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I:\Support Services\Finance\Sup Sch Fin Mgmnt\Sup for Schs\School Budget Policy (TD)\School Forum\2022-23\2. 10.11.22\PDF_Appendix\"/>
    </mc:Choice>
  </mc:AlternateContent>
  <xr:revisionPtr revIDLastSave="0" documentId="8_{855DAF81-A842-4621-8A47-19206B74155C}" xr6:coauthVersionLast="47" xr6:coauthVersionMax="47" xr10:uidLastSave="{00000000-0000-0000-0000-000000000000}"/>
  <workbookProtection workbookAlgorithmName="SHA-512" workbookHashValue="jB9Y1DInamNFmrvrrE6Y3OU3MbeiRaQaPVKKzYx3Ow7Ynn2WEPSNcemRJqeeth+XkhygV/IhUfEHAqM2iR2+JA==" workbookSaltValue="8j+uuxWxeNWfnWm1R7C4pQ==" workbookSpinCount="100000" lockStructure="1"/>
  <bookViews>
    <workbookView xWindow="-108" yWindow="-108" windowWidth="23256" windowHeight="12576" xr2:uid="{00000000-000D-0000-FFFF-FFFF00000000}"/>
  </bookViews>
  <sheets>
    <sheet name="2023-24 Illustrative Budgets" sheetId="2" r:id="rId1"/>
    <sheet name="Data" sheetId="3" state="hidden" r:id="rId2"/>
    <sheet name="Full data" sheetId="6" r:id="rId3"/>
    <sheet name="Info" sheetId="5" state="hidden" r:id="rId4"/>
  </sheets>
  <externalReferences>
    <externalReference r:id="rId5"/>
  </externalReferences>
  <definedNames>
    <definedName name="_xlnm._FilterDatabase" localSheetId="1" hidden="1">Data!$A$4:$AF$348</definedName>
    <definedName name="_xlnm._FilterDatabase" localSheetId="2" hidden="1">'Full data'!$A$6:$AF$350</definedName>
    <definedName name="_xlnm._FilterDatabase" localSheetId="3" hidden="1">Info!$A$7:$FJ$351</definedName>
    <definedName name="AWPU_KS3_Rate">[1]Proforma!$E$15</definedName>
    <definedName name="AWPU_KS4_Rate">[1]Proforma!$E$16</definedName>
    <definedName name="AWPU_Pri_Rate">[1]Proforma!$E$14</definedName>
    <definedName name="Baseline">#REF!</definedName>
    <definedName name="Capping_Scaling_YesNo">[1]Proforma!$J$71</definedName>
    <definedName name="Ceiling">[1]Proforma!$D$72</definedName>
    <definedName name="EAL_Pri">[1]Proforma!$E$28</definedName>
    <definedName name="EAL_Pri_Option">[1]Proforma!$D$28</definedName>
    <definedName name="EAL_Sec">[1]Proforma!$F$29</definedName>
    <definedName name="EAL_Sec_Option">[1]Proforma!$D$29</definedName>
    <definedName name="efa">#REF!</definedName>
    <definedName name="Ever6_pri_rate">[1]Proforma!$E$19</definedName>
    <definedName name="Ever6_sec_rate">[1]Proforma!$F$19</definedName>
    <definedName name="F2NFF">#REF!</definedName>
    <definedName name="FSM_Pri_Rate">[1]Proforma!$E$18</definedName>
    <definedName name="FSM_Sec_Rate">[1]Proforma!$F$18</definedName>
    <definedName name="IDACI_B1_Pri">[1]Proforma!$E$20</definedName>
    <definedName name="IDACI_B1_Sec">[1]Proforma!$F$20</definedName>
    <definedName name="IDACI_B2_Pri">[1]Proforma!$E$21</definedName>
    <definedName name="IDACI_B2_Sec">[1]Proforma!$F$21</definedName>
    <definedName name="IDACI_B3_Pri">[1]Proforma!$E$22</definedName>
    <definedName name="IDACI_B3_Sec">[1]Proforma!$F$22</definedName>
    <definedName name="IDACI_B4_Pri">[1]Proforma!$E$23</definedName>
    <definedName name="IDACI_B4_Sec">[1]Proforma!$F$23</definedName>
    <definedName name="IDACI_B5_Pri">[1]Proforma!$E$24</definedName>
    <definedName name="IDACI_B5_Sec">[1]Proforma!$F$24</definedName>
    <definedName name="IDACI_B6_Pri">[1]Proforma!$E$25</definedName>
    <definedName name="IDACI_B6_Sec">[1]Proforma!$F$25</definedName>
    <definedName name="LAC_Rate">[1]Proforma!$E$27</definedName>
    <definedName name="LCHI_Pri">[1]Proforma!$F$32</definedName>
    <definedName name="LCHI_Sec">[1]Proforma!$F$33</definedName>
    <definedName name="MFG_Rate">[1]Proforma!$H$69</definedName>
    <definedName name="min_pupil_rate_KS3">[1]Proforma!$E$9</definedName>
    <definedName name="min_pupil_rate_KS4">[1]Proforma!$G$9</definedName>
    <definedName name="min_pupil_rate_pri">[1]Proforma!$D$9</definedName>
    <definedName name="Mobility_Pri">[1]Proforma!$E$30</definedName>
    <definedName name="Mobility_Sec">[1]Proforma!$F$30</definedName>
    <definedName name="NFFr">#REF!</definedName>
    <definedName name="Notional_SEN_AWPU_KS3">[1]Proforma!$L$15</definedName>
    <definedName name="Notional_SEN_AWPU_KS4">[1]Proforma!$L$16</definedName>
    <definedName name="Notional_SEN_AWPU_Pri">[1]Proforma!$L$14</definedName>
    <definedName name="Notional_SEN_EAL_Pri">[1]Proforma!$L$28</definedName>
    <definedName name="Notional_SEN_EAL_Sec">[1]Proforma!$M$29</definedName>
    <definedName name="Notional_SEN_Ever6_Pri">[1]Proforma!$L$19</definedName>
    <definedName name="Notional_SEN_Ever6_Sec">[1]Proforma!$M$19</definedName>
    <definedName name="Notional_SEN_ExCir2">[1]Proforma!$L$57</definedName>
    <definedName name="Notional_SEN_ExCir3">[1]Proforma!$L$58</definedName>
    <definedName name="Notional_SEN_ExCir4">[1]Proforma!$L$59</definedName>
    <definedName name="Notional_SEN_ExCir5">[1]Proforma!$L$60</definedName>
    <definedName name="Notional_SEN_ExCir6">[1]Proforma!$L$61</definedName>
    <definedName name="Notional_SEN_ExCir7">[1]Proforma!$L$62</definedName>
    <definedName name="Notional_SEN_FSM_Pri">[1]Proforma!$L$18</definedName>
    <definedName name="Notional_SEN_FSM_Sec">[1]Proforma!$M$18</definedName>
    <definedName name="Notional_SEN_IDACI_B1_Pri">[1]Proforma!$L$20</definedName>
    <definedName name="Notional_SEN_IDACI_B1_Sec">[1]Proforma!$M$20</definedName>
    <definedName name="Notional_SEN_IDACI_B2_Pri">[1]Proforma!$L$21</definedName>
    <definedName name="Notional_SEN_IDACI_B2_Sec">[1]Proforma!$M$21</definedName>
    <definedName name="Notional_SEN_IDACI_B3_Pri">[1]Proforma!$L$22</definedName>
    <definedName name="Notional_SEN_IDACI_B3_Sec">[1]Proforma!$M$22</definedName>
    <definedName name="Notional_SEN_IDACI_B4_Pri">[1]Proforma!$L$23</definedName>
    <definedName name="Notional_SEN_IDACI_B4_Sec">[1]Proforma!$M$23</definedName>
    <definedName name="Notional_SEN_IDACI_B5_Pri">[1]Proforma!$L$24</definedName>
    <definedName name="Notional_SEN_IDACI_B5_Sec">[1]Proforma!$M$24</definedName>
    <definedName name="Notional_SEN_IDACI_B6_Pri">[1]Proforma!$L$25</definedName>
    <definedName name="Notional_SEN_IDACI_B6_Sec">[1]Proforma!$M$25</definedName>
    <definedName name="Notional_SEN_LAC">[1]Proforma!$L$27</definedName>
    <definedName name="Notional_SEN_LCHI_Pri">[1]Proforma!$L$32</definedName>
    <definedName name="Notional_SEN_LCHI_Sec">[1]Proforma!$M$33</definedName>
    <definedName name="Notional_SEN_Lump_sum_Pri">[1]Proforma!$L$43</definedName>
    <definedName name="Notional_SEN_Lump_sum_Sec">[1]Proforma!$M$43</definedName>
    <definedName name="Notional_SEN_MFG">[1]Proforma!$L$76</definedName>
    <definedName name="Notional_SEN_Mobility_Pri">[1]Proforma!$L$30</definedName>
    <definedName name="Notional_SEN_Mobility_Sec">[1]Proforma!$M$30</definedName>
    <definedName name="Notional_SEN_MPPF">[1]Proforma!$L$66</definedName>
    <definedName name="Notional_SEN_PFI">[1]Proforma!$L$53</definedName>
    <definedName name="Notional_SEN_Rates">[1]Proforma!$L$52</definedName>
    <definedName name="Notional_SEN_Sparsity_Pri">[1]Proforma!$L$44</definedName>
    <definedName name="Notional_SEN_Sparsity_Sec">[1]Proforma!$M$44</definedName>
    <definedName name="Notional_SEN_Split_sites">[1]Proforma!$L$51</definedName>
    <definedName name="Primary_Lump_sum">[1]Proforma!$F$43</definedName>
    <definedName name="Scaling_Factor">[1]Proforma!$G$72</definedName>
    <definedName name="Secondary_Lump_Sum">[1]Proforma!$G$43</definedName>
    <definedName name="Sparsity_All_lump_sum">[1]Proforma!$I$44</definedName>
    <definedName name="Sparsity_Mid_lump_sum">[1]Proforma!$H$44</definedName>
    <definedName name="Sparsity_Pri_lump_sum">[1]Proforma!$F$44</definedName>
    <definedName name="Sparsity_Sec_lump_sum">[1]Proforma!$G$44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K293" i="5" l="1"/>
  <c r="EL293" i="5"/>
  <c r="F38" i="2"/>
  <c r="D38" i="2"/>
  <c r="F32" i="2"/>
  <c r="D32" i="2"/>
  <c r="F26" i="2"/>
  <c r="D26" i="2"/>
  <c r="F20" i="2"/>
  <c r="D20" i="2"/>
  <c r="F14" i="2"/>
  <c r="D14" i="2"/>
  <c r="D5" i="2"/>
  <c r="D7" i="2"/>
  <c r="EY293" i="5" l="1"/>
  <c r="FF293" i="5"/>
  <c r="EX293" i="5"/>
  <c r="FE293" i="5"/>
  <c r="EV6" i="5"/>
  <c r="ER9" i="5"/>
  <c r="ER10" i="5"/>
  <c r="ER11" i="5"/>
  <c r="ER12" i="5"/>
  <c r="ER13" i="5"/>
  <c r="ER14" i="5"/>
  <c r="ER15" i="5"/>
  <c r="ER16" i="5"/>
  <c r="ER17" i="5"/>
  <c r="ER18" i="5"/>
  <c r="ER19" i="5"/>
  <c r="ER20" i="5"/>
  <c r="ER21" i="5"/>
  <c r="ER22" i="5"/>
  <c r="ER23" i="5"/>
  <c r="ER24" i="5"/>
  <c r="ER25" i="5"/>
  <c r="ER26" i="5"/>
  <c r="ER27" i="5"/>
  <c r="ER28" i="5"/>
  <c r="ER29" i="5"/>
  <c r="ER30" i="5"/>
  <c r="ER31" i="5"/>
  <c r="ER32" i="5"/>
  <c r="ER33" i="5"/>
  <c r="ER34" i="5"/>
  <c r="ER35" i="5"/>
  <c r="ER36" i="5"/>
  <c r="ER37" i="5"/>
  <c r="ER38" i="5"/>
  <c r="ER39" i="5"/>
  <c r="ER40" i="5"/>
  <c r="ER41" i="5"/>
  <c r="ER42" i="5"/>
  <c r="ER43" i="5"/>
  <c r="ER44" i="5"/>
  <c r="ER45" i="5"/>
  <c r="ER46" i="5"/>
  <c r="ER47" i="5"/>
  <c r="ER48" i="5"/>
  <c r="ER49" i="5"/>
  <c r="ER50" i="5"/>
  <c r="ER51" i="5"/>
  <c r="ER52" i="5"/>
  <c r="ER53" i="5"/>
  <c r="ER54" i="5"/>
  <c r="ER55" i="5"/>
  <c r="ER56" i="5"/>
  <c r="ER57" i="5"/>
  <c r="ER58" i="5"/>
  <c r="ER59" i="5"/>
  <c r="ER60" i="5"/>
  <c r="ER61" i="5"/>
  <c r="ER62" i="5"/>
  <c r="ER63" i="5"/>
  <c r="ER64" i="5"/>
  <c r="ER65" i="5"/>
  <c r="ER66" i="5"/>
  <c r="ER67" i="5"/>
  <c r="ER68" i="5"/>
  <c r="ER69" i="5"/>
  <c r="ER70" i="5"/>
  <c r="ER71" i="5"/>
  <c r="ER72" i="5"/>
  <c r="ER73" i="5"/>
  <c r="ER74" i="5"/>
  <c r="ER75" i="5"/>
  <c r="ER76" i="5"/>
  <c r="ER77" i="5"/>
  <c r="ER78" i="5"/>
  <c r="ER79" i="5"/>
  <c r="ER80" i="5"/>
  <c r="ER81" i="5"/>
  <c r="ER82" i="5"/>
  <c r="ER83" i="5"/>
  <c r="ER84" i="5"/>
  <c r="ER85" i="5"/>
  <c r="ER86" i="5"/>
  <c r="ER87" i="5"/>
  <c r="ER88" i="5"/>
  <c r="ER89" i="5"/>
  <c r="ER90" i="5"/>
  <c r="ER91" i="5"/>
  <c r="ER92" i="5"/>
  <c r="ER93" i="5"/>
  <c r="ER94" i="5"/>
  <c r="ER95" i="5"/>
  <c r="ER96" i="5"/>
  <c r="ER97" i="5"/>
  <c r="ER98" i="5"/>
  <c r="ER99" i="5"/>
  <c r="ER100" i="5"/>
  <c r="ER101" i="5"/>
  <c r="ER102" i="5"/>
  <c r="ER103" i="5"/>
  <c r="ER104" i="5"/>
  <c r="ER105" i="5"/>
  <c r="ER106" i="5"/>
  <c r="ER107" i="5"/>
  <c r="ER108" i="5"/>
  <c r="ER109" i="5"/>
  <c r="ER110" i="5"/>
  <c r="ER111" i="5"/>
  <c r="ER112" i="5"/>
  <c r="ER113" i="5"/>
  <c r="ER114" i="5"/>
  <c r="ER115" i="5"/>
  <c r="ER116" i="5"/>
  <c r="ER117" i="5"/>
  <c r="ER118" i="5"/>
  <c r="ER119" i="5"/>
  <c r="ER120" i="5"/>
  <c r="ER121" i="5"/>
  <c r="ER122" i="5"/>
  <c r="ER123" i="5"/>
  <c r="ER124" i="5"/>
  <c r="ER125" i="5"/>
  <c r="ER126" i="5"/>
  <c r="ER127" i="5"/>
  <c r="ER128" i="5"/>
  <c r="ER129" i="5"/>
  <c r="ER130" i="5"/>
  <c r="ER131" i="5"/>
  <c r="ER132" i="5"/>
  <c r="ER133" i="5"/>
  <c r="ER134" i="5"/>
  <c r="ER135" i="5"/>
  <c r="ER136" i="5"/>
  <c r="ER137" i="5"/>
  <c r="ER138" i="5"/>
  <c r="ER139" i="5"/>
  <c r="ER140" i="5"/>
  <c r="ER141" i="5"/>
  <c r="ER142" i="5"/>
  <c r="ER143" i="5"/>
  <c r="ER144" i="5"/>
  <c r="ER145" i="5"/>
  <c r="ER146" i="5"/>
  <c r="ER147" i="5"/>
  <c r="ER148" i="5"/>
  <c r="ER149" i="5"/>
  <c r="ER150" i="5"/>
  <c r="ER151" i="5"/>
  <c r="ER152" i="5"/>
  <c r="ER153" i="5"/>
  <c r="ER154" i="5"/>
  <c r="ER155" i="5"/>
  <c r="ER156" i="5"/>
  <c r="ER157" i="5"/>
  <c r="ER158" i="5"/>
  <c r="ER159" i="5"/>
  <c r="ER160" i="5"/>
  <c r="ER161" i="5"/>
  <c r="ER162" i="5"/>
  <c r="ER163" i="5"/>
  <c r="ER164" i="5"/>
  <c r="ER165" i="5"/>
  <c r="ER166" i="5"/>
  <c r="ER167" i="5"/>
  <c r="ER168" i="5"/>
  <c r="ER169" i="5"/>
  <c r="ER170" i="5"/>
  <c r="ER171" i="5"/>
  <c r="ER172" i="5"/>
  <c r="ER173" i="5"/>
  <c r="ER174" i="5"/>
  <c r="ER175" i="5"/>
  <c r="ER176" i="5"/>
  <c r="ER177" i="5"/>
  <c r="ER178" i="5"/>
  <c r="ER179" i="5"/>
  <c r="ER180" i="5"/>
  <c r="ER181" i="5"/>
  <c r="ER182" i="5"/>
  <c r="ER183" i="5"/>
  <c r="ER184" i="5"/>
  <c r="ER185" i="5"/>
  <c r="ER186" i="5"/>
  <c r="ER187" i="5"/>
  <c r="ER188" i="5"/>
  <c r="ER189" i="5"/>
  <c r="ER190" i="5"/>
  <c r="ER191" i="5"/>
  <c r="ER192" i="5"/>
  <c r="ER193" i="5"/>
  <c r="ER194" i="5"/>
  <c r="ER195" i="5"/>
  <c r="ER196" i="5"/>
  <c r="ER197" i="5"/>
  <c r="ER198" i="5"/>
  <c r="ER199" i="5"/>
  <c r="ER200" i="5"/>
  <c r="ER201" i="5"/>
  <c r="ER202" i="5"/>
  <c r="ER203" i="5"/>
  <c r="ER204" i="5"/>
  <c r="ER205" i="5"/>
  <c r="ER206" i="5"/>
  <c r="ER207" i="5"/>
  <c r="ER208" i="5"/>
  <c r="ER209" i="5"/>
  <c r="ER210" i="5"/>
  <c r="ER211" i="5"/>
  <c r="ER212" i="5"/>
  <c r="ER213" i="5"/>
  <c r="ER214" i="5"/>
  <c r="ER215" i="5"/>
  <c r="ER216" i="5"/>
  <c r="ER217" i="5"/>
  <c r="ER218" i="5"/>
  <c r="ER219" i="5"/>
  <c r="ER220" i="5"/>
  <c r="ER221" i="5"/>
  <c r="ER222" i="5"/>
  <c r="ER223" i="5"/>
  <c r="ER224" i="5"/>
  <c r="ER225" i="5"/>
  <c r="ER226" i="5"/>
  <c r="ER227" i="5"/>
  <c r="ER228" i="5"/>
  <c r="ER229" i="5"/>
  <c r="ER230" i="5"/>
  <c r="ER231" i="5"/>
  <c r="ER232" i="5"/>
  <c r="ER233" i="5"/>
  <c r="ER234" i="5"/>
  <c r="ER235" i="5"/>
  <c r="ER236" i="5"/>
  <c r="ER237" i="5"/>
  <c r="ER238" i="5"/>
  <c r="ER239" i="5"/>
  <c r="ER240" i="5"/>
  <c r="ER241" i="5"/>
  <c r="ER242" i="5"/>
  <c r="ER243" i="5"/>
  <c r="ER244" i="5"/>
  <c r="ER245" i="5"/>
  <c r="ER246" i="5"/>
  <c r="ER247" i="5"/>
  <c r="ER248" i="5"/>
  <c r="ER249" i="5"/>
  <c r="ER250" i="5"/>
  <c r="ER251" i="5"/>
  <c r="ER252" i="5"/>
  <c r="ER253" i="5"/>
  <c r="ER254" i="5"/>
  <c r="ER255" i="5"/>
  <c r="ER256" i="5"/>
  <c r="ER257" i="5"/>
  <c r="ER258" i="5"/>
  <c r="ER259" i="5"/>
  <c r="ER260" i="5"/>
  <c r="ER261" i="5"/>
  <c r="ER262" i="5"/>
  <c r="ER263" i="5"/>
  <c r="ER264" i="5"/>
  <c r="ER265" i="5"/>
  <c r="ER266" i="5"/>
  <c r="ER267" i="5"/>
  <c r="ER268" i="5"/>
  <c r="ER269" i="5"/>
  <c r="ER270" i="5"/>
  <c r="ER271" i="5"/>
  <c r="ER272" i="5"/>
  <c r="ER273" i="5"/>
  <c r="ER274" i="5"/>
  <c r="ER275" i="5"/>
  <c r="ER276" i="5"/>
  <c r="ER277" i="5"/>
  <c r="ER278" i="5"/>
  <c r="ER279" i="5"/>
  <c r="ER280" i="5"/>
  <c r="ER281" i="5"/>
  <c r="ER282" i="5"/>
  <c r="ER283" i="5"/>
  <c r="ER284" i="5"/>
  <c r="ER285" i="5"/>
  <c r="ER286" i="5"/>
  <c r="ER287" i="5"/>
  <c r="ER288" i="5"/>
  <c r="ER289" i="5"/>
  <c r="ER290" i="5"/>
  <c r="ER291" i="5"/>
  <c r="ER292" i="5"/>
  <c r="ER293" i="5"/>
  <c r="ER294" i="5"/>
  <c r="ER295" i="5"/>
  <c r="ER296" i="5"/>
  <c r="ER297" i="5"/>
  <c r="ER298" i="5"/>
  <c r="ER299" i="5"/>
  <c r="ER300" i="5"/>
  <c r="ER301" i="5"/>
  <c r="ER302" i="5"/>
  <c r="ER303" i="5"/>
  <c r="ER304" i="5"/>
  <c r="ER305" i="5"/>
  <c r="ER306" i="5"/>
  <c r="ER307" i="5"/>
  <c r="ER308" i="5"/>
  <c r="ER309" i="5"/>
  <c r="ER310" i="5"/>
  <c r="ER311" i="5"/>
  <c r="ER312" i="5"/>
  <c r="ER313" i="5"/>
  <c r="ER314" i="5"/>
  <c r="ER315" i="5"/>
  <c r="ER316" i="5"/>
  <c r="ER317" i="5"/>
  <c r="ER318" i="5"/>
  <c r="ER319" i="5"/>
  <c r="ER320" i="5"/>
  <c r="ER321" i="5"/>
  <c r="ER322" i="5"/>
  <c r="ER323" i="5"/>
  <c r="ER324" i="5"/>
  <c r="ER325" i="5"/>
  <c r="ER326" i="5"/>
  <c r="ER327" i="5"/>
  <c r="ER328" i="5"/>
  <c r="ER329" i="5"/>
  <c r="ER330" i="5"/>
  <c r="ER331" i="5"/>
  <c r="ER332" i="5"/>
  <c r="ER333" i="5"/>
  <c r="ER334" i="5"/>
  <c r="ER335" i="5"/>
  <c r="ER336" i="5"/>
  <c r="ER8" i="5"/>
  <c r="EK25" i="5"/>
  <c r="EL25" i="5"/>
  <c r="EM25" i="5"/>
  <c r="EN25" i="5"/>
  <c r="EO25" i="5"/>
  <c r="EP25" i="5"/>
  <c r="EK26" i="5"/>
  <c r="EL26" i="5"/>
  <c r="EM26" i="5"/>
  <c r="EN26" i="5"/>
  <c r="EO26" i="5"/>
  <c r="EP26" i="5"/>
  <c r="EK27" i="5"/>
  <c r="EL27" i="5"/>
  <c r="EM27" i="5"/>
  <c r="EN27" i="5"/>
  <c r="EO27" i="5"/>
  <c r="EP27" i="5"/>
  <c r="EK28" i="5"/>
  <c r="EL28" i="5"/>
  <c r="EM28" i="5"/>
  <c r="EN28" i="5"/>
  <c r="EO28" i="5"/>
  <c r="EP28" i="5"/>
  <c r="EK29" i="5"/>
  <c r="EL29" i="5"/>
  <c r="EM29" i="5"/>
  <c r="EN29" i="5"/>
  <c r="EO29" i="5"/>
  <c r="EP29" i="5"/>
  <c r="EK30" i="5"/>
  <c r="EL30" i="5"/>
  <c r="EM30" i="5"/>
  <c r="EN30" i="5"/>
  <c r="EO30" i="5"/>
  <c r="EP30" i="5"/>
  <c r="EK31" i="5"/>
  <c r="EL31" i="5"/>
  <c r="EM31" i="5"/>
  <c r="EN31" i="5"/>
  <c r="EO31" i="5"/>
  <c r="EP31" i="5"/>
  <c r="EK32" i="5"/>
  <c r="EL32" i="5"/>
  <c r="EM32" i="5"/>
  <c r="EN32" i="5"/>
  <c r="EO32" i="5"/>
  <c r="EP32" i="5"/>
  <c r="EK33" i="5"/>
  <c r="EL33" i="5"/>
  <c r="EM33" i="5"/>
  <c r="EN33" i="5"/>
  <c r="EO33" i="5"/>
  <c r="EP33" i="5"/>
  <c r="EK34" i="5"/>
  <c r="EL34" i="5"/>
  <c r="EM34" i="5"/>
  <c r="EN34" i="5"/>
  <c r="EO34" i="5"/>
  <c r="EP34" i="5"/>
  <c r="EK35" i="5"/>
  <c r="EL35" i="5"/>
  <c r="EM35" i="5"/>
  <c r="EN35" i="5"/>
  <c r="EO35" i="5"/>
  <c r="EP35" i="5"/>
  <c r="EK36" i="5"/>
  <c r="EL36" i="5"/>
  <c r="EM36" i="5"/>
  <c r="EN36" i="5"/>
  <c r="EO36" i="5"/>
  <c r="EP36" i="5"/>
  <c r="EK37" i="5"/>
  <c r="EL37" i="5"/>
  <c r="EM37" i="5"/>
  <c r="EN37" i="5"/>
  <c r="EO37" i="5"/>
  <c r="EP37" i="5"/>
  <c r="EK38" i="5"/>
  <c r="EL38" i="5"/>
  <c r="EM38" i="5"/>
  <c r="EN38" i="5"/>
  <c r="EO38" i="5"/>
  <c r="EP38" i="5"/>
  <c r="EK39" i="5"/>
  <c r="EL39" i="5"/>
  <c r="EM39" i="5"/>
  <c r="EN39" i="5"/>
  <c r="EO39" i="5"/>
  <c r="EP39" i="5"/>
  <c r="EK40" i="5"/>
  <c r="EL40" i="5"/>
  <c r="EM40" i="5"/>
  <c r="EN40" i="5"/>
  <c r="EO40" i="5"/>
  <c r="EP40" i="5"/>
  <c r="EK41" i="5"/>
  <c r="EL41" i="5"/>
  <c r="EM41" i="5"/>
  <c r="EN41" i="5"/>
  <c r="EO41" i="5"/>
  <c r="EP41" i="5"/>
  <c r="EK42" i="5"/>
  <c r="EL42" i="5"/>
  <c r="EM42" i="5"/>
  <c r="EN42" i="5"/>
  <c r="EO42" i="5"/>
  <c r="EP42" i="5"/>
  <c r="EK43" i="5"/>
  <c r="EL43" i="5"/>
  <c r="EM43" i="5"/>
  <c r="EN43" i="5"/>
  <c r="EO43" i="5"/>
  <c r="EP43" i="5"/>
  <c r="EK44" i="5"/>
  <c r="EL44" i="5"/>
  <c r="EM44" i="5"/>
  <c r="EN44" i="5"/>
  <c r="EO44" i="5"/>
  <c r="EP44" i="5"/>
  <c r="EK45" i="5"/>
  <c r="EL45" i="5"/>
  <c r="EM45" i="5"/>
  <c r="EN45" i="5"/>
  <c r="EO45" i="5"/>
  <c r="EP45" i="5"/>
  <c r="EK46" i="5"/>
  <c r="EL46" i="5"/>
  <c r="EM46" i="5"/>
  <c r="EN46" i="5"/>
  <c r="EO46" i="5"/>
  <c r="EP46" i="5"/>
  <c r="EK47" i="5"/>
  <c r="EL47" i="5"/>
  <c r="EM47" i="5"/>
  <c r="EN47" i="5"/>
  <c r="EO47" i="5"/>
  <c r="EP47" i="5"/>
  <c r="EK48" i="5"/>
  <c r="EL48" i="5"/>
  <c r="EM48" i="5"/>
  <c r="EN48" i="5"/>
  <c r="EO48" i="5"/>
  <c r="EP48" i="5"/>
  <c r="EK49" i="5"/>
  <c r="EL49" i="5"/>
  <c r="EM49" i="5"/>
  <c r="EN49" i="5"/>
  <c r="EO49" i="5"/>
  <c r="EP49" i="5"/>
  <c r="EK50" i="5"/>
  <c r="EL50" i="5"/>
  <c r="EM50" i="5"/>
  <c r="EN50" i="5"/>
  <c r="EO50" i="5"/>
  <c r="EP50" i="5"/>
  <c r="EK51" i="5"/>
  <c r="EL51" i="5"/>
  <c r="EM51" i="5"/>
  <c r="EN51" i="5"/>
  <c r="EO51" i="5"/>
  <c r="EP51" i="5"/>
  <c r="EK52" i="5"/>
  <c r="EL52" i="5"/>
  <c r="EM52" i="5"/>
  <c r="EN52" i="5"/>
  <c r="EO52" i="5"/>
  <c r="EP52" i="5"/>
  <c r="EK53" i="5"/>
  <c r="EL53" i="5"/>
  <c r="EM53" i="5"/>
  <c r="EN53" i="5"/>
  <c r="EO53" i="5"/>
  <c r="EP53" i="5"/>
  <c r="EK54" i="5"/>
  <c r="EL54" i="5"/>
  <c r="EM54" i="5"/>
  <c r="EN54" i="5"/>
  <c r="EO54" i="5"/>
  <c r="EP54" i="5"/>
  <c r="EK55" i="5"/>
  <c r="EL55" i="5"/>
  <c r="EM55" i="5"/>
  <c r="EN55" i="5"/>
  <c r="EO55" i="5"/>
  <c r="EP55" i="5"/>
  <c r="EK56" i="5"/>
  <c r="EL56" i="5"/>
  <c r="EM56" i="5"/>
  <c r="EN56" i="5"/>
  <c r="EO56" i="5"/>
  <c r="EP56" i="5"/>
  <c r="EK57" i="5"/>
  <c r="EL57" i="5"/>
  <c r="EM57" i="5"/>
  <c r="EN57" i="5"/>
  <c r="EO57" i="5"/>
  <c r="EP57" i="5"/>
  <c r="EK58" i="5"/>
  <c r="EL58" i="5"/>
  <c r="EM58" i="5"/>
  <c r="EN58" i="5"/>
  <c r="EO58" i="5"/>
  <c r="EP58" i="5"/>
  <c r="EK59" i="5"/>
  <c r="EL59" i="5"/>
  <c r="EM59" i="5"/>
  <c r="EN59" i="5"/>
  <c r="EO59" i="5"/>
  <c r="EP59" i="5"/>
  <c r="EK60" i="5"/>
  <c r="EL60" i="5"/>
  <c r="EM60" i="5"/>
  <c r="EN60" i="5"/>
  <c r="EO60" i="5"/>
  <c r="EP60" i="5"/>
  <c r="EK61" i="5"/>
  <c r="EL61" i="5"/>
  <c r="EM61" i="5"/>
  <c r="EN61" i="5"/>
  <c r="EO61" i="5"/>
  <c r="EP61" i="5"/>
  <c r="EK62" i="5"/>
  <c r="EL62" i="5"/>
  <c r="EM62" i="5"/>
  <c r="EN62" i="5"/>
  <c r="EO62" i="5"/>
  <c r="EP62" i="5"/>
  <c r="EK63" i="5"/>
  <c r="EL63" i="5"/>
  <c r="EM63" i="5"/>
  <c r="EN63" i="5"/>
  <c r="EO63" i="5"/>
  <c r="EP63" i="5"/>
  <c r="EK64" i="5"/>
  <c r="EL64" i="5"/>
  <c r="EM64" i="5"/>
  <c r="EN64" i="5"/>
  <c r="EO64" i="5"/>
  <c r="EP64" i="5"/>
  <c r="EK65" i="5"/>
  <c r="EL65" i="5"/>
  <c r="EM65" i="5"/>
  <c r="EN65" i="5"/>
  <c r="EO65" i="5"/>
  <c r="EP65" i="5"/>
  <c r="EK66" i="5"/>
  <c r="EL66" i="5"/>
  <c r="EM66" i="5"/>
  <c r="EN66" i="5"/>
  <c r="EO66" i="5"/>
  <c r="EP66" i="5"/>
  <c r="EK67" i="5"/>
  <c r="EL67" i="5"/>
  <c r="EM67" i="5"/>
  <c r="EN67" i="5"/>
  <c r="EO67" i="5"/>
  <c r="EP67" i="5"/>
  <c r="EK68" i="5"/>
  <c r="EL68" i="5"/>
  <c r="EM68" i="5"/>
  <c r="EN68" i="5"/>
  <c r="EO68" i="5"/>
  <c r="EP68" i="5"/>
  <c r="EK69" i="5"/>
  <c r="EL69" i="5"/>
  <c r="EM69" i="5"/>
  <c r="EN69" i="5"/>
  <c r="EO69" i="5"/>
  <c r="EP69" i="5"/>
  <c r="EK70" i="5"/>
  <c r="EL70" i="5"/>
  <c r="EM70" i="5"/>
  <c r="EN70" i="5"/>
  <c r="EO70" i="5"/>
  <c r="EP70" i="5"/>
  <c r="EK71" i="5"/>
  <c r="EL71" i="5"/>
  <c r="EM71" i="5"/>
  <c r="EN71" i="5"/>
  <c r="EO71" i="5"/>
  <c r="EP71" i="5"/>
  <c r="EK72" i="5"/>
  <c r="EL72" i="5"/>
  <c r="EM72" i="5"/>
  <c r="EN72" i="5"/>
  <c r="EO72" i="5"/>
  <c r="EP72" i="5"/>
  <c r="EK73" i="5"/>
  <c r="EL73" i="5"/>
  <c r="EM73" i="5"/>
  <c r="EN73" i="5"/>
  <c r="EO73" i="5"/>
  <c r="EP73" i="5"/>
  <c r="EK74" i="5"/>
  <c r="EL74" i="5"/>
  <c r="EM74" i="5"/>
  <c r="EN74" i="5"/>
  <c r="EO74" i="5"/>
  <c r="EP74" i="5"/>
  <c r="EK75" i="5"/>
  <c r="EL75" i="5"/>
  <c r="EM75" i="5"/>
  <c r="EN75" i="5"/>
  <c r="EO75" i="5"/>
  <c r="EP75" i="5"/>
  <c r="EK76" i="5"/>
  <c r="EL76" i="5"/>
  <c r="EM76" i="5"/>
  <c r="EN76" i="5"/>
  <c r="EO76" i="5"/>
  <c r="EP76" i="5"/>
  <c r="EK77" i="5"/>
  <c r="EL77" i="5"/>
  <c r="EM77" i="5"/>
  <c r="EN77" i="5"/>
  <c r="EO77" i="5"/>
  <c r="EP77" i="5"/>
  <c r="EK78" i="5"/>
  <c r="EL78" i="5"/>
  <c r="EM78" i="5"/>
  <c r="EN78" i="5"/>
  <c r="EO78" i="5"/>
  <c r="EP78" i="5"/>
  <c r="EK79" i="5"/>
  <c r="EL79" i="5"/>
  <c r="EM79" i="5"/>
  <c r="EN79" i="5"/>
  <c r="EO79" i="5"/>
  <c r="EP79" i="5"/>
  <c r="EK80" i="5"/>
  <c r="EL80" i="5"/>
  <c r="EM80" i="5"/>
  <c r="EN80" i="5"/>
  <c r="EO80" i="5"/>
  <c r="EP80" i="5"/>
  <c r="EK81" i="5"/>
  <c r="EL81" i="5"/>
  <c r="EM81" i="5"/>
  <c r="EN81" i="5"/>
  <c r="EO81" i="5"/>
  <c r="EP81" i="5"/>
  <c r="EK82" i="5"/>
  <c r="EL82" i="5"/>
  <c r="EM82" i="5"/>
  <c r="EN82" i="5"/>
  <c r="EO82" i="5"/>
  <c r="EP82" i="5"/>
  <c r="EK83" i="5"/>
  <c r="EL83" i="5"/>
  <c r="EM83" i="5"/>
  <c r="EN83" i="5"/>
  <c r="EO83" i="5"/>
  <c r="EP83" i="5"/>
  <c r="EK84" i="5"/>
  <c r="EL84" i="5"/>
  <c r="EM84" i="5"/>
  <c r="EN84" i="5"/>
  <c r="EO84" i="5"/>
  <c r="EP84" i="5"/>
  <c r="EK85" i="5"/>
  <c r="EL85" i="5"/>
  <c r="EM85" i="5"/>
  <c r="EN85" i="5"/>
  <c r="EO85" i="5"/>
  <c r="EP85" i="5"/>
  <c r="EK86" i="5"/>
  <c r="EL86" i="5"/>
  <c r="EM86" i="5"/>
  <c r="EN86" i="5"/>
  <c r="EO86" i="5"/>
  <c r="EP86" i="5"/>
  <c r="EK87" i="5"/>
  <c r="EL87" i="5"/>
  <c r="EM87" i="5"/>
  <c r="EN87" i="5"/>
  <c r="EO87" i="5"/>
  <c r="EP87" i="5"/>
  <c r="EK88" i="5"/>
  <c r="EL88" i="5"/>
  <c r="EM88" i="5"/>
  <c r="EN88" i="5"/>
  <c r="EO88" i="5"/>
  <c r="EP88" i="5"/>
  <c r="EK89" i="5"/>
  <c r="EL89" i="5"/>
  <c r="EM89" i="5"/>
  <c r="EN89" i="5"/>
  <c r="EO89" i="5"/>
  <c r="EP89" i="5"/>
  <c r="EK90" i="5"/>
  <c r="EL90" i="5"/>
  <c r="EM90" i="5"/>
  <c r="EN90" i="5"/>
  <c r="EO90" i="5"/>
  <c r="EP90" i="5"/>
  <c r="EK91" i="5"/>
  <c r="EL91" i="5"/>
  <c r="EM91" i="5"/>
  <c r="EN91" i="5"/>
  <c r="EO91" i="5"/>
  <c r="EP91" i="5"/>
  <c r="EK92" i="5"/>
  <c r="EL92" i="5"/>
  <c r="EM92" i="5"/>
  <c r="EN92" i="5"/>
  <c r="EO92" i="5"/>
  <c r="EP92" i="5"/>
  <c r="EK93" i="5"/>
  <c r="EL93" i="5"/>
  <c r="EM93" i="5"/>
  <c r="EN93" i="5"/>
  <c r="EO93" i="5"/>
  <c r="EP93" i="5"/>
  <c r="EK94" i="5"/>
  <c r="EL94" i="5"/>
  <c r="EM94" i="5"/>
  <c r="EN94" i="5"/>
  <c r="EO94" i="5"/>
  <c r="EP94" i="5"/>
  <c r="EK95" i="5"/>
  <c r="EL95" i="5"/>
  <c r="EM95" i="5"/>
  <c r="EN95" i="5"/>
  <c r="EO95" i="5"/>
  <c r="EP95" i="5"/>
  <c r="EK96" i="5"/>
  <c r="EL96" i="5"/>
  <c r="EM96" i="5"/>
  <c r="EN96" i="5"/>
  <c r="EO96" i="5"/>
  <c r="EP96" i="5"/>
  <c r="EK97" i="5"/>
  <c r="EL97" i="5"/>
  <c r="EM97" i="5"/>
  <c r="EN97" i="5"/>
  <c r="EO97" i="5"/>
  <c r="EP97" i="5"/>
  <c r="EK98" i="5"/>
  <c r="EL98" i="5"/>
  <c r="EM98" i="5"/>
  <c r="EN98" i="5"/>
  <c r="EO98" i="5"/>
  <c r="EP98" i="5"/>
  <c r="EK99" i="5"/>
  <c r="EL99" i="5"/>
  <c r="EM99" i="5"/>
  <c r="EN99" i="5"/>
  <c r="EO99" i="5"/>
  <c r="EP99" i="5"/>
  <c r="EK100" i="5"/>
  <c r="EL100" i="5"/>
  <c r="EM100" i="5"/>
  <c r="EN100" i="5"/>
  <c r="EO100" i="5"/>
  <c r="EP100" i="5"/>
  <c r="EK101" i="5"/>
  <c r="EL101" i="5"/>
  <c r="EM101" i="5"/>
  <c r="EN101" i="5"/>
  <c r="EO101" i="5"/>
  <c r="EP101" i="5"/>
  <c r="EK102" i="5"/>
  <c r="EL102" i="5"/>
  <c r="EM102" i="5"/>
  <c r="EN102" i="5"/>
  <c r="EO102" i="5"/>
  <c r="EP102" i="5"/>
  <c r="EK103" i="5"/>
  <c r="EL103" i="5"/>
  <c r="EM103" i="5"/>
  <c r="EN103" i="5"/>
  <c r="EO103" i="5"/>
  <c r="EP103" i="5"/>
  <c r="EK104" i="5"/>
  <c r="EL104" i="5"/>
  <c r="EM104" i="5"/>
  <c r="EN104" i="5"/>
  <c r="EO104" i="5"/>
  <c r="EP104" i="5"/>
  <c r="EK105" i="5"/>
  <c r="EL105" i="5"/>
  <c r="EM105" i="5"/>
  <c r="EN105" i="5"/>
  <c r="EO105" i="5"/>
  <c r="EP105" i="5"/>
  <c r="EK106" i="5"/>
  <c r="EL106" i="5"/>
  <c r="EM106" i="5"/>
  <c r="EN106" i="5"/>
  <c r="EO106" i="5"/>
  <c r="EP106" i="5"/>
  <c r="EK107" i="5"/>
  <c r="EL107" i="5"/>
  <c r="EM107" i="5"/>
  <c r="EN107" i="5"/>
  <c r="EO107" i="5"/>
  <c r="EP107" i="5"/>
  <c r="EK108" i="5"/>
  <c r="EL108" i="5"/>
  <c r="EM108" i="5"/>
  <c r="EN108" i="5"/>
  <c r="EO108" i="5"/>
  <c r="EP108" i="5"/>
  <c r="EK109" i="5"/>
  <c r="EL109" i="5"/>
  <c r="EM109" i="5"/>
  <c r="EN109" i="5"/>
  <c r="EO109" i="5"/>
  <c r="EP109" i="5"/>
  <c r="EK110" i="5"/>
  <c r="EL110" i="5"/>
  <c r="EM110" i="5"/>
  <c r="EN110" i="5"/>
  <c r="EO110" i="5"/>
  <c r="EP110" i="5"/>
  <c r="EK111" i="5"/>
  <c r="EL111" i="5"/>
  <c r="EM111" i="5"/>
  <c r="EN111" i="5"/>
  <c r="EO111" i="5"/>
  <c r="EP111" i="5"/>
  <c r="EK112" i="5"/>
  <c r="EL112" i="5"/>
  <c r="EM112" i="5"/>
  <c r="EN112" i="5"/>
  <c r="EO112" i="5"/>
  <c r="EP112" i="5"/>
  <c r="EK113" i="5"/>
  <c r="EL113" i="5"/>
  <c r="EM113" i="5"/>
  <c r="EN113" i="5"/>
  <c r="EO113" i="5"/>
  <c r="EP113" i="5"/>
  <c r="EK114" i="5"/>
  <c r="EL114" i="5"/>
  <c r="EM114" i="5"/>
  <c r="EN114" i="5"/>
  <c r="EO114" i="5"/>
  <c r="EP114" i="5"/>
  <c r="EK115" i="5"/>
  <c r="EL115" i="5"/>
  <c r="EM115" i="5"/>
  <c r="EN115" i="5"/>
  <c r="EO115" i="5"/>
  <c r="EP115" i="5"/>
  <c r="EK116" i="5"/>
  <c r="EL116" i="5"/>
  <c r="EM116" i="5"/>
  <c r="EN116" i="5"/>
  <c r="EO116" i="5"/>
  <c r="EP116" i="5"/>
  <c r="EK117" i="5"/>
  <c r="EL117" i="5"/>
  <c r="EM117" i="5"/>
  <c r="EN117" i="5"/>
  <c r="EO117" i="5"/>
  <c r="EP117" i="5"/>
  <c r="EK118" i="5"/>
  <c r="EL118" i="5"/>
  <c r="EM118" i="5"/>
  <c r="EN118" i="5"/>
  <c r="EO118" i="5"/>
  <c r="EP118" i="5"/>
  <c r="EK119" i="5"/>
  <c r="EL119" i="5"/>
  <c r="EM119" i="5"/>
  <c r="EN119" i="5"/>
  <c r="EO119" i="5"/>
  <c r="EP119" i="5"/>
  <c r="EK120" i="5"/>
  <c r="EL120" i="5"/>
  <c r="EM120" i="5"/>
  <c r="EN120" i="5"/>
  <c r="EO120" i="5"/>
  <c r="EP120" i="5"/>
  <c r="EK121" i="5"/>
  <c r="EL121" i="5"/>
  <c r="EM121" i="5"/>
  <c r="EN121" i="5"/>
  <c r="EO121" i="5"/>
  <c r="EP121" i="5"/>
  <c r="EK122" i="5"/>
  <c r="EL122" i="5"/>
  <c r="EM122" i="5"/>
  <c r="EN122" i="5"/>
  <c r="EO122" i="5"/>
  <c r="EP122" i="5"/>
  <c r="EK123" i="5"/>
  <c r="EL123" i="5"/>
  <c r="EM123" i="5"/>
  <c r="EN123" i="5"/>
  <c r="EO123" i="5"/>
  <c r="EP123" i="5"/>
  <c r="EK124" i="5"/>
  <c r="EL124" i="5"/>
  <c r="EM124" i="5"/>
  <c r="EN124" i="5"/>
  <c r="EO124" i="5"/>
  <c r="EP124" i="5"/>
  <c r="EK125" i="5"/>
  <c r="EL125" i="5"/>
  <c r="EM125" i="5"/>
  <c r="EN125" i="5"/>
  <c r="EO125" i="5"/>
  <c r="EP125" i="5"/>
  <c r="EK126" i="5"/>
  <c r="EL126" i="5"/>
  <c r="EM126" i="5"/>
  <c r="EN126" i="5"/>
  <c r="EO126" i="5"/>
  <c r="EP126" i="5"/>
  <c r="EK127" i="5"/>
  <c r="EL127" i="5"/>
  <c r="EM127" i="5"/>
  <c r="EN127" i="5"/>
  <c r="EO127" i="5"/>
  <c r="EP127" i="5"/>
  <c r="EK128" i="5"/>
  <c r="EL128" i="5"/>
  <c r="EM128" i="5"/>
  <c r="EN128" i="5"/>
  <c r="EO128" i="5"/>
  <c r="EP128" i="5"/>
  <c r="EK129" i="5"/>
  <c r="EL129" i="5"/>
  <c r="EM129" i="5"/>
  <c r="EN129" i="5"/>
  <c r="EO129" i="5"/>
  <c r="EP129" i="5"/>
  <c r="EK130" i="5"/>
  <c r="EL130" i="5"/>
  <c r="EM130" i="5"/>
  <c r="EN130" i="5"/>
  <c r="EO130" i="5"/>
  <c r="EP130" i="5"/>
  <c r="EK131" i="5"/>
  <c r="EL131" i="5"/>
  <c r="EM131" i="5"/>
  <c r="EN131" i="5"/>
  <c r="EO131" i="5"/>
  <c r="EP131" i="5"/>
  <c r="EK132" i="5"/>
  <c r="EL132" i="5"/>
  <c r="EM132" i="5"/>
  <c r="EN132" i="5"/>
  <c r="EO132" i="5"/>
  <c r="EP132" i="5"/>
  <c r="EK133" i="5"/>
  <c r="EL133" i="5"/>
  <c r="EM133" i="5"/>
  <c r="EN133" i="5"/>
  <c r="EO133" i="5"/>
  <c r="EP133" i="5"/>
  <c r="EK134" i="5"/>
  <c r="EL134" i="5"/>
  <c r="EM134" i="5"/>
  <c r="EN134" i="5"/>
  <c r="EO134" i="5"/>
  <c r="EP134" i="5"/>
  <c r="EK135" i="5"/>
  <c r="EL135" i="5"/>
  <c r="EM135" i="5"/>
  <c r="EN135" i="5"/>
  <c r="EO135" i="5"/>
  <c r="EP135" i="5"/>
  <c r="EK136" i="5"/>
  <c r="EL136" i="5"/>
  <c r="EM136" i="5"/>
  <c r="EN136" i="5"/>
  <c r="EO136" i="5"/>
  <c r="EP136" i="5"/>
  <c r="EK137" i="5"/>
  <c r="EL137" i="5"/>
  <c r="EM137" i="5"/>
  <c r="EN137" i="5"/>
  <c r="EO137" i="5"/>
  <c r="EP137" i="5"/>
  <c r="EK138" i="5"/>
  <c r="EL138" i="5"/>
  <c r="EM138" i="5"/>
  <c r="EN138" i="5"/>
  <c r="EO138" i="5"/>
  <c r="EP138" i="5"/>
  <c r="EK139" i="5"/>
  <c r="EL139" i="5"/>
  <c r="EM139" i="5"/>
  <c r="EN139" i="5"/>
  <c r="EO139" i="5"/>
  <c r="EP139" i="5"/>
  <c r="EK140" i="5"/>
  <c r="EL140" i="5"/>
  <c r="EM140" i="5"/>
  <c r="EN140" i="5"/>
  <c r="EO140" i="5"/>
  <c r="EP140" i="5"/>
  <c r="EK141" i="5"/>
  <c r="EL141" i="5"/>
  <c r="EM141" i="5"/>
  <c r="EN141" i="5"/>
  <c r="EO141" i="5"/>
  <c r="EP141" i="5"/>
  <c r="EK142" i="5"/>
  <c r="EL142" i="5"/>
  <c r="EM142" i="5"/>
  <c r="EN142" i="5"/>
  <c r="EO142" i="5"/>
  <c r="EP142" i="5"/>
  <c r="EK143" i="5"/>
  <c r="EL143" i="5"/>
  <c r="EM143" i="5"/>
  <c r="EN143" i="5"/>
  <c r="EO143" i="5"/>
  <c r="EP143" i="5"/>
  <c r="EK144" i="5"/>
  <c r="EL144" i="5"/>
  <c r="EM144" i="5"/>
  <c r="EN144" i="5"/>
  <c r="EO144" i="5"/>
  <c r="EP144" i="5"/>
  <c r="EK145" i="5"/>
  <c r="EL145" i="5"/>
  <c r="EM145" i="5"/>
  <c r="EN145" i="5"/>
  <c r="EO145" i="5"/>
  <c r="EP145" i="5"/>
  <c r="EK146" i="5"/>
  <c r="EL146" i="5"/>
  <c r="EM146" i="5"/>
  <c r="EN146" i="5"/>
  <c r="EO146" i="5"/>
  <c r="EP146" i="5"/>
  <c r="EK147" i="5"/>
  <c r="EL147" i="5"/>
  <c r="EM147" i="5"/>
  <c r="EN147" i="5"/>
  <c r="EO147" i="5"/>
  <c r="EP147" i="5"/>
  <c r="EK148" i="5"/>
  <c r="EL148" i="5"/>
  <c r="EM148" i="5"/>
  <c r="EN148" i="5"/>
  <c r="EO148" i="5"/>
  <c r="EP148" i="5"/>
  <c r="EK149" i="5"/>
  <c r="EL149" i="5"/>
  <c r="EM149" i="5"/>
  <c r="EN149" i="5"/>
  <c r="EO149" i="5"/>
  <c r="EP149" i="5"/>
  <c r="EK150" i="5"/>
  <c r="EL150" i="5"/>
  <c r="EM150" i="5"/>
  <c r="EN150" i="5"/>
  <c r="EO150" i="5"/>
  <c r="EP150" i="5"/>
  <c r="EK151" i="5"/>
  <c r="EL151" i="5"/>
  <c r="EM151" i="5"/>
  <c r="EN151" i="5"/>
  <c r="EO151" i="5"/>
  <c r="EP151" i="5"/>
  <c r="EK152" i="5"/>
  <c r="EL152" i="5"/>
  <c r="EM152" i="5"/>
  <c r="EN152" i="5"/>
  <c r="EO152" i="5"/>
  <c r="EP152" i="5"/>
  <c r="EK153" i="5"/>
  <c r="EL153" i="5"/>
  <c r="EM153" i="5"/>
  <c r="EN153" i="5"/>
  <c r="EO153" i="5"/>
  <c r="EP153" i="5"/>
  <c r="EK154" i="5"/>
  <c r="EL154" i="5"/>
  <c r="EM154" i="5"/>
  <c r="EN154" i="5"/>
  <c r="EO154" i="5"/>
  <c r="EP154" i="5"/>
  <c r="EK155" i="5"/>
  <c r="EL155" i="5"/>
  <c r="EM155" i="5"/>
  <c r="EN155" i="5"/>
  <c r="EO155" i="5"/>
  <c r="EP155" i="5"/>
  <c r="EK156" i="5"/>
  <c r="EL156" i="5"/>
  <c r="EM156" i="5"/>
  <c r="EN156" i="5"/>
  <c r="EO156" i="5"/>
  <c r="EP156" i="5"/>
  <c r="EK157" i="5"/>
  <c r="EL157" i="5"/>
  <c r="EM157" i="5"/>
  <c r="EN157" i="5"/>
  <c r="EO157" i="5"/>
  <c r="EP157" i="5"/>
  <c r="EK158" i="5"/>
  <c r="EL158" i="5"/>
  <c r="EM158" i="5"/>
  <c r="EN158" i="5"/>
  <c r="EO158" i="5"/>
  <c r="EP158" i="5"/>
  <c r="EK159" i="5"/>
  <c r="EL159" i="5"/>
  <c r="EM159" i="5"/>
  <c r="EN159" i="5"/>
  <c r="EO159" i="5"/>
  <c r="EP159" i="5"/>
  <c r="EK160" i="5"/>
  <c r="EL160" i="5"/>
  <c r="EM160" i="5"/>
  <c r="EN160" i="5"/>
  <c r="EO160" i="5"/>
  <c r="EP160" i="5"/>
  <c r="EK161" i="5"/>
  <c r="EL161" i="5"/>
  <c r="EM161" i="5"/>
  <c r="EN161" i="5"/>
  <c r="EO161" i="5"/>
  <c r="EP161" i="5"/>
  <c r="EK162" i="5"/>
  <c r="EL162" i="5"/>
  <c r="EM162" i="5"/>
  <c r="EN162" i="5"/>
  <c r="EO162" i="5"/>
  <c r="EP162" i="5"/>
  <c r="EK163" i="5"/>
  <c r="EL163" i="5"/>
  <c r="EM163" i="5"/>
  <c r="EN163" i="5"/>
  <c r="EO163" i="5"/>
  <c r="EP163" i="5"/>
  <c r="EK164" i="5"/>
  <c r="EL164" i="5"/>
  <c r="EM164" i="5"/>
  <c r="EN164" i="5"/>
  <c r="EO164" i="5"/>
  <c r="EP164" i="5"/>
  <c r="EK165" i="5"/>
  <c r="EL165" i="5"/>
  <c r="EM165" i="5"/>
  <c r="EN165" i="5"/>
  <c r="EO165" i="5"/>
  <c r="EP165" i="5"/>
  <c r="EK166" i="5"/>
  <c r="EL166" i="5"/>
  <c r="EM166" i="5"/>
  <c r="EN166" i="5"/>
  <c r="EO166" i="5"/>
  <c r="EP166" i="5"/>
  <c r="EK167" i="5"/>
  <c r="EL167" i="5"/>
  <c r="EM167" i="5"/>
  <c r="EN167" i="5"/>
  <c r="EO167" i="5"/>
  <c r="EP167" i="5"/>
  <c r="EK168" i="5"/>
  <c r="EL168" i="5"/>
  <c r="EM168" i="5"/>
  <c r="EN168" i="5"/>
  <c r="EO168" i="5"/>
  <c r="EP168" i="5"/>
  <c r="EK169" i="5"/>
  <c r="EL169" i="5"/>
  <c r="EM169" i="5"/>
  <c r="EN169" i="5"/>
  <c r="EO169" i="5"/>
  <c r="EP169" i="5"/>
  <c r="EK170" i="5"/>
  <c r="EL170" i="5"/>
  <c r="EM170" i="5"/>
  <c r="EN170" i="5"/>
  <c r="EO170" i="5"/>
  <c r="EP170" i="5"/>
  <c r="EK171" i="5"/>
  <c r="EL171" i="5"/>
  <c r="EM171" i="5"/>
  <c r="EN171" i="5"/>
  <c r="EO171" i="5"/>
  <c r="EP171" i="5"/>
  <c r="EK172" i="5"/>
  <c r="EL172" i="5"/>
  <c r="EM172" i="5"/>
  <c r="EN172" i="5"/>
  <c r="EO172" i="5"/>
  <c r="EP172" i="5"/>
  <c r="EK173" i="5"/>
  <c r="EL173" i="5"/>
  <c r="EM173" i="5"/>
  <c r="EN173" i="5"/>
  <c r="EO173" i="5"/>
  <c r="EP173" i="5"/>
  <c r="EK174" i="5"/>
  <c r="EL174" i="5"/>
  <c r="EM174" i="5"/>
  <c r="EN174" i="5"/>
  <c r="EO174" i="5"/>
  <c r="EP174" i="5"/>
  <c r="EK175" i="5"/>
  <c r="EL175" i="5"/>
  <c r="EM175" i="5"/>
  <c r="EN175" i="5"/>
  <c r="EO175" i="5"/>
  <c r="EP175" i="5"/>
  <c r="EK176" i="5"/>
  <c r="EL176" i="5"/>
  <c r="EM176" i="5"/>
  <c r="EN176" i="5"/>
  <c r="EO176" i="5"/>
  <c r="EP176" i="5"/>
  <c r="EK177" i="5"/>
  <c r="EL177" i="5"/>
  <c r="EM177" i="5"/>
  <c r="EN177" i="5"/>
  <c r="EO177" i="5"/>
  <c r="EP177" i="5"/>
  <c r="EK178" i="5"/>
  <c r="EL178" i="5"/>
  <c r="EM178" i="5"/>
  <c r="EN178" i="5"/>
  <c r="EO178" i="5"/>
  <c r="EP178" i="5"/>
  <c r="EK179" i="5"/>
  <c r="EL179" i="5"/>
  <c r="EM179" i="5"/>
  <c r="EN179" i="5"/>
  <c r="EO179" i="5"/>
  <c r="EP179" i="5"/>
  <c r="EK180" i="5"/>
  <c r="EL180" i="5"/>
  <c r="EM180" i="5"/>
  <c r="EN180" i="5"/>
  <c r="EO180" i="5"/>
  <c r="EP180" i="5"/>
  <c r="EK181" i="5"/>
  <c r="EL181" i="5"/>
  <c r="EM181" i="5"/>
  <c r="EN181" i="5"/>
  <c r="EO181" i="5"/>
  <c r="EP181" i="5"/>
  <c r="EK182" i="5"/>
  <c r="EL182" i="5"/>
  <c r="EM182" i="5"/>
  <c r="EN182" i="5"/>
  <c r="EO182" i="5"/>
  <c r="EP182" i="5"/>
  <c r="EK183" i="5"/>
  <c r="EL183" i="5"/>
  <c r="EM183" i="5"/>
  <c r="EN183" i="5"/>
  <c r="EO183" i="5"/>
  <c r="EP183" i="5"/>
  <c r="EK184" i="5"/>
  <c r="EL184" i="5"/>
  <c r="EM184" i="5"/>
  <c r="EN184" i="5"/>
  <c r="EO184" i="5"/>
  <c r="EP184" i="5"/>
  <c r="EK185" i="5"/>
  <c r="EL185" i="5"/>
  <c r="EM185" i="5"/>
  <c r="EN185" i="5"/>
  <c r="EO185" i="5"/>
  <c r="EP185" i="5"/>
  <c r="EK186" i="5"/>
  <c r="EL186" i="5"/>
  <c r="EM186" i="5"/>
  <c r="EN186" i="5"/>
  <c r="EO186" i="5"/>
  <c r="EP186" i="5"/>
  <c r="EK187" i="5"/>
  <c r="EL187" i="5"/>
  <c r="EM187" i="5"/>
  <c r="EN187" i="5"/>
  <c r="EO187" i="5"/>
  <c r="EP187" i="5"/>
  <c r="EK188" i="5"/>
  <c r="EL188" i="5"/>
  <c r="EM188" i="5"/>
  <c r="EN188" i="5"/>
  <c r="EO188" i="5"/>
  <c r="EP188" i="5"/>
  <c r="EK189" i="5"/>
  <c r="EL189" i="5"/>
  <c r="EM189" i="5"/>
  <c r="EN189" i="5"/>
  <c r="EO189" i="5"/>
  <c r="EP189" i="5"/>
  <c r="EK190" i="5"/>
  <c r="EL190" i="5"/>
  <c r="EM190" i="5"/>
  <c r="EN190" i="5"/>
  <c r="EO190" i="5"/>
  <c r="EP190" i="5"/>
  <c r="EK191" i="5"/>
  <c r="EL191" i="5"/>
  <c r="EM191" i="5"/>
  <c r="EN191" i="5"/>
  <c r="EO191" i="5"/>
  <c r="EP191" i="5"/>
  <c r="EK192" i="5"/>
  <c r="EL192" i="5"/>
  <c r="EM192" i="5"/>
  <c r="EN192" i="5"/>
  <c r="EO192" i="5"/>
  <c r="EP192" i="5"/>
  <c r="EK193" i="5"/>
  <c r="EL193" i="5"/>
  <c r="EM193" i="5"/>
  <c r="EN193" i="5"/>
  <c r="EO193" i="5"/>
  <c r="EP193" i="5"/>
  <c r="EK194" i="5"/>
  <c r="EL194" i="5"/>
  <c r="EM194" i="5"/>
  <c r="EN194" i="5"/>
  <c r="EO194" i="5"/>
  <c r="EP194" i="5"/>
  <c r="EK195" i="5"/>
  <c r="EL195" i="5"/>
  <c r="EM195" i="5"/>
  <c r="EN195" i="5"/>
  <c r="EO195" i="5"/>
  <c r="EP195" i="5"/>
  <c r="EK196" i="5"/>
  <c r="EL196" i="5"/>
  <c r="EM196" i="5"/>
  <c r="EN196" i="5"/>
  <c r="EO196" i="5"/>
  <c r="EP196" i="5"/>
  <c r="EK197" i="5"/>
  <c r="EL197" i="5"/>
  <c r="EM197" i="5"/>
  <c r="EN197" i="5"/>
  <c r="EO197" i="5"/>
  <c r="EP197" i="5"/>
  <c r="EK198" i="5"/>
  <c r="EL198" i="5"/>
  <c r="EM198" i="5"/>
  <c r="EN198" i="5"/>
  <c r="EO198" i="5"/>
  <c r="EP198" i="5"/>
  <c r="EK199" i="5"/>
  <c r="EL199" i="5"/>
  <c r="EM199" i="5"/>
  <c r="EN199" i="5"/>
  <c r="EO199" i="5"/>
  <c r="EP199" i="5"/>
  <c r="EK200" i="5"/>
  <c r="EL200" i="5"/>
  <c r="EM200" i="5"/>
  <c r="EN200" i="5"/>
  <c r="EO200" i="5"/>
  <c r="EP200" i="5"/>
  <c r="EK201" i="5"/>
  <c r="EL201" i="5"/>
  <c r="EM201" i="5"/>
  <c r="EN201" i="5"/>
  <c r="EO201" i="5"/>
  <c r="EP201" i="5"/>
  <c r="EK202" i="5"/>
  <c r="EL202" i="5"/>
  <c r="EM202" i="5"/>
  <c r="EN202" i="5"/>
  <c r="EO202" i="5"/>
  <c r="EP202" i="5"/>
  <c r="EK203" i="5"/>
  <c r="EL203" i="5"/>
  <c r="EM203" i="5"/>
  <c r="EN203" i="5"/>
  <c r="EO203" i="5"/>
  <c r="EP203" i="5"/>
  <c r="EK204" i="5"/>
  <c r="EL204" i="5"/>
  <c r="EM204" i="5"/>
  <c r="EN204" i="5"/>
  <c r="EO204" i="5"/>
  <c r="EP204" i="5"/>
  <c r="EK205" i="5"/>
  <c r="EL205" i="5"/>
  <c r="EM205" i="5"/>
  <c r="EN205" i="5"/>
  <c r="EO205" i="5"/>
  <c r="EP205" i="5"/>
  <c r="EK206" i="5"/>
  <c r="EL206" i="5"/>
  <c r="EM206" i="5"/>
  <c r="EN206" i="5"/>
  <c r="EO206" i="5"/>
  <c r="EP206" i="5"/>
  <c r="EK207" i="5"/>
  <c r="EL207" i="5"/>
  <c r="EM207" i="5"/>
  <c r="EN207" i="5"/>
  <c r="EO207" i="5"/>
  <c r="EP207" i="5"/>
  <c r="EK208" i="5"/>
  <c r="EL208" i="5"/>
  <c r="EM208" i="5"/>
  <c r="EN208" i="5"/>
  <c r="EO208" i="5"/>
  <c r="EP208" i="5"/>
  <c r="EK209" i="5"/>
  <c r="EL209" i="5"/>
  <c r="EM209" i="5"/>
  <c r="EN209" i="5"/>
  <c r="EO209" i="5"/>
  <c r="EP209" i="5"/>
  <c r="EK210" i="5"/>
  <c r="EL210" i="5"/>
  <c r="EM210" i="5"/>
  <c r="EN210" i="5"/>
  <c r="EO210" i="5"/>
  <c r="EP210" i="5"/>
  <c r="EK211" i="5"/>
  <c r="EL211" i="5"/>
  <c r="EM211" i="5"/>
  <c r="EN211" i="5"/>
  <c r="EO211" i="5"/>
  <c r="EP211" i="5"/>
  <c r="EK212" i="5"/>
  <c r="EL212" i="5"/>
  <c r="EM212" i="5"/>
  <c r="EN212" i="5"/>
  <c r="EO212" i="5"/>
  <c r="EP212" i="5"/>
  <c r="EK213" i="5"/>
  <c r="EL213" i="5"/>
  <c r="EM213" i="5"/>
  <c r="EN213" i="5"/>
  <c r="EO213" i="5"/>
  <c r="EP213" i="5"/>
  <c r="EK214" i="5"/>
  <c r="EL214" i="5"/>
  <c r="EM214" i="5"/>
  <c r="EN214" i="5"/>
  <c r="EO214" i="5"/>
  <c r="EP214" i="5"/>
  <c r="EK215" i="5"/>
  <c r="EL215" i="5"/>
  <c r="EM215" i="5"/>
  <c r="EN215" i="5"/>
  <c r="EO215" i="5"/>
  <c r="EP215" i="5"/>
  <c r="EK216" i="5"/>
  <c r="EL216" i="5"/>
  <c r="EM216" i="5"/>
  <c r="EN216" i="5"/>
  <c r="EO216" i="5"/>
  <c r="EP216" i="5"/>
  <c r="EK217" i="5"/>
  <c r="EL217" i="5"/>
  <c r="EM217" i="5"/>
  <c r="EN217" i="5"/>
  <c r="EO217" i="5"/>
  <c r="EP217" i="5"/>
  <c r="EK218" i="5"/>
  <c r="EL218" i="5"/>
  <c r="EM218" i="5"/>
  <c r="EN218" i="5"/>
  <c r="EO218" i="5"/>
  <c r="EP218" i="5"/>
  <c r="EK219" i="5"/>
  <c r="EL219" i="5"/>
  <c r="EM219" i="5"/>
  <c r="EN219" i="5"/>
  <c r="EO219" i="5"/>
  <c r="EP219" i="5"/>
  <c r="EK220" i="5"/>
  <c r="EL220" i="5"/>
  <c r="EM220" i="5"/>
  <c r="EN220" i="5"/>
  <c r="EO220" i="5"/>
  <c r="EP220" i="5"/>
  <c r="EK221" i="5"/>
  <c r="EL221" i="5"/>
  <c r="EM221" i="5"/>
  <c r="EN221" i="5"/>
  <c r="EO221" i="5"/>
  <c r="EP221" i="5"/>
  <c r="EK222" i="5"/>
  <c r="EL222" i="5"/>
  <c r="EM222" i="5"/>
  <c r="EN222" i="5"/>
  <c r="EO222" i="5"/>
  <c r="EP222" i="5"/>
  <c r="EK223" i="5"/>
  <c r="EL223" i="5"/>
  <c r="EM223" i="5"/>
  <c r="EN223" i="5"/>
  <c r="EO223" i="5"/>
  <c r="EP223" i="5"/>
  <c r="EK224" i="5"/>
  <c r="EL224" i="5"/>
  <c r="EM224" i="5"/>
  <c r="EN224" i="5"/>
  <c r="EO224" i="5"/>
  <c r="EP224" i="5"/>
  <c r="EK225" i="5"/>
  <c r="EL225" i="5"/>
  <c r="EM225" i="5"/>
  <c r="EN225" i="5"/>
  <c r="EO225" i="5"/>
  <c r="EP225" i="5"/>
  <c r="EK226" i="5"/>
  <c r="EL226" i="5"/>
  <c r="EM226" i="5"/>
  <c r="EN226" i="5"/>
  <c r="EO226" i="5"/>
  <c r="EP226" i="5"/>
  <c r="EK227" i="5"/>
  <c r="EL227" i="5"/>
  <c r="EM227" i="5"/>
  <c r="EN227" i="5"/>
  <c r="EO227" i="5"/>
  <c r="EP227" i="5"/>
  <c r="EK228" i="5"/>
  <c r="EL228" i="5"/>
  <c r="EM228" i="5"/>
  <c r="EN228" i="5"/>
  <c r="EO228" i="5"/>
  <c r="EP228" i="5"/>
  <c r="EK229" i="5"/>
  <c r="EL229" i="5"/>
  <c r="EM229" i="5"/>
  <c r="EN229" i="5"/>
  <c r="EO229" i="5"/>
  <c r="EP229" i="5"/>
  <c r="EK230" i="5"/>
  <c r="EL230" i="5"/>
  <c r="EM230" i="5"/>
  <c r="EN230" i="5"/>
  <c r="EO230" i="5"/>
  <c r="EP230" i="5"/>
  <c r="EK231" i="5"/>
  <c r="EL231" i="5"/>
  <c r="EM231" i="5"/>
  <c r="EN231" i="5"/>
  <c r="EO231" i="5"/>
  <c r="EP231" i="5"/>
  <c r="EK232" i="5"/>
  <c r="EL232" i="5"/>
  <c r="EM232" i="5"/>
  <c r="EN232" i="5"/>
  <c r="EO232" i="5"/>
  <c r="EP232" i="5"/>
  <c r="EK233" i="5"/>
  <c r="EL233" i="5"/>
  <c r="EM233" i="5"/>
  <c r="EN233" i="5"/>
  <c r="EO233" i="5"/>
  <c r="EP233" i="5"/>
  <c r="EK234" i="5"/>
  <c r="EL234" i="5"/>
  <c r="EM234" i="5"/>
  <c r="EN234" i="5"/>
  <c r="EO234" i="5"/>
  <c r="EP234" i="5"/>
  <c r="EK235" i="5"/>
  <c r="EL235" i="5"/>
  <c r="EM235" i="5"/>
  <c r="EN235" i="5"/>
  <c r="EO235" i="5"/>
  <c r="EP235" i="5"/>
  <c r="EK236" i="5"/>
  <c r="EL236" i="5"/>
  <c r="EM236" i="5"/>
  <c r="EN236" i="5"/>
  <c r="EO236" i="5"/>
  <c r="EP236" i="5"/>
  <c r="EK237" i="5"/>
  <c r="EL237" i="5"/>
  <c r="EM237" i="5"/>
  <c r="EN237" i="5"/>
  <c r="EO237" i="5"/>
  <c r="EP237" i="5"/>
  <c r="EK238" i="5"/>
  <c r="EL238" i="5"/>
  <c r="EM238" i="5"/>
  <c r="EN238" i="5"/>
  <c r="EO238" i="5"/>
  <c r="EP238" i="5"/>
  <c r="EK239" i="5"/>
  <c r="EL239" i="5"/>
  <c r="EM239" i="5"/>
  <c r="EN239" i="5"/>
  <c r="EO239" i="5"/>
  <c r="EP239" i="5"/>
  <c r="EK240" i="5"/>
  <c r="EL240" i="5"/>
  <c r="EM240" i="5"/>
  <c r="EN240" i="5"/>
  <c r="EO240" i="5"/>
  <c r="EP240" i="5"/>
  <c r="EK241" i="5"/>
  <c r="EL241" i="5"/>
  <c r="EM241" i="5"/>
  <c r="EN241" i="5"/>
  <c r="EO241" i="5"/>
  <c r="EP241" i="5"/>
  <c r="EK242" i="5"/>
  <c r="EL242" i="5"/>
  <c r="EM242" i="5"/>
  <c r="EN242" i="5"/>
  <c r="EO242" i="5"/>
  <c r="EP242" i="5"/>
  <c r="EK243" i="5"/>
  <c r="EL243" i="5"/>
  <c r="EM243" i="5"/>
  <c r="EN243" i="5"/>
  <c r="EO243" i="5"/>
  <c r="EP243" i="5"/>
  <c r="EK244" i="5"/>
  <c r="EL244" i="5"/>
  <c r="EM244" i="5"/>
  <c r="EN244" i="5"/>
  <c r="EO244" i="5"/>
  <c r="EP244" i="5"/>
  <c r="EK245" i="5"/>
  <c r="EL245" i="5"/>
  <c r="EM245" i="5"/>
  <c r="EN245" i="5"/>
  <c r="EO245" i="5"/>
  <c r="EP245" i="5"/>
  <c r="EK246" i="5"/>
  <c r="EL246" i="5"/>
  <c r="EM246" i="5"/>
  <c r="EN246" i="5"/>
  <c r="EO246" i="5"/>
  <c r="EP246" i="5"/>
  <c r="EK247" i="5"/>
  <c r="EL247" i="5"/>
  <c r="EM247" i="5"/>
  <c r="EN247" i="5"/>
  <c r="EO247" i="5"/>
  <c r="EP247" i="5"/>
  <c r="EK248" i="5"/>
  <c r="EL248" i="5"/>
  <c r="EM248" i="5"/>
  <c r="EN248" i="5"/>
  <c r="EO248" i="5"/>
  <c r="EP248" i="5"/>
  <c r="EK249" i="5"/>
  <c r="EL249" i="5"/>
  <c r="EM249" i="5"/>
  <c r="EN249" i="5"/>
  <c r="EO249" i="5"/>
  <c r="EP249" i="5"/>
  <c r="EK250" i="5"/>
  <c r="EL250" i="5"/>
  <c r="EM250" i="5"/>
  <c r="EN250" i="5"/>
  <c r="EO250" i="5"/>
  <c r="EP250" i="5"/>
  <c r="EK251" i="5"/>
  <c r="EL251" i="5"/>
  <c r="EM251" i="5"/>
  <c r="EN251" i="5"/>
  <c r="EO251" i="5"/>
  <c r="EP251" i="5"/>
  <c r="EK252" i="5"/>
  <c r="EL252" i="5"/>
  <c r="EM252" i="5"/>
  <c r="EN252" i="5"/>
  <c r="EO252" i="5"/>
  <c r="EP252" i="5"/>
  <c r="EK253" i="5"/>
  <c r="EL253" i="5"/>
  <c r="EM253" i="5"/>
  <c r="EN253" i="5"/>
  <c r="EO253" i="5"/>
  <c r="EP253" i="5"/>
  <c r="EK254" i="5"/>
  <c r="EL254" i="5"/>
  <c r="EM254" i="5"/>
  <c r="EN254" i="5"/>
  <c r="EO254" i="5"/>
  <c r="EP254" i="5"/>
  <c r="EK255" i="5"/>
  <c r="EL255" i="5"/>
  <c r="EM255" i="5"/>
  <c r="EN255" i="5"/>
  <c r="EO255" i="5"/>
  <c r="EP255" i="5"/>
  <c r="EK256" i="5"/>
  <c r="EL256" i="5"/>
  <c r="EM256" i="5"/>
  <c r="EN256" i="5"/>
  <c r="EO256" i="5"/>
  <c r="EP256" i="5"/>
  <c r="EK257" i="5"/>
  <c r="EL257" i="5"/>
  <c r="EM257" i="5"/>
  <c r="EN257" i="5"/>
  <c r="EO257" i="5"/>
  <c r="EP257" i="5"/>
  <c r="EK258" i="5"/>
  <c r="EL258" i="5"/>
  <c r="EM258" i="5"/>
  <c r="EN258" i="5"/>
  <c r="EO258" i="5"/>
  <c r="EP258" i="5"/>
  <c r="EK259" i="5"/>
  <c r="EL259" i="5"/>
  <c r="EM259" i="5"/>
  <c r="EN259" i="5"/>
  <c r="EO259" i="5"/>
  <c r="EP259" i="5"/>
  <c r="EK260" i="5"/>
  <c r="EL260" i="5"/>
  <c r="EM260" i="5"/>
  <c r="EN260" i="5"/>
  <c r="EO260" i="5"/>
  <c r="EP260" i="5"/>
  <c r="EK261" i="5"/>
  <c r="EL261" i="5"/>
  <c r="EM261" i="5"/>
  <c r="EN261" i="5"/>
  <c r="EO261" i="5"/>
  <c r="EP261" i="5"/>
  <c r="EK262" i="5"/>
  <c r="EL262" i="5"/>
  <c r="EM262" i="5"/>
  <c r="EN262" i="5"/>
  <c r="EO262" i="5"/>
  <c r="EP262" i="5"/>
  <c r="EK263" i="5"/>
  <c r="EL263" i="5"/>
  <c r="EM263" i="5"/>
  <c r="EN263" i="5"/>
  <c r="EO263" i="5"/>
  <c r="EP263" i="5"/>
  <c r="EK264" i="5"/>
  <c r="EL264" i="5"/>
  <c r="EM264" i="5"/>
  <c r="EN264" i="5"/>
  <c r="EO264" i="5"/>
  <c r="EP264" i="5"/>
  <c r="EK265" i="5"/>
  <c r="EL265" i="5"/>
  <c r="EM265" i="5"/>
  <c r="EN265" i="5"/>
  <c r="EO265" i="5"/>
  <c r="EP265" i="5"/>
  <c r="EK266" i="5"/>
  <c r="EL266" i="5"/>
  <c r="EM266" i="5"/>
  <c r="EN266" i="5"/>
  <c r="EO266" i="5"/>
  <c r="EP266" i="5"/>
  <c r="EK267" i="5"/>
  <c r="EL267" i="5"/>
  <c r="EM267" i="5"/>
  <c r="EN267" i="5"/>
  <c r="EO267" i="5"/>
  <c r="EP267" i="5"/>
  <c r="EK268" i="5"/>
  <c r="EL268" i="5"/>
  <c r="EM268" i="5"/>
  <c r="EN268" i="5"/>
  <c r="EO268" i="5"/>
  <c r="EP268" i="5"/>
  <c r="EK269" i="5"/>
  <c r="EL269" i="5"/>
  <c r="EM269" i="5"/>
  <c r="EN269" i="5"/>
  <c r="EO269" i="5"/>
  <c r="EP269" i="5"/>
  <c r="EK270" i="5"/>
  <c r="EL270" i="5"/>
  <c r="EM270" i="5"/>
  <c r="EN270" i="5"/>
  <c r="EO270" i="5"/>
  <c r="EP270" i="5"/>
  <c r="EK271" i="5"/>
  <c r="EL271" i="5"/>
  <c r="EM271" i="5"/>
  <c r="EN271" i="5"/>
  <c r="EO271" i="5"/>
  <c r="EP271" i="5"/>
  <c r="EK272" i="5"/>
  <c r="EL272" i="5"/>
  <c r="EM272" i="5"/>
  <c r="EN272" i="5"/>
  <c r="EO272" i="5"/>
  <c r="EP272" i="5"/>
  <c r="EK273" i="5"/>
  <c r="EL273" i="5"/>
  <c r="EM273" i="5"/>
  <c r="EN273" i="5"/>
  <c r="EO273" i="5"/>
  <c r="EP273" i="5"/>
  <c r="EK274" i="5"/>
  <c r="EL274" i="5"/>
  <c r="EM274" i="5"/>
  <c r="EN274" i="5"/>
  <c r="EO274" i="5"/>
  <c r="EP274" i="5"/>
  <c r="EK275" i="5"/>
  <c r="EL275" i="5"/>
  <c r="EM275" i="5"/>
  <c r="EN275" i="5"/>
  <c r="EO275" i="5"/>
  <c r="EP275" i="5"/>
  <c r="EK276" i="5"/>
  <c r="EL276" i="5"/>
  <c r="EM276" i="5"/>
  <c r="EN276" i="5"/>
  <c r="EO276" i="5"/>
  <c r="EP276" i="5"/>
  <c r="EK277" i="5"/>
  <c r="EL277" i="5"/>
  <c r="EM277" i="5"/>
  <c r="EN277" i="5"/>
  <c r="EO277" i="5"/>
  <c r="EP277" i="5"/>
  <c r="EK278" i="5"/>
  <c r="EL278" i="5"/>
  <c r="EM278" i="5"/>
  <c r="EN278" i="5"/>
  <c r="EO278" i="5"/>
  <c r="EP278" i="5"/>
  <c r="EK279" i="5"/>
  <c r="EL279" i="5"/>
  <c r="EM279" i="5"/>
  <c r="EN279" i="5"/>
  <c r="EO279" i="5"/>
  <c r="EP279" i="5"/>
  <c r="EK280" i="5"/>
  <c r="EL280" i="5"/>
  <c r="EM280" i="5"/>
  <c r="EN280" i="5"/>
  <c r="EO280" i="5"/>
  <c r="EP280" i="5"/>
  <c r="EK281" i="5"/>
  <c r="EL281" i="5"/>
  <c r="EM281" i="5"/>
  <c r="EN281" i="5"/>
  <c r="EO281" i="5"/>
  <c r="EP281" i="5"/>
  <c r="EK282" i="5"/>
  <c r="EL282" i="5"/>
  <c r="EM282" i="5"/>
  <c r="EN282" i="5"/>
  <c r="EO282" i="5"/>
  <c r="EP282" i="5"/>
  <c r="EK283" i="5"/>
  <c r="EL283" i="5"/>
  <c r="EM283" i="5"/>
  <c r="EN283" i="5"/>
  <c r="EO283" i="5"/>
  <c r="EP283" i="5"/>
  <c r="EK284" i="5"/>
  <c r="EL284" i="5"/>
  <c r="EM284" i="5"/>
  <c r="EN284" i="5"/>
  <c r="EO284" i="5"/>
  <c r="EP284" i="5"/>
  <c r="EK285" i="5"/>
  <c r="EL285" i="5"/>
  <c r="EM285" i="5"/>
  <c r="EN285" i="5"/>
  <c r="EO285" i="5"/>
  <c r="EP285" i="5"/>
  <c r="EK286" i="5"/>
  <c r="EL286" i="5"/>
  <c r="EM286" i="5"/>
  <c r="EN286" i="5"/>
  <c r="EO286" i="5"/>
  <c r="EP286" i="5"/>
  <c r="EK287" i="5"/>
  <c r="EL287" i="5"/>
  <c r="EM287" i="5"/>
  <c r="EN287" i="5"/>
  <c r="EO287" i="5"/>
  <c r="EP287" i="5"/>
  <c r="EK288" i="5"/>
  <c r="EL288" i="5"/>
  <c r="EM288" i="5"/>
  <c r="EN288" i="5"/>
  <c r="EO288" i="5"/>
  <c r="EP288" i="5"/>
  <c r="EK289" i="5"/>
  <c r="EL289" i="5"/>
  <c r="EM289" i="5"/>
  <c r="EN289" i="5"/>
  <c r="EO289" i="5"/>
  <c r="EP289" i="5"/>
  <c r="EK290" i="5"/>
  <c r="EL290" i="5"/>
  <c r="EM290" i="5"/>
  <c r="EN290" i="5"/>
  <c r="EO290" i="5"/>
  <c r="EP290" i="5"/>
  <c r="EK291" i="5"/>
  <c r="EL291" i="5"/>
  <c r="EM291" i="5"/>
  <c r="EN291" i="5"/>
  <c r="EO291" i="5"/>
  <c r="EP291" i="5"/>
  <c r="EK292" i="5"/>
  <c r="EL292" i="5"/>
  <c r="EM292" i="5"/>
  <c r="EN292" i="5"/>
  <c r="EO292" i="5"/>
  <c r="EP292" i="5"/>
  <c r="EM293" i="5"/>
  <c r="EN293" i="5"/>
  <c r="EO293" i="5"/>
  <c r="EP293" i="5"/>
  <c r="EK294" i="5"/>
  <c r="EL294" i="5"/>
  <c r="EM294" i="5"/>
  <c r="EN294" i="5"/>
  <c r="EO294" i="5"/>
  <c r="EP294" i="5"/>
  <c r="EK295" i="5"/>
  <c r="EL295" i="5"/>
  <c r="EM295" i="5"/>
  <c r="EN295" i="5"/>
  <c r="EO295" i="5"/>
  <c r="EP295" i="5"/>
  <c r="EK296" i="5"/>
  <c r="EL296" i="5"/>
  <c r="EM296" i="5"/>
  <c r="EN296" i="5"/>
  <c r="EO296" i="5"/>
  <c r="EP296" i="5"/>
  <c r="EK297" i="5"/>
  <c r="EL297" i="5"/>
  <c r="EM297" i="5"/>
  <c r="EN297" i="5"/>
  <c r="EO297" i="5"/>
  <c r="EP297" i="5"/>
  <c r="EK298" i="5"/>
  <c r="EL298" i="5"/>
  <c r="EM298" i="5"/>
  <c r="EN298" i="5"/>
  <c r="EO298" i="5"/>
  <c r="EP298" i="5"/>
  <c r="EK299" i="5"/>
  <c r="EL299" i="5"/>
  <c r="EM299" i="5"/>
  <c r="EN299" i="5"/>
  <c r="EO299" i="5"/>
  <c r="EP299" i="5"/>
  <c r="EK300" i="5"/>
  <c r="EL300" i="5"/>
  <c r="EM300" i="5"/>
  <c r="EN300" i="5"/>
  <c r="EO300" i="5"/>
  <c r="EP300" i="5"/>
  <c r="EK301" i="5"/>
  <c r="EL301" i="5"/>
  <c r="EM301" i="5"/>
  <c r="EN301" i="5"/>
  <c r="EO301" i="5"/>
  <c r="EP301" i="5"/>
  <c r="EK302" i="5"/>
  <c r="EL302" i="5"/>
  <c r="EM302" i="5"/>
  <c r="EN302" i="5"/>
  <c r="EO302" i="5"/>
  <c r="EP302" i="5"/>
  <c r="EK303" i="5"/>
  <c r="EL303" i="5"/>
  <c r="EM303" i="5"/>
  <c r="EN303" i="5"/>
  <c r="EO303" i="5"/>
  <c r="EP303" i="5"/>
  <c r="EK304" i="5"/>
  <c r="EL304" i="5"/>
  <c r="EM304" i="5"/>
  <c r="EN304" i="5"/>
  <c r="EO304" i="5"/>
  <c r="EP304" i="5"/>
  <c r="EK305" i="5"/>
  <c r="EL305" i="5"/>
  <c r="EM305" i="5"/>
  <c r="EN305" i="5"/>
  <c r="EO305" i="5"/>
  <c r="EP305" i="5"/>
  <c r="EK306" i="5"/>
  <c r="EL306" i="5"/>
  <c r="EM306" i="5"/>
  <c r="EN306" i="5"/>
  <c r="EO306" i="5"/>
  <c r="EP306" i="5"/>
  <c r="EK307" i="5"/>
  <c r="EL307" i="5"/>
  <c r="EM307" i="5"/>
  <c r="EN307" i="5"/>
  <c r="EO307" i="5"/>
  <c r="EP307" i="5"/>
  <c r="EK308" i="5"/>
  <c r="EL308" i="5"/>
  <c r="EM308" i="5"/>
  <c r="EN308" i="5"/>
  <c r="EO308" i="5"/>
  <c r="EP308" i="5"/>
  <c r="EK309" i="5"/>
  <c r="EL309" i="5"/>
  <c r="EM309" i="5"/>
  <c r="EN309" i="5"/>
  <c r="EO309" i="5"/>
  <c r="EP309" i="5"/>
  <c r="EK310" i="5"/>
  <c r="EL310" i="5"/>
  <c r="EM310" i="5"/>
  <c r="EN310" i="5"/>
  <c r="EO310" i="5"/>
  <c r="EP310" i="5"/>
  <c r="EK311" i="5"/>
  <c r="EL311" i="5"/>
  <c r="EM311" i="5"/>
  <c r="EN311" i="5"/>
  <c r="EO311" i="5"/>
  <c r="EP311" i="5"/>
  <c r="EK312" i="5"/>
  <c r="EL312" i="5"/>
  <c r="EM312" i="5"/>
  <c r="EN312" i="5"/>
  <c r="EO312" i="5"/>
  <c r="EP312" i="5"/>
  <c r="EK313" i="5"/>
  <c r="EL313" i="5"/>
  <c r="EM313" i="5"/>
  <c r="EN313" i="5"/>
  <c r="EO313" i="5"/>
  <c r="EP313" i="5"/>
  <c r="EK314" i="5"/>
  <c r="EL314" i="5"/>
  <c r="EM314" i="5"/>
  <c r="EN314" i="5"/>
  <c r="EO314" i="5"/>
  <c r="EP314" i="5"/>
  <c r="EK315" i="5"/>
  <c r="EL315" i="5"/>
  <c r="EM315" i="5"/>
  <c r="EN315" i="5"/>
  <c r="EO315" i="5"/>
  <c r="EP315" i="5"/>
  <c r="EK316" i="5"/>
  <c r="EL316" i="5"/>
  <c r="EM316" i="5"/>
  <c r="EN316" i="5"/>
  <c r="EO316" i="5"/>
  <c r="EP316" i="5"/>
  <c r="EK317" i="5"/>
  <c r="EL317" i="5"/>
  <c r="EM317" i="5"/>
  <c r="EN317" i="5"/>
  <c r="EO317" i="5"/>
  <c r="EP317" i="5"/>
  <c r="EK318" i="5"/>
  <c r="EL318" i="5"/>
  <c r="EM318" i="5"/>
  <c r="EN318" i="5"/>
  <c r="EO318" i="5"/>
  <c r="EP318" i="5"/>
  <c r="EK319" i="5"/>
  <c r="EL319" i="5"/>
  <c r="EM319" i="5"/>
  <c r="EN319" i="5"/>
  <c r="EO319" i="5"/>
  <c r="EP319" i="5"/>
  <c r="EK320" i="5"/>
  <c r="EL320" i="5"/>
  <c r="EM320" i="5"/>
  <c r="EN320" i="5"/>
  <c r="EO320" i="5"/>
  <c r="EP320" i="5"/>
  <c r="EK321" i="5"/>
  <c r="EL321" i="5"/>
  <c r="EM321" i="5"/>
  <c r="EN321" i="5"/>
  <c r="EO321" i="5"/>
  <c r="EP321" i="5"/>
  <c r="EK322" i="5"/>
  <c r="EL322" i="5"/>
  <c r="EM322" i="5"/>
  <c r="EN322" i="5"/>
  <c r="EO322" i="5"/>
  <c r="EP322" i="5"/>
  <c r="EK323" i="5"/>
  <c r="EL323" i="5"/>
  <c r="EM323" i="5"/>
  <c r="EN323" i="5"/>
  <c r="EO323" i="5"/>
  <c r="EP323" i="5"/>
  <c r="EK324" i="5"/>
  <c r="EL324" i="5"/>
  <c r="EM324" i="5"/>
  <c r="EN324" i="5"/>
  <c r="EO324" i="5"/>
  <c r="EP324" i="5"/>
  <c r="EK325" i="5"/>
  <c r="EL325" i="5"/>
  <c r="EM325" i="5"/>
  <c r="EN325" i="5"/>
  <c r="EO325" i="5"/>
  <c r="EP325" i="5"/>
  <c r="EK326" i="5"/>
  <c r="EL326" i="5"/>
  <c r="EM326" i="5"/>
  <c r="EN326" i="5"/>
  <c r="EO326" i="5"/>
  <c r="EP326" i="5"/>
  <c r="EK327" i="5"/>
  <c r="EL327" i="5"/>
  <c r="EM327" i="5"/>
  <c r="EN327" i="5"/>
  <c r="EO327" i="5"/>
  <c r="EP327" i="5"/>
  <c r="EK328" i="5"/>
  <c r="EL328" i="5"/>
  <c r="EM328" i="5"/>
  <c r="EN328" i="5"/>
  <c r="EO328" i="5"/>
  <c r="EP328" i="5"/>
  <c r="EK329" i="5"/>
  <c r="EL329" i="5"/>
  <c r="EM329" i="5"/>
  <c r="EN329" i="5"/>
  <c r="EO329" i="5"/>
  <c r="EP329" i="5"/>
  <c r="EK330" i="5"/>
  <c r="EL330" i="5"/>
  <c r="EM330" i="5"/>
  <c r="EN330" i="5"/>
  <c r="EO330" i="5"/>
  <c r="EP330" i="5"/>
  <c r="EK331" i="5"/>
  <c r="EL331" i="5"/>
  <c r="EM331" i="5"/>
  <c r="EN331" i="5"/>
  <c r="EO331" i="5"/>
  <c r="EP331" i="5"/>
  <c r="EK332" i="5"/>
  <c r="EL332" i="5"/>
  <c r="EM332" i="5"/>
  <c r="EN332" i="5"/>
  <c r="EO332" i="5"/>
  <c r="EP332" i="5"/>
  <c r="EK333" i="5"/>
  <c r="EL333" i="5"/>
  <c r="EM333" i="5"/>
  <c r="EN333" i="5"/>
  <c r="EO333" i="5"/>
  <c r="EP333" i="5"/>
  <c r="EK334" i="5"/>
  <c r="EL334" i="5"/>
  <c r="EM334" i="5"/>
  <c r="EN334" i="5"/>
  <c r="EO334" i="5"/>
  <c r="EP334" i="5"/>
  <c r="EK335" i="5"/>
  <c r="EL335" i="5"/>
  <c r="EM335" i="5"/>
  <c r="EN335" i="5"/>
  <c r="EO335" i="5"/>
  <c r="EP335" i="5"/>
  <c r="EK336" i="5"/>
  <c r="EL336" i="5"/>
  <c r="EM336" i="5"/>
  <c r="EN336" i="5"/>
  <c r="EO336" i="5"/>
  <c r="EP336" i="5"/>
  <c r="EK10" i="5"/>
  <c r="EL10" i="5"/>
  <c r="EM10" i="5"/>
  <c r="EN10" i="5"/>
  <c r="EO10" i="5"/>
  <c r="EP10" i="5"/>
  <c r="EK11" i="5"/>
  <c r="EL11" i="5"/>
  <c r="EM11" i="5"/>
  <c r="EN11" i="5"/>
  <c r="EO11" i="5"/>
  <c r="EP11" i="5"/>
  <c r="EK12" i="5"/>
  <c r="EL12" i="5"/>
  <c r="EM12" i="5"/>
  <c r="EN12" i="5"/>
  <c r="EO12" i="5"/>
  <c r="EP12" i="5"/>
  <c r="EK13" i="5"/>
  <c r="EL13" i="5"/>
  <c r="EM13" i="5"/>
  <c r="EN13" i="5"/>
  <c r="EO13" i="5"/>
  <c r="EP13" i="5"/>
  <c r="EK14" i="5"/>
  <c r="EL14" i="5"/>
  <c r="EM14" i="5"/>
  <c r="EN14" i="5"/>
  <c r="EO14" i="5"/>
  <c r="EP14" i="5"/>
  <c r="EK15" i="5"/>
  <c r="EL15" i="5"/>
  <c r="EM15" i="5"/>
  <c r="EN15" i="5"/>
  <c r="EO15" i="5"/>
  <c r="EP15" i="5"/>
  <c r="EK16" i="5"/>
  <c r="EL16" i="5"/>
  <c r="EM16" i="5"/>
  <c r="EN16" i="5"/>
  <c r="EO16" i="5"/>
  <c r="EP16" i="5"/>
  <c r="EK17" i="5"/>
  <c r="EL17" i="5"/>
  <c r="EM17" i="5"/>
  <c r="EN17" i="5"/>
  <c r="EO17" i="5"/>
  <c r="EP17" i="5"/>
  <c r="EK18" i="5"/>
  <c r="EL18" i="5"/>
  <c r="EM18" i="5"/>
  <c r="EN18" i="5"/>
  <c r="EO18" i="5"/>
  <c r="EP18" i="5"/>
  <c r="EK19" i="5"/>
  <c r="EL19" i="5"/>
  <c r="EM19" i="5"/>
  <c r="EN19" i="5"/>
  <c r="EO19" i="5"/>
  <c r="EP19" i="5"/>
  <c r="EK20" i="5"/>
  <c r="EL20" i="5"/>
  <c r="EM20" i="5"/>
  <c r="EN20" i="5"/>
  <c r="EO20" i="5"/>
  <c r="EP20" i="5"/>
  <c r="EK21" i="5"/>
  <c r="EL21" i="5"/>
  <c r="EM21" i="5"/>
  <c r="EN21" i="5"/>
  <c r="EO21" i="5"/>
  <c r="EP21" i="5"/>
  <c r="EK22" i="5"/>
  <c r="EL22" i="5"/>
  <c r="EM22" i="5"/>
  <c r="EN22" i="5"/>
  <c r="EO22" i="5"/>
  <c r="EP22" i="5"/>
  <c r="EK23" i="5"/>
  <c r="EL23" i="5"/>
  <c r="EM23" i="5"/>
  <c r="EN23" i="5"/>
  <c r="EO23" i="5"/>
  <c r="EP23" i="5"/>
  <c r="EK24" i="5"/>
  <c r="EL24" i="5"/>
  <c r="EM24" i="5"/>
  <c r="EN24" i="5"/>
  <c r="EO24" i="5"/>
  <c r="EP24" i="5"/>
  <c r="EK9" i="5"/>
  <c r="EL9" i="5"/>
  <c r="EM9" i="5"/>
  <c r="EN9" i="5"/>
  <c r="EO9" i="5"/>
  <c r="EP9" i="5"/>
  <c r="EP8" i="5"/>
  <c r="EO8" i="5"/>
  <c r="EN8" i="5"/>
  <c r="EM8" i="5"/>
  <c r="EL8" i="5"/>
  <c r="EK8" i="5"/>
  <c r="FC24" i="5" l="1"/>
  <c r="FJ24" i="5"/>
  <c r="FA15" i="5"/>
  <c r="FH15" i="5"/>
  <c r="FA334" i="5"/>
  <c r="FH334" i="5"/>
  <c r="FA326" i="5"/>
  <c r="FH326" i="5"/>
  <c r="EY317" i="5"/>
  <c r="FF317" i="5"/>
  <c r="EY305" i="5"/>
  <c r="FF305" i="5"/>
  <c r="EY297" i="5"/>
  <c r="FF297" i="5"/>
  <c r="EY290" i="5"/>
  <c r="FF290" i="5"/>
  <c r="FA283" i="5"/>
  <c r="FH283" i="5"/>
  <c r="FC276" i="5"/>
  <c r="FJ276" i="5"/>
  <c r="FC272" i="5"/>
  <c r="FJ272" i="5"/>
  <c r="EY266" i="5"/>
  <c r="FF266" i="5"/>
  <c r="FC260" i="5"/>
  <c r="FJ260" i="5"/>
  <c r="FA255" i="5"/>
  <c r="FH255" i="5"/>
  <c r="FA247" i="5"/>
  <c r="FH247" i="5"/>
  <c r="FA239" i="5"/>
  <c r="FH239" i="5"/>
  <c r="FC236" i="5"/>
  <c r="FJ236" i="5"/>
  <c r="FA231" i="5"/>
  <c r="FH231" i="5"/>
  <c r="EY226" i="5"/>
  <c r="FF226" i="5"/>
  <c r="FA219" i="5"/>
  <c r="FH219" i="5"/>
  <c r="EY214" i="5"/>
  <c r="FF214" i="5"/>
  <c r="FA207" i="5"/>
  <c r="FH207" i="5"/>
  <c r="FC200" i="5"/>
  <c r="FJ200" i="5"/>
  <c r="EY186" i="5"/>
  <c r="FF186" i="5"/>
  <c r="FA123" i="5"/>
  <c r="FH123" i="5"/>
  <c r="EY9" i="5"/>
  <c r="FF9" i="5"/>
  <c r="FA22" i="5"/>
  <c r="FH22" i="5"/>
  <c r="FC19" i="5"/>
  <c r="FJ19" i="5"/>
  <c r="EY17" i="5"/>
  <c r="FF17" i="5"/>
  <c r="FA14" i="5"/>
  <c r="FH14" i="5"/>
  <c r="FC11" i="5"/>
  <c r="FJ11" i="5"/>
  <c r="EY336" i="5"/>
  <c r="FF336" i="5"/>
  <c r="FC334" i="5"/>
  <c r="FJ334" i="5"/>
  <c r="EY332" i="5"/>
  <c r="FF332" i="5"/>
  <c r="FA329" i="5"/>
  <c r="FH329" i="5"/>
  <c r="FC326" i="5"/>
  <c r="FJ326" i="5"/>
  <c r="FA321" i="5"/>
  <c r="FH321" i="5"/>
  <c r="FC318" i="5"/>
  <c r="FJ318" i="5"/>
  <c r="EY316" i="5"/>
  <c r="FF316" i="5"/>
  <c r="EY312" i="5"/>
  <c r="FF312" i="5"/>
  <c r="EY308" i="5"/>
  <c r="FF308" i="5"/>
  <c r="FA305" i="5"/>
  <c r="FH305" i="5"/>
  <c r="FC298" i="5"/>
  <c r="FJ298" i="5"/>
  <c r="FC20" i="5"/>
  <c r="FJ20" i="5"/>
  <c r="EY14" i="5"/>
  <c r="FF14" i="5"/>
  <c r="EY333" i="5"/>
  <c r="FF333" i="5"/>
  <c r="EY325" i="5"/>
  <c r="FF325" i="5"/>
  <c r="FC319" i="5"/>
  <c r="FJ319" i="5"/>
  <c r="FA314" i="5"/>
  <c r="FH314" i="5"/>
  <c r="FC307" i="5"/>
  <c r="FJ307" i="5"/>
  <c r="FC299" i="5"/>
  <c r="FJ299" i="5"/>
  <c r="EY282" i="5"/>
  <c r="FF282" i="5"/>
  <c r="EY246" i="5"/>
  <c r="FF246" i="5"/>
  <c r="EY126" i="5"/>
  <c r="FF126" i="5"/>
  <c r="EZ8" i="5"/>
  <c r="FG8" i="5"/>
  <c r="FC23" i="5"/>
  <c r="FJ23" i="5"/>
  <c r="EY21" i="5"/>
  <c r="FF21" i="5"/>
  <c r="FA18" i="5"/>
  <c r="FH18" i="5"/>
  <c r="FC15" i="5"/>
  <c r="FJ15" i="5"/>
  <c r="EY13" i="5"/>
  <c r="FF13" i="5"/>
  <c r="FA10" i="5"/>
  <c r="FH10" i="5"/>
  <c r="FA333" i="5"/>
  <c r="FH333" i="5"/>
  <c r="FC330" i="5"/>
  <c r="FJ330" i="5"/>
  <c r="EY328" i="5"/>
  <c r="FF328" i="5"/>
  <c r="FA325" i="5"/>
  <c r="FH325" i="5"/>
  <c r="EY324" i="5"/>
  <c r="FF324" i="5"/>
  <c r="FC322" i="5"/>
  <c r="FJ322" i="5"/>
  <c r="EY320" i="5"/>
  <c r="FF320" i="5"/>
  <c r="FA317" i="5"/>
  <c r="FH317" i="5"/>
  <c r="FC314" i="5"/>
  <c r="FJ314" i="5"/>
  <c r="FA313" i="5"/>
  <c r="FH313" i="5"/>
  <c r="FC310" i="5"/>
  <c r="FJ310" i="5"/>
  <c r="FA309" i="5"/>
  <c r="FH309" i="5"/>
  <c r="FC306" i="5"/>
  <c r="FJ306" i="5"/>
  <c r="EY304" i="5"/>
  <c r="FF304" i="5"/>
  <c r="FC302" i="5"/>
  <c r="FJ302" i="5"/>
  <c r="FA301" i="5"/>
  <c r="FH301" i="5"/>
  <c r="EY300" i="5"/>
  <c r="FF300" i="5"/>
  <c r="FA297" i="5"/>
  <c r="FH297" i="5"/>
  <c r="FA23" i="5"/>
  <c r="FH23" i="5"/>
  <c r="FC16" i="5"/>
  <c r="FJ16" i="5"/>
  <c r="FC12" i="5"/>
  <c r="FJ12" i="5"/>
  <c r="FC331" i="5"/>
  <c r="FJ331" i="5"/>
  <c r="FC323" i="5"/>
  <c r="FJ323" i="5"/>
  <c r="FC315" i="5"/>
  <c r="FJ315" i="5"/>
  <c r="EY313" i="5"/>
  <c r="FF313" i="5"/>
  <c r="FA306" i="5"/>
  <c r="FH306" i="5"/>
  <c r="FA298" i="5"/>
  <c r="FH298" i="5"/>
  <c r="FA291" i="5"/>
  <c r="FH291" i="5"/>
  <c r="FC284" i="5"/>
  <c r="FJ284" i="5"/>
  <c r="FA275" i="5"/>
  <c r="FH275" i="5"/>
  <c r="FC268" i="5"/>
  <c r="FJ268" i="5"/>
  <c r="FC264" i="5"/>
  <c r="FJ264" i="5"/>
  <c r="EY258" i="5"/>
  <c r="FF258" i="5"/>
  <c r="EY250" i="5"/>
  <c r="FF250" i="5"/>
  <c r="EY242" i="5"/>
  <c r="FF242" i="5"/>
  <c r="FC232" i="5"/>
  <c r="FJ232" i="5"/>
  <c r="FC224" i="5"/>
  <c r="FJ224" i="5"/>
  <c r="FC216" i="5"/>
  <c r="FJ216" i="5"/>
  <c r="EY210" i="5"/>
  <c r="FF210" i="5"/>
  <c r="EY202" i="5"/>
  <c r="FF202" i="5"/>
  <c r="FC196" i="5"/>
  <c r="FJ196" i="5"/>
  <c r="EY190" i="5"/>
  <c r="FF190" i="5"/>
  <c r="FA183" i="5"/>
  <c r="FH183" i="5"/>
  <c r="EY178" i="5"/>
  <c r="FF178" i="5"/>
  <c r="FC172" i="5"/>
  <c r="FJ172" i="5"/>
  <c r="EY166" i="5"/>
  <c r="FF166" i="5"/>
  <c r="FA159" i="5"/>
  <c r="FH159" i="5"/>
  <c r="EY154" i="5"/>
  <c r="FF154" i="5"/>
  <c r="FC148" i="5"/>
  <c r="FJ148" i="5"/>
  <c r="FA143" i="5"/>
  <c r="FH143" i="5"/>
  <c r="FC140" i="5"/>
  <c r="FJ140" i="5"/>
  <c r="FA135" i="5"/>
  <c r="FH135" i="5"/>
  <c r="EY130" i="5"/>
  <c r="FF130" i="5"/>
  <c r="EY122" i="5"/>
  <c r="FF122" i="5"/>
  <c r="FC116" i="5"/>
  <c r="FJ116" i="5"/>
  <c r="EY110" i="5"/>
  <c r="FF110" i="5"/>
  <c r="FA103" i="5"/>
  <c r="FH103" i="5"/>
  <c r="EY98" i="5"/>
  <c r="FF98" i="5"/>
  <c r="EY94" i="5"/>
  <c r="FF94" i="5"/>
  <c r="FA87" i="5"/>
  <c r="FH87" i="5"/>
  <c r="EY82" i="5"/>
  <c r="FF82" i="5"/>
  <c r="FA75" i="5"/>
  <c r="FH75" i="5"/>
  <c r="FC72" i="5"/>
  <c r="FJ72" i="5"/>
  <c r="FA67" i="5"/>
  <c r="FH67" i="5"/>
  <c r="EY62" i="5"/>
  <c r="FF62" i="5"/>
  <c r="FC56" i="5"/>
  <c r="FJ56" i="5"/>
  <c r="FA51" i="5"/>
  <c r="FH51" i="5"/>
  <c r="EY46" i="5"/>
  <c r="FF46" i="5"/>
  <c r="FA39" i="5"/>
  <c r="FH39" i="5"/>
  <c r="FC32" i="5"/>
  <c r="FJ32" i="5"/>
  <c r="EY22" i="5"/>
  <c r="FF22" i="5"/>
  <c r="FA11" i="5"/>
  <c r="FH11" i="5"/>
  <c r="EY329" i="5"/>
  <c r="FF329" i="5"/>
  <c r="FA322" i="5"/>
  <c r="FH322" i="5"/>
  <c r="FC311" i="5"/>
  <c r="FJ311" i="5"/>
  <c r="FA302" i="5"/>
  <c r="FH302" i="5"/>
  <c r="FA294" i="5"/>
  <c r="FH294" i="5"/>
  <c r="FC288" i="5"/>
  <c r="FJ288" i="5"/>
  <c r="FC280" i="5"/>
  <c r="FJ280" i="5"/>
  <c r="EY274" i="5"/>
  <c r="FF274" i="5"/>
  <c r="FA267" i="5"/>
  <c r="FH267" i="5"/>
  <c r="FA259" i="5"/>
  <c r="FH259" i="5"/>
  <c r="FC252" i="5"/>
  <c r="FJ252" i="5"/>
  <c r="FA243" i="5"/>
  <c r="FH243" i="5"/>
  <c r="FA235" i="5"/>
  <c r="FH235" i="5"/>
  <c r="FC228" i="5"/>
  <c r="FJ228" i="5"/>
  <c r="EY222" i="5"/>
  <c r="FF222" i="5"/>
  <c r="EY218" i="5"/>
  <c r="FF218" i="5"/>
  <c r="FA215" i="5"/>
  <c r="FH215" i="5"/>
  <c r="FC208" i="5"/>
  <c r="FJ208" i="5"/>
  <c r="FA203" i="5"/>
  <c r="FH203" i="5"/>
  <c r="FA195" i="5"/>
  <c r="FH195" i="5"/>
  <c r="FA191" i="5"/>
  <c r="FH191" i="5"/>
  <c r="FC184" i="5"/>
  <c r="FJ184" i="5"/>
  <c r="FA179" i="5"/>
  <c r="FH179" i="5"/>
  <c r="EY174" i="5"/>
  <c r="FF174" i="5"/>
  <c r="FC168" i="5"/>
  <c r="FJ168" i="5"/>
  <c r="FA163" i="5"/>
  <c r="FH163" i="5"/>
  <c r="EY158" i="5"/>
  <c r="FF158" i="5"/>
  <c r="FC152" i="5"/>
  <c r="FJ152" i="5"/>
  <c r="FA147" i="5"/>
  <c r="FH147" i="5"/>
  <c r="EY142" i="5"/>
  <c r="FF142" i="5"/>
  <c r="FC136" i="5"/>
  <c r="FJ136" i="5"/>
  <c r="FA131" i="5"/>
  <c r="FH131" i="5"/>
  <c r="FC124" i="5"/>
  <c r="FJ124" i="5"/>
  <c r="EY118" i="5"/>
  <c r="FF118" i="5"/>
  <c r="FC112" i="5"/>
  <c r="FJ112" i="5"/>
  <c r="FA107" i="5"/>
  <c r="FH107" i="5"/>
  <c r="EY102" i="5"/>
  <c r="FF102" i="5"/>
  <c r="FC96" i="5"/>
  <c r="FJ96" i="5"/>
  <c r="EY90" i="5"/>
  <c r="FF90" i="5"/>
  <c r="FC84" i="5"/>
  <c r="FJ84" i="5"/>
  <c r="FA79" i="5"/>
  <c r="FH79" i="5"/>
  <c r="EY74" i="5"/>
  <c r="FF74" i="5"/>
  <c r="FC68" i="5"/>
  <c r="FJ68" i="5"/>
  <c r="FA63" i="5"/>
  <c r="FH63" i="5"/>
  <c r="EY58" i="5"/>
  <c r="FF58" i="5"/>
  <c r="EY54" i="5"/>
  <c r="FF54" i="5"/>
  <c r="FC48" i="5"/>
  <c r="FJ48" i="5"/>
  <c r="FC44" i="5"/>
  <c r="FJ44" i="5"/>
  <c r="FC40" i="5"/>
  <c r="FJ40" i="5"/>
  <c r="EY38" i="5"/>
  <c r="FF38" i="5"/>
  <c r="EY34" i="5"/>
  <c r="FF34" i="5"/>
  <c r="FC28" i="5"/>
  <c r="FJ28" i="5"/>
  <c r="FB8" i="5"/>
  <c r="FI8" i="5"/>
  <c r="EY18" i="5"/>
  <c r="FF18" i="5"/>
  <c r="FC335" i="5"/>
  <c r="FJ335" i="5"/>
  <c r="FA330" i="5"/>
  <c r="FH330" i="5"/>
  <c r="EY321" i="5"/>
  <c r="FF321" i="5"/>
  <c r="FA310" i="5"/>
  <c r="FH310" i="5"/>
  <c r="FC303" i="5"/>
  <c r="FJ303" i="5"/>
  <c r="FC295" i="5"/>
  <c r="FJ295" i="5"/>
  <c r="FA287" i="5"/>
  <c r="FH287" i="5"/>
  <c r="FA279" i="5"/>
  <c r="FH279" i="5"/>
  <c r="FA271" i="5"/>
  <c r="FH271" i="5"/>
  <c r="EY262" i="5"/>
  <c r="FF262" i="5"/>
  <c r="EY254" i="5"/>
  <c r="FF254" i="5"/>
  <c r="FC248" i="5"/>
  <c r="FJ248" i="5"/>
  <c r="FC240" i="5"/>
  <c r="FJ240" i="5"/>
  <c r="EY234" i="5"/>
  <c r="FF234" i="5"/>
  <c r="FA227" i="5"/>
  <c r="FH227" i="5"/>
  <c r="FC220" i="5"/>
  <c r="FJ220" i="5"/>
  <c r="FC212" i="5"/>
  <c r="FJ212" i="5"/>
  <c r="EY206" i="5"/>
  <c r="FF206" i="5"/>
  <c r="FA199" i="5"/>
  <c r="FH199" i="5"/>
  <c r="EY194" i="5"/>
  <c r="FF194" i="5"/>
  <c r="FA187" i="5"/>
  <c r="FH187" i="5"/>
  <c r="EY182" i="5"/>
  <c r="FF182" i="5"/>
  <c r="FC176" i="5"/>
  <c r="FJ176" i="5"/>
  <c r="FA171" i="5"/>
  <c r="FH171" i="5"/>
  <c r="FA167" i="5"/>
  <c r="FH167" i="5"/>
  <c r="EY162" i="5"/>
  <c r="FF162" i="5"/>
  <c r="FC156" i="5"/>
  <c r="FJ156" i="5"/>
  <c r="FA151" i="5"/>
  <c r="FH151" i="5"/>
  <c r="EY146" i="5"/>
  <c r="FF146" i="5"/>
  <c r="EY138" i="5"/>
  <c r="FF138" i="5"/>
  <c r="FC132" i="5"/>
  <c r="FJ132" i="5"/>
  <c r="FC128" i="5"/>
  <c r="FJ128" i="5"/>
  <c r="FC120" i="5"/>
  <c r="FJ120" i="5"/>
  <c r="EY114" i="5"/>
  <c r="FF114" i="5"/>
  <c r="FC108" i="5"/>
  <c r="FJ108" i="5"/>
  <c r="FC104" i="5"/>
  <c r="FJ104" i="5"/>
  <c r="FA99" i="5"/>
  <c r="FH99" i="5"/>
  <c r="FC92" i="5"/>
  <c r="FJ92" i="5"/>
  <c r="FC88" i="5"/>
  <c r="FJ88" i="5"/>
  <c r="FA83" i="5"/>
  <c r="FH83" i="5"/>
  <c r="EY78" i="5"/>
  <c r="FF78" i="5"/>
  <c r="FA71" i="5"/>
  <c r="FH71" i="5"/>
  <c r="EY66" i="5"/>
  <c r="FF66" i="5"/>
  <c r="FA59" i="5"/>
  <c r="FH59" i="5"/>
  <c r="FC52" i="5"/>
  <c r="FJ52" i="5"/>
  <c r="FA47" i="5"/>
  <c r="FH47" i="5"/>
  <c r="EY42" i="5"/>
  <c r="FF42" i="5"/>
  <c r="FC36" i="5"/>
  <c r="FJ36" i="5"/>
  <c r="FA31" i="5"/>
  <c r="FH31" i="5"/>
  <c r="FA27" i="5"/>
  <c r="FH27" i="5"/>
  <c r="FA19" i="5"/>
  <c r="FH19" i="5"/>
  <c r="EY10" i="5"/>
  <c r="FF10" i="5"/>
  <c r="FC327" i="5"/>
  <c r="FJ327" i="5"/>
  <c r="FA318" i="5"/>
  <c r="FH318" i="5"/>
  <c r="EY309" i="5"/>
  <c r="FF309" i="5"/>
  <c r="EY301" i="5"/>
  <c r="FF301" i="5"/>
  <c r="FC292" i="5"/>
  <c r="FJ292" i="5"/>
  <c r="EY286" i="5"/>
  <c r="FF286" i="5"/>
  <c r="EY278" i="5"/>
  <c r="FF278" i="5"/>
  <c r="EY270" i="5"/>
  <c r="FF270" i="5"/>
  <c r="FA263" i="5"/>
  <c r="FH263" i="5"/>
  <c r="FC256" i="5"/>
  <c r="FJ256" i="5"/>
  <c r="FA251" i="5"/>
  <c r="FH251" i="5"/>
  <c r="FC244" i="5"/>
  <c r="FJ244" i="5"/>
  <c r="EY238" i="5"/>
  <c r="FF238" i="5"/>
  <c r="EY230" i="5"/>
  <c r="FF230" i="5"/>
  <c r="FA223" i="5"/>
  <c r="FH223" i="5"/>
  <c r="FA211" i="5"/>
  <c r="FH211" i="5"/>
  <c r="FC204" i="5"/>
  <c r="FJ204" i="5"/>
  <c r="EY198" i="5"/>
  <c r="FF198" i="5"/>
  <c r="FC192" i="5"/>
  <c r="FJ192" i="5"/>
  <c r="FC188" i="5"/>
  <c r="FJ188" i="5"/>
  <c r="FC180" i="5"/>
  <c r="FJ180" i="5"/>
  <c r="FA175" i="5"/>
  <c r="FH175" i="5"/>
  <c r="EY170" i="5"/>
  <c r="FF170" i="5"/>
  <c r="FC164" i="5"/>
  <c r="FJ164" i="5"/>
  <c r="FC160" i="5"/>
  <c r="FJ160" i="5"/>
  <c r="FA155" i="5"/>
  <c r="FH155" i="5"/>
  <c r="EY150" i="5"/>
  <c r="FF150" i="5"/>
  <c r="FC144" i="5"/>
  <c r="FJ144" i="5"/>
  <c r="FA139" i="5"/>
  <c r="FH139" i="5"/>
  <c r="EY134" i="5"/>
  <c r="FF134" i="5"/>
  <c r="FA127" i="5"/>
  <c r="FH127" i="5"/>
  <c r="FA119" i="5"/>
  <c r="FH119" i="5"/>
  <c r="FA115" i="5"/>
  <c r="FH115" i="5"/>
  <c r="FA111" i="5"/>
  <c r="FH111" i="5"/>
  <c r="EY106" i="5"/>
  <c r="FF106" i="5"/>
  <c r="FC100" i="5"/>
  <c r="FJ100" i="5"/>
  <c r="FA95" i="5"/>
  <c r="FH95" i="5"/>
  <c r="FA91" i="5"/>
  <c r="FH91" i="5"/>
  <c r="EY86" i="5"/>
  <c r="FF86" i="5"/>
  <c r="FC80" i="5"/>
  <c r="FJ80" i="5"/>
  <c r="FC76" i="5"/>
  <c r="FJ76" i="5"/>
  <c r="EY70" i="5"/>
  <c r="FF70" i="5"/>
  <c r="FC64" i="5"/>
  <c r="FJ64" i="5"/>
  <c r="FC60" i="5"/>
  <c r="FJ60" i="5"/>
  <c r="FA55" i="5"/>
  <c r="FH55" i="5"/>
  <c r="EY50" i="5"/>
  <c r="FF50" i="5"/>
  <c r="FA43" i="5"/>
  <c r="FH43" i="5"/>
  <c r="FA35" i="5"/>
  <c r="FH35" i="5"/>
  <c r="EY30" i="5"/>
  <c r="FF30" i="5"/>
  <c r="EY26" i="5"/>
  <c r="FF26" i="5"/>
  <c r="EY296" i="5"/>
  <c r="FF296" i="5"/>
  <c r="FA293" i="5"/>
  <c r="FH293" i="5"/>
  <c r="FA290" i="5"/>
  <c r="FH290" i="5"/>
  <c r="FC287" i="5"/>
  <c r="FJ287" i="5"/>
  <c r="EY285" i="5"/>
  <c r="FF285" i="5"/>
  <c r="FA282" i="5"/>
  <c r="FH282" i="5"/>
  <c r="EY281" i="5"/>
  <c r="FF281" i="5"/>
  <c r="FA278" i="5"/>
  <c r="FH278" i="5"/>
  <c r="EY277" i="5"/>
  <c r="FF277" i="5"/>
  <c r="FC275" i="5"/>
  <c r="FJ275" i="5"/>
  <c r="FA274" i="5"/>
  <c r="FH274" i="5"/>
  <c r="EY273" i="5"/>
  <c r="FF273" i="5"/>
  <c r="FC271" i="5"/>
  <c r="FJ271" i="5"/>
  <c r="FA270" i="5"/>
  <c r="FH270" i="5"/>
  <c r="EY269" i="5"/>
  <c r="FF269" i="5"/>
  <c r="FC267" i="5"/>
  <c r="FJ267" i="5"/>
  <c r="FA266" i="5"/>
  <c r="FH266" i="5"/>
  <c r="EY265" i="5"/>
  <c r="FF265" i="5"/>
  <c r="FA262" i="5"/>
  <c r="FH262" i="5"/>
  <c r="EY261" i="5"/>
  <c r="FF261" i="5"/>
  <c r="FC259" i="5"/>
  <c r="FJ259" i="5"/>
  <c r="FA258" i="5"/>
  <c r="FH258" i="5"/>
  <c r="EY257" i="5"/>
  <c r="FF257" i="5"/>
  <c r="FC255" i="5"/>
  <c r="FJ255" i="5"/>
  <c r="FA254" i="5"/>
  <c r="FH254" i="5"/>
  <c r="EY253" i="5"/>
  <c r="FF253" i="5"/>
  <c r="FC251" i="5"/>
  <c r="FJ251" i="5"/>
  <c r="FA250" i="5"/>
  <c r="FH250" i="5"/>
  <c r="EY249" i="5"/>
  <c r="FF249" i="5"/>
  <c r="FC247" i="5"/>
  <c r="FJ247" i="5"/>
  <c r="FA246" i="5"/>
  <c r="FH246" i="5"/>
  <c r="EY245" i="5"/>
  <c r="FF245" i="5"/>
  <c r="FC243" i="5"/>
  <c r="FJ243" i="5"/>
  <c r="FA242" i="5"/>
  <c r="FH242" i="5"/>
  <c r="EY241" i="5"/>
  <c r="FF241" i="5"/>
  <c r="FC239" i="5"/>
  <c r="FJ239" i="5"/>
  <c r="FA238" i="5"/>
  <c r="FH238" i="5"/>
  <c r="EY237" i="5"/>
  <c r="FF237" i="5"/>
  <c r="FC235" i="5"/>
  <c r="FJ235" i="5"/>
  <c r="FA234" i="5"/>
  <c r="FH234" i="5"/>
  <c r="EY233" i="5"/>
  <c r="FF233" i="5"/>
  <c r="FC231" i="5"/>
  <c r="FJ231" i="5"/>
  <c r="FA230" i="5"/>
  <c r="FH230" i="5"/>
  <c r="EY229" i="5"/>
  <c r="FF229" i="5"/>
  <c r="FC227" i="5"/>
  <c r="FJ227" i="5"/>
  <c r="FA226" i="5"/>
  <c r="FH226" i="5"/>
  <c r="EY225" i="5"/>
  <c r="FF225" i="5"/>
  <c r="FC223" i="5"/>
  <c r="FJ223" i="5"/>
  <c r="FA222" i="5"/>
  <c r="FH222" i="5"/>
  <c r="EY221" i="5"/>
  <c r="FF221" i="5"/>
  <c r="FC219" i="5"/>
  <c r="FJ219" i="5"/>
  <c r="FA218" i="5"/>
  <c r="FH218" i="5"/>
  <c r="EY217" i="5"/>
  <c r="FF217" i="5"/>
  <c r="FC215" i="5"/>
  <c r="FJ215" i="5"/>
  <c r="FA214" i="5"/>
  <c r="FH214" i="5"/>
  <c r="EY213" i="5"/>
  <c r="FF213" i="5"/>
  <c r="FC211" i="5"/>
  <c r="FJ211" i="5"/>
  <c r="FA210" i="5"/>
  <c r="FH210" i="5"/>
  <c r="EY209" i="5"/>
  <c r="FF209" i="5"/>
  <c r="FC207" i="5"/>
  <c r="FJ207" i="5"/>
  <c r="FA206" i="5"/>
  <c r="FH206" i="5"/>
  <c r="EY205" i="5"/>
  <c r="FF205" i="5"/>
  <c r="FC203" i="5"/>
  <c r="FJ203" i="5"/>
  <c r="FA202" i="5"/>
  <c r="FH202" i="5"/>
  <c r="EY201" i="5"/>
  <c r="FF201" i="5"/>
  <c r="FC199" i="5"/>
  <c r="FJ199" i="5"/>
  <c r="FA198" i="5"/>
  <c r="FH198" i="5"/>
  <c r="EY197" i="5"/>
  <c r="FF197" i="5"/>
  <c r="FC195" i="5"/>
  <c r="FJ195" i="5"/>
  <c r="FA194" i="5"/>
  <c r="FH194" i="5"/>
  <c r="EY193" i="5"/>
  <c r="FF193" i="5"/>
  <c r="FC191" i="5"/>
  <c r="FJ191" i="5"/>
  <c r="FA190" i="5"/>
  <c r="FH190" i="5"/>
  <c r="EY189" i="5"/>
  <c r="FF189" i="5"/>
  <c r="FC187" i="5"/>
  <c r="FJ187" i="5"/>
  <c r="FA186" i="5"/>
  <c r="FH186" i="5"/>
  <c r="EY185" i="5"/>
  <c r="FF185" i="5"/>
  <c r="FC183" i="5"/>
  <c r="FJ183" i="5"/>
  <c r="FA182" i="5"/>
  <c r="FH182" i="5"/>
  <c r="EY181" i="5"/>
  <c r="FF181" i="5"/>
  <c r="FC179" i="5"/>
  <c r="FJ179" i="5"/>
  <c r="FA178" i="5"/>
  <c r="FH178" i="5"/>
  <c r="EY177" i="5"/>
  <c r="FF177" i="5"/>
  <c r="FC175" i="5"/>
  <c r="FJ175" i="5"/>
  <c r="FA174" i="5"/>
  <c r="FH174" i="5"/>
  <c r="EY173" i="5"/>
  <c r="FF173" i="5"/>
  <c r="FC171" i="5"/>
  <c r="FJ171" i="5"/>
  <c r="FA170" i="5"/>
  <c r="FH170" i="5"/>
  <c r="EY169" i="5"/>
  <c r="FF169" i="5"/>
  <c r="FC167" i="5"/>
  <c r="FJ167" i="5"/>
  <c r="FA166" i="5"/>
  <c r="FH166" i="5"/>
  <c r="EY165" i="5"/>
  <c r="FF165" i="5"/>
  <c r="FC163" i="5"/>
  <c r="FJ163" i="5"/>
  <c r="FA162" i="5"/>
  <c r="FH162" i="5"/>
  <c r="EY161" i="5"/>
  <c r="FF161" i="5"/>
  <c r="FC159" i="5"/>
  <c r="FJ159" i="5"/>
  <c r="FA158" i="5"/>
  <c r="FH158" i="5"/>
  <c r="EY157" i="5"/>
  <c r="FF157" i="5"/>
  <c r="FC155" i="5"/>
  <c r="FJ155" i="5"/>
  <c r="FA154" i="5"/>
  <c r="FH154" i="5"/>
  <c r="EY153" i="5"/>
  <c r="FF153" i="5"/>
  <c r="FC151" i="5"/>
  <c r="FJ151" i="5"/>
  <c r="FA150" i="5"/>
  <c r="FH150" i="5"/>
  <c r="EY149" i="5"/>
  <c r="FF149" i="5"/>
  <c r="FC147" i="5"/>
  <c r="FJ147" i="5"/>
  <c r="FA146" i="5"/>
  <c r="FH146" i="5"/>
  <c r="EY145" i="5"/>
  <c r="FF145" i="5"/>
  <c r="FC143" i="5"/>
  <c r="FJ143" i="5"/>
  <c r="FA142" i="5"/>
  <c r="FH142" i="5"/>
  <c r="EY141" i="5"/>
  <c r="FF141" i="5"/>
  <c r="FC139" i="5"/>
  <c r="FJ139" i="5"/>
  <c r="FA138" i="5"/>
  <c r="FH138" i="5"/>
  <c r="EY137" i="5"/>
  <c r="FF137" i="5"/>
  <c r="FC135" i="5"/>
  <c r="FJ135" i="5"/>
  <c r="FA134" i="5"/>
  <c r="FH134" i="5"/>
  <c r="EY133" i="5"/>
  <c r="FF133" i="5"/>
  <c r="FC131" i="5"/>
  <c r="FJ131" i="5"/>
  <c r="FA130" i="5"/>
  <c r="FH130" i="5"/>
  <c r="EY129" i="5"/>
  <c r="FF129" i="5"/>
  <c r="FC127" i="5"/>
  <c r="FJ127" i="5"/>
  <c r="FA126" i="5"/>
  <c r="FH126" i="5"/>
  <c r="EY125" i="5"/>
  <c r="FF125" i="5"/>
  <c r="FC123" i="5"/>
  <c r="FJ123" i="5"/>
  <c r="FA122" i="5"/>
  <c r="FH122" i="5"/>
  <c r="EY121" i="5"/>
  <c r="FF121" i="5"/>
  <c r="FC119" i="5"/>
  <c r="FJ119" i="5"/>
  <c r="FA118" i="5"/>
  <c r="FH118" i="5"/>
  <c r="EY117" i="5"/>
  <c r="FF117" i="5"/>
  <c r="FC115" i="5"/>
  <c r="FJ115" i="5"/>
  <c r="FA114" i="5"/>
  <c r="FH114" i="5"/>
  <c r="EY113" i="5"/>
  <c r="FF113" i="5"/>
  <c r="FC111" i="5"/>
  <c r="FJ111" i="5"/>
  <c r="FA110" i="5"/>
  <c r="FH110" i="5"/>
  <c r="EY109" i="5"/>
  <c r="FF109" i="5"/>
  <c r="FC107" i="5"/>
  <c r="FJ107" i="5"/>
  <c r="FA106" i="5"/>
  <c r="FH106" i="5"/>
  <c r="EY105" i="5"/>
  <c r="FF105" i="5"/>
  <c r="FC103" i="5"/>
  <c r="FJ103" i="5"/>
  <c r="FA102" i="5"/>
  <c r="FH102" i="5"/>
  <c r="EY101" i="5"/>
  <c r="FF101" i="5"/>
  <c r="FC99" i="5"/>
  <c r="FJ99" i="5"/>
  <c r="FA98" i="5"/>
  <c r="FH98" i="5"/>
  <c r="EY97" i="5"/>
  <c r="FF97" i="5"/>
  <c r="FC95" i="5"/>
  <c r="FJ95" i="5"/>
  <c r="FA94" i="5"/>
  <c r="FH94" i="5"/>
  <c r="EY93" i="5"/>
  <c r="FF93" i="5"/>
  <c r="FC91" i="5"/>
  <c r="FJ91" i="5"/>
  <c r="FA90" i="5"/>
  <c r="FH90" i="5"/>
  <c r="EY89" i="5"/>
  <c r="FF89" i="5"/>
  <c r="FC87" i="5"/>
  <c r="FJ87" i="5"/>
  <c r="FA86" i="5"/>
  <c r="FH86" i="5"/>
  <c r="EY85" i="5"/>
  <c r="FF85" i="5"/>
  <c r="FC83" i="5"/>
  <c r="FJ83" i="5"/>
  <c r="FA82" i="5"/>
  <c r="FH82" i="5"/>
  <c r="EY81" i="5"/>
  <c r="FF81" i="5"/>
  <c r="FC79" i="5"/>
  <c r="FJ79" i="5"/>
  <c r="FA78" i="5"/>
  <c r="FH78" i="5"/>
  <c r="EY77" i="5"/>
  <c r="FF77" i="5"/>
  <c r="FC75" i="5"/>
  <c r="FJ75" i="5"/>
  <c r="FA74" i="5"/>
  <c r="FH74" i="5"/>
  <c r="EY73" i="5"/>
  <c r="FF73" i="5"/>
  <c r="FC71" i="5"/>
  <c r="FJ71" i="5"/>
  <c r="FA70" i="5"/>
  <c r="FH70" i="5"/>
  <c r="EY69" i="5"/>
  <c r="FF69" i="5"/>
  <c r="FC67" i="5"/>
  <c r="FJ67" i="5"/>
  <c r="FA66" i="5"/>
  <c r="FH66" i="5"/>
  <c r="EY65" i="5"/>
  <c r="FF65" i="5"/>
  <c r="FC63" i="5"/>
  <c r="FJ63" i="5"/>
  <c r="FA62" i="5"/>
  <c r="FH62" i="5"/>
  <c r="EY61" i="5"/>
  <c r="FF61" i="5"/>
  <c r="FC59" i="5"/>
  <c r="FJ59" i="5"/>
  <c r="FA58" i="5"/>
  <c r="FH58" i="5"/>
  <c r="EY57" i="5"/>
  <c r="FF57" i="5"/>
  <c r="FC55" i="5"/>
  <c r="FJ55" i="5"/>
  <c r="FA54" i="5"/>
  <c r="FH54" i="5"/>
  <c r="EY53" i="5"/>
  <c r="FF53" i="5"/>
  <c r="FC51" i="5"/>
  <c r="FJ51" i="5"/>
  <c r="FA50" i="5"/>
  <c r="FH50" i="5"/>
  <c r="EY49" i="5"/>
  <c r="FF49" i="5"/>
  <c r="FC47" i="5"/>
  <c r="FJ47" i="5"/>
  <c r="FA46" i="5"/>
  <c r="FH46" i="5"/>
  <c r="EY45" i="5"/>
  <c r="FF45" i="5"/>
  <c r="FC43" i="5"/>
  <c r="FJ43" i="5"/>
  <c r="FA42" i="5"/>
  <c r="FH42" i="5"/>
  <c r="EY41" i="5"/>
  <c r="FF41" i="5"/>
  <c r="FC39" i="5"/>
  <c r="FJ39" i="5"/>
  <c r="FA38" i="5"/>
  <c r="FH38" i="5"/>
  <c r="EY37" i="5"/>
  <c r="FF37" i="5"/>
  <c r="FC35" i="5"/>
  <c r="FJ35" i="5"/>
  <c r="FA34" i="5"/>
  <c r="FH34" i="5"/>
  <c r="EY33" i="5"/>
  <c r="FF33" i="5"/>
  <c r="FC31" i="5"/>
  <c r="FJ31" i="5"/>
  <c r="FA30" i="5"/>
  <c r="FH30" i="5"/>
  <c r="EY29" i="5"/>
  <c r="FF29" i="5"/>
  <c r="FC27" i="5"/>
  <c r="FJ27" i="5"/>
  <c r="FA26" i="5"/>
  <c r="FH26" i="5"/>
  <c r="EY25" i="5"/>
  <c r="FF25" i="5"/>
  <c r="FC294" i="5"/>
  <c r="FJ294" i="5"/>
  <c r="FC291" i="5"/>
  <c r="FJ291" i="5"/>
  <c r="EY289" i="5"/>
  <c r="FF289" i="5"/>
  <c r="FA286" i="5"/>
  <c r="FH286" i="5"/>
  <c r="FC283" i="5"/>
  <c r="FJ283" i="5"/>
  <c r="FC279" i="5"/>
  <c r="FJ279" i="5"/>
  <c r="FC263" i="5"/>
  <c r="FJ263" i="5"/>
  <c r="FA8" i="5"/>
  <c r="FH8" i="5"/>
  <c r="EX9" i="5"/>
  <c r="FE9" i="5"/>
  <c r="FB23" i="5"/>
  <c r="FI23" i="5"/>
  <c r="EZ22" i="5"/>
  <c r="FG22" i="5"/>
  <c r="EX21" i="5"/>
  <c r="FE21" i="5"/>
  <c r="FB19" i="5"/>
  <c r="FI19" i="5"/>
  <c r="EZ18" i="5"/>
  <c r="FG18" i="5"/>
  <c r="EX17" i="5"/>
  <c r="FE17" i="5"/>
  <c r="FB15" i="5"/>
  <c r="FI15" i="5"/>
  <c r="EZ14" i="5"/>
  <c r="FG14" i="5"/>
  <c r="EX13" i="5"/>
  <c r="FE13" i="5"/>
  <c r="FB11" i="5"/>
  <c r="FI11" i="5"/>
  <c r="EZ10" i="5"/>
  <c r="FG10" i="5"/>
  <c r="EX336" i="5"/>
  <c r="FE336" i="5"/>
  <c r="FB334" i="5"/>
  <c r="FI334" i="5"/>
  <c r="EZ333" i="5"/>
  <c r="FG333" i="5"/>
  <c r="EX332" i="5"/>
  <c r="FE332" i="5"/>
  <c r="FB330" i="5"/>
  <c r="FI330" i="5"/>
  <c r="EZ329" i="5"/>
  <c r="FG329" i="5"/>
  <c r="EX328" i="5"/>
  <c r="FE328" i="5"/>
  <c r="FB326" i="5"/>
  <c r="FI326" i="5"/>
  <c r="EZ325" i="5"/>
  <c r="FG325" i="5"/>
  <c r="EX324" i="5"/>
  <c r="FE324" i="5"/>
  <c r="FB322" i="5"/>
  <c r="FI322" i="5"/>
  <c r="EZ321" i="5"/>
  <c r="FG321" i="5"/>
  <c r="EX320" i="5"/>
  <c r="FE320" i="5"/>
  <c r="FB318" i="5"/>
  <c r="FI318" i="5"/>
  <c r="EZ317" i="5"/>
  <c r="FG317" i="5"/>
  <c r="EX316" i="5"/>
  <c r="FE316" i="5"/>
  <c r="FB314" i="5"/>
  <c r="FI314" i="5"/>
  <c r="EZ313" i="5"/>
  <c r="FG313" i="5"/>
  <c r="EX312" i="5"/>
  <c r="FE312" i="5"/>
  <c r="FB310" i="5"/>
  <c r="FI310" i="5"/>
  <c r="EZ309" i="5"/>
  <c r="FG309" i="5"/>
  <c r="EX308" i="5"/>
  <c r="FE308" i="5"/>
  <c r="FB306" i="5"/>
  <c r="FI306" i="5"/>
  <c r="EZ305" i="5"/>
  <c r="FG305" i="5"/>
  <c r="EX304" i="5"/>
  <c r="FE304" i="5"/>
  <c r="FB302" i="5"/>
  <c r="FI302" i="5"/>
  <c r="EZ301" i="5"/>
  <c r="FG301" i="5"/>
  <c r="EX300" i="5"/>
  <c r="FE300" i="5"/>
  <c r="FB298" i="5"/>
  <c r="FI298" i="5"/>
  <c r="EZ297" i="5"/>
  <c r="FG297" i="5"/>
  <c r="EX296" i="5"/>
  <c r="FE296" i="5"/>
  <c r="FB294" i="5"/>
  <c r="FI294" i="5"/>
  <c r="EZ293" i="5"/>
  <c r="FG293" i="5"/>
  <c r="FB291" i="5"/>
  <c r="FI291" i="5"/>
  <c r="EZ290" i="5"/>
  <c r="FG290" i="5"/>
  <c r="EX289" i="5"/>
  <c r="FE289" i="5"/>
  <c r="FB287" i="5"/>
  <c r="FI287" i="5"/>
  <c r="EZ286" i="5"/>
  <c r="FG286" i="5"/>
  <c r="EX285" i="5"/>
  <c r="FE285" i="5"/>
  <c r="FB283" i="5"/>
  <c r="FI283" i="5"/>
  <c r="EZ282" i="5"/>
  <c r="FG282" i="5"/>
  <c r="EX281" i="5"/>
  <c r="FE281" i="5"/>
  <c r="FB279" i="5"/>
  <c r="FI279" i="5"/>
  <c r="EZ278" i="5"/>
  <c r="FG278" i="5"/>
  <c r="EX277" i="5"/>
  <c r="FE277" i="5"/>
  <c r="FB275" i="5"/>
  <c r="FI275" i="5"/>
  <c r="EZ274" i="5"/>
  <c r="FG274" i="5"/>
  <c r="EX273" i="5"/>
  <c r="FE273" i="5"/>
  <c r="FB271" i="5"/>
  <c r="FI271" i="5"/>
  <c r="EZ270" i="5"/>
  <c r="FG270" i="5"/>
  <c r="EX269" i="5"/>
  <c r="FE269" i="5"/>
  <c r="FB267" i="5"/>
  <c r="FI267" i="5"/>
  <c r="EZ266" i="5"/>
  <c r="FG266" i="5"/>
  <c r="EX265" i="5"/>
  <c r="FE265" i="5"/>
  <c r="FB263" i="5"/>
  <c r="FI263" i="5"/>
  <c r="EZ262" i="5"/>
  <c r="FG262" i="5"/>
  <c r="EX261" i="5"/>
  <c r="FE261" i="5"/>
  <c r="FB259" i="5"/>
  <c r="FI259" i="5"/>
  <c r="EZ258" i="5"/>
  <c r="FG258" i="5"/>
  <c r="EX257" i="5"/>
  <c r="FE257" i="5"/>
  <c r="FB255" i="5"/>
  <c r="FI255" i="5"/>
  <c r="EZ254" i="5"/>
  <c r="FG254" i="5"/>
  <c r="EX253" i="5"/>
  <c r="FE253" i="5"/>
  <c r="FB251" i="5"/>
  <c r="FI251" i="5"/>
  <c r="EZ250" i="5"/>
  <c r="FG250" i="5"/>
  <c r="EX249" i="5"/>
  <c r="FE249" i="5"/>
  <c r="FB247" i="5"/>
  <c r="FI247" i="5"/>
  <c r="EZ246" i="5"/>
  <c r="FG246" i="5"/>
  <c r="EX245" i="5"/>
  <c r="FE245" i="5"/>
  <c r="FB243" i="5"/>
  <c r="FI243" i="5"/>
  <c r="EZ242" i="5"/>
  <c r="FG242" i="5"/>
  <c r="EX241" i="5"/>
  <c r="FE241" i="5"/>
  <c r="FB239" i="5"/>
  <c r="FI239" i="5"/>
  <c r="EZ238" i="5"/>
  <c r="FG238" i="5"/>
  <c r="EX237" i="5"/>
  <c r="FE237" i="5"/>
  <c r="FB235" i="5"/>
  <c r="FI235" i="5"/>
  <c r="EZ234" i="5"/>
  <c r="FG234" i="5"/>
  <c r="EX233" i="5"/>
  <c r="FE233" i="5"/>
  <c r="FB231" i="5"/>
  <c r="FI231" i="5"/>
  <c r="EZ230" i="5"/>
  <c r="FG230" i="5"/>
  <c r="EX229" i="5"/>
  <c r="FE229" i="5"/>
  <c r="FB227" i="5"/>
  <c r="FI227" i="5"/>
  <c r="EZ226" i="5"/>
  <c r="FG226" i="5"/>
  <c r="EX225" i="5"/>
  <c r="FE225" i="5"/>
  <c r="FB223" i="5"/>
  <c r="FI223" i="5"/>
  <c r="EZ222" i="5"/>
  <c r="FG222" i="5"/>
  <c r="EX221" i="5"/>
  <c r="FE221" i="5"/>
  <c r="FB219" i="5"/>
  <c r="FI219" i="5"/>
  <c r="EZ218" i="5"/>
  <c r="FG218" i="5"/>
  <c r="EX217" i="5"/>
  <c r="FE217" i="5"/>
  <c r="FB215" i="5"/>
  <c r="FI215" i="5"/>
  <c r="EZ214" i="5"/>
  <c r="FG214" i="5"/>
  <c r="EX213" i="5"/>
  <c r="FE213" i="5"/>
  <c r="FB211" i="5"/>
  <c r="FI211" i="5"/>
  <c r="EZ210" i="5"/>
  <c r="FG210" i="5"/>
  <c r="EX209" i="5"/>
  <c r="FE209" i="5"/>
  <c r="FB207" i="5"/>
  <c r="FI207" i="5"/>
  <c r="EZ206" i="5"/>
  <c r="FG206" i="5"/>
  <c r="EX205" i="5"/>
  <c r="FE205" i="5"/>
  <c r="FB203" i="5"/>
  <c r="FI203" i="5"/>
  <c r="EZ202" i="5"/>
  <c r="FG202" i="5"/>
  <c r="EX201" i="5"/>
  <c r="FE201" i="5"/>
  <c r="FB199" i="5"/>
  <c r="FI199" i="5"/>
  <c r="EZ198" i="5"/>
  <c r="FG198" i="5"/>
  <c r="EX197" i="5"/>
  <c r="FE197" i="5"/>
  <c r="FB195" i="5"/>
  <c r="FI195" i="5"/>
  <c r="EZ194" i="5"/>
  <c r="FG194" i="5"/>
  <c r="EX193" i="5"/>
  <c r="FE193" i="5"/>
  <c r="FB191" i="5"/>
  <c r="FI191" i="5"/>
  <c r="EZ190" i="5"/>
  <c r="FG190" i="5"/>
  <c r="EX189" i="5"/>
  <c r="FE189" i="5"/>
  <c r="FB187" i="5"/>
  <c r="FI187" i="5"/>
  <c r="EZ186" i="5"/>
  <c r="FG186" i="5"/>
  <c r="EX185" i="5"/>
  <c r="FE185" i="5"/>
  <c r="FB183" i="5"/>
  <c r="FI183" i="5"/>
  <c r="EZ182" i="5"/>
  <c r="FG182" i="5"/>
  <c r="EX181" i="5"/>
  <c r="FE181" i="5"/>
  <c r="FB179" i="5"/>
  <c r="FI179" i="5"/>
  <c r="EZ178" i="5"/>
  <c r="FG178" i="5"/>
  <c r="EX177" i="5"/>
  <c r="FE177" i="5"/>
  <c r="FB175" i="5"/>
  <c r="FI175" i="5"/>
  <c r="EZ174" i="5"/>
  <c r="FG174" i="5"/>
  <c r="EX173" i="5"/>
  <c r="FE173" i="5"/>
  <c r="FB171" i="5"/>
  <c r="FI171" i="5"/>
  <c r="EZ170" i="5"/>
  <c r="FG170" i="5"/>
  <c r="EX169" i="5"/>
  <c r="FE169" i="5"/>
  <c r="FB167" i="5"/>
  <c r="FI167" i="5"/>
  <c r="EZ166" i="5"/>
  <c r="FG166" i="5"/>
  <c r="EX165" i="5"/>
  <c r="FE165" i="5"/>
  <c r="FB163" i="5"/>
  <c r="FI163" i="5"/>
  <c r="EZ162" i="5"/>
  <c r="FG162" i="5"/>
  <c r="EX161" i="5"/>
  <c r="FE161" i="5"/>
  <c r="FB159" i="5"/>
  <c r="FI159" i="5"/>
  <c r="EZ158" i="5"/>
  <c r="FG158" i="5"/>
  <c r="EX157" i="5"/>
  <c r="FE157" i="5"/>
  <c r="FB155" i="5"/>
  <c r="FI155" i="5"/>
  <c r="EZ154" i="5"/>
  <c r="FG154" i="5"/>
  <c r="EX153" i="5"/>
  <c r="FE153" i="5"/>
  <c r="FB151" i="5"/>
  <c r="FI151" i="5"/>
  <c r="EZ150" i="5"/>
  <c r="FG150" i="5"/>
  <c r="EX149" i="5"/>
  <c r="FE149" i="5"/>
  <c r="FB147" i="5"/>
  <c r="FI147" i="5"/>
  <c r="EZ146" i="5"/>
  <c r="FG146" i="5"/>
  <c r="EX145" i="5"/>
  <c r="FE145" i="5"/>
  <c r="FB143" i="5"/>
  <c r="FI143" i="5"/>
  <c r="EZ142" i="5"/>
  <c r="FG142" i="5"/>
  <c r="EX141" i="5"/>
  <c r="FE141" i="5"/>
  <c r="FB139" i="5"/>
  <c r="FI139" i="5"/>
  <c r="EZ138" i="5"/>
  <c r="FG138" i="5"/>
  <c r="EX137" i="5"/>
  <c r="FE137" i="5"/>
  <c r="FB135" i="5"/>
  <c r="FI135" i="5"/>
  <c r="EZ134" i="5"/>
  <c r="FG134" i="5"/>
  <c r="EX133" i="5"/>
  <c r="FE133" i="5"/>
  <c r="FB131" i="5"/>
  <c r="FI131" i="5"/>
  <c r="EZ130" i="5"/>
  <c r="FG130" i="5"/>
  <c r="EX129" i="5"/>
  <c r="FE129" i="5"/>
  <c r="FB127" i="5"/>
  <c r="FI127" i="5"/>
  <c r="EZ126" i="5"/>
  <c r="FG126" i="5"/>
  <c r="EX125" i="5"/>
  <c r="FE125" i="5"/>
  <c r="FB123" i="5"/>
  <c r="FI123" i="5"/>
  <c r="EZ122" i="5"/>
  <c r="FG122" i="5"/>
  <c r="EX121" i="5"/>
  <c r="FE121" i="5"/>
  <c r="FB119" i="5"/>
  <c r="FI119" i="5"/>
  <c r="EZ118" i="5"/>
  <c r="FG118" i="5"/>
  <c r="EX117" i="5"/>
  <c r="FE117" i="5"/>
  <c r="FB115" i="5"/>
  <c r="FI115" i="5"/>
  <c r="EZ114" i="5"/>
  <c r="FG114" i="5"/>
  <c r="EX113" i="5"/>
  <c r="FE113" i="5"/>
  <c r="FB111" i="5"/>
  <c r="FI111" i="5"/>
  <c r="EZ110" i="5"/>
  <c r="FG110" i="5"/>
  <c r="EX109" i="5"/>
  <c r="FE109" i="5"/>
  <c r="FB107" i="5"/>
  <c r="FI107" i="5"/>
  <c r="EZ106" i="5"/>
  <c r="FG106" i="5"/>
  <c r="EX105" i="5"/>
  <c r="FE105" i="5"/>
  <c r="FB103" i="5"/>
  <c r="FI103" i="5"/>
  <c r="EZ102" i="5"/>
  <c r="FG102" i="5"/>
  <c r="EX101" i="5"/>
  <c r="FE101" i="5"/>
  <c r="FB99" i="5"/>
  <c r="FI99" i="5"/>
  <c r="EZ98" i="5"/>
  <c r="FG98" i="5"/>
  <c r="EX97" i="5"/>
  <c r="FE97" i="5"/>
  <c r="FB95" i="5"/>
  <c r="FI95" i="5"/>
  <c r="EZ94" i="5"/>
  <c r="FG94" i="5"/>
  <c r="EX93" i="5"/>
  <c r="FE93" i="5"/>
  <c r="FB91" i="5"/>
  <c r="FI91" i="5"/>
  <c r="EZ90" i="5"/>
  <c r="FG90" i="5"/>
  <c r="EX89" i="5"/>
  <c r="FE89" i="5"/>
  <c r="FB87" i="5"/>
  <c r="FI87" i="5"/>
  <c r="EZ86" i="5"/>
  <c r="FG86" i="5"/>
  <c r="EX85" i="5"/>
  <c r="FE85" i="5"/>
  <c r="FB83" i="5"/>
  <c r="FI83" i="5"/>
  <c r="EZ82" i="5"/>
  <c r="FG82" i="5"/>
  <c r="EX81" i="5"/>
  <c r="FE81" i="5"/>
  <c r="FB79" i="5"/>
  <c r="FI79" i="5"/>
  <c r="EZ78" i="5"/>
  <c r="FG78" i="5"/>
  <c r="EX77" i="5"/>
  <c r="FE77" i="5"/>
  <c r="FB75" i="5"/>
  <c r="FI75" i="5"/>
  <c r="EZ74" i="5"/>
  <c r="FG74" i="5"/>
  <c r="EX73" i="5"/>
  <c r="FE73" i="5"/>
  <c r="FB71" i="5"/>
  <c r="FI71" i="5"/>
  <c r="EZ70" i="5"/>
  <c r="FG70" i="5"/>
  <c r="EX69" i="5"/>
  <c r="FE69" i="5"/>
  <c r="FB67" i="5"/>
  <c r="FI67" i="5"/>
  <c r="EZ66" i="5"/>
  <c r="FG66" i="5"/>
  <c r="EX65" i="5"/>
  <c r="FE65" i="5"/>
  <c r="FB63" i="5"/>
  <c r="FI63" i="5"/>
  <c r="EZ62" i="5"/>
  <c r="FG62" i="5"/>
  <c r="EX61" i="5"/>
  <c r="FE61" i="5"/>
  <c r="FB59" i="5"/>
  <c r="FI59" i="5"/>
  <c r="EZ58" i="5"/>
  <c r="FG58" i="5"/>
  <c r="EX57" i="5"/>
  <c r="FE57" i="5"/>
  <c r="FB55" i="5"/>
  <c r="FI55" i="5"/>
  <c r="EZ54" i="5"/>
  <c r="FG54" i="5"/>
  <c r="EX53" i="5"/>
  <c r="FE53" i="5"/>
  <c r="FB51" i="5"/>
  <c r="FI51" i="5"/>
  <c r="EZ50" i="5"/>
  <c r="FG50" i="5"/>
  <c r="EX49" i="5"/>
  <c r="FE49" i="5"/>
  <c r="FB47" i="5"/>
  <c r="FI47" i="5"/>
  <c r="EZ46" i="5"/>
  <c r="FG46" i="5"/>
  <c r="EX45" i="5"/>
  <c r="FE45" i="5"/>
  <c r="FB43" i="5"/>
  <c r="FI43" i="5"/>
  <c r="EZ42" i="5"/>
  <c r="FG42" i="5"/>
  <c r="EX41" i="5"/>
  <c r="FE41" i="5"/>
  <c r="FB39" i="5"/>
  <c r="FI39" i="5"/>
  <c r="EZ38" i="5"/>
  <c r="FG38" i="5"/>
  <c r="EX37" i="5"/>
  <c r="FE37" i="5"/>
  <c r="FB35" i="5"/>
  <c r="FI35" i="5"/>
  <c r="EZ34" i="5"/>
  <c r="FG34" i="5"/>
  <c r="EX33" i="5"/>
  <c r="FE33" i="5"/>
  <c r="FB31" i="5"/>
  <c r="FI31" i="5"/>
  <c r="EZ30" i="5"/>
  <c r="FG30" i="5"/>
  <c r="EX29" i="5"/>
  <c r="FE29" i="5"/>
  <c r="FB27" i="5"/>
  <c r="FI27" i="5"/>
  <c r="EZ26" i="5"/>
  <c r="FG26" i="5"/>
  <c r="EX25" i="5"/>
  <c r="FE25" i="5"/>
  <c r="FC8" i="5"/>
  <c r="FJ8" i="5"/>
  <c r="FB24" i="5"/>
  <c r="FI24" i="5"/>
  <c r="EZ23" i="5"/>
  <c r="FG23" i="5"/>
  <c r="EX22" i="5"/>
  <c r="FE22" i="5"/>
  <c r="FB20" i="5"/>
  <c r="FI20" i="5"/>
  <c r="EZ19" i="5"/>
  <c r="FG19" i="5"/>
  <c r="EX18" i="5"/>
  <c r="FE18" i="5"/>
  <c r="FB16" i="5"/>
  <c r="FI16" i="5"/>
  <c r="EZ15" i="5"/>
  <c r="FG15" i="5"/>
  <c r="EX14" i="5"/>
  <c r="FE14" i="5"/>
  <c r="FB12" i="5"/>
  <c r="FI12" i="5"/>
  <c r="EZ11" i="5"/>
  <c r="FG11" i="5"/>
  <c r="EX10" i="5"/>
  <c r="FE10" i="5"/>
  <c r="FB335" i="5"/>
  <c r="FI335" i="5"/>
  <c r="EZ334" i="5"/>
  <c r="FG334" i="5"/>
  <c r="EX333" i="5"/>
  <c r="FE333" i="5"/>
  <c r="FB331" i="5"/>
  <c r="FI331" i="5"/>
  <c r="EZ330" i="5"/>
  <c r="FG330" i="5"/>
  <c r="EX329" i="5"/>
  <c r="FE329" i="5"/>
  <c r="FB327" i="5"/>
  <c r="FI327" i="5"/>
  <c r="EZ326" i="5"/>
  <c r="FG326" i="5"/>
  <c r="EX325" i="5"/>
  <c r="FE325" i="5"/>
  <c r="FB323" i="5"/>
  <c r="FI323" i="5"/>
  <c r="EZ322" i="5"/>
  <c r="FG322" i="5"/>
  <c r="EX321" i="5"/>
  <c r="FE321" i="5"/>
  <c r="FB319" i="5"/>
  <c r="FI319" i="5"/>
  <c r="EZ318" i="5"/>
  <c r="FG318" i="5"/>
  <c r="EX317" i="5"/>
  <c r="FE317" i="5"/>
  <c r="FB315" i="5"/>
  <c r="FI315" i="5"/>
  <c r="EZ314" i="5"/>
  <c r="FG314" i="5"/>
  <c r="EX313" i="5"/>
  <c r="FE313" i="5"/>
  <c r="FB311" i="5"/>
  <c r="FI311" i="5"/>
  <c r="EZ310" i="5"/>
  <c r="FG310" i="5"/>
  <c r="EX309" i="5"/>
  <c r="FE309" i="5"/>
  <c r="FB307" i="5"/>
  <c r="FI307" i="5"/>
  <c r="EZ306" i="5"/>
  <c r="FG306" i="5"/>
  <c r="EX305" i="5"/>
  <c r="FE305" i="5"/>
  <c r="FB303" i="5"/>
  <c r="FI303" i="5"/>
  <c r="EZ302" i="5"/>
  <c r="FG302" i="5"/>
  <c r="EX301" i="5"/>
  <c r="FE301" i="5"/>
  <c r="FB299" i="5"/>
  <c r="FI299" i="5"/>
  <c r="EZ298" i="5"/>
  <c r="FG298" i="5"/>
  <c r="EX297" i="5"/>
  <c r="FE297" i="5"/>
  <c r="FB295" i="5"/>
  <c r="FI295" i="5"/>
  <c r="EZ294" i="5"/>
  <c r="FG294" i="5"/>
  <c r="FB292" i="5"/>
  <c r="FI292" i="5"/>
  <c r="EZ291" i="5"/>
  <c r="FG291" i="5"/>
  <c r="EX290" i="5"/>
  <c r="FE290" i="5"/>
  <c r="FB288" i="5"/>
  <c r="FI288" i="5"/>
  <c r="EZ287" i="5"/>
  <c r="FG287" i="5"/>
  <c r="EX286" i="5"/>
  <c r="FE286" i="5"/>
  <c r="FB284" i="5"/>
  <c r="FI284" i="5"/>
  <c r="EZ283" i="5"/>
  <c r="FG283" i="5"/>
  <c r="EX282" i="5"/>
  <c r="FE282" i="5"/>
  <c r="FB280" i="5"/>
  <c r="FI280" i="5"/>
  <c r="EZ279" i="5"/>
  <c r="FG279" i="5"/>
  <c r="EX278" i="5"/>
  <c r="FE278" i="5"/>
  <c r="FB276" i="5"/>
  <c r="FI276" i="5"/>
  <c r="EZ275" i="5"/>
  <c r="FG275" i="5"/>
  <c r="EX274" i="5"/>
  <c r="FE274" i="5"/>
  <c r="FB272" i="5"/>
  <c r="FI272" i="5"/>
  <c r="EZ271" i="5"/>
  <c r="FG271" i="5"/>
  <c r="EX270" i="5"/>
  <c r="FE270" i="5"/>
  <c r="FB268" i="5"/>
  <c r="FI268" i="5"/>
  <c r="EZ267" i="5"/>
  <c r="FG267" i="5"/>
  <c r="EX266" i="5"/>
  <c r="FE266" i="5"/>
  <c r="FB264" i="5"/>
  <c r="FI264" i="5"/>
  <c r="EZ263" i="5"/>
  <c r="FG263" i="5"/>
  <c r="EX262" i="5"/>
  <c r="FE262" i="5"/>
  <c r="FB260" i="5"/>
  <c r="FI260" i="5"/>
  <c r="EZ259" i="5"/>
  <c r="FG259" i="5"/>
  <c r="EX258" i="5"/>
  <c r="FE258" i="5"/>
  <c r="FB256" i="5"/>
  <c r="FI256" i="5"/>
  <c r="EZ255" i="5"/>
  <c r="FG255" i="5"/>
  <c r="EX254" i="5"/>
  <c r="FE254" i="5"/>
  <c r="FB252" i="5"/>
  <c r="FI252" i="5"/>
  <c r="EZ251" i="5"/>
  <c r="FG251" i="5"/>
  <c r="EX250" i="5"/>
  <c r="FE250" i="5"/>
  <c r="FB248" i="5"/>
  <c r="FI248" i="5"/>
  <c r="EZ247" i="5"/>
  <c r="FG247" i="5"/>
  <c r="EX246" i="5"/>
  <c r="FE246" i="5"/>
  <c r="FB244" i="5"/>
  <c r="FI244" i="5"/>
  <c r="EZ243" i="5"/>
  <c r="FG243" i="5"/>
  <c r="EX242" i="5"/>
  <c r="FE242" i="5"/>
  <c r="FB240" i="5"/>
  <c r="FI240" i="5"/>
  <c r="EZ239" i="5"/>
  <c r="FG239" i="5"/>
  <c r="EX238" i="5"/>
  <c r="FE238" i="5"/>
  <c r="FB236" i="5"/>
  <c r="FI236" i="5"/>
  <c r="EZ235" i="5"/>
  <c r="FG235" i="5"/>
  <c r="EX234" i="5"/>
  <c r="FE234" i="5"/>
  <c r="FB232" i="5"/>
  <c r="FI232" i="5"/>
  <c r="EZ231" i="5"/>
  <c r="FG231" i="5"/>
  <c r="EX230" i="5"/>
  <c r="FE230" i="5"/>
  <c r="FB228" i="5"/>
  <c r="FI228" i="5"/>
  <c r="EZ227" i="5"/>
  <c r="FG227" i="5"/>
  <c r="EX226" i="5"/>
  <c r="FE226" i="5"/>
  <c r="FB224" i="5"/>
  <c r="FI224" i="5"/>
  <c r="EZ223" i="5"/>
  <c r="FG223" i="5"/>
  <c r="EX222" i="5"/>
  <c r="FE222" i="5"/>
  <c r="FB220" i="5"/>
  <c r="FI220" i="5"/>
  <c r="EZ219" i="5"/>
  <c r="FG219" i="5"/>
  <c r="EX218" i="5"/>
  <c r="FE218" i="5"/>
  <c r="FB216" i="5"/>
  <c r="FI216" i="5"/>
  <c r="EZ215" i="5"/>
  <c r="FG215" i="5"/>
  <c r="EX214" i="5"/>
  <c r="FE214" i="5"/>
  <c r="FB212" i="5"/>
  <c r="FI212" i="5"/>
  <c r="EZ211" i="5"/>
  <c r="FG211" i="5"/>
  <c r="EX210" i="5"/>
  <c r="FE210" i="5"/>
  <c r="FB208" i="5"/>
  <c r="FI208" i="5"/>
  <c r="EZ207" i="5"/>
  <c r="FG207" i="5"/>
  <c r="EX206" i="5"/>
  <c r="FE206" i="5"/>
  <c r="FB204" i="5"/>
  <c r="FI204" i="5"/>
  <c r="EZ203" i="5"/>
  <c r="FG203" i="5"/>
  <c r="EX202" i="5"/>
  <c r="FE202" i="5"/>
  <c r="FB200" i="5"/>
  <c r="FI200" i="5"/>
  <c r="EZ199" i="5"/>
  <c r="FG199" i="5"/>
  <c r="EX198" i="5"/>
  <c r="FE198" i="5"/>
  <c r="FB196" i="5"/>
  <c r="FI196" i="5"/>
  <c r="EZ195" i="5"/>
  <c r="FG195" i="5"/>
  <c r="EX194" i="5"/>
  <c r="FE194" i="5"/>
  <c r="FB192" i="5"/>
  <c r="FI192" i="5"/>
  <c r="EZ191" i="5"/>
  <c r="FG191" i="5"/>
  <c r="EX190" i="5"/>
  <c r="FE190" i="5"/>
  <c r="FB188" i="5"/>
  <c r="FI188" i="5"/>
  <c r="EZ187" i="5"/>
  <c r="FG187" i="5"/>
  <c r="EX186" i="5"/>
  <c r="FE186" i="5"/>
  <c r="FB184" i="5"/>
  <c r="FI184" i="5"/>
  <c r="EZ183" i="5"/>
  <c r="FG183" i="5"/>
  <c r="EX182" i="5"/>
  <c r="FE182" i="5"/>
  <c r="FB180" i="5"/>
  <c r="FI180" i="5"/>
  <c r="EZ179" i="5"/>
  <c r="FG179" i="5"/>
  <c r="EX178" i="5"/>
  <c r="FE178" i="5"/>
  <c r="FB176" i="5"/>
  <c r="FI176" i="5"/>
  <c r="EZ175" i="5"/>
  <c r="FG175" i="5"/>
  <c r="EX174" i="5"/>
  <c r="FE174" i="5"/>
  <c r="FB172" i="5"/>
  <c r="FI172" i="5"/>
  <c r="EZ171" i="5"/>
  <c r="FG171" i="5"/>
  <c r="EX170" i="5"/>
  <c r="FE170" i="5"/>
  <c r="FB168" i="5"/>
  <c r="FI168" i="5"/>
  <c r="EZ167" i="5"/>
  <c r="FG167" i="5"/>
  <c r="EX166" i="5"/>
  <c r="FE166" i="5"/>
  <c r="FB164" i="5"/>
  <c r="FI164" i="5"/>
  <c r="EZ163" i="5"/>
  <c r="FG163" i="5"/>
  <c r="EX162" i="5"/>
  <c r="FE162" i="5"/>
  <c r="FB160" i="5"/>
  <c r="FI160" i="5"/>
  <c r="EZ159" i="5"/>
  <c r="FG159" i="5"/>
  <c r="EX158" i="5"/>
  <c r="FE158" i="5"/>
  <c r="FB156" i="5"/>
  <c r="FI156" i="5"/>
  <c r="EZ155" i="5"/>
  <c r="FG155" i="5"/>
  <c r="EX154" i="5"/>
  <c r="FE154" i="5"/>
  <c r="FB152" i="5"/>
  <c r="FI152" i="5"/>
  <c r="EZ151" i="5"/>
  <c r="FG151" i="5"/>
  <c r="EX150" i="5"/>
  <c r="FE150" i="5"/>
  <c r="FB148" i="5"/>
  <c r="FI148" i="5"/>
  <c r="EZ147" i="5"/>
  <c r="FG147" i="5"/>
  <c r="EX146" i="5"/>
  <c r="FE146" i="5"/>
  <c r="FB144" i="5"/>
  <c r="FI144" i="5"/>
  <c r="EZ143" i="5"/>
  <c r="FG143" i="5"/>
  <c r="EX142" i="5"/>
  <c r="FE142" i="5"/>
  <c r="FB140" i="5"/>
  <c r="FI140" i="5"/>
  <c r="EZ139" i="5"/>
  <c r="FG139" i="5"/>
  <c r="EX138" i="5"/>
  <c r="FE138" i="5"/>
  <c r="FB136" i="5"/>
  <c r="FI136" i="5"/>
  <c r="EZ135" i="5"/>
  <c r="FG135" i="5"/>
  <c r="EX134" i="5"/>
  <c r="FE134" i="5"/>
  <c r="FB132" i="5"/>
  <c r="FI132" i="5"/>
  <c r="EZ131" i="5"/>
  <c r="FG131" i="5"/>
  <c r="EX130" i="5"/>
  <c r="FE130" i="5"/>
  <c r="FB128" i="5"/>
  <c r="FI128" i="5"/>
  <c r="EZ127" i="5"/>
  <c r="FG127" i="5"/>
  <c r="EX126" i="5"/>
  <c r="FE126" i="5"/>
  <c r="FB124" i="5"/>
  <c r="FI124" i="5"/>
  <c r="EZ123" i="5"/>
  <c r="FG123" i="5"/>
  <c r="EX122" i="5"/>
  <c r="FE122" i="5"/>
  <c r="FB120" i="5"/>
  <c r="FI120" i="5"/>
  <c r="EZ119" i="5"/>
  <c r="FG119" i="5"/>
  <c r="EX118" i="5"/>
  <c r="FE118" i="5"/>
  <c r="FB116" i="5"/>
  <c r="FI116" i="5"/>
  <c r="EZ115" i="5"/>
  <c r="FG115" i="5"/>
  <c r="EX114" i="5"/>
  <c r="FE114" i="5"/>
  <c r="FB112" i="5"/>
  <c r="FI112" i="5"/>
  <c r="EZ111" i="5"/>
  <c r="FG111" i="5"/>
  <c r="EX110" i="5"/>
  <c r="FE110" i="5"/>
  <c r="FB108" i="5"/>
  <c r="FI108" i="5"/>
  <c r="EZ107" i="5"/>
  <c r="FG107" i="5"/>
  <c r="EX106" i="5"/>
  <c r="FE106" i="5"/>
  <c r="FB104" i="5"/>
  <c r="FI104" i="5"/>
  <c r="EZ103" i="5"/>
  <c r="FG103" i="5"/>
  <c r="EX102" i="5"/>
  <c r="FE102" i="5"/>
  <c r="FB100" i="5"/>
  <c r="FI100" i="5"/>
  <c r="EZ99" i="5"/>
  <c r="FG99" i="5"/>
  <c r="EX98" i="5"/>
  <c r="FE98" i="5"/>
  <c r="FB96" i="5"/>
  <c r="FI96" i="5"/>
  <c r="EZ95" i="5"/>
  <c r="FG95" i="5"/>
  <c r="EX94" i="5"/>
  <c r="FE94" i="5"/>
  <c r="FB92" i="5"/>
  <c r="FI92" i="5"/>
  <c r="EZ91" i="5"/>
  <c r="FG91" i="5"/>
  <c r="EX90" i="5"/>
  <c r="FE90" i="5"/>
  <c r="FB88" i="5"/>
  <c r="FI88" i="5"/>
  <c r="EZ87" i="5"/>
  <c r="FG87" i="5"/>
  <c r="EX86" i="5"/>
  <c r="FE86" i="5"/>
  <c r="FB84" i="5"/>
  <c r="FI84" i="5"/>
  <c r="EZ83" i="5"/>
  <c r="FG83" i="5"/>
  <c r="EX82" i="5"/>
  <c r="FE82" i="5"/>
  <c r="FB80" i="5"/>
  <c r="FI80" i="5"/>
  <c r="EZ79" i="5"/>
  <c r="FG79" i="5"/>
  <c r="EX78" i="5"/>
  <c r="FE78" i="5"/>
  <c r="FB76" i="5"/>
  <c r="FI76" i="5"/>
  <c r="EZ75" i="5"/>
  <c r="FG75" i="5"/>
  <c r="EX74" i="5"/>
  <c r="FE74" i="5"/>
  <c r="FB72" i="5"/>
  <c r="FI72" i="5"/>
  <c r="EZ71" i="5"/>
  <c r="FG71" i="5"/>
  <c r="EX70" i="5"/>
  <c r="FE70" i="5"/>
  <c r="FB68" i="5"/>
  <c r="FI68" i="5"/>
  <c r="EZ67" i="5"/>
  <c r="FG67" i="5"/>
  <c r="EX66" i="5"/>
  <c r="FE66" i="5"/>
  <c r="FB64" i="5"/>
  <c r="FI64" i="5"/>
  <c r="EZ63" i="5"/>
  <c r="FG63" i="5"/>
  <c r="EX62" i="5"/>
  <c r="FE62" i="5"/>
  <c r="FB60" i="5"/>
  <c r="FI60" i="5"/>
  <c r="EZ59" i="5"/>
  <c r="FG59" i="5"/>
  <c r="EX58" i="5"/>
  <c r="FE58" i="5"/>
  <c r="FB56" i="5"/>
  <c r="FI56" i="5"/>
  <c r="EZ55" i="5"/>
  <c r="FG55" i="5"/>
  <c r="EX54" i="5"/>
  <c r="FE54" i="5"/>
  <c r="FB52" i="5"/>
  <c r="FI52" i="5"/>
  <c r="EZ51" i="5"/>
  <c r="FG51" i="5"/>
  <c r="EX50" i="5"/>
  <c r="FE50" i="5"/>
  <c r="FB48" i="5"/>
  <c r="FI48" i="5"/>
  <c r="EZ47" i="5"/>
  <c r="FG47" i="5"/>
  <c r="EX46" i="5"/>
  <c r="FE46" i="5"/>
  <c r="FB44" i="5"/>
  <c r="FI44" i="5"/>
  <c r="EZ43" i="5"/>
  <c r="FG43" i="5"/>
  <c r="EX42" i="5"/>
  <c r="FE42" i="5"/>
  <c r="FB40" i="5"/>
  <c r="FI40" i="5"/>
  <c r="EZ39" i="5"/>
  <c r="FG39" i="5"/>
  <c r="EX38" i="5"/>
  <c r="FE38" i="5"/>
  <c r="FB36" i="5"/>
  <c r="FI36" i="5"/>
  <c r="EZ35" i="5"/>
  <c r="FG35" i="5"/>
  <c r="EX34" i="5"/>
  <c r="FE34" i="5"/>
  <c r="FB32" i="5"/>
  <c r="FI32" i="5"/>
  <c r="EZ31" i="5"/>
  <c r="FG31" i="5"/>
  <c r="EX30" i="5"/>
  <c r="FE30" i="5"/>
  <c r="FB28" i="5"/>
  <c r="FI28" i="5"/>
  <c r="EZ27" i="5"/>
  <c r="FG27" i="5"/>
  <c r="EX26" i="5"/>
  <c r="FE26" i="5"/>
  <c r="FC9" i="5"/>
  <c r="FJ9" i="5"/>
  <c r="FA24" i="5"/>
  <c r="FH24" i="5"/>
  <c r="EY23" i="5"/>
  <c r="FF23" i="5"/>
  <c r="FC21" i="5"/>
  <c r="FJ21" i="5"/>
  <c r="FA20" i="5"/>
  <c r="FH20" i="5"/>
  <c r="EY19" i="5"/>
  <c r="FF19" i="5"/>
  <c r="FC17" i="5"/>
  <c r="FJ17" i="5"/>
  <c r="FA16" i="5"/>
  <c r="FH16" i="5"/>
  <c r="EY15" i="5"/>
  <c r="FF15" i="5"/>
  <c r="FC13" i="5"/>
  <c r="FJ13" i="5"/>
  <c r="FA12" i="5"/>
  <c r="FH12" i="5"/>
  <c r="EY11" i="5"/>
  <c r="FF11" i="5"/>
  <c r="FC336" i="5"/>
  <c r="FJ336" i="5"/>
  <c r="FA335" i="5"/>
  <c r="FH335" i="5"/>
  <c r="EY334" i="5"/>
  <c r="FF334" i="5"/>
  <c r="FC332" i="5"/>
  <c r="FJ332" i="5"/>
  <c r="FA331" i="5"/>
  <c r="FH331" i="5"/>
  <c r="EY330" i="5"/>
  <c r="FF330" i="5"/>
  <c r="FC328" i="5"/>
  <c r="FJ328" i="5"/>
  <c r="FA327" i="5"/>
  <c r="FH327" i="5"/>
  <c r="EY326" i="5"/>
  <c r="FF326" i="5"/>
  <c r="FC324" i="5"/>
  <c r="FJ324" i="5"/>
  <c r="FA323" i="5"/>
  <c r="FH323" i="5"/>
  <c r="EY322" i="5"/>
  <c r="FF322" i="5"/>
  <c r="FC320" i="5"/>
  <c r="FJ320" i="5"/>
  <c r="FA319" i="5"/>
  <c r="FH319" i="5"/>
  <c r="EY318" i="5"/>
  <c r="FF318" i="5"/>
  <c r="FC316" i="5"/>
  <c r="FJ316" i="5"/>
  <c r="FA315" i="5"/>
  <c r="FH315" i="5"/>
  <c r="EY314" i="5"/>
  <c r="FF314" i="5"/>
  <c r="FC312" i="5"/>
  <c r="FJ312" i="5"/>
  <c r="FA311" i="5"/>
  <c r="FH311" i="5"/>
  <c r="EY310" i="5"/>
  <c r="FF310" i="5"/>
  <c r="FC308" i="5"/>
  <c r="FJ308" i="5"/>
  <c r="FA307" i="5"/>
  <c r="FH307" i="5"/>
  <c r="EY306" i="5"/>
  <c r="FF306" i="5"/>
  <c r="FC304" i="5"/>
  <c r="FJ304" i="5"/>
  <c r="FA303" i="5"/>
  <c r="FH303" i="5"/>
  <c r="EY302" i="5"/>
  <c r="FF302" i="5"/>
  <c r="FC300" i="5"/>
  <c r="FJ300" i="5"/>
  <c r="FA299" i="5"/>
  <c r="FH299" i="5"/>
  <c r="EY298" i="5"/>
  <c r="FF298" i="5"/>
  <c r="FC296" i="5"/>
  <c r="FJ296" i="5"/>
  <c r="FA295" i="5"/>
  <c r="FH295" i="5"/>
  <c r="EY294" i="5"/>
  <c r="FF294" i="5"/>
  <c r="FA292" i="5"/>
  <c r="FH292" i="5"/>
  <c r="EY291" i="5"/>
  <c r="FF291" i="5"/>
  <c r="FC289" i="5"/>
  <c r="FJ289" i="5"/>
  <c r="FA288" i="5"/>
  <c r="FH288" i="5"/>
  <c r="EY287" i="5"/>
  <c r="FF287" i="5"/>
  <c r="FC285" i="5"/>
  <c r="FJ285" i="5"/>
  <c r="FA284" i="5"/>
  <c r="FH284" i="5"/>
  <c r="EY283" i="5"/>
  <c r="FF283" i="5"/>
  <c r="FC281" i="5"/>
  <c r="FJ281" i="5"/>
  <c r="FA280" i="5"/>
  <c r="FH280" i="5"/>
  <c r="EY279" i="5"/>
  <c r="FF279" i="5"/>
  <c r="FC277" i="5"/>
  <c r="FJ277" i="5"/>
  <c r="FA276" i="5"/>
  <c r="FH276" i="5"/>
  <c r="EY275" i="5"/>
  <c r="FF275" i="5"/>
  <c r="FC273" i="5"/>
  <c r="FJ273" i="5"/>
  <c r="FA272" i="5"/>
  <c r="FH272" i="5"/>
  <c r="EY271" i="5"/>
  <c r="FF271" i="5"/>
  <c r="FC269" i="5"/>
  <c r="FJ269" i="5"/>
  <c r="FA268" i="5"/>
  <c r="FH268" i="5"/>
  <c r="EY267" i="5"/>
  <c r="FF267" i="5"/>
  <c r="FC265" i="5"/>
  <c r="FJ265" i="5"/>
  <c r="FA264" i="5"/>
  <c r="FH264" i="5"/>
  <c r="EY263" i="5"/>
  <c r="FF263" i="5"/>
  <c r="FC261" i="5"/>
  <c r="FJ261" i="5"/>
  <c r="FA260" i="5"/>
  <c r="FH260" i="5"/>
  <c r="EY259" i="5"/>
  <c r="FF259" i="5"/>
  <c r="FC257" i="5"/>
  <c r="FJ257" i="5"/>
  <c r="FA256" i="5"/>
  <c r="FH256" i="5"/>
  <c r="EY255" i="5"/>
  <c r="FF255" i="5"/>
  <c r="FC253" i="5"/>
  <c r="FJ253" i="5"/>
  <c r="FA252" i="5"/>
  <c r="FH252" i="5"/>
  <c r="EY251" i="5"/>
  <c r="FF251" i="5"/>
  <c r="FC249" i="5"/>
  <c r="FJ249" i="5"/>
  <c r="FA248" i="5"/>
  <c r="FH248" i="5"/>
  <c r="EY247" i="5"/>
  <c r="FF247" i="5"/>
  <c r="FC245" i="5"/>
  <c r="FJ245" i="5"/>
  <c r="FA244" i="5"/>
  <c r="FH244" i="5"/>
  <c r="EY243" i="5"/>
  <c r="FF243" i="5"/>
  <c r="FC241" i="5"/>
  <c r="FJ241" i="5"/>
  <c r="FA240" i="5"/>
  <c r="FH240" i="5"/>
  <c r="EY239" i="5"/>
  <c r="FF239" i="5"/>
  <c r="FC237" i="5"/>
  <c r="FJ237" i="5"/>
  <c r="FA236" i="5"/>
  <c r="FH236" i="5"/>
  <c r="EY235" i="5"/>
  <c r="FF235" i="5"/>
  <c r="FC233" i="5"/>
  <c r="FJ233" i="5"/>
  <c r="FA232" i="5"/>
  <c r="FH232" i="5"/>
  <c r="EY231" i="5"/>
  <c r="FF231" i="5"/>
  <c r="FC229" i="5"/>
  <c r="FJ229" i="5"/>
  <c r="FA228" i="5"/>
  <c r="FH228" i="5"/>
  <c r="EY227" i="5"/>
  <c r="FF227" i="5"/>
  <c r="FC225" i="5"/>
  <c r="FJ225" i="5"/>
  <c r="FA224" i="5"/>
  <c r="FH224" i="5"/>
  <c r="EY223" i="5"/>
  <c r="FF223" i="5"/>
  <c r="FC221" i="5"/>
  <c r="FJ221" i="5"/>
  <c r="FA220" i="5"/>
  <c r="FH220" i="5"/>
  <c r="EY219" i="5"/>
  <c r="FF219" i="5"/>
  <c r="FC217" i="5"/>
  <c r="FJ217" i="5"/>
  <c r="FA216" i="5"/>
  <c r="FH216" i="5"/>
  <c r="EY215" i="5"/>
  <c r="FF215" i="5"/>
  <c r="FC213" i="5"/>
  <c r="FJ213" i="5"/>
  <c r="FA212" i="5"/>
  <c r="FH212" i="5"/>
  <c r="EY211" i="5"/>
  <c r="FF211" i="5"/>
  <c r="FC209" i="5"/>
  <c r="FJ209" i="5"/>
  <c r="FA208" i="5"/>
  <c r="FH208" i="5"/>
  <c r="EY207" i="5"/>
  <c r="FF207" i="5"/>
  <c r="FC205" i="5"/>
  <c r="FJ205" i="5"/>
  <c r="FA204" i="5"/>
  <c r="FH204" i="5"/>
  <c r="EY203" i="5"/>
  <c r="FF203" i="5"/>
  <c r="FC201" i="5"/>
  <c r="FJ201" i="5"/>
  <c r="FA200" i="5"/>
  <c r="FH200" i="5"/>
  <c r="EY199" i="5"/>
  <c r="FF199" i="5"/>
  <c r="FC197" i="5"/>
  <c r="FJ197" i="5"/>
  <c r="FA196" i="5"/>
  <c r="FH196" i="5"/>
  <c r="EY195" i="5"/>
  <c r="FF195" i="5"/>
  <c r="FC193" i="5"/>
  <c r="FJ193" i="5"/>
  <c r="FA192" i="5"/>
  <c r="FH192" i="5"/>
  <c r="EY191" i="5"/>
  <c r="FF191" i="5"/>
  <c r="FC189" i="5"/>
  <c r="FJ189" i="5"/>
  <c r="FA188" i="5"/>
  <c r="FH188" i="5"/>
  <c r="EY187" i="5"/>
  <c r="FF187" i="5"/>
  <c r="FC185" i="5"/>
  <c r="FJ185" i="5"/>
  <c r="FA184" i="5"/>
  <c r="FH184" i="5"/>
  <c r="EY183" i="5"/>
  <c r="FF183" i="5"/>
  <c r="FC181" i="5"/>
  <c r="FJ181" i="5"/>
  <c r="FA180" i="5"/>
  <c r="FH180" i="5"/>
  <c r="EY179" i="5"/>
  <c r="FF179" i="5"/>
  <c r="FC177" i="5"/>
  <c r="FJ177" i="5"/>
  <c r="FA176" i="5"/>
  <c r="FH176" i="5"/>
  <c r="EY175" i="5"/>
  <c r="FF175" i="5"/>
  <c r="FC173" i="5"/>
  <c r="FJ173" i="5"/>
  <c r="FA172" i="5"/>
  <c r="FH172" i="5"/>
  <c r="EY171" i="5"/>
  <c r="FF171" i="5"/>
  <c r="FC169" i="5"/>
  <c r="FJ169" i="5"/>
  <c r="FA168" i="5"/>
  <c r="FH168" i="5"/>
  <c r="EY167" i="5"/>
  <c r="FF167" i="5"/>
  <c r="FC165" i="5"/>
  <c r="FJ165" i="5"/>
  <c r="FA164" i="5"/>
  <c r="FH164" i="5"/>
  <c r="EY163" i="5"/>
  <c r="FF163" i="5"/>
  <c r="FC161" i="5"/>
  <c r="FJ161" i="5"/>
  <c r="FA160" i="5"/>
  <c r="FH160" i="5"/>
  <c r="EY159" i="5"/>
  <c r="FF159" i="5"/>
  <c r="FC157" i="5"/>
  <c r="FJ157" i="5"/>
  <c r="FA156" i="5"/>
  <c r="FH156" i="5"/>
  <c r="EY155" i="5"/>
  <c r="FF155" i="5"/>
  <c r="FC153" i="5"/>
  <c r="FJ153" i="5"/>
  <c r="FA152" i="5"/>
  <c r="FH152" i="5"/>
  <c r="EY151" i="5"/>
  <c r="FF151" i="5"/>
  <c r="FC149" i="5"/>
  <c r="FJ149" i="5"/>
  <c r="FA148" i="5"/>
  <c r="FH148" i="5"/>
  <c r="EY147" i="5"/>
  <c r="FF147" i="5"/>
  <c r="FC145" i="5"/>
  <c r="FJ145" i="5"/>
  <c r="FA144" i="5"/>
  <c r="FH144" i="5"/>
  <c r="EY143" i="5"/>
  <c r="FF143" i="5"/>
  <c r="FC141" i="5"/>
  <c r="FJ141" i="5"/>
  <c r="FA140" i="5"/>
  <c r="FH140" i="5"/>
  <c r="EY139" i="5"/>
  <c r="FF139" i="5"/>
  <c r="FC137" i="5"/>
  <c r="FJ137" i="5"/>
  <c r="FA136" i="5"/>
  <c r="FH136" i="5"/>
  <c r="EY135" i="5"/>
  <c r="FF135" i="5"/>
  <c r="FC133" i="5"/>
  <c r="FJ133" i="5"/>
  <c r="FA132" i="5"/>
  <c r="FH132" i="5"/>
  <c r="EY131" i="5"/>
  <c r="FF131" i="5"/>
  <c r="FC129" i="5"/>
  <c r="FJ129" i="5"/>
  <c r="FA128" i="5"/>
  <c r="FH128" i="5"/>
  <c r="EY127" i="5"/>
  <c r="FF127" i="5"/>
  <c r="FC125" i="5"/>
  <c r="FJ125" i="5"/>
  <c r="FA124" i="5"/>
  <c r="FH124" i="5"/>
  <c r="EY123" i="5"/>
  <c r="FF123" i="5"/>
  <c r="FC121" i="5"/>
  <c r="FJ121" i="5"/>
  <c r="FA120" i="5"/>
  <c r="FH120" i="5"/>
  <c r="EY119" i="5"/>
  <c r="FF119" i="5"/>
  <c r="FC117" i="5"/>
  <c r="FJ117" i="5"/>
  <c r="FA116" i="5"/>
  <c r="FH116" i="5"/>
  <c r="EY115" i="5"/>
  <c r="FF115" i="5"/>
  <c r="FC113" i="5"/>
  <c r="FJ113" i="5"/>
  <c r="FA112" i="5"/>
  <c r="FH112" i="5"/>
  <c r="EY111" i="5"/>
  <c r="FF111" i="5"/>
  <c r="FC109" i="5"/>
  <c r="FJ109" i="5"/>
  <c r="FA108" i="5"/>
  <c r="FH108" i="5"/>
  <c r="EY107" i="5"/>
  <c r="FF107" i="5"/>
  <c r="FC105" i="5"/>
  <c r="FJ105" i="5"/>
  <c r="FA104" i="5"/>
  <c r="FH104" i="5"/>
  <c r="EY103" i="5"/>
  <c r="FF103" i="5"/>
  <c r="FC101" i="5"/>
  <c r="FJ101" i="5"/>
  <c r="FA100" i="5"/>
  <c r="FH100" i="5"/>
  <c r="EY99" i="5"/>
  <c r="FF99" i="5"/>
  <c r="FC97" i="5"/>
  <c r="FJ97" i="5"/>
  <c r="FA96" i="5"/>
  <c r="FH96" i="5"/>
  <c r="EY95" i="5"/>
  <c r="FF95" i="5"/>
  <c r="FC93" i="5"/>
  <c r="FJ93" i="5"/>
  <c r="FA92" i="5"/>
  <c r="FH92" i="5"/>
  <c r="EY91" i="5"/>
  <c r="FF91" i="5"/>
  <c r="FC89" i="5"/>
  <c r="FJ89" i="5"/>
  <c r="FA88" i="5"/>
  <c r="FH88" i="5"/>
  <c r="EY87" i="5"/>
  <c r="FF87" i="5"/>
  <c r="FC85" i="5"/>
  <c r="FJ85" i="5"/>
  <c r="FA84" i="5"/>
  <c r="FH84" i="5"/>
  <c r="EY83" i="5"/>
  <c r="FF83" i="5"/>
  <c r="FC81" i="5"/>
  <c r="FJ81" i="5"/>
  <c r="FA80" i="5"/>
  <c r="FH80" i="5"/>
  <c r="EY79" i="5"/>
  <c r="FF79" i="5"/>
  <c r="FC77" i="5"/>
  <c r="FJ77" i="5"/>
  <c r="FA76" i="5"/>
  <c r="FH76" i="5"/>
  <c r="EY75" i="5"/>
  <c r="FF75" i="5"/>
  <c r="FC73" i="5"/>
  <c r="FJ73" i="5"/>
  <c r="FA72" i="5"/>
  <c r="FH72" i="5"/>
  <c r="EY71" i="5"/>
  <c r="FF71" i="5"/>
  <c r="FC69" i="5"/>
  <c r="FJ69" i="5"/>
  <c r="FA68" i="5"/>
  <c r="FH68" i="5"/>
  <c r="EY67" i="5"/>
  <c r="FF67" i="5"/>
  <c r="FC65" i="5"/>
  <c r="FJ65" i="5"/>
  <c r="FA64" i="5"/>
  <c r="FH64" i="5"/>
  <c r="EY63" i="5"/>
  <c r="FF63" i="5"/>
  <c r="FC61" i="5"/>
  <c r="FJ61" i="5"/>
  <c r="FA60" i="5"/>
  <c r="FH60" i="5"/>
  <c r="EY59" i="5"/>
  <c r="FF59" i="5"/>
  <c r="FC57" i="5"/>
  <c r="FJ57" i="5"/>
  <c r="FA56" i="5"/>
  <c r="FH56" i="5"/>
  <c r="EY55" i="5"/>
  <c r="FF55" i="5"/>
  <c r="FC53" i="5"/>
  <c r="FJ53" i="5"/>
  <c r="FA52" i="5"/>
  <c r="FH52" i="5"/>
  <c r="EY51" i="5"/>
  <c r="FF51" i="5"/>
  <c r="FC49" i="5"/>
  <c r="FJ49" i="5"/>
  <c r="FA48" i="5"/>
  <c r="FH48" i="5"/>
  <c r="EY47" i="5"/>
  <c r="FF47" i="5"/>
  <c r="FC45" i="5"/>
  <c r="FJ45" i="5"/>
  <c r="FA44" i="5"/>
  <c r="FH44" i="5"/>
  <c r="EY43" i="5"/>
  <c r="FF43" i="5"/>
  <c r="FC41" i="5"/>
  <c r="FJ41" i="5"/>
  <c r="FA40" i="5"/>
  <c r="FH40" i="5"/>
  <c r="EY39" i="5"/>
  <c r="FF39" i="5"/>
  <c r="FC37" i="5"/>
  <c r="FJ37" i="5"/>
  <c r="FA36" i="5"/>
  <c r="FH36" i="5"/>
  <c r="EY35" i="5"/>
  <c r="FF35" i="5"/>
  <c r="FC33" i="5"/>
  <c r="FJ33" i="5"/>
  <c r="FA32" i="5"/>
  <c r="FH32" i="5"/>
  <c r="EY31" i="5"/>
  <c r="FF31" i="5"/>
  <c r="FC29" i="5"/>
  <c r="FJ29" i="5"/>
  <c r="FA28" i="5"/>
  <c r="FH28" i="5"/>
  <c r="EY27" i="5"/>
  <c r="FF27" i="5"/>
  <c r="FC25" i="5"/>
  <c r="FJ25" i="5"/>
  <c r="FB9" i="5"/>
  <c r="FI9" i="5"/>
  <c r="EZ24" i="5"/>
  <c r="FG24" i="5"/>
  <c r="EX23" i="5"/>
  <c r="FE23" i="5"/>
  <c r="FB21" i="5"/>
  <c r="FI21" i="5"/>
  <c r="EZ20" i="5"/>
  <c r="FG20" i="5"/>
  <c r="EX19" i="5"/>
  <c r="FE19" i="5"/>
  <c r="FB17" i="5"/>
  <c r="FI17" i="5"/>
  <c r="EZ16" i="5"/>
  <c r="FG16" i="5"/>
  <c r="EX15" i="5"/>
  <c r="FE15" i="5"/>
  <c r="FB13" i="5"/>
  <c r="FI13" i="5"/>
  <c r="EZ12" i="5"/>
  <c r="FG12" i="5"/>
  <c r="EX11" i="5"/>
  <c r="FE11" i="5"/>
  <c r="FB336" i="5"/>
  <c r="FI336" i="5"/>
  <c r="EZ335" i="5"/>
  <c r="FG335" i="5"/>
  <c r="EX334" i="5"/>
  <c r="FE334" i="5"/>
  <c r="FB332" i="5"/>
  <c r="FI332" i="5"/>
  <c r="EZ331" i="5"/>
  <c r="FG331" i="5"/>
  <c r="EX330" i="5"/>
  <c r="FE330" i="5"/>
  <c r="FB328" i="5"/>
  <c r="FI328" i="5"/>
  <c r="EZ327" i="5"/>
  <c r="FG327" i="5"/>
  <c r="EX326" i="5"/>
  <c r="FE326" i="5"/>
  <c r="FB324" i="5"/>
  <c r="FI324" i="5"/>
  <c r="EZ323" i="5"/>
  <c r="FG323" i="5"/>
  <c r="EX322" i="5"/>
  <c r="FE322" i="5"/>
  <c r="FB320" i="5"/>
  <c r="FI320" i="5"/>
  <c r="EZ319" i="5"/>
  <c r="FG319" i="5"/>
  <c r="EX318" i="5"/>
  <c r="FE318" i="5"/>
  <c r="FB316" i="5"/>
  <c r="FI316" i="5"/>
  <c r="EZ315" i="5"/>
  <c r="FG315" i="5"/>
  <c r="EX314" i="5"/>
  <c r="FE314" i="5"/>
  <c r="FB312" i="5"/>
  <c r="FI312" i="5"/>
  <c r="EZ311" i="5"/>
  <c r="FG311" i="5"/>
  <c r="EX310" i="5"/>
  <c r="FE310" i="5"/>
  <c r="FB308" i="5"/>
  <c r="FI308" i="5"/>
  <c r="EZ307" i="5"/>
  <c r="FG307" i="5"/>
  <c r="EX306" i="5"/>
  <c r="FE306" i="5"/>
  <c r="FB304" i="5"/>
  <c r="FI304" i="5"/>
  <c r="EZ303" i="5"/>
  <c r="FG303" i="5"/>
  <c r="EX302" i="5"/>
  <c r="FE302" i="5"/>
  <c r="FB300" i="5"/>
  <c r="FI300" i="5"/>
  <c r="EZ299" i="5"/>
  <c r="FG299" i="5"/>
  <c r="EX298" i="5"/>
  <c r="FE298" i="5"/>
  <c r="FB296" i="5"/>
  <c r="FI296" i="5"/>
  <c r="EZ295" i="5"/>
  <c r="FG295" i="5"/>
  <c r="EX294" i="5"/>
  <c r="FE294" i="5"/>
  <c r="EZ292" i="5"/>
  <c r="FG292" i="5"/>
  <c r="EX291" i="5"/>
  <c r="FE291" i="5"/>
  <c r="FB289" i="5"/>
  <c r="FI289" i="5"/>
  <c r="EZ288" i="5"/>
  <c r="FG288" i="5"/>
  <c r="EX287" i="5"/>
  <c r="FE287" i="5"/>
  <c r="FB285" i="5"/>
  <c r="FI285" i="5"/>
  <c r="EZ284" i="5"/>
  <c r="FG284" i="5"/>
  <c r="EX283" i="5"/>
  <c r="FE283" i="5"/>
  <c r="FB281" i="5"/>
  <c r="FI281" i="5"/>
  <c r="EZ280" i="5"/>
  <c r="FG280" i="5"/>
  <c r="EX279" i="5"/>
  <c r="FE279" i="5"/>
  <c r="FB277" i="5"/>
  <c r="FI277" i="5"/>
  <c r="EZ276" i="5"/>
  <c r="FG276" i="5"/>
  <c r="EX275" i="5"/>
  <c r="FE275" i="5"/>
  <c r="FB273" i="5"/>
  <c r="FI273" i="5"/>
  <c r="EZ272" i="5"/>
  <c r="FG272" i="5"/>
  <c r="EX271" i="5"/>
  <c r="FE271" i="5"/>
  <c r="FB269" i="5"/>
  <c r="FI269" i="5"/>
  <c r="EZ268" i="5"/>
  <c r="FG268" i="5"/>
  <c r="EX267" i="5"/>
  <c r="FE267" i="5"/>
  <c r="FB265" i="5"/>
  <c r="FI265" i="5"/>
  <c r="EZ264" i="5"/>
  <c r="FG264" i="5"/>
  <c r="EX263" i="5"/>
  <c r="FE263" i="5"/>
  <c r="FB261" i="5"/>
  <c r="FI261" i="5"/>
  <c r="EZ260" i="5"/>
  <c r="FG260" i="5"/>
  <c r="EX259" i="5"/>
  <c r="FE259" i="5"/>
  <c r="FB257" i="5"/>
  <c r="FI257" i="5"/>
  <c r="EZ256" i="5"/>
  <c r="FG256" i="5"/>
  <c r="EX255" i="5"/>
  <c r="FE255" i="5"/>
  <c r="FB253" i="5"/>
  <c r="FI253" i="5"/>
  <c r="EZ252" i="5"/>
  <c r="FG252" i="5"/>
  <c r="EX251" i="5"/>
  <c r="FE251" i="5"/>
  <c r="FB249" i="5"/>
  <c r="FI249" i="5"/>
  <c r="EZ248" i="5"/>
  <c r="FG248" i="5"/>
  <c r="EX247" i="5"/>
  <c r="FE247" i="5"/>
  <c r="FB245" i="5"/>
  <c r="FI245" i="5"/>
  <c r="EZ244" i="5"/>
  <c r="FG244" i="5"/>
  <c r="EX243" i="5"/>
  <c r="FE243" i="5"/>
  <c r="FB241" i="5"/>
  <c r="FI241" i="5"/>
  <c r="EZ240" i="5"/>
  <c r="FG240" i="5"/>
  <c r="EX239" i="5"/>
  <c r="FE239" i="5"/>
  <c r="FB237" i="5"/>
  <c r="FI237" i="5"/>
  <c r="EZ236" i="5"/>
  <c r="FG236" i="5"/>
  <c r="EX235" i="5"/>
  <c r="FE235" i="5"/>
  <c r="FB233" i="5"/>
  <c r="FI233" i="5"/>
  <c r="EZ232" i="5"/>
  <c r="FG232" i="5"/>
  <c r="EX231" i="5"/>
  <c r="FE231" i="5"/>
  <c r="FB229" i="5"/>
  <c r="FI229" i="5"/>
  <c r="EZ228" i="5"/>
  <c r="FG228" i="5"/>
  <c r="EX227" i="5"/>
  <c r="FE227" i="5"/>
  <c r="FB225" i="5"/>
  <c r="FI225" i="5"/>
  <c r="EZ224" i="5"/>
  <c r="FG224" i="5"/>
  <c r="EX223" i="5"/>
  <c r="FE223" i="5"/>
  <c r="FB221" i="5"/>
  <c r="FI221" i="5"/>
  <c r="EZ220" i="5"/>
  <c r="FG220" i="5"/>
  <c r="EX219" i="5"/>
  <c r="FE219" i="5"/>
  <c r="FB217" i="5"/>
  <c r="FI217" i="5"/>
  <c r="EZ216" i="5"/>
  <c r="FG216" i="5"/>
  <c r="EX215" i="5"/>
  <c r="FE215" i="5"/>
  <c r="FB213" i="5"/>
  <c r="FI213" i="5"/>
  <c r="EZ212" i="5"/>
  <c r="FG212" i="5"/>
  <c r="EX211" i="5"/>
  <c r="FE211" i="5"/>
  <c r="FB209" i="5"/>
  <c r="FI209" i="5"/>
  <c r="EZ208" i="5"/>
  <c r="FG208" i="5"/>
  <c r="EX207" i="5"/>
  <c r="FE207" i="5"/>
  <c r="FB205" i="5"/>
  <c r="FI205" i="5"/>
  <c r="EZ204" i="5"/>
  <c r="FG204" i="5"/>
  <c r="EX203" i="5"/>
  <c r="FE203" i="5"/>
  <c r="FB201" i="5"/>
  <c r="FI201" i="5"/>
  <c r="EZ200" i="5"/>
  <c r="FG200" i="5"/>
  <c r="EX199" i="5"/>
  <c r="FE199" i="5"/>
  <c r="FB197" i="5"/>
  <c r="FI197" i="5"/>
  <c r="EZ196" i="5"/>
  <c r="FG196" i="5"/>
  <c r="EX195" i="5"/>
  <c r="FE195" i="5"/>
  <c r="FB193" i="5"/>
  <c r="FI193" i="5"/>
  <c r="EZ192" i="5"/>
  <c r="FG192" i="5"/>
  <c r="EX191" i="5"/>
  <c r="FE191" i="5"/>
  <c r="FB189" i="5"/>
  <c r="FI189" i="5"/>
  <c r="EZ188" i="5"/>
  <c r="FG188" i="5"/>
  <c r="EX187" i="5"/>
  <c r="FE187" i="5"/>
  <c r="FB185" i="5"/>
  <c r="FI185" i="5"/>
  <c r="EZ184" i="5"/>
  <c r="FG184" i="5"/>
  <c r="EX183" i="5"/>
  <c r="FE183" i="5"/>
  <c r="FB181" i="5"/>
  <c r="FI181" i="5"/>
  <c r="EZ180" i="5"/>
  <c r="FG180" i="5"/>
  <c r="EX179" i="5"/>
  <c r="FE179" i="5"/>
  <c r="FB177" i="5"/>
  <c r="FI177" i="5"/>
  <c r="EZ176" i="5"/>
  <c r="FG176" i="5"/>
  <c r="EX175" i="5"/>
  <c r="FE175" i="5"/>
  <c r="FB173" i="5"/>
  <c r="FI173" i="5"/>
  <c r="EZ172" i="5"/>
  <c r="FG172" i="5"/>
  <c r="EX171" i="5"/>
  <c r="FE171" i="5"/>
  <c r="FB169" i="5"/>
  <c r="FI169" i="5"/>
  <c r="EZ168" i="5"/>
  <c r="FG168" i="5"/>
  <c r="EX167" i="5"/>
  <c r="FE167" i="5"/>
  <c r="FB165" i="5"/>
  <c r="FI165" i="5"/>
  <c r="EZ164" i="5"/>
  <c r="FG164" i="5"/>
  <c r="EX163" i="5"/>
  <c r="FE163" i="5"/>
  <c r="FB161" i="5"/>
  <c r="FI161" i="5"/>
  <c r="EZ160" i="5"/>
  <c r="FG160" i="5"/>
  <c r="EX159" i="5"/>
  <c r="FE159" i="5"/>
  <c r="FB157" i="5"/>
  <c r="FI157" i="5"/>
  <c r="EZ156" i="5"/>
  <c r="FG156" i="5"/>
  <c r="EX155" i="5"/>
  <c r="FE155" i="5"/>
  <c r="FB153" i="5"/>
  <c r="FI153" i="5"/>
  <c r="EZ152" i="5"/>
  <c r="FG152" i="5"/>
  <c r="EX151" i="5"/>
  <c r="FE151" i="5"/>
  <c r="FB149" i="5"/>
  <c r="FI149" i="5"/>
  <c r="EZ148" i="5"/>
  <c r="FG148" i="5"/>
  <c r="EX147" i="5"/>
  <c r="FE147" i="5"/>
  <c r="FB145" i="5"/>
  <c r="FI145" i="5"/>
  <c r="EZ144" i="5"/>
  <c r="FG144" i="5"/>
  <c r="EX143" i="5"/>
  <c r="FE143" i="5"/>
  <c r="FB141" i="5"/>
  <c r="FI141" i="5"/>
  <c r="EZ140" i="5"/>
  <c r="FG140" i="5"/>
  <c r="EX139" i="5"/>
  <c r="FE139" i="5"/>
  <c r="FB137" i="5"/>
  <c r="FI137" i="5"/>
  <c r="EZ136" i="5"/>
  <c r="FG136" i="5"/>
  <c r="EX135" i="5"/>
  <c r="FE135" i="5"/>
  <c r="FB133" i="5"/>
  <c r="FI133" i="5"/>
  <c r="EZ132" i="5"/>
  <c r="FG132" i="5"/>
  <c r="EX131" i="5"/>
  <c r="FE131" i="5"/>
  <c r="FB129" i="5"/>
  <c r="FI129" i="5"/>
  <c r="EZ128" i="5"/>
  <c r="FG128" i="5"/>
  <c r="EX127" i="5"/>
  <c r="FE127" i="5"/>
  <c r="FB125" i="5"/>
  <c r="FI125" i="5"/>
  <c r="EZ124" i="5"/>
  <c r="FG124" i="5"/>
  <c r="EX123" i="5"/>
  <c r="FE123" i="5"/>
  <c r="FB121" i="5"/>
  <c r="FI121" i="5"/>
  <c r="EZ120" i="5"/>
  <c r="FG120" i="5"/>
  <c r="EX119" i="5"/>
  <c r="FE119" i="5"/>
  <c r="FB117" i="5"/>
  <c r="FI117" i="5"/>
  <c r="EZ116" i="5"/>
  <c r="FG116" i="5"/>
  <c r="EX115" i="5"/>
  <c r="FE115" i="5"/>
  <c r="FB113" i="5"/>
  <c r="FI113" i="5"/>
  <c r="EZ112" i="5"/>
  <c r="FG112" i="5"/>
  <c r="EX111" i="5"/>
  <c r="FE111" i="5"/>
  <c r="FB109" i="5"/>
  <c r="FI109" i="5"/>
  <c r="EZ108" i="5"/>
  <c r="FG108" i="5"/>
  <c r="EX107" i="5"/>
  <c r="FE107" i="5"/>
  <c r="FB105" i="5"/>
  <c r="FI105" i="5"/>
  <c r="EZ104" i="5"/>
  <c r="FG104" i="5"/>
  <c r="EX103" i="5"/>
  <c r="FE103" i="5"/>
  <c r="FB101" i="5"/>
  <c r="FI101" i="5"/>
  <c r="EZ100" i="5"/>
  <c r="FG100" i="5"/>
  <c r="EX99" i="5"/>
  <c r="FE99" i="5"/>
  <c r="FB97" i="5"/>
  <c r="FI97" i="5"/>
  <c r="EZ96" i="5"/>
  <c r="FG96" i="5"/>
  <c r="EX95" i="5"/>
  <c r="FE95" i="5"/>
  <c r="FB93" i="5"/>
  <c r="FI93" i="5"/>
  <c r="EZ92" i="5"/>
  <c r="FG92" i="5"/>
  <c r="EX91" i="5"/>
  <c r="FE91" i="5"/>
  <c r="FB89" i="5"/>
  <c r="FI89" i="5"/>
  <c r="EZ88" i="5"/>
  <c r="FG88" i="5"/>
  <c r="EX87" i="5"/>
  <c r="FE87" i="5"/>
  <c r="FB85" i="5"/>
  <c r="FI85" i="5"/>
  <c r="EZ84" i="5"/>
  <c r="FG84" i="5"/>
  <c r="EX83" i="5"/>
  <c r="FE83" i="5"/>
  <c r="FB81" i="5"/>
  <c r="FI81" i="5"/>
  <c r="EZ80" i="5"/>
  <c r="FG80" i="5"/>
  <c r="EX79" i="5"/>
  <c r="FE79" i="5"/>
  <c r="FB77" i="5"/>
  <c r="FI77" i="5"/>
  <c r="EZ76" i="5"/>
  <c r="FG76" i="5"/>
  <c r="EX75" i="5"/>
  <c r="FE75" i="5"/>
  <c r="FB73" i="5"/>
  <c r="FI73" i="5"/>
  <c r="EZ72" i="5"/>
  <c r="FG72" i="5"/>
  <c r="EX71" i="5"/>
  <c r="FE71" i="5"/>
  <c r="FB69" i="5"/>
  <c r="FI69" i="5"/>
  <c r="EZ68" i="5"/>
  <c r="FG68" i="5"/>
  <c r="EX67" i="5"/>
  <c r="FE67" i="5"/>
  <c r="FB65" i="5"/>
  <c r="FI65" i="5"/>
  <c r="EZ64" i="5"/>
  <c r="FG64" i="5"/>
  <c r="EX63" i="5"/>
  <c r="FE63" i="5"/>
  <c r="FB61" i="5"/>
  <c r="FI61" i="5"/>
  <c r="EZ60" i="5"/>
  <c r="FG60" i="5"/>
  <c r="EX59" i="5"/>
  <c r="FE59" i="5"/>
  <c r="FB57" i="5"/>
  <c r="FI57" i="5"/>
  <c r="EZ56" i="5"/>
  <c r="FG56" i="5"/>
  <c r="EX55" i="5"/>
  <c r="FE55" i="5"/>
  <c r="FB53" i="5"/>
  <c r="FI53" i="5"/>
  <c r="EZ52" i="5"/>
  <c r="FG52" i="5"/>
  <c r="EX51" i="5"/>
  <c r="FE51" i="5"/>
  <c r="FB49" i="5"/>
  <c r="FI49" i="5"/>
  <c r="EZ48" i="5"/>
  <c r="FG48" i="5"/>
  <c r="EX47" i="5"/>
  <c r="FE47" i="5"/>
  <c r="FB45" i="5"/>
  <c r="FI45" i="5"/>
  <c r="EZ44" i="5"/>
  <c r="FG44" i="5"/>
  <c r="EX43" i="5"/>
  <c r="FE43" i="5"/>
  <c r="FB41" i="5"/>
  <c r="FI41" i="5"/>
  <c r="EZ40" i="5"/>
  <c r="FG40" i="5"/>
  <c r="EX39" i="5"/>
  <c r="FE39" i="5"/>
  <c r="FB37" i="5"/>
  <c r="FI37" i="5"/>
  <c r="EZ36" i="5"/>
  <c r="FG36" i="5"/>
  <c r="EX35" i="5"/>
  <c r="FE35" i="5"/>
  <c r="FB33" i="5"/>
  <c r="FI33" i="5"/>
  <c r="EZ32" i="5"/>
  <c r="FG32" i="5"/>
  <c r="EX31" i="5"/>
  <c r="FE31" i="5"/>
  <c r="FB29" i="5"/>
  <c r="FI29" i="5"/>
  <c r="EZ28" i="5"/>
  <c r="FG28" i="5"/>
  <c r="EX27" i="5"/>
  <c r="FE27" i="5"/>
  <c r="FB25" i="5"/>
  <c r="FI25" i="5"/>
  <c r="EX8" i="5"/>
  <c r="FE8" i="5"/>
  <c r="FA9" i="5"/>
  <c r="FH9" i="5"/>
  <c r="EY24" i="5"/>
  <c r="FF24" i="5"/>
  <c r="FC22" i="5"/>
  <c r="FJ22" i="5"/>
  <c r="FA21" i="5"/>
  <c r="FH21" i="5"/>
  <c r="EY20" i="5"/>
  <c r="FF20" i="5"/>
  <c r="FC18" i="5"/>
  <c r="FJ18" i="5"/>
  <c r="FA17" i="5"/>
  <c r="FH17" i="5"/>
  <c r="EY16" i="5"/>
  <c r="FF16" i="5"/>
  <c r="FC14" i="5"/>
  <c r="FJ14" i="5"/>
  <c r="FA13" i="5"/>
  <c r="FH13" i="5"/>
  <c r="EY12" i="5"/>
  <c r="FF12" i="5"/>
  <c r="FC10" i="5"/>
  <c r="FJ10" i="5"/>
  <c r="FA336" i="5"/>
  <c r="FH336" i="5"/>
  <c r="EY335" i="5"/>
  <c r="FF335" i="5"/>
  <c r="FC333" i="5"/>
  <c r="FJ333" i="5"/>
  <c r="FA332" i="5"/>
  <c r="FH332" i="5"/>
  <c r="EY331" i="5"/>
  <c r="FF331" i="5"/>
  <c r="FC329" i="5"/>
  <c r="FJ329" i="5"/>
  <c r="FA328" i="5"/>
  <c r="FH328" i="5"/>
  <c r="EY327" i="5"/>
  <c r="FF327" i="5"/>
  <c r="FC325" i="5"/>
  <c r="FJ325" i="5"/>
  <c r="FA324" i="5"/>
  <c r="FH324" i="5"/>
  <c r="EY323" i="5"/>
  <c r="FF323" i="5"/>
  <c r="FC321" i="5"/>
  <c r="FJ321" i="5"/>
  <c r="FA320" i="5"/>
  <c r="FH320" i="5"/>
  <c r="EY319" i="5"/>
  <c r="FF319" i="5"/>
  <c r="FC317" i="5"/>
  <c r="FJ317" i="5"/>
  <c r="FA316" i="5"/>
  <c r="FH316" i="5"/>
  <c r="EY315" i="5"/>
  <c r="FF315" i="5"/>
  <c r="FC313" i="5"/>
  <c r="FJ313" i="5"/>
  <c r="FA312" i="5"/>
  <c r="FH312" i="5"/>
  <c r="EY311" i="5"/>
  <c r="FF311" i="5"/>
  <c r="FC309" i="5"/>
  <c r="FJ309" i="5"/>
  <c r="FA308" i="5"/>
  <c r="FH308" i="5"/>
  <c r="EY307" i="5"/>
  <c r="FF307" i="5"/>
  <c r="FC305" i="5"/>
  <c r="FJ305" i="5"/>
  <c r="FA304" i="5"/>
  <c r="FH304" i="5"/>
  <c r="EY303" i="5"/>
  <c r="FF303" i="5"/>
  <c r="FC301" i="5"/>
  <c r="FJ301" i="5"/>
  <c r="FA300" i="5"/>
  <c r="FH300" i="5"/>
  <c r="EY299" i="5"/>
  <c r="FF299" i="5"/>
  <c r="FC297" i="5"/>
  <c r="FJ297" i="5"/>
  <c r="FA296" i="5"/>
  <c r="FH296" i="5"/>
  <c r="EY295" i="5"/>
  <c r="FF295" i="5"/>
  <c r="FC293" i="5"/>
  <c r="FJ293" i="5"/>
  <c r="EY292" i="5"/>
  <c r="FF292" i="5"/>
  <c r="FC290" i="5"/>
  <c r="FJ290" i="5"/>
  <c r="FA289" i="5"/>
  <c r="FH289" i="5"/>
  <c r="EY288" i="5"/>
  <c r="FF288" i="5"/>
  <c r="FC286" i="5"/>
  <c r="FJ286" i="5"/>
  <c r="FA285" i="5"/>
  <c r="FH285" i="5"/>
  <c r="EY284" i="5"/>
  <c r="FF284" i="5"/>
  <c r="FC282" i="5"/>
  <c r="FJ282" i="5"/>
  <c r="FA281" i="5"/>
  <c r="FH281" i="5"/>
  <c r="EY280" i="5"/>
  <c r="FF280" i="5"/>
  <c r="FC278" i="5"/>
  <c r="FJ278" i="5"/>
  <c r="FA277" i="5"/>
  <c r="FH277" i="5"/>
  <c r="EY276" i="5"/>
  <c r="FF276" i="5"/>
  <c r="FC274" i="5"/>
  <c r="FJ274" i="5"/>
  <c r="FA273" i="5"/>
  <c r="FH273" i="5"/>
  <c r="EY272" i="5"/>
  <c r="FF272" i="5"/>
  <c r="FC270" i="5"/>
  <c r="FJ270" i="5"/>
  <c r="FA269" i="5"/>
  <c r="FH269" i="5"/>
  <c r="EY268" i="5"/>
  <c r="FF268" i="5"/>
  <c r="FC266" i="5"/>
  <c r="FJ266" i="5"/>
  <c r="FA265" i="5"/>
  <c r="FH265" i="5"/>
  <c r="EY264" i="5"/>
  <c r="FF264" i="5"/>
  <c r="FC262" i="5"/>
  <c r="FJ262" i="5"/>
  <c r="FA261" i="5"/>
  <c r="FH261" i="5"/>
  <c r="EY260" i="5"/>
  <c r="FF260" i="5"/>
  <c r="FC258" i="5"/>
  <c r="FJ258" i="5"/>
  <c r="FA257" i="5"/>
  <c r="FH257" i="5"/>
  <c r="EY256" i="5"/>
  <c r="FF256" i="5"/>
  <c r="FC254" i="5"/>
  <c r="FJ254" i="5"/>
  <c r="FA253" i="5"/>
  <c r="FH253" i="5"/>
  <c r="EY252" i="5"/>
  <c r="FF252" i="5"/>
  <c r="FC250" i="5"/>
  <c r="FJ250" i="5"/>
  <c r="FA249" i="5"/>
  <c r="FH249" i="5"/>
  <c r="EY248" i="5"/>
  <c r="FF248" i="5"/>
  <c r="FC246" i="5"/>
  <c r="FJ246" i="5"/>
  <c r="FA245" i="5"/>
  <c r="FH245" i="5"/>
  <c r="EY244" i="5"/>
  <c r="FF244" i="5"/>
  <c r="FC242" i="5"/>
  <c r="FJ242" i="5"/>
  <c r="FA241" i="5"/>
  <c r="FH241" i="5"/>
  <c r="EY240" i="5"/>
  <c r="FF240" i="5"/>
  <c r="FC238" i="5"/>
  <c r="FJ238" i="5"/>
  <c r="FA237" i="5"/>
  <c r="FH237" i="5"/>
  <c r="EY236" i="5"/>
  <c r="FF236" i="5"/>
  <c r="FC234" i="5"/>
  <c r="FJ234" i="5"/>
  <c r="FA233" i="5"/>
  <c r="FH233" i="5"/>
  <c r="EY232" i="5"/>
  <c r="FF232" i="5"/>
  <c r="FC230" i="5"/>
  <c r="FJ230" i="5"/>
  <c r="FA229" i="5"/>
  <c r="FH229" i="5"/>
  <c r="EY228" i="5"/>
  <c r="FF228" i="5"/>
  <c r="FC226" i="5"/>
  <c r="FJ226" i="5"/>
  <c r="FA225" i="5"/>
  <c r="FH225" i="5"/>
  <c r="EY224" i="5"/>
  <c r="FF224" i="5"/>
  <c r="FC222" i="5"/>
  <c r="FJ222" i="5"/>
  <c r="FA221" i="5"/>
  <c r="FH221" i="5"/>
  <c r="EY220" i="5"/>
  <c r="FF220" i="5"/>
  <c r="FC218" i="5"/>
  <c r="FJ218" i="5"/>
  <c r="FA217" i="5"/>
  <c r="FH217" i="5"/>
  <c r="EY216" i="5"/>
  <c r="FF216" i="5"/>
  <c r="FC214" i="5"/>
  <c r="FJ214" i="5"/>
  <c r="FA213" i="5"/>
  <c r="FH213" i="5"/>
  <c r="EY212" i="5"/>
  <c r="FF212" i="5"/>
  <c r="FC210" i="5"/>
  <c r="FJ210" i="5"/>
  <c r="FA209" i="5"/>
  <c r="FH209" i="5"/>
  <c r="EY208" i="5"/>
  <c r="FF208" i="5"/>
  <c r="FC206" i="5"/>
  <c r="FJ206" i="5"/>
  <c r="FA205" i="5"/>
  <c r="FH205" i="5"/>
  <c r="EY204" i="5"/>
  <c r="FF204" i="5"/>
  <c r="FC202" i="5"/>
  <c r="FJ202" i="5"/>
  <c r="FA201" i="5"/>
  <c r="FH201" i="5"/>
  <c r="EY200" i="5"/>
  <c r="FF200" i="5"/>
  <c r="FC198" i="5"/>
  <c r="FJ198" i="5"/>
  <c r="FA197" i="5"/>
  <c r="FH197" i="5"/>
  <c r="EY196" i="5"/>
  <c r="FF196" i="5"/>
  <c r="FC194" i="5"/>
  <c r="FJ194" i="5"/>
  <c r="FA193" i="5"/>
  <c r="FH193" i="5"/>
  <c r="EY192" i="5"/>
  <c r="FF192" i="5"/>
  <c r="FC190" i="5"/>
  <c r="FJ190" i="5"/>
  <c r="FA189" i="5"/>
  <c r="FH189" i="5"/>
  <c r="EY188" i="5"/>
  <c r="FF188" i="5"/>
  <c r="FC186" i="5"/>
  <c r="FJ186" i="5"/>
  <c r="FA185" i="5"/>
  <c r="FH185" i="5"/>
  <c r="EY184" i="5"/>
  <c r="FF184" i="5"/>
  <c r="FC182" i="5"/>
  <c r="FJ182" i="5"/>
  <c r="FA181" i="5"/>
  <c r="FH181" i="5"/>
  <c r="EY180" i="5"/>
  <c r="FF180" i="5"/>
  <c r="FC178" i="5"/>
  <c r="FJ178" i="5"/>
  <c r="FA177" i="5"/>
  <c r="FH177" i="5"/>
  <c r="EY176" i="5"/>
  <c r="FF176" i="5"/>
  <c r="FC174" i="5"/>
  <c r="FJ174" i="5"/>
  <c r="FA173" i="5"/>
  <c r="FH173" i="5"/>
  <c r="EY172" i="5"/>
  <c r="FF172" i="5"/>
  <c r="FC170" i="5"/>
  <c r="FJ170" i="5"/>
  <c r="FA169" i="5"/>
  <c r="FH169" i="5"/>
  <c r="EY168" i="5"/>
  <c r="FF168" i="5"/>
  <c r="FC166" i="5"/>
  <c r="FJ166" i="5"/>
  <c r="FA165" i="5"/>
  <c r="FH165" i="5"/>
  <c r="EY164" i="5"/>
  <c r="FF164" i="5"/>
  <c r="FC162" i="5"/>
  <c r="FJ162" i="5"/>
  <c r="FA161" i="5"/>
  <c r="FH161" i="5"/>
  <c r="EY160" i="5"/>
  <c r="FF160" i="5"/>
  <c r="FC158" i="5"/>
  <c r="FJ158" i="5"/>
  <c r="FA157" i="5"/>
  <c r="FH157" i="5"/>
  <c r="EY156" i="5"/>
  <c r="FF156" i="5"/>
  <c r="FC154" i="5"/>
  <c r="FJ154" i="5"/>
  <c r="FA153" i="5"/>
  <c r="FH153" i="5"/>
  <c r="EY152" i="5"/>
  <c r="FF152" i="5"/>
  <c r="FC150" i="5"/>
  <c r="FJ150" i="5"/>
  <c r="FA149" i="5"/>
  <c r="FH149" i="5"/>
  <c r="EY148" i="5"/>
  <c r="FF148" i="5"/>
  <c r="FC146" i="5"/>
  <c r="FJ146" i="5"/>
  <c r="FA145" i="5"/>
  <c r="FH145" i="5"/>
  <c r="EY144" i="5"/>
  <c r="FF144" i="5"/>
  <c r="FC142" i="5"/>
  <c r="FJ142" i="5"/>
  <c r="FA141" i="5"/>
  <c r="FH141" i="5"/>
  <c r="EY140" i="5"/>
  <c r="FF140" i="5"/>
  <c r="FC138" i="5"/>
  <c r="FJ138" i="5"/>
  <c r="FA137" i="5"/>
  <c r="FH137" i="5"/>
  <c r="EY136" i="5"/>
  <c r="FF136" i="5"/>
  <c r="FC134" i="5"/>
  <c r="FJ134" i="5"/>
  <c r="FA133" i="5"/>
  <c r="FH133" i="5"/>
  <c r="EY132" i="5"/>
  <c r="FF132" i="5"/>
  <c r="FC130" i="5"/>
  <c r="FJ130" i="5"/>
  <c r="FA129" i="5"/>
  <c r="FH129" i="5"/>
  <c r="EY128" i="5"/>
  <c r="FF128" i="5"/>
  <c r="FC126" i="5"/>
  <c r="FJ126" i="5"/>
  <c r="FA125" i="5"/>
  <c r="FH125" i="5"/>
  <c r="EY124" i="5"/>
  <c r="FF124" i="5"/>
  <c r="FC122" i="5"/>
  <c r="FJ122" i="5"/>
  <c r="FA121" i="5"/>
  <c r="FH121" i="5"/>
  <c r="EY120" i="5"/>
  <c r="FF120" i="5"/>
  <c r="FC118" i="5"/>
  <c r="FJ118" i="5"/>
  <c r="FA117" i="5"/>
  <c r="FH117" i="5"/>
  <c r="EY116" i="5"/>
  <c r="FF116" i="5"/>
  <c r="FC114" i="5"/>
  <c r="FJ114" i="5"/>
  <c r="FA113" i="5"/>
  <c r="FH113" i="5"/>
  <c r="EY112" i="5"/>
  <c r="FF112" i="5"/>
  <c r="FC110" i="5"/>
  <c r="FJ110" i="5"/>
  <c r="FA109" i="5"/>
  <c r="FH109" i="5"/>
  <c r="EY108" i="5"/>
  <c r="FF108" i="5"/>
  <c r="FC106" i="5"/>
  <c r="FJ106" i="5"/>
  <c r="FA105" i="5"/>
  <c r="FH105" i="5"/>
  <c r="EY104" i="5"/>
  <c r="FF104" i="5"/>
  <c r="FC102" i="5"/>
  <c r="FJ102" i="5"/>
  <c r="FA101" i="5"/>
  <c r="FH101" i="5"/>
  <c r="EY100" i="5"/>
  <c r="FF100" i="5"/>
  <c r="FC98" i="5"/>
  <c r="FJ98" i="5"/>
  <c r="FA97" i="5"/>
  <c r="FH97" i="5"/>
  <c r="EY96" i="5"/>
  <c r="FF96" i="5"/>
  <c r="FC94" i="5"/>
  <c r="FJ94" i="5"/>
  <c r="FA93" i="5"/>
  <c r="FH93" i="5"/>
  <c r="EY92" i="5"/>
  <c r="FF92" i="5"/>
  <c r="FC90" i="5"/>
  <c r="FJ90" i="5"/>
  <c r="FA89" i="5"/>
  <c r="FH89" i="5"/>
  <c r="EY88" i="5"/>
  <c r="FF88" i="5"/>
  <c r="FC86" i="5"/>
  <c r="FJ86" i="5"/>
  <c r="FA85" i="5"/>
  <c r="FH85" i="5"/>
  <c r="EY84" i="5"/>
  <c r="FF84" i="5"/>
  <c r="FC82" i="5"/>
  <c r="FJ82" i="5"/>
  <c r="FA81" i="5"/>
  <c r="FH81" i="5"/>
  <c r="EY80" i="5"/>
  <c r="FF80" i="5"/>
  <c r="FC78" i="5"/>
  <c r="FJ78" i="5"/>
  <c r="FA77" i="5"/>
  <c r="FH77" i="5"/>
  <c r="EY76" i="5"/>
  <c r="FF76" i="5"/>
  <c r="FC74" i="5"/>
  <c r="FJ74" i="5"/>
  <c r="FA73" i="5"/>
  <c r="FH73" i="5"/>
  <c r="EY72" i="5"/>
  <c r="FF72" i="5"/>
  <c r="FC70" i="5"/>
  <c r="FJ70" i="5"/>
  <c r="FA69" i="5"/>
  <c r="FH69" i="5"/>
  <c r="EY68" i="5"/>
  <c r="FF68" i="5"/>
  <c r="FC66" i="5"/>
  <c r="FJ66" i="5"/>
  <c r="FA65" i="5"/>
  <c r="FH65" i="5"/>
  <c r="EY64" i="5"/>
  <c r="FF64" i="5"/>
  <c r="FC62" i="5"/>
  <c r="FJ62" i="5"/>
  <c r="FA61" i="5"/>
  <c r="FH61" i="5"/>
  <c r="EY60" i="5"/>
  <c r="FF60" i="5"/>
  <c r="FC58" i="5"/>
  <c r="FJ58" i="5"/>
  <c r="FA57" i="5"/>
  <c r="FH57" i="5"/>
  <c r="EY56" i="5"/>
  <c r="FF56" i="5"/>
  <c r="FC54" i="5"/>
  <c r="FJ54" i="5"/>
  <c r="FA53" i="5"/>
  <c r="FH53" i="5"/>
  <c r="EY52" i="5"/>
  <c r="FF52" i="5"/>
  <c r="FC50" i="5"/>
  <c r="FJ50" i="5"/>
  <c r="FA49" i="5"/>
  <c r="FH49" i="5"/>
  <c r="EY48" i="5"/>
  <c r="FF48" i="5"/>
  <c r="FC46" i="5"/>
  <c r="FJ46" i="5"/>
  <c r="FA45" i="5"/>
  <c r="FH45" i="5"/>
  <c r="EY44" i="5"/>
  <c r="FF44" i="5"/>
  <c r="FC42" i="5"/>
  <c r="FJ42" i="5"/>
  <c r="FA41" i="5"/>
  <c r="FH41" i="5"/>
  <c r="EY40" i="5"/>
  <c r="FF40" i="5"/>
  <c r="FC38" i="5"/>
  <c r="FJ38" i="5"/>
  <c r="FA37" i="5"/>
  <c r="FH37" i="5"/>
  <c r="EY36" i="5"/>
  <c r="FF36" i="5"/>
  <c r="FC34" i="5"/>
  <c r="FJ34" i="5"/>
  <c r="FA33" i="5"/>
  <c r="FH33" i="5"/>
  <c r="EY32" i="5"/>
  <c r="FF32" i="5"/>
  <c r="FC30" i="5"/>
  <c r="FJ30" i="5"/>
  <c r="FA29" i="5"/>
  <c r="FH29" i="5"/>
  <c r="EY28" i="5"/>
  <c r="FF28" i="5"/>
  <c r="FC26" i="5"/>
  <c r="FJ26" i="5"/>
  <c r="FA25" i="5"/>
  <c r="FH25" i="5"/>
  <c r="EY8" i="5"/>
  <c r="FF8" i="5"/>
  <c r="EZ9" i="5"/>
  <c r="FG9" i="5"/>
  <c r="EX24" i="5"/>
  <c r="FE24" i="5"/>
  <c r="FB22" i="5"/>
  <c r="FI22" i="5"/>
  <c r="EZ21" i="5"/>
  <c r="FG21" i="5"/>
  <c r="EX20" i="5"/>
  <c r="FE20" i="5"/>
  <c r="FB18" i="5"/>
  <c r="FI18" i="5"/>
  <c r="EZ17" i="5"/>
  <c r="FG17" i="5"/>
  <c r="EX16" i="5"/>
  <c r="FE16" i="5"/>
  <c r="FB14" i="5"/>
  <c r="FI14" i="5"/>
  <c r="EZ13" i="5"/>
  <c r="FG13" i="5"/>
  <c r="EX12" i="5"/>
  <c r="FE12" i="5"/>
  <c r="FB10" i="5"/>
  <c r="FI10" i="5"/>
  <c r="EZ336" i="5"/>
  <c r="FG336" i="5"/>
  <c r="EX335" i="5"/>
  <c r="FE335" i="5"/>
  <c r="FB333" i="5"/>
  <c r="FI333" i="5"/>
  <c r="EZ332" i="5"/>
  <c r="FG332" i="5"/>
  <c r="EX331" i="5"/>
  <c r="FE331" i="5"/>
  <c r="FB329" i="5"/>
  <c r="FI329" i="5"/>
  <c r="EZ328" i="5"/>
  <c r="FG328" i="5"/>
  <c r="EX327" i="5"/>
  <c r="FE327" i="5"/>
  <c r="FB325" i="5"/>
  <c r="FI325" i="5"/>
  <c r="EZ324" i="5"/>
  <c r="FG324" i="5"/>
  <c r="EX323" i="5"/>
  <c r="FE323" i="5"/>
  <c r="FB321" i="5"/>
  <c r="FI321" i="5"/>
  <c r="EZ320" i="5"/>
  <c r="FG320" i="5"/>
  <c r="EX319" i="5"/>
  <c r="FE319" i="5"/>
  <c r="FB317" i="5"/>
  <c r="FI317" i="5"/>
  <c r="EZ316" i="5"/>
  <c r="FG316" i="5"/>
  <c r="EX315" i="5"/>
  <c r="FE315" i="5"/>
  <c r="FB313" i="5"/>
  <c r="FI313" i="5"/>
  <c r="EZ312" i="5"/>
  <c r="FG312" i="5"/>
  <c r="EX311" i="5"/>
  <c r="FE311" i="5"/>
  <c r="FB309" i="5"/>
  <c r="FI309" i="5"/>
  <c r="EZ308" i="5"/>
  <c r="FG308" i="5"/>
  <c r="EX307" i="5"/>
  <c r="FE307" i="5"/>
  <c r="FB305" i="5"/>
  <c r="FI305" i="5"/>
  <c r="EZ304" i="5"/>
  <c r="FG304" i="5"/>
  <c r="EX303" i="5"/>
  <c r="FE303" i="5"/>
  <c r="FB301" i="5"/>
  <c r="FI301" i="5"/>
  <c r="EZ300" i="5"/>
  <c r="FG300" i="5"/>
  <c r="EX299" i="5"/>
  <c r="FE299" i="5"/>
  <c r="FB297" i="5"/>
  <c r="FI297" i="5"/>
  <c r="EZ296" i="5"/>
  <c r="FG296" i="5"/>
  <c r="EX295" i="5"/>
  <c r="FE295" i="5"/>
  <c r="FB293" i="5"/>
  <c r="FI293" i="5"/>
  <c r="EX292" i="5"/>
  <c r="FE292" i="5"/>
  <c r="FB290" i="5"/>
  <c r="FI290" i="5"/>
  <c r="EZ289" i="5"/>
  <c r="FG289" i="5"/>
  <c r="EX288" i="5"/>
  <c r="FE288" i="5"/>
  <c r="FB286" i="5"/>
  <c r="FI286" i="5"/>
  <c r="EZ285" i="5"/>
  <c r="FG285" i="5"/>
  <c r="EX284" i="5"/>
  <c r="FE284" i="5"/>
  <c r="FB282" i="5"/>
  <c r="FI282" i="5"/>
  <c r="EZ281" i="5"/>
  <c r="FG281" i="5"/>
  <c r="EX280" i="5"/>
  <c r="FE280" i="5"/>
  <c r="FB278" i="5"/>
  <c r="FI278" i="5"/>
  <c r="EZ277" i="5"/>
  <c r="FG277" i="5"/>
  <c r="EX276" i="5"/>
  <c r="FE276" i="5"/>
  <c r="FB274" i="5"/>
  <c r="FI274" i="5"/>
  <c r="EZ273" i="5"/>
  <c r="FG273" i="5"/>
  <c r="EX272" i="5"/>
  <c r="FE272" i="5"/>
  <c r="FB270" i="5"/>
  <c r="FI270" i="5"/>
  <c r="EZ269" i="5"/>
  <c r="FG269" i="5"/>
  <c r="EX268" i="5"/>
  <c r="FE268" i="5"/>
  <c r="FB266" i="5"/>
  <c r="FI266" i="5"/>
  <c r="EZ265" i="5"/>
  <c r="FG265" i="5"/>
  <c r="EX264" i="5"/>
  <c r="FE264" i="5"/>
  <c r="FB262" i="5"/>
  <c r="FI262" i="5"/>
  <c r="EZ261" i="5"/>
  <c r="FG261" i="5"/>
  <c r="EX260" i="5"/>
  <c r="FE260" i="5"/>
  <c r="FB258" i="5"/>
  <c r="FI258" i="5"/>
  <c r="EZ257" i="5"/>
  <c r="FG257" i="5"/>
  <c r="EX256" i="5"/>
  <c r="FE256" i="5"/>
  <c r="FB254" i="5"/>
  <c r="FI254" i="5"/>
  <c r="EZ253" i="5"/>
  <c r="FG253" i="5"/>
  <c r="EX252" i="5"/>
  <c r="FE252" i="5"/>
  <c r="FB250" i="5"/>
  <c r="FI250" i="5"/>
  <c r="EZ249" i="5"/>
  <c r="FG249" i="5"/>
  <c r="EX248" i="5"/>
  <c r="FE248" i="5"/>
  <c r="FB246" i="5"/>
  <c r="FI246" i="5"/>
  <c r="EZ245" i="5"/>
  <c r="FG245" i="5"/>
  <c r="EX244" i="5"/>
  <c r="FE244" i="5"/>
  <c r="FB242" i="5"/>
  <c r="FI242" i="5"/>
  <c r="EZ241" i="5"/>
  <c r="FG241" i="5"/>
  <c r="EX240" i="5"/>
  <c r="FE240" i="5"/>
  <c r="FB238" i="5"/>
  <c r="FI238" i="5"/>
  <c r="EZ237" i="5"/>
  <c r="FG237" i="5"/>
  <c r="EX236" i="5"/>
  <c r="FE236" i="5"/>
  <c r="FB234" i="5"/>
  <c r="FI234" i="5"/>
  <c r="EZ233" i="5"/>
  <c r="FG233" i="5"/>
  <c r="EX232" i="5"/>
  <c r="FE232" i="5"/>
  <c r="FB230" i="5"/>
  <c r="FI230" i="5"/>
  <c r="EZ229" i="5"/>
  <c r="FG229" i="5"/>
  <c r="EX228" i="5"/>
  <c r="FE228" i="5"/>
  <c r="FB226" i="5"/>
  <c r="FI226" i="5"/>
  <c r="EZ225" i="5"/>
  <c r="FG225" i="5"/>
  <c r="EX224" i="5"/>
  <c r="FE224" i="5"/>
  <c r="FB222" i="5"/>
  <c r="FI222" i="5"/>
  <c r="EZ221" i="5"/>
  <c r="FG221" i="5"/>
  <c r="EX220" i="5"/>
  <c r="FE220" i="5"/>
  <c r="FB218" i="5"/>
  <c r="FI218" i="5"/>
  <c r="EZ217" i="5"/>
  <c r="FG217" i="5"/>
  <c r="EX216" i="5"/>
  <c r="FE216" i="5"/>
  <c r="FB214" i="5"/>
  <c r="FI214" i="5"/>
  <c r="EZ213" i="5"/>
  <c r="FG213" i="5"/>
  <c r="EX212" i="5"/>
  <c r="FE212" i="5"/>
  <c r="FB210" i="5"/>
  <c r="FI210" i="5"/>
  <c r="EZ209" i="5"/>
  <c r="FG209" i="5"/>
  <c r="EX208" i="5"/>
  <c r="FE208" i="5"/>
  <c r="FB206" i="5"/>
  <c r="FI206" i="5"/>
  <c r="EZ205" i="5"/>
  <c r="FG205" i="5"/>
  <c r="EX204" i="5"/>
  <c r="FE204" i="5"/>
  <c r="FB202" i="5"/>
  <c r="FI202" i="5"/>
  <c r="EZ201" i="5"/>
  <c r="FG201" i="5"/>
  <c r="EX200" i="5"/>
  <c r="FE200" i="5"/>
  <c r="FB198" i="5"/>
  <c r="FI198" i="5"/>
  <c r="EZ197" i="5"/>
  <c r="FG197" i="5"/>
  <c r="EX196" i="5"/>
  <c r="FE196" i="5"/>
  <c r="FB194" i="5"/>
  <c r="FI194" i="5"/>
  <c r="EZ193" i="5"/>
  <c r="FG193" i="5"/>
  <c r="EX192" i="5"/>
  <c r="FE192" i="5"/>
  <c r="FB190" i="5"/>
  <c r="FI190" i="5"/>
  <c r="EZ189" i="5"/>
  <c r="FG189" i="5"/>
  <c r="EX188" i="5"/>
  <c r="FE188" i="5"/>
  <c r="FB186" i="5"/>
  <c r="FI186" i="5"/>
  <c r="EZ185" i="5"/>
  <c r="FG185" i="5"/>
  <c r="EX184" i="5"/>
  <c r="FE184" i="5"/>
  <c r="FB182" i="5"/>
  <c r="FI182" i="5"/>
  <c r="EZ181" i="5"/>
  <c r="FG181" i="5"/>
  <c r="EX180" i="5"/>
  <c r="FE180" i="5"/>
  <c r="FB178" i="5"/>
  <c r="FI178" i="5"/>
  <c r="EZ177" i="5"/>
  <c r="FG177" i="5"/>
  <c r="EX176" i="5"/>
  <c r="FE176" i="5"/>
  <c r="FB174" i="5"/>
  <c r="FI174" i="5"/>
  <c r="EZ173" i="5"/>
  <c r="FG173" i="5"/>
  <c r="EX172" i="5"/>
  <c r="FE172" i="5"/>
  <c r="FB170" i="5"/>
  <c r="FI170" i="5"/>
  <c r="EZ169" i="5"/>
  <c r="FG169" i="5"/>
  <c r="EX168" i="5"/>
  <c r="FE168" i="5"/>
  <c r="FB166" i="5"/>
  <c r="FI166" i="5"/>
  <c r="EZ165" i="5"/>
  <c r="FG165" i="5"/>
  <c r="EX164" i="5"/>
  <c r="FE164" i="5"/>
  <c r="FB162" i="5"/>
  <c r="FI162" i="5"/>
  <c r="EZ161" i="5"/>
  <c r="FG161" i="5"/>
  <c r="EX160" i="5"/>
  <c r="FE160" i="5"/>
  <c r="FB158" i="5"/>
  <c r="FI158" i="5"/>
  <c r="EZ157" i="5"/>
  <c r="FG157" i="5"/>
  <c r="EX156" i="5"/>
  <c r="FE156" i="5"/>
  <c r="FB154" i="5"/>
  <c r="FI154" i="5"/>
  <c r="EZ153" i="5"/>
  <c r="FG153" i="5"/>
  <c r="EX152" i="5"/>
  <c r="FE152" i="5"/>
  <c r="FB150" i="5"/>
  <c r="FI150" i="5"/>
  <c r="EZ149" i="5"/>
  <c r="FG149" i="5"/>
  <c r="EX148" i="5"/>
  <c r="FE148" i="5"/>
  <c r="FB146" i="5"/>
  <c r="FI146" i="5"/>
  <c r="EZ145" i="5"/>
  <c r="FG145" i="5"/>
  <c r="EX144" i="5"/>
  <c r="FE144" i="5"/>
  <c r="FB142" i="5"/>
  <c r="FI142" i="5"/>
  <c r="EZ141" i="5"/>
  <c r="FG141" i="5"/>
  <c r="EX140" i="5"/>
  <c r="FE140" i="5"/>
  <c r="FB138" i="5"/>
  <c r="FI138" i="5"/>
  <c r="EZ137" i="5"/>
  <c r="FG137" i="5"/>
  <c r="EX136" i="5"/>
  <c r="FE136" i="5"/>
  <c r="FB134" i="5"/>
  <c r="FI134" i="5"/>
  <c r="EZ133" i="5"/>
  <c r="FG133" i="5"/>
  <c r="EX132" i="5"/>
  <c r="FE132" i="5"/>
  <c r="FB130" i="5"/>
  <c r="FI130" i="5"/>
  <c r="EZ129" i="5"/>
  <c r="FG129" i="5"/>
  <c r="EX128" i="5"/>
  <c r="FE128" i="5"/>
  <c r="FB126" i="5"/>
  <c r="FI126" i="5"/>
  <c r="EZ125" i="5"/>
  <c r="FG125" i="5"/>
  <c r="EX124" i="5"/>
  <c r="FE124" i="5"/>
  <c r="FB122" i="5"/>
  <c r="FI122" i="5"/>
  <c r="EZ121" i="5"/>
  <c r="FG121" i="5"/>
  <c r="EX120" i="5"/>
  <c r="FE120" i="5"/>
  <c r="FB118" i="5"/>
  <c r="FI118" i="5"/>
  <c r="EZ117" i="5"/>
  <c r="FG117" i="5"/>
  <c r="EX116" i="5"/>
  <c r="FE116" i="5"/>
  <c r="FB114" i="5"/>
  <c r="FI114" i="5"/>
  <c r="EZ113" i="5"/>
  <c r="FG113" i="5"/>
  <c r="EX112" i="5"/>
  <c r="FE112" i="5"/>
  <c r="FB110" i="5"/>
  <c r="FI110" i="5"/>
  <c r="EZ109" i="5"/>
  <c r="FG109" i="5"/>
  <c r="EX108" i="5"/>
  <c r="FE108" i="5"/>
  <c r="FB106" i="5"/>
  <c r="FI106" i="5"/>
  <c r="EZ105" i="5"/>
  <c r="FG105" i="5"/>
  <c r="EX104" i="5"/>
  <c r="FE104" i="5"/>
  <c r="FB102" i="5"/>
  <c r="FI102" i="5"/>
  <c r="EZ101" i="5"/>
  <c r="FG101" i="5"/>
  <c r="EX100" i="5"/>
  <c r="FE100" i="5"/>
  <c r="FB98" i="5"/>
  <c r="FI98" i="5"/>
  <c r="EZ97" i="5"/>
  <c r="FG97" i="5"/>
  <c r="EX96" i="5"/>
  <c r="FE96" i="5"/>
  <c r="FB94" i="5"/>
  <c r="FI94" i="5"/>
  <c r="EZ93" i="5"/>
  <c r="FG93" i="5"/>
  <c r="EX92" i="5"/>
  <c r="FE92" i="5"/>
  <c r="FB90" i="5"/>
  <c r="FI90" i="5"/>
  <c r="EZ89" i="5"/>
  <c r="FG89" i="5"/>
  <c r="EX88" i="5"/>
  <c r="FE88" i="5"/>
  <c r="FB86" i="5"/>
  <c r="FI86" i="5"/>
  <c r="EZ85" i="5"/>
  <c r="FG85" i="5"/>
  <c r="EX84" i="5"/>
  <c r="FE84" i="5"/>
  <c r="FB82" i="5"/>
  <c r="FI82" i="5"/>
  <c r="EZ81" i="5"/>
  <c r="FG81" i="5"/>
  <c r="EX80" i="5"/>
  <c r="FE80" i="5"/>
  <c r="FB78" i="5"/>
  <c r="FI78" i="5"/>
  <c r="EZ77" i="5"/>
  <c r="FG77" i="5"/>
  <c r="EX76" i="5"/>
  <c r="FE76" i="5"/>
  <c r="FB74" i="5"/>
  <c r="FI74" i="5"/>
  <c r="EZ73" i="5"/>
  <c r="FG73" i="5"/>
  <c r="EX72" i="5"/>
  <c r="FE72" i="5"/>
  <c r="FB70" i="5"/>
  <c r="FI70" i="5"/>
  <c r="EZ69" i="5"/>
  <c r="FG69" i="5"/>
  <c r="EX68" i="5"/>
  <c r="FE68" i="5"/>
  <c r="FB66" i="5"/>
  <c r="FI66" i="5"/>
  <c r="EZ65" i="5"/>
  <c r="FG65" i="5"/>
  <c r="EX64" i="5"/>
  <c r="FE64" i="5"/>
  <c r="FB62" i="5"/>
  <c r="FI62" i="5"/>
  <c r="EZ61" i="5"/>
  <c r="FG61" i="5"/>
  <c r="EX60" i="5"/>
  <c r="FE60" i="5"/>
  <c r="FB58" i="5"/>
  <c r="FI58" i="5"/>
  <c r="EZ57" i="5"/>
  <c r="FG57" i="5"/>
  <c r="EX56" i="5"/>
  <c r="FE56" i="5"/>
  <c r="FB54" i="5"/>
  <c r="FI54" i="5"/>
  <c r="EZ53" i="5"/>
  <c r="FG53" i="5"/>
  <c r="EX52" i="5"/>
  <c r="FE52" i="5"/>
  <c r="FB50" i="5"/>
  <c r="FI50" i="5"/>
  <c r="EZ49" i="5"/>
  <c r="FG49" i="5"/>
  <c r="EX48" i="5"/>
  <c r="FE48" i="5"/>
  <c r="FB46" i="5"/>
  <c r="FI46" i="5"/>
  <c r="EZ45" i="5"/>
  <c r="FG45" i="5"/>
  <c r="EX44" i="5"/>
  <c r="FE44" i="5"/>
  <c r="FB42" i="5"/>
  <c r="FI42" i="5"/>
  <c r="EZ41" i="5"/>
  <c r="FG41" i="5"/>
  <c r="EX40" i="5"/>
  <c r="FE40" i="5"/>
  <c r="FB38" i="5"/>
  <c r="FI38" i="5"/>
  <c r="EZ37" i="5"/>
  <c r="FG37" i="5"/>
  <c r="EX36" i="5"/>
  <c r="FE36" i="5"/>
  <c r="FB34" i="5"/>
  <c r="FI34" i="5"/>
  <c r="EZ33" i="5"/>
  <c r="FG33" i="5"/>
  <c r="EX32" i="5"/>
  <c r="FE32" i="5"/>
  <c r="FB30" i="5"/>
  <c r="FI30" i="5"/>
  <c r="EZ29" i="5"/>
  <c r="FG29" i="5"/>
  <c r="EX28" i="5"/>
  <c r="FE28" i="5"/>
  <c r="FB26" i="5"/>
  <c r="FI26" i="5"/>
  <c r="EZ25" i="5"/>
  <c r="FG25" i="5"/>
  <c r="EL1" i="5"/>
  <c r="EP1" i="5"/>
  <c r="EN1" i="5"/>
  <c r="EK1" i="5"/>
  <c r="EM1" i="5"/>
  <c r="EO1" i="5"/>
  <c r="EI3" i="3"/>
  <c r="FC6" i="5" l="1"/>
  <c r="FA6" i="5"/>
  <c r="EZ6" i="5"/>
  <c r="EY6" i="5"/>
  <c r="EX6" i="5"/>
  <c r="FB6" i="5"/>
  <c r="EF333" i="3"/>
  <c r="ED333" i="3"/>
  <c r="EB333" i="3"/>
  <c r="EA333" i="3"/>
  <c r="EF332" i="3"/>
  <c r="ED332" i="3"/>
  <c r="EB332" i="3"/>
  <c r="EA332" i="3"/>
  <c r="EF331" i="3"/>
  <c r="ED331" i="3"/>
  <c r="EB331" i="3"/>
  <c r="EA331" i="3"/>
  <c r="EF330" i="3"/>
  <c r="ED330" i="3"/>
  <c r="EB330" i="3"/>
  <c r="EA330" i="3"/>
  <c r="EF329" i="3"/>
  <c r="ED329" i="3"/>
  <c r="EB329" i="3"/>
  <c r="EA329" i="3"/>
  <c r="EF328" i="3"/>
  <c r="ED328" i="3"/>
  <c r="EB328" i="3"/>
  <c r="EA328" i="3"/>
  <c r="EF327" i="3"/>
  <c r="ED327" i="3"/>
  <c r="EB327" i="3"/>
  <c r="EA327" i="3"/>
  <c r="EF326" i="3"/>
  <c r="ED326" i="3"/>
  <c r="EB326" i="3"/>
  <c r="EA326" i="3"/>
  <c r="EF325" i="3"/>
  <c r="ED325" i="3"/>
  <c r="EB325" i="3"/>
  <c r="EA325" i="3"/>
  <c r="EF324" i="3"/>
  <c r="ED324" i="3"/>
  <c r="EB324" i="3"/>
  <c r="EA324" i="3"/>
  <c r="EF323" i="3"/>
  <c r="ED323" i="3"/>
  <c r="EB323" i="3"/>
  <c r="EA323" i="3"/>
  <c r="EF322" i="3"/>
  <c r="ED322" i="3"/>
  <c r="EB322" i="3"/>
  <c r="EA322" i="3"/>
  <c r="EF321" i="3"/>
  <c r="ED321" i="3"/>
  <c r="EB321" i="3"/>
  <c r="EA321" i="3"/>
  <c r="EF320" i="3"/>
  <c r="ED320" i="3"/>
  <c r="EB320" i="3"/>
  <c r="EA320" i="3"/>
  <c r="EF319" i="3"/>
  <c r="ED319" i="3"/>
  <c r="EB319" i="3"/>
  <c r="EA319" i="3"/>
  <c r="EF318" i="3"/>
  <c r="ED318" i="3"/>
  <c r="EB318" i="3"/>
  <c r="EA318" i="3"/>
  <c r="EF317" i="3"/>
  <c r="ED317" i="3"/>
  <c r="EB317" i="3"/>
  <c r="EA317" i="3"/>
  <c r="EF316" i="3"/>
  <c r="ED316" i="3"/>
  <c r="EB316" i="3"/>
  <c r="EA316" i="3"/>
  <c r="EF315" i="3"/>
  <c r="ED315" i="3"/>
  <c r="EB315" i="3"/>
  <c r="EA315" i="3"/>
  <c r="EF314" i="3"/>
  <c r="ED314" i="3"/>
  <c r="EB314" i="3"/>
  <c r="EA314" i="3"/>
  <c r="EF313" i="3"/>
  <c r="ED313" i="3"/>
  <c r="EB313" i="3"/>
  <c r="EA313" i="3"/>
  <c r="EF312" i="3"/>
  <c r="ED312" i="3"/>
  <c r="EB312" i="3"/>
  <c r="EA312" i="3"/>
  <c r="EF311" i="3"/>
  <c r="ED311" i="3"/>
  <c r="EB311" i="3"/>
  <c r="EA311" i="3"/>
  <c r="EF310" i="3"/>
  <c r="ED310" i="3"/>
  <c r="EB310" i="3"/>
  <c r="EA310" i="3"/>
  <c r="EF309" i="3"/>
  <c r="ED309" i="3"/>
  <c r="EB309" i="3"/>
  <c r="EA309" i="3"/>
  <c r="EF308" i="3"/>
  <c r="ED308" i="3"/>
  <c r="EB308" i="3"/>
  <c r="EA308" i="3"/>
  <c r="EF307" i="3"/>
  <c r="ED307" i="3"/>
  <c r="EB307" i="3"/>
  <c r="EA307" i="3"/>
  <c r="EF306" i="3"/>
  <c r="ED306" i="3"/>
  <c r="EB306" i="3"/>
  <c r="EA306" i="3"/>
  <c r="EF305" i="3"/>
  <c r="ED305" i="3"/>
  <c r="EB305" i="3"/>
  <c r="EA305" i="3"/>
  <c r="EF304" i="3"/>
  <c r="ED304" i="3"/>
  <c r="EB304" i="3"/>
  <c r="EA304" i="3"/>
  <c r="EF303" i="3"/>
  <c r="ED303" i="3"/>
  <c r="EB303" i="3"/>
  <c r="EA303" i="3"/>
  <c r="EF302" i="3"/>
  <c r="ED302" i="3"/>
  <c r="EB302" i="3"/>
  <c r="EA302" i="3"/>
  <c r="EF301" i="3"/>
  <c r="ED301" i="3"/>
  <c r="EB301" i="3"/>
  <c r="EA301" i="3"/>
  <c r="EF300" i="3"/>
  <c r="ED300" i="3"/>
  <c r="EB300" i="3"/>
  <c r="EA300" i="3"/>
  <c r="EF299" i="3"/>
  <c r="ED299" i="3"/>
  <c r="EB299" i="3"/>
  <c r="EA299" i="3"/>
  <c r="EF298" i="3"/>
  <c r="ED298" i="3"/>
  <c r="EB298" i="3"/>
  <c r="EA298" i="3"/>
  <c r="EF297" i="3"/>
  <c r="ED297" i="3"/>
  <c r="EB297" i="3"/>
  <c r="EA297" i="3"/>
  <c r="EF296" i="3"/>
  <c r="ED296" i="3"/>
  <c r="EB296" i="3"/>
  <c r="EA296" i="3"/>
  <c r="EF295" i="3"/>
  <c r="ED295" i="3"/>
  <c r="EB295" i="3"/>
  <c r="EA295" i="3"/>
  <c r="EF294" i="3"/>
  <c r="ED294" i="3"/>
  <c r="EB294" i="3"/>
  <c r="EA294" i="3"/>
  <c r="EF293" i="3"/>
  <c r="ED293" i="3"/>
  <c r="EB293" i="3"/>
  <c r="EA293" i="3"/>
  <c r="EF292" i="3"/>
  <c r="ED292" i="3"/>
  <c r="EB292" i="3"/>
  <c r="EA292" i="3"/>
  <c r="EF291" i="3"/>
  <c r="ED291" i="3"/>
  <c r="EB291" i="3"/>
  <c r="EA291" i="3"/>
  <c r="EF290" i="3"/>
  <c r="ED290" i="3"/>
  <c r="EB290" i="3"/>
  <c r="EA290" i="3"/>
  <c r="EF289" i="3"/>
  <c r="ED289" i="3"/>
  <c r="EB289" i="3"/>
  <c r="EA289" i="3"/>
  <c r="EF288" i="3"/>
  <c r="ED288" i="3"/>
  <c r="EB288" i="3"/>
  <c r="EA288" i="3"/>
  <c r="EF287" i="3"/>
  <c r="ED287" i="3"/>
  <c r="EB287" i="3"/>
  <c r="EA287" i="3"/>
  <c r="EF286" i="3"/>
  <c r="ED286" i="3"/>
  <c r="EB286" i="3"/>
  <c r="EA286" i="3"/>
  <c r="EF285" i="3"/>
  <c r="ED285" i="3"/>
  <c r="EB285" i="3"/>
  <c r="EA285" i="3"/>
  <c r="EF284" i="3"/>
  <c r="ED284" i="3"/>
  <c r="EB284" i="3"/>
  <c r="EA284" i="3"/>
  <c r="EF283" i="3"/>
  <c r="ED283" i="3"/>
  <c r="EB283" i="3"/>
  <c r="EA283" i="3"/>
  <c r="EF282" i="3"/>
  <c r="ED282" i="3"/>
  <c r="EB282" i="3"/>
  <c r="EA282" i="3"/>
  <c r="EF281" i="3"/>
  <c r="ED281" i="3"/>
  <c r="EB281" i="3"/>
  <c r="EA281" i="3"/>
  <c r="EF280" i="3"/>
  <c r="ED280" i="3"/>
  <c r="EB280" i="3"/>
  <c r="EA280" i="3"/>
  <c r="EF279" i="3"/>
  <c r="ED279" i="3"/>
  <c r="EB279" i="3"/>
  <c r="EA279" i="3"/>
  <c r="EF278" i="3"/>
  <c r="ED278" i="3"/>
  <c r="EB278" i="3"/>
  <c r="EA278" i="3"/>
  <c r="EF277" i="3"/>
  <c r="ED277" i="3"/>
  <c r="EB277" i="3"/>
  <c r="EA277" i="3"/>
  <c r="EF276" i="3"/>
  <c r="ED276" i="3"/>
  <c r="EB276" i="3"/>
  <c r="EA276" i="3"/>
  <c r="EF275" i="3"/>
  <c r="ED275" i="3"/>
  <c r="EB275" i="3"/>
  <c r="EA275" i="3"/>
  <c r="EF274" i="3"/>
  <c r="ED274" i="3"/>
  <c r="EB274" i="3"/>
  <c r="EA274" i="3"/>
  <c r="EF273" i="3"/>
  <c r="ED273" i="3"/>
  <c r="EB273" i="3"/>
  <c r="EA273" i="3"/>
  <c r="EF272" i="3"/>
  <c r="ED272" i="3"/>
  <c r="EB272" i="3"/>
  <c r="EA272" i="3"/>
  <c r="EF271" i="3"/>
  <c r="ED271" i="3"/>
  <c r="EB271" i="3"/>
  <c r="EA271" i="3"/>
  <c r="EF270" i="3"/>
  <c r="ED270" i="3"/>
  <c r="EB270" i="3"/>
  <c r="EA270" i="3"/>
  <c r="EF269" i="3"/>
  <c r="ED269" i="3"/>
  <c r="EB269" i="3"/>
  <c r="EA269" i="3"/>
  <c r="EF268" i="3"/>
  <c r="ED268" i="3"/>
  <c r="EB268" i="3"/>
  <c r="EA268" i="3"/>
  <c r="EF267" i="3"/>
  <c r="ED267" i="3"/>
  <c r="EB267" i="3"/>
  <c r="EA267" i="3"/>
  <c r="EF266" i="3"/>
  <c r="ED266" i="3"/>
  <c r="EB266" i="3"/>
  <c r="EA266" i="3"/>
  <c r="EF265" i="3"/>
  <c r="ED265" i="3"/>
  <c r="EB265" i="3"/>
  <c r="EA265" i="3"/>
  <c r="EF264" i="3"/>
  <c r="ED264" i="3"/>
  <c r="EB264" i="3"/>
  <c r="EA264" i="3"/>
  <c r="EF263" i="3"/>
  <c r="ED263" i="3"/>
  <c r="EB263" i="3"/>
  <c r="EA263" i="3"/>
  <c r="EF262" i="3"/>
  <c r="ED262" i="3"/>
  <c r="EB262" i="3"/>
  <c r="EA262" i="3"/>
  <c r="EF261" i="3"/>
  <c r="ED261" i="3"/>
  <c r="EB261" i="3"/>
  <c r="EA261" i="3"/>
  <c r="EF260" i="3"/>
  <c r="ED260" i="3"/>
  <c r="EB260" i="3"/>
  <c r="EA260" i="3"/>
  <c r="EF259" i="3"/>
  <c r="ED259" i="3"/>
  <c r="EB259" i="3"/>
  <c r="EA259" i="3"/>
  <c r="EF258" i="3"/>
  <c r="ED258" i="3"/>
  <c r="EB258" i="3"/>
  <c r="EA258" i="3"/>
  <c r="EF257" i="3"/>
  <c r="ED257" i="3"/>
  <c r="EB257" i="3"/>
  <c r="EA257" i="3"/>
  <c r="EF256" i="3"/>
  <c r="ED256" i="3"/>
  <c r="EB256" i="3"/>
  <c r="EA256" i="3"/>
  <c r="EF255" i="3"/>
  <c r="ED255" i="3"/>
  <c r="EB255" i="3"/>
  <c r="EA255" i="3"/>
  <c r="EF254" i="3"/>
  <c r="ED254" i="3"/>
  <c r="EB254" i="3"/>
  <c r="EA254" i="3"/>
  <c r="EF253" i="3"/>
  <c r="ED253" i="3"/>
  <c r="EB253" i="3"/>
  <c r="EA253" i="3"/>
  <c r="EF252" i="3"/>
  <c r="ED252" i="3"/>
  <c r="EB252" i="3"/>
  <c r="EA252" i="3"/>
  <c r="EF251" i="3"/>
  <c r="ED251" i="3"/>
  <c r="EB251" i="3"/>
  <c r="EA251" i="3"/>
  <c r="EF250" i="3"/>
  <c r="ED250" i="3"/>
  <c r="EB250" i="3"/>
  <c r="EA250" i="3"/>
  <c r="EF249" i="3"/>
  <c r="ED249" i="3"/>
  <c r="EB249" i="3"/>
  <c r="EA249" i="3"/>
  <c r="EF248" i="3"/>
  <c r="ED248" i="3"/>
  <c r="EB248" i="3"/>
  <c r="EA248" i="3"/>
  <c r="EF247" i="3"/>
  <c r="ED247" i="3"/>
  <c r="EB247" i="3"/>
  <c r="EA247" i="3"/>
  <c r="EF246" i="3"/>
  <c r="ED246" i="3"/>
  <c r="EB246" i="3"/>
  <c r="EA246" i="3"/>
  <c r="EF245" i="3"/>
  <c r="ED245" i="3"/>
  <c r="EB245" i="3"/>
  <c r="EA245" i="3"/>
  <c r="EF244" i="3"/>
  <c r="ED244" i="3"/>
  <c r="EB244" i="3"/>
  <c r="EA244" i="3"/>
  <c r="EF243" i="3"/>
  <c r="ED243" i="3"/>
  <c r="EB243" i="3"/>
  <c r="EA243" i="3"/>
  <c r="EF242" i="3"/>
  <c r="ED242" i="3"/>
  <c r="EB242" i="3"/>
  <c r="EA242" i="3"/>
  <c r="EF241" i="3"/>
  <c r="ED241" i="3"/>
  <c r="EB241" i="3"/>
  <c r="EA241" i="3"/>
  <c r="EF240" i="3"/>
  <c r="ED240" i="3"/>
  <c r="EB240" i="3"/>
  <c r="EA240" i="3"/>
  <c r="EF239" i="3"/>
  <c r="ED239" i="3"/>
  <c r="EB239" i="3"/>
  <c r="EA239" i="3"/>
  <c r="EF238" i="3"/>
  <c r="ED238" i="3"/>
  <c r="EB238" i="3"/>
  <c r="EA238" i="3"/>
  <c r="EF237" i="3"/>
  <c r="ED237" i="3"/>
  <c r="EB237" i="3"/>
  <c r="EA237" i="3"/>
  <c r="EF236" i="3"/>
  <c r="ED236" i="3"/>
  <c r="EB236" i="3"/>
  <c r="EA236" i="3"/>
  <c r="EF235" i="3"/>
  <c r="ED235" i="3"/>
  <c r="EB235" i="3"/>
  <c r="EA235" i="3"/>
  <c r="EF234" i="3"/>
  <c r="ED234" i="3"/>
  <c r="EB234" i="3"/>
  <c r="EA234" i="3"/>
  <c r="EF233" i="3"/>
  <c r="ED233" i="3"/>
  <c r="EB233" i="3"/>
  <c r="EA233" i="3"/>
  <c r="EF232" i="3"/>
  <c r="ED232" i="3"/>
  <c r="EB232" i="3"/>
  <c r="EA232" i="3"/>
  <c r="EF231" i="3"/>
  <c r="ED231" i="3"/>
  <c r="EB231" i="3"/>
  <c r="EA231" i="3"/>
  <c r="EF230" i="3"/>
  <c r="ED230" i="3"/>
  <c r="EB230" i="3"/>
  <c r="EA230" i="3"/>
  <c r="EF229" i="3"/>
  <c r="ED229" i="3"/>
  <c r="EB229" i="3"/>
  <c r="EA229" i="3"/>
  <c r="EF228" i="3"/>
  <c r="ED228" i="3"/>
  <c r="EB228" i="3"/>
  <c r="EA228" i="3"/>
  <c r="EF227" i="3"/>
  <c r="ED227" i="3"/>
  <c r="EB227" i="3"/>
  <c r="EA227" i="3"/>
  <c r="EF226" i="3"/>
  <c r="ED226" i="3"/>
  <c r="EB226" i="3"/>
  <c r="EA226" i="3"/>
  <c r="EF225" i="3"/>
  <c r="ED225" i="3"/>
  <c r="EB225" i="3"/>
  <c r="EA225" i="3"/>
  <c r="EF224" i="3"/>
  <c r="ED224" i="3"/>
  <c r="EB224" i="3"/>
  <c r="EA224" i="3"/>
  <c r="EF223" i="3"/>
  <c r="ED223" i="3"/>
  <c r="EB223" i="3"/>
  <c r="EA223" i="3"/>
  <c r="EF222" i="3"/>
  <c r="ED222" i="3"/>
  <c r="EB222" i="3"/>
  <c r="EA222" i="3"/>
  <c r="EF221" i="3"/>
  <c r="ED221" i="3"/>
  <c r="EB221" i="3"/>
  <c r="EA221" i="3"/>
  <c r="EF220" i="3"/>
  <c r="ED220" i="3"/>
  <c r="EB220" i="3"/>
  <c r="EA220" i="3"/>
  <c r="EF219" i="3"/>
  <c r="ED219" i="3"/>
  <c r="EB219" i="3"/>
  <c r="EA219" i="3"/>
  <c r="EF218" i="3"/>
  <c r="ED218" i="3"/>
  <c r="EB218" i="3"/>
  <c r="EA218" i="3"/>
  <c r="EF217" i="3"/>
  <c r="ED217" i="3"/>
  <c r="EB217" i="3"/>
  <c r="EA217" i="3"/>
  <c r="EF216" i="3"/>
  <c r="ED216" i="3"/>
  <c r="EB216" i="3"/>
  <c r="EA216" i="3"/>
  <c r="EF215" i="3"/>
  <c r="ED215" i="3"/>
  <c r="EB215" i="3"/>
  <c r="EA215" i="3"/>
  <c r="EF214" i="3"/>
  <c r="ED214" i="3"/>
  <c r="EB214" i="3"/>
  <c r="EA214" i="3"/>
  <c r="EF213" i="3"/>
  <c r="ED213" i="3"/>
  <c r="EB213" i="3"/>
  <c r="EA213" i="3"/>
  <c r="EF212" i="3"/>
  <c r="ED212" i="3"/>
  <c r="EB212" i="3"/>
  <c r="EA212" i="3"/>
  <c r="EF211" i="3"/>
  <c r="ED211" i="3"/>
  <c r="EB211" i="3"/>
  <c r="EA211" i="3"/>
  <c r="EF210" i="3"/>
  <c r="ED210" i="3"/>
  <c r="EB210" i="3"/>
  <c r="EA210" i="3"/>
  <c r="EF209" i="3"/>
  <c r="ED209" i="3"/>
  <c r="EB209" i="3"/>
  <c r="EA209" i="3"/>
  <c r="EF208" i="3"/>
  <c r="ED208" i="3"/>
  <c r="EB208" i="3"/>
  <c r="EA208" i="3"/>
  <c r="EF207" i="3"/>
  <c r="ED207" i="3"/>
  <c r="EB207" i="3"/>
  <c r="EA207" i="3"/>
  <c r="EF206" i="3"/>
  <c r="ED206" i="3"/>
  <c r="EB206" i="3"/>
  <c r="EA206" i="3"/>
  <c r="EF205" i="3"/>
  <c r="ED205" i="3"/>
  <c r="EB205" i="3"/>
  <c r="EA205" i="3"/>
  <c r="EF204" i="3"/>
  <c r="ED204" i="3"/>
  <c r="EB204" i="3"/>
  <c r="EA204" i="3"/>
  <c r="EF203" i="3"/>
  <c r="ED203" i="3"/>
  <c r="EB203" i="3"/>
  <c r="EA203" i="3"/>
  <c r="EF202" i="3"/>
  <c r="ED202" i="3"/>
  <c r="EB202" i="3"/>
  <c r="EA202" i="3"/>
  <c r="EF201" i="3"/>
  <c r="ED201" i="3"/>
  <c r="EB201" i="3"/>
  <c r="EA201" i="3"/>
  <c r="EF200" i="3"/>
  <c r="ED200" i="3"/>
  <c r="EB200" i="3"/>
  <c r="EA200" i="3"/>
  <c r="EF199" i="3"/>
  <c r="ED199" i="3"/>
  <c r="EB199" i="3"/>
  <c r="EA199" i="3"/>
  <c r="EF198" i="3"/>
  <c r="ED198" i="3"/>
  <c r="EB198" i="3"/>
  <c r="EA198" i="3"/>
  <c r="EF197" i="3"/>
  <c r="ED197" i="3"/>
  <c r="EB197" i="3"/>
  <c r="EA197" i="3"/>
  <c r="EF196" i="3"/>
  <c r="ED196" i="3"/>
  <c r="EB196" i="3"/>
  <c r="EA196" i="3"/>
  <c r="EF195" i="3"/>
  <c r="ED195" i="3"/>
  <c r="EB195" i="3"/>
  <c r="EA195" i="3"/>
  <c r="EF194" i="3"/>
  <c r="ED194" i="3"/>
  <c r="EB194" i="3"/>
  <c r="EA194" i="3"/>
  <c r="EF193" i="3"/>
  <c r="ED193" i="3"/>
  <c r="EB193" i="3"/>
  <c r="EA193" i="3"/>
  <c r="EF192" i="3"/>
  <c r="ED192" i="3"/>
  <c r="EB192" i="3"/>
  <c r="EA192" i="3"/>
  <c r="EF191" i="3"/>
  <c r="ED191" i="3"/>
  <c r="EB191" i="3"/>
  <c r="EA191" i="3"/>
  <c r="EF190" i="3"/>
  <c r="ED190" i="3"/>
  <c r="EB190" i="3"/>
  <c r="EA190" i="3"/>
  <c r="EF189" i="3"/>
  <c r="ED189" i="3"/>
  <c r="EB189" i="3"/>
  <c r="EA189" i="3"/>
  <c r="EF188" i="3"/>
  <c r="ED188" i="3"/>
  <c r="EB188" i="3"/>
  <c r="EA188" i="3"/>
  <c r="EF187" i="3"/>
  <c r="ED187" i="3"/>
  <c r="EB187" i="3"/>
  <c r="EA187" i="3"/>
  <c r="EF186" i="3"/>
  <c r="ED186" i="3"/>
  <c r="EB186" i="3"/>
  <c r="EA186" i="3"/>
  <c r="EF185" i="3"/>
  <c r="ED185" i="3"/>
  <c r="EB185" i="3"/>
  <c r="EA185" i="3"/>
  <c r="EF184" i="3"/>
  <c r="ED184" i="3"/>
  <c r="EB184" i="3"/>
  <c r="EA184" i="3"/>
  <c r="EF183" i="3"/>
  <c r="ED183" i="3"/>
  <c r="EB183" i="3"/>
  <c r="EA183" i="3"/>
  <c r="EF182" i="3"/>
  <c r="ED182" i="3"/>
  <c r="EB182" i="3"/>
  <c r="EA182" i="3"/>
  <c r="EF181" i="3"/>
  <c r="ED181" i="3"/>
  <c r="EB181" i="3"/>
  <c r="EA181" i="3"/>
  <c r="EF180" i="3"/>
  <c r="ED180" i="3"/>
  <c r="EB180" i="3"/>
  <c r="EA180" i="3"/>
  <c r="EF179" i="3"/>
  <c r="ED179" i="3"/>
  <c r="EB179" i="3"/>
  <c r="EA179" i="3"/>
  <c r="EF178" i="3"/>
  <c r="ED178" i="3"/>
  <c r="EB178" i="3"/>
  <c r="EA178" i="3"/>
  <c r="EF177" i="3"/>
  <c r="ED177" i="3"/>
  <c r="EB177" i="3"/>
  <c r="EA177" i="3"/>
  <c r="EF176" i="3"/>
  <c r="ED176" i="3"/>
  <c r="EB176" i="3"/>
  <c r="EA176" i="3"/>
  <c r="EF175" i="3"/>
  <c r="ED175" i="3"/>
  <c r="EB175" i="3"/>
  <c r="EA175" i="3"/>
  <c r="EF174" i="3"/>
  <c r="ED174" i="3"/>
  <c r="EB174" i="3"/>
  <c r="EA174" i="3"/>
  <c r="EF173" i="3"/>
  <c r="ED173" i="3"/>
  <c r="EB173" i="3"/>
  <c r="EA173" i="3"/>
  <c r="EF172" i="3"/>
  <c r="ED172" i="3"/>
  <c r="EB172" i="3"/>
  <c r="EA172" i="3"/>
  <c r="EF171" i="3"/>
  <c r="ED171" i="3"/>
  <c r="EB171" i="3"/>
  <c r="EA171" i="3"/>
  <c r="EF170" i="3"/>
  <c r="ED170" i="3"/>
  <c r="EB170" i="3"/>
  <c r="EA170" i="3"/>
  <c r="EF169" i="3"/>
  <c r="ED169" i="3"/>
  <c r="EB169" i="3"/>
  <c r="EA169" i="3"/>
  <c r="EF168" i="3"/>
  <c r="ED168" i="3"/>
  <c r="EB168" i="3"/>
  <c r="EA168" i="3"/>
  <c r="EF167" i="3"/>
  <c r="ED167" i="3"/>
  <c r="EB167" i="3"/>
  <c r="EA167" i="3"/>
  <c r="EF166" i="3"/>
  <c r="ED166" i="3"/>
  <c r="EB166" i="3"/>
  <c r="EA166" i="3"/>
  <c r="EF165" i="3"/>
  <c r="ED165" i="3"/>
  <c r="EB165" i="3"/>
  <c r="EA165" i="3"/>
  <c r="EF164" i="3"/>
  <c r="ED164" i="3"/>
  <c r="EB164" i="3"/>
  <c r="EA164" i="3"/>
  <c r="EF163" i="3"/>
  <c r="ED163" i="3"/>
  <c r="EB163" i="3"/>
  <c r="EA163" i="3"/>
  <c r="EF162" i="3"/>
  <c r="ED162" i="3"/>
  <c r="EB162" i="3"/>
  <c r="EA162" i="3"/>
  <c r="EF161" i="3"/>
  <c r="ED161" i="3"/>
  <c r="EB161" i="3"/>
  <c r="EA161" i="3"/>
  <c r="EF160" i="3"/>
  <c r="ED160" i="3"/>
  <c r="EB160" i="3"/>
  <c r="EA160" i="3"/>
  <c r="EF159" i="3"/>
  <c r="ED159" i="3"/>
  <c r="EB159" i="3"/>
  <c r="EA159" i="3"/>
  <c r="EF158" i="3"/>
  <c r="ED158" i="3"/>
  <c r="EB158" i="3"/>
  <c r="EA158" i="3"/>
  <c r="EF157" i="3"/>
  <c r="ED157" i="3"/>
  <c r="EB157" i="3"/>
  <c r="EA157" i="3"/>
  <c r="EF156" i="3"/>
  <c r="ED156" i="3"/>
  <c r="EB156" i="3"/>
  <c r="EA156" i="3"/>
  <c r="EF155" i="3"/>
  <c r="ED155" i="3"/>
  <c r="EB155" i="3"/>
  <c r="EA155" i="3"/>
  <c r="EF154" i="3"/>
  <c r="ED154" i="3"/>
  <c r="EB154" i="3"/>
  <c r="EA154" i="3"/>
  <c r="EF153" i="3"/>
  <c r="ED153" i="3"/>
  <c r="EB153" i="3"/>
  <c r="EA153" i="3"/>
  <c r="EF152" i="3"/>
  <c r="ED152" i="3"/>
  <c r="EB152" i="3"/>
  <c r="EA152" i="3"/>
  <c r="EF151" i="3"/>
  <c r="ED151" i="3"/>
  <c r="EB151" i="3"/>
  <c r="EA151" i="3"/>
  <c r="EF150" i="3"/>
  <c r="ED150" i="3"/>
  <c r="EB150" i="3"/>
  <c r="EA150" i="3"/>
  <c r="EF149" i="3"/>
  <c r="ED149" i="3"/>
  <c r="EB149" i="3"/>
  <c r="EA149" i="3"/>
  <c r="EF148" i="3"/>
  <c r="ED148" i="3"/>
  <c r="EB148" i="3"/>
  <c r="EA148" i="3"/>
  <c r="EF147" i="3"/>
  <c r="ED147" i="3"/>
  <c r="EB147" i="3"/>
  <c r="EA147" i="3"/>
  <c r="EF146" i="3"/>
  <c r="ED146" i="3"/>
  <c r="EB146" i="3"/>
  <c r="EA146" i="3"/>
  <c r="EF145" i="3"/>
  <c r="ED145" i="3"/>
  <c r="EB145" i="3"/>
  <c r="EA145" i="3"/>
  <c r="EF144" i="3"/>
  <c r="ED144" i="3"/>
  <c r="EB144" i="3"/>
  <c r="EA144" i="3"/>
  <c r="EF143" i="3"/>
  <c r="ED143" i="3"/>
  <c r="EB143" i="3"/>
  <c r="EA143" i="3"/>
  <c r="EF142" i="3"/>
  <c r="ED142" i="3"/>
  <c r="EB142" i="3"/>
  <c r="EA142" i="3"/>
  <c r="EF141" i="3"/>
  <c r="ED141" i="3"/>
  <c r="EB141" i="3"/>
  <c r="EA141" i="3"/>
  <c r="EF140" i="3"/>
  <c r="ED140" i="3"/>
  <c r="EB140" i="3"/>
  <c r="EA140" i="3"/>
  <c r="EF139" i="3"/>
  <c r="ED139" i="3"/>
  <c r="EB139" i="3"/>
  <c r="EA139" i="3"/>
  <c r="EF138" i="3"/>
  <c r="ED138" i="3"/>
  <c r="EB138" i="3"/>
  <c r="EA138" i="3"/>
  <c r="EF137" i="3"/>
  <c r="ED137" i="3"/>
  <c r="EB137" i="3"/>
  <c r="EA137" i="3"/>
  <c r="EF136" i="3"/>
  <c r="ED136" i="3"/>
  <c r="EB136" i="3"/>
  <c r="EA136" i="3"/>
  <c r="EF135" i="3"/>
  <c r="ED135" i="3"/>
  <c r="EB135" i="3"/>
  <c r="EA135" i="3"/>
  <c r="EF134" i="3"/>
  <c r="ED134" i="3"/>
  <c r="EB134" i="3"/>
  <c r="EA134" i="3"/>
  <c r="EF133" i="3"/>
  <c r="ED133" i="3"/>
  <c r="EB133" i="3"/>
  <c r="EA133" i="3"/>
  <c r="EF132" i="3"/>
  <c r="ED132" i="3"/>
  <c r="EB132" i="3"/>
  <c r="EA132" i="3"/>
  <c r="EF131" i="3"/>
  <c r="ED131" i="3"/>
  <c r="EB131" i="3"/>
  <c r="EA131" i="3"/>
  <c r="EF130" i="3"/>
  <c r="ED130" i="3"/>
  <c r="EB130" i="3"/>
  <c r="EA130" i="3"/>
  <c r="EF129" i="3"/>
  <c r="ED129" i="3"/>
  <c r="EB129" i="3"/>
  <c r="EA129" i="3"/>
  <c r="EF128" i="3"/>
  <c r="ED128" i="3"/>
  <c r="EB128" i="3"/>
  <c r="EA128" i="3"/>
  <c r="EF127" i="3"/>
  <c r="ED127" i="3"/>
  <c r="EB127" i="3"/>
  <c r="EA127" i="3"/>
  <c r="EF126" i="3"/>
  <c r="ED126" i="3"/>
  <c r="EB126" i="3"/>
  <c r="EA126" i="3"/>
  <c r="EF125" i="3"/>
  <c r="ED125" i="3"/>
  <c r="EB125" i="3"/>
  <c r="EA125" i="3"/>
  <c r="EF124" i="3"/>
  <c r="ED124" i="3"/>
  <c r="EB124" i="3"/>
  <c r="EA124" i="3"/>
  <c r="EF123" i="3"/>
  <c r="ED123" i="3"/>
  <c r="EB123" i="3"/>
  <c r="EA123" i="3"/>
  <c r="EF122" i="3"/>
  <c r="ED122" i="3"/>
  <c r="EB122" i="3"/>
  <c r="EA122" i="3"/>
  <c r="EF121" i="3"/>
  <c r="ED121" i="3"/>
  <c r="EB121" i="3"/>
  <c r="EA121" i="3"/>
  <c r="EF120" i="3"/>
  <c r="ED120" i="3"/>
  <c r="EB120" i="3"/>
  <c r="EA120" i="3"/>
  <c r="EF119" i="3"/>
  <c r="ED119" i="3"/>
  <c r="EB119" i="3"/>
  <c r="EA119" i="3"/>
  <c r="EF118" i="3"/>
  <c r="ED118" i="3"/>
  <c r="EB118" i="3"/>
  <c r="EA118" i="3"/>
  <c r="EF117" i="3"/>
  <c r="ED117" i="3"/>
  <c r="EB117" i="3"/>
  <c r="EA117" i="3"/>
  <c r="EF116" i="3"/>
  <c r="ED116" i="3"/>
  <c r="EB116" i="3"/>
  <c r="EA116" i="3"/>
  <c r="EF115" i="3"/>
  <c r="ED115" i="3"/>
  <c r="EB115" i="3"/>
  <c r="EA115" i="3"/>
  <c r="EF114" i="3"/>
  <c r="ED114" i="3"/>
  <c r="EB114" i="3"/>
  <c r="EA114" i="3"/>
  <c r="EF113" i="3"/>
  <c r="ED113" i="3"/>
  <c r="EB113" i="3"/>
  <c r="EA113" i="3"/>
  <c r="EF112" i="3"/>
  <c r="ED112" i="3"/>
  <c r="EB112" i="3"/>
  <c r="EA112" i="3"/>
  <c r="EF111" i="3"/>
  <c r="ED111" i="3"/>
  <c r="EB111" i="3"/>
  <c r="EA111" i="3"/>
  <c r="EF110" i="3"/>
  <c r="ED110" i="3"/>
  <c r="EB110" i="3"/>
  <c r="EA110" i="3"/>
  <c r="EF109" i="3"/>
  <c r="ED109" i="3"/>
  <c r="EB109" i="3"/>
  <c r="EA109" i="3"/>
  <c r="EF108" i="3"/>
  <c r="ED108" i="3"/>
  <c r="EB108" i="3"/>
  <c r="EA108" i="3"/>
  <c r="EF107" i="3"/>
  <c r="ED107" i="3"/>
  <c r="EB107" i="3"/>
  <c r="EA107" i="3"/>
  <c r="EF106" i="3"/>
  <c r="ED106" i="3"/>
  <c r="EB106" i="3"/>
  <c r="EA106" i="3"/>
  <c r="EF105" i="3"/>
  <c r="ED105" i="3"/>
  <c r="EB105" i="3"/>
  <c r="EA105" i="3"/>
  <c r="EF104" i="3"/>
  <c r="ED104" i="3"/>
  <c r="EB104" i="3"/>
  <c r="EA104" i="3"/>
  <c r="EF103" i="3"/>
  <c r="ED103" i="3"/>
  <c r="EB103" i="3"/>
  <c r="EA103" i="3"/>
  <c r="EF102" i="3"/>
  <c r="ED102" i="3"/>
  <c r="EB102" i="3"/>
  <c r="EA102" i="3"/>
  <c r="EF101" i="3"/>
  <c r="ED101" i="3"/>
  <c r="EB101" i="3"/>
  <c r="EA101" i="3"/>
  <c r="EF100" i="3"/>
  <c r="ED100" i="3"/>
  <c r="EB100" i="3"/>
  <c r="EA100" i="3"/>
  <c r="EF99" i="3"/>
  <c r="ED99" i="3"/>
  <c r="EB99" i="3"/>
  <c r="EA99" i="3"/>
  <c r="EF98" i="3"/>
  <c r="ED98" i="3"/>
  <c r="EB98" i="3"/>
  <c r="EA98" i="3"/>
  <c r="EF97" i="3"/>
  <c r="ED97" i="3"/>
  <c r="EB97" i="3"/>
  <c r="EA97" i="3"/>
  <c r="EF96" i="3"/>
  <c r="ED96" i="3"/>
  <c r="EB96" i="3"/>
  <c r="EA96" i="3"/>
  <c r="EF95" i="3"/>
  <c r="ED95" i="3"/>
  <c r="EB95" i="3"/>
  <c r="EA95" i="3"/>
  <c r="EF94" i="3"/>
  <c r="ED94" i="3"/>
  <c r="EB94" i="3"/>
  <c r="EA94" i="3"/>
  <c r="EF93" i="3"/>
  <c r="ED93" i="3"/>
  <c r="EB93" i="3"/>
  <c r="EA93" i="3"/>
  <c r="EF92" i="3"/>
  <c r="ED92" i="3"/>
  <c r="EB92" i="3"/>
  <c r="EA92" i="3"/>
  <c r="EF91" i="3"/>
  <c r="ED91" i="3"/>
  <c r="EB91" i="3"/>
  <c r="EA91" i="3"/>
  <c r="EF90" i="3"/>
  <c r="ED90" i="3"/>
  <c r="EB90" i="3"/>
  <c r="EA90" i="3"/>
  <c r="EF89" i="3"/>
  <c r="ED89" i="3"/>
  <c r="EB89" i="3"/>
  <c r="EA89" i="3"/>
  <c r="EF88" i="3"/>
  <c r="ED88" i="3"/>
  <c r="EB88" i="3"/>
  <c r="EA88" i="3"/>
  <c r="EF87" i="3"/>
  <c r="ED87" i="3"/>
  <c r="EB87" i="3"/>
  <c r="EA87" i="3"/>
  <c r="EF86" i="3"/>
  <c r="ED86" i="3"/>
  <c r="EB86" i="3"/>
  <c r="EA86" i="3"/>
  <c r="EF85" i="3"/>
  <c r="ED85" i="3"/>
  <c r="EB85" i="3"/>
  <c r="EA85" i="3"/>
  <c r="EF84" i="3"/>
  <c r="ED84" i="3"/>
  <c r="EB84" i="3"/>
  <c r="EA84" i="3"/>
  <c r="EF83" i="3"/>
  <c r="ED83" i="3"/>
  <c r="EB83" i="3"/>
  <c r="EA83" i="3"/>
  <c r="EF82" i="3"/>
  <c r="ED82" i="3"/>
  <c r="EB82" i="3"/>
  <c r="EA82" i="3"/>
  <c r="EF81" i="3"/>
  <c r="ED81" i="3"/>
  <c r="EB81" i="3"/>
  <c r="EA81" i="3"/>
  <c r="EF80" i="3"/>
  <c r="ED80" i="3"/>
  <c r="EB80" i="3"/>
  <c r="EA80" i="3"/>
  <c r="EF79" i="3"/>
  <c r="ED79" i="3"/>
  <c r="EB79" i="3"/>
  <c r="EA79" i="3"/>
  <c r="EF78" i="3"/>
  <c r="ED78" i="3"/>
  <c r="EB78" i="3"/>
  <c r="EA78" i="3"/>
  <c r="EF77" i="3"/>
  <c r="ED77" i="3"/>
  <c r="EB77" i="3"/>
  <c r="EA77" i="3"/>
  <c r="EF76" i="3"/>
  <c r="ED76" i="3"/>
  <c r="EB76" i="3"/>
  <c r="EA76" i="3"/>
  <c r="EF75" i="3"/>
  <c r="ED75" i="3"/>
  <c r="EB75" i="3"/>
  <c r="EA75" i="3"/>
  <c r="EF74" i="3"/>
  <c r="ED74" i="3"/>
  <c r="EB74" i="3"/>
  <c r="EA74" i="3"/>
  <c r="EF73" i="3"/>
  <c r="ED73" i="3"/>
  <c r="EB73" i="3"/>
  <c r="EA73" i="3"/>
  <c r="EF72" i="3"/>
  <c r="ED72" i="3"/>
  <c r="EB72" i="3"/>
  <c r="EA72" i="3"/>
  <c r="EF71" i="3"/>
  <c r="ED71" i="3"/>
  <c r="EB71" i="3"/>
  <c r="EA71" i="3"/>
  <c r="EF70" i="3"/>
  <c r="ED70" i="3"/>
  <c r="EB70" i="3"/>
  <c r="EA70" i="3"/>
  <c r="EF69" i="3"/>
  <c r="ED69" i="3"/>
  <c r="EB69" i="3"/>
  <c r="EA69" i="3"/>
  <c r="EF68" i="3"/>
  <c r="ED68" i="3"/>
  <c r="EB68" i="3"/>
  <c r="EA68" i="3"/>
  <c r="EF67" i="3"/>
  <c r="ED67" i="3"/>
  <c r="EB67" i="3"/>
  <c r="EA67" i="3"/>
  <c r="EF66" i="3"/>
  <c r="ED66" i="3"/>
  <c r="EB66" i="3"/>
  <c r="EA66" i="3"/>
  <c r="EF65" i="3"/>
  <c r="ED65" i="3"/>
  <c r="EB65" i="3"/>
  <c r="EA65" i="3"/>
  <c r="EF64" i="3"/>
  <c r="ED64" i="3"/>
  <c r="EB64" i="3"/>
  <c r="EA64" i="3"/>
  <c r="EF63" i="3"/>
  <c r="ED63" i="3"/>
  <c r="EB63" i="3"/>
  <c r="EA63" i="3"/>
  <c r="EF62" i="3"/>
  <c r="ED62" i="3"/>
  <c r="EB62" i="3"/>
  <c r="EA62" i="3"/>
  <c r="EF61" i="3"/>
  <c r="ED61" i="3"/>
  <c r="EB61" i="3"/>
  <c r="EA61" i="3"/>
  <c r="EF60" i="3"/>
  <c r="ED60" i="3"/>
  <c r="EB60" i="3"/>
  <c r="EA60" i="3"/>
  <c r="EF59" i="3"/>
  <c r="ED59" i="3"/>
  <c r="EB59" i="3"/>
  <c r="EA59" i="3"/>
  <c r="EF58" i="3"/>
  <c r="ED58" i="3"/>
  <c r="EB58" i="3"/>
  <c r="EA58" i="3"/>
  <c r="EF57" i="3"/>
  <c r="ED57" i="3"/>
  <c r="EB57" i="3"/>
  <c r="EA57" i="3"/>
  <c r="EF56" i="3"/>
  <c r="ED56" i="3"/>
  <c r="EB56" i="3"/>
  <c r="EA56" i="3"/>
  <c r="EF55" i="3"/>
  <c r="ED55" i="3"/>
  <c r="EB55" i="3"/>
  <c r="EA55" i="3"/>
  <c r="EF54" i="3"/>
  <c r="ED54" i="3"/>
  <c r="EB54" i="3"/>
  <c r="EA54" i="3"/>
  <c r="EF53" i="3"/>
  <c r="ED53" i="3"/>
  <c r="EB53" i="3"/>
  <c r="EA53" i="3"/>
  <c r="EF52" i="3"/>
  <c r="ED52" i="3"/>
  <c r="EB52" i="3"/>
  <c r="EA52" i="3"/>
  <c r="EF51" i="3"/>
  <c r="ED51" i="3"/>
  <c r="EB51" i="3"/>
  <c r="EA51" i="3"/>
  <c r="EF50" i="3"/>
  <c r="ED50" i="3"/>
  <c r="EB50" i="3"/>
  <c r="EA50" i="3"/>
  <c r="EF49" i="3"/>
  <c r="ED49" i="3"/>
  <c r="EB49" i="3"/>
  <c r="EA49" i="3"/>
  <c r="EF48" i="3"/>
  <c r="ED48" i="3"/>
  <c r="EB48" i="3"/>
  <c r="EA48" i="3"/>
  <c r="EF47" i="3"/>
  <c r="ED47" i="3"/>
  <c r="EB47" i="3"/>
  <c r="EA47" i="3"/>
  <c r="EF46" i="3"/>
  <c r="ED46" i="3"/>
  <c r="EB46" i="3"/>
  <c r="EA46" i="3"/>
  <c r="EF45" i="3"/>
  <c r="ED45" i="3"/>
  <c r="EB45" i="3"/>
  <c r="EA45" i="3"/>
  <c r="EF44" i="3"/>
  <c r="ED44" i="3"/>
  <c r="EB44" i="3"/>
  <c r="EA44" i="3"/>
  <c r="EF43" i="3"/>
  <c r="ED43" i="3"/>
  <c r="EB43" i="3"/>
  <c r="EA43" i="3"/>
  <c r="EF42" i="3"/>
  <c r="ED42" i="3"/>
  <c r="EB42" i="3"/>
  <c r="EA42" i="3"/>
  <c r="EF41" i="3"/>
  <c r="ED41" i="3"/>
  <c r="EB41" i="3"/>
  <c r="EA41" i="3"/>
  <c r="EF40" i="3"/>
  <c r="ED40" i="3"/>
  <c r="EB40" i="3"/>
  <c r="EA40" i="3"/>
  <c r="EF39" i="3"/>
  <c r="ED39" i="3"/>
  <c r="EB39" i="3"/>
  <c r="EA39" i="3"/>
  <c r="EF38" i="3"/>
  <c r="ED38" i="3"/>
  <c r="EB38" i="3"/>
  <c r="EA38" i="3"/>
  <c r="EF37" i="3"/>
  <c r="ED37" i="3"/>
  <c r="EB37" i="3"/>
  <c r="EA37" i="3"/>
  <c r="EF36" i="3"/>
  <c r="ED36" i="3"/>
  <c r="EB36" i="3"/>
  <c r="EA36" i="3"/>
  <c r="EF35" i="3"/>
  <c r="ED35" i="3"/>
  <c r="EB35" i="3"/>
  <c r="EA35" i="3"/>
  <c r="EF34" i="3"/>
  <c r="ED34" i="3"/>
  <c r="EB34" i="3"/>
  <c r="EA34" i="3"/>
  <c r="EF33" i="3"/>
  <c r="ED33" i="3"/>
  <c r="EB33" i="3"/>
  <c r="EA33" i="3"/>
  <c r="EF32" i="3"/>
  <c r="ED32" i="3"/>
  <c r="EB32" i="3"/>
  <c r="EA32" i="3"/>
  <c r="EF31" i="3"/>
  <c r="ED31" i="3"/>
  <c r="EB31" i="3"/>
  <c r="EA31" i="3"/>
  <c r="EF30" i="3"/>
  <c r="ED30" i="3"/>
  <c r="EB30" i="3"/>
  <c r="EA30" i="3"/>
  <c r="EF29" i="3"/>
  <c r="ED29" i="3"/>
  <c r="EB29" i="3"/>
  <c r="EA29" i="3"/>
  <c r="EF28" i="3"/>
  <c r="ED28" i="3"/>
  <c r="EB28" i="3"/>
  <c r="EA28" i="3"/>
  <c r="EF27" i="3"/>
  <c r="ED27" i="3"/>
  <c r="EB27" i="3"/>
  <c r="EA27" i="3"/>
  <c r="EF26" i="3"/>
  <c r="ED26" i="3"/>
  <c r="EB26" i="3"/>
  <c r="EA26" i="3"/>
  <c r="EF25" i="3"/>
  <c r="ED25" i="3"/>
  <c r="EB25" i="3"/>
  <c r="EA25" i="3"/>
  <c r="EF24" i="3"/>
  <c r="ED24" i="3"/>
  <c r="EB24" i="3"/>
  <c r="EA24" i="3"/>
  <c r="EF23" i="3"/>
  <c r="ED23" i="3"/>
  <c r="EB23" i="3"/>
  <c r="EA23" i="3"/>
  <c r="EF22" i="3"/>
  <c r="ED22" i="3"/>
  <c r="EB22" i="3"/>
  <c r="EA22" i="3"/>
  <c r="EF21" i="3"/>
  <c r="ED21" i="3"/>
  <c r="EB21" i="3"/>
  <c r="EA21" i="3"/>
  <c r="EF20" i="3"/>
  <c r="ED20" i="3"/>
  <c r="EB20" i="3"/>
  <c r="EA20" i="3"/>
  <c r="EF19" i="3"/>
  <c r="ED19" i="3"/>
  <c r="EB19" i="3"/>
  <c r="EA19" i="3"/>
  <c r="EF18" i="3"/>
  <c r="ED18" i="3"/>
  <c r="EB18" i="3"/>
  <c r="EA18" i="3"/>
  <c r="EF17" i="3"/>
  <c r="ED17" i="3"/>
  <c r="EB17" i="3"/>
  <c r="EA17" i="3"/>
  <c r="EF16" i="3"/>
  <c r="ED16" i="3"/>
  <c r="EB16" i="3"/>
  <c r="EA16" i="3"/>
  <c r="EF15" i="3"/>
  <c r="ED15" i="3"/>
  <c r="EB15" i="3"/>
  <c r="EA15" i="3"/>
  <c r="EF14" i="3"/>
  <c r="ED14" i="3"/>
  <c r="EB14" i="3"/>
  <c r="EA14" i="3"/>
  <c r="EF13" i="3"/>
  <c r="ED13" i="3"/>
  <c r="EB13" i="3"/>
  <c r="EA13" i="3"/>
  <c r="EF12" i="3"/>
  <c r="ED12" i="3"/>
  <c r="EB12" i="3"/>
  <c r="EA12" i="3"/>
  <c r="EF11" i="3"/>
  <c r="ED11" i="3"/>
  <c r="EB11" i="3"/>
  <c r="EA11" i="3"/>
  <c r="EF10" i="3"/>
  <c r="ED10" i="3"/>
  <c r="EB10" i="3"/>
  <c r="EA10" i="3"/>
  <c r="EF9" i="3"/>
  <c r="ED9" i="3"/>
  <c r="EB9" i="3"/>
  <c r="EA9" i="3"/>
  <c r="EF8" i="3"/>
  <c r="ED8" i="3"/>
  <c r="EB8" i="3"/>
  <c r="EA8" i="3"/>
  <c r="EF7" i="3"/>
  <c r="ED7" i="3"/>
  <c r="EB7" i="3"/>
  <c r="EA7" i="3"/>
  <c r="EF6" i="3"/>
  <c r="ED6" i="3"/>
  <c r="EB6" i="3"/>
  <c r="EA6" i="3"/>
  <c r="EF5" i="3"/>
  <c r="ED5" i="3"/>
  <c r="EB5" i="3"/>
  <c r="EA5" i="3"/>
  <c r="EC3" i="3"/>
  <c r="DZ3" i="3"/>
  <c r="DY3" i="3"/>
  <c r="EB3" i="3" l="1"/>
  <c r="ED3" i="3"/>
  <c r="EF3" i="3"/>
  <c r="EA3" i="3"/>
  <c r="DV333" i="3" l="1"/>
  <c r="DT333" i="3"/>
  <c r="DR333" i="3"/>
  <c r="DQ333" i="3"/>
  <c r="DV332" i="3"/>
  <c r="DT332" i="3"/>
  <c r="DR332" i="3"/>
  <c r="DQ332" i="3"/>
  <c r="DV331" i="3"/>
  <c r="DT331" i="3"/>
  <c r="DR331" i="3"/>
  <c r="DQ331" i="3"/>
  <c r="DV330" i="3"/>
  <c r="DT330" i="3"/>
  <c r="DR330" i="3"/>
  <c r="DQ330" i="3"/>
  <c r="DV329" i="3"/>
  <c r="DT329" i="3"/>
  <c r="DR329" i="3"/>
  <c r="DQ329" i="3"/>
  <c r="DV328" i="3"/>
  <c r="DT328" i="3"/>
  <c r="DR328" i="3"/>
  <c r="DQ328" i="3"/>
  <c r="DV327" i="3"/>
  <c r="DT327" i="3"/>
  <c r="DR327" i="3"/>
  <c r="DQ327" i="3"/>
  <c r="DV326" i="3"/>
  <c r="DT326" i="3"/>
  <c r="DR326" i="3"/>
  <c r="DQ326" i="3"/>
  <c r="DV325" i="3"/>
  <c r="DT325" i="3"/>
  <c r="DR325" i="3"/>
  <c r="DQ325" i="3"/>
  <c r="DV324" i="3"/>
  <c r="DT324" i="3"/>
  <c r="DR324" i="3"/>
  <c r="DQ324" i="3"/>
  <c r="DV323" i="3"/>
  <c r="DT323" i="3"/>
  <c r="DR323" i="3"/>
  <c r="DQ323" i="3"/>
  <c r="DV322" i="3"/>
  <c r="DT322" i="3"/>
  <c r="DR322" i="3"/>
  <c r="DQ322" i="3"/>
  <c r="DV321" i="3"/>
  <c r="DT321" i="3"/>
  <c r="DR321" i="3"/>
  <c r="DQ321" i="3"/>
  <c r="DV320" i="3"/>
  <c r="DT320" i="3"/>
  <c r="DR320" i="3"/>
  <c r="DQ320" i="3"/>
  <c r="DV319" i="3"/>
  <c r="DT319" i="3"/>
  <c r="DR319" i="3"/>
  <c r="DQ319" i="3"/>
  <c r="DV318" i="3"/>
  <c r="DT318" i="3"/>
  <c r="DR318" i="3"/>
  <c r="DQ318" i="3"/>
  <c r="DV317" i="3"/>
  <c r="DT317" i="3"/>
  <c r="DR317" i="3"/>
  <c r="DQ317" i="3"/>
  <c r="DV316" i="3"/>
  <c r="DT316" i="3"/>
  <c r="DR316" i="3"/>
  <c r="DQ316" i="3"/>
  <c r="DV315" i="3"/>
  <c r="DT315" i="3"/>
  <c r="DR315" i="3"/>
  <c r="DQ315" i="3"/>
  <c r="DV314" i="3"/>
  <c r="DT314" i="3"/>
  <c r="DR314" i="3"/>
  <c r="DQ314" i="3"/>
  <c r="DV313" i="3"/>
  <c r="DT313" i="3"/>
  <c r="DR313" i="3"/>
  <c r="DQ313" i="3"/>
  <c r="DV312" i="3"/>
  <c r="DT312" i="3"/>
  <c r="DR312" i="3"/>
  <c r="DQ312" i="3"/>
  <c r="DV311" i="3"/>
  <c r="DT311" i="3"/>
  <c r="DR311" i="3"/>
  <c r="DQ311" i="3"/>
  <c r="DV310" i="3"/>
  <c r="DT310" i="3"/>
  <c r="DR310" i="3"/>
  <c r="DQ310" i="3"/>
  <c r="DV309" i="3"/>
  <c r="DT309" i="3"/>
  <c r="DR309" i="3"/>
  <c r="DQ309" i="3"/>
  <c r="DV308" i="3"/>
  <c r="DT308" i="3"/>
  <c r="DR308" i="3"/>
  <c r="DQ308" i="3"/>
  <c r="DV307" i="3"/>
  <c r="DT307" i="3"/>
  <c r="DR307" i="3"/>
  <c r="DQ307" i="3"/>
  <c r="DV306" i="3"/>
  <c r="DT306" i="3"/>
  <c r="DR306" i="3"/>
  <c r="DQ306" i="3"/>
  <c r="DV305" i="3"/>
  <c r="DT305" i="3"/>
  <c r="DR305" i="3"/>
  <c r="DQ305" i="3"/>
  <c r="DV304" i="3"/>
  <c r="DT304" i="3"/>
  <c r="DR304" i="3"/>
  <c r="DQ304" i="3"/>
  <c r="DV303" i="3"/>
  <c r="DT303" i="3"/>
  <c r="DR303" i="3"/>
  <c r="DQ303" i="3"/>
  <c r="DV302" i="3"/>
  <c r="DT302" i="3"/>
  <c r="DR302" i="3"/>
  <c r="DQ302" i="3"/>
  <c r="DV301" i="3"/>
  <c r="DT301" i="3"/>
  <c r="DR301" i="3"/>
  <c r="DQ301" i="3"/>
  <c r="DV300" i="3"/>
  <c r="DT300" i="3"/>
  <c r="DR300" i="3"/>
  <c r="DQ300" i="3"/>
  <c r="DV299" i="3"/>
  <c r="DT299" i="3"/>
  <c r="DR299" i="3"/>
  <c r="DQ299" i="3"/>
  <c r="DV298" i="3"/>
  <c r="DT298" i="3"/>
  <c r="DR298" i="3"/>
  <c r="DQ298" i="3"/>
  <c r="DV297" i="3"/>
  <c r="DT297" i="3"/>
  <c r="DR297" i="3"/>
  <c r="DQ297" i="3"/>
  <c r="DV296" i="3"/>
  <c r="DT296" i="3"/>
  <c r="DR296" i="3"/>
  <c r="DQ296" i="3"/>
  <c r="DV295" i="3"/>
  <c r="DT295" i="3"/>
  <c r="DR295" i="3"/>
  <c r="DQ295" i="3"/>
  <c r="DV294" i="3"/>
  <c r="DT294" i="3"/>
  <c r="DR294" i="3"/>
  <c r="DQ294" i="3"/>
  <c r="DV293" i="3"/>
  <c r="DT293" i="3"/>
  <c r="DR293" i="3"/>
  <c r="DQ293" i="3"/>
  <c r="DV292" i="3"/>
  <c r="DT292" i="3"/>
  <c r="DR292" i="3"/>
  <c r="DQ292" i="3"/>
  <c r="DV291" i="3"/>
  <c r="DT291" i="3"/>
  <c r="DR291" i="3"/>
  <c r="DQ291" i="3"/>
  <c r="DV290" i="3"/>
  <c r="DT290" i="3"/>
  <c r="DR290" i="3"/>
  <c r="DQ290" i="3"/>
  <c r="DV289" i="3"/>
  <c r="DT289" i="3"/>
  <c r="DR289" i="3"/>
  <c r="DQ289" i="3"/>
  <c r="DV288" i="3"/>
  <c r="DT288" i="3"/>
  <c r="DR288" i="3"/>
  <c r="DQ288" i="3"/>
  <c r="DV287" i="3"/>
  <c r="DT287" i="3"/>
  <c r="DR287" i="3"/>
  <c r="DQ287" i="3"/>
  <c r="DV286" i="3"/>
  <c r="DT286" i="3"/>
  <c r="DR286" i="3"/>
  <c r="DQ286" i="3"/>
  <c r="DV285" i="3"/>
  <c r="DT285" i="3"/>
  <c r="DR285" i="3"/>
  <c r="DQ285" i="3"/>
  <c r="DV284" i="3"/>
  <c r="DT284" i="3"/>
  <c r="DR284" i="3"/>
  <c r="DQ284" i="3"/>
  <c r="DV283" i="3"/>
  <c r="DT283" i="3"/>
  <c r="DR283" i="3"/>
  <c r="DQ283" i="3"/>
  <c r="DV282" i="3"/>
  <c r="DT282" i="3"/>
  <c r="DR282" i="3"/>
  <c r="DQ282" i="3"/>
  <c r="DV281" i="3"/>
  <c r="DT281" i="3"/>
  <c r="DR281" i="3"/>
  <c r="DQ281" i="3"/>
  <c r="DV280" i="3"/>
  <c r="DT280" i="3"/>
  <c r="DR280" i="3"/>
  <c r="DQ280" i="3"/>
  <c r="DV279" i="3"/>
  <c r="DT279" i="3"/>
  <c r="DR279" i="3"/>
  <c r="DQ279" i="3"/>
  <c r="DV278" i="3"/>
  <c r="DT278" i="3"/>
  <c r="DR278" i="3"/>
  <c r="DQ278" i="3"/>
  <c r="DV277" i="3"/>
  <c r="DT277" i="3"/>
  <c r="DR277" i="3"/>
  <c r="DQ277" i="3"/>
  <c r="DV276" i="3"/>
  <c r="DT276" i="3"/>
  <c r="DR276" i="3"/>
  <c r="DQ276" i="3"/>
  <c r="DV275" i="3"/>
  <c r="DT275" i="3"/>
  <c r="DR275" i="3"/>
  <c r="DQ275" i="3"/>
  <c r="DV274" i="3"/>
  <c r="DT274" i="3"/>
  <c r="DR274" i="3"/>
  <c r="DQ274" i="3"/>
  <c r="DV273" i="3"/>
  <c r="DT273" i="3"/>
  <c r="DR273" i="3"/>
  <c r="DQ273" i="3"/>
  <c r="DV272" i="3"/>
  <c r="DT272" i="3"/>
  <c r="DR272" i="3"/>
  <c r="DQ272" i="3"/>
  <c r="DV271" i="3"/>
  <c r="DT271" i="3"/>
  <c r="DR271" i="3"/>
  <c r="DQ271" i="3"/>
  <c r="DV270" i="3"/>
  <c r="DT270" i="3"/>
  <c r="DR270" i="3"/>
  <c r="DQ270" i="3"/>
  <c r="DV269" i="3"/>
  <c r="DT269" i="3"/>
  <c r="DR269" i="3"/>
  <c r="DQ269" i="3"/>
  <c r="DV268" i="3"/>
  <c r="DT268" i="3"/>
  <c r="DR268" i="3"/>
  <c r="DQ268" i="3"/>
  <c r="DV267" i="3"/>
  <c r="DT267" i="3"/>
  <c r="DR267" i="3"/>
  <c r="DQ267" i="3"/>
  <c r="DV266" i="3"/>
  <c r="DT266" i="3"/>
  <c r="DR266" i="3"/>
  <c r="DQ266" i="3"/>
  <c r="DV265" i="3"/>
  <c r="DT265" i="3"/>
  <c r="DR265" i="3"/>
  <c r="DQ265" i="3"/>
  <c r="DV264" i="3"/>
  <c r="DT264" i="3"/>
  <c r="DR264" i="3"/>
  <c r="DQ264" i="3"/>
  <c r="DV263" i="3"/>
  <c r="DT263" i="3"/>
  <c r="DR263" i="3"/>
  <c r="DQ263" i="3"/>
  <c r="DV262" i="3"/>
  <c r="DT262" i="3"/>
  <c r="DR262" i="3"/>
  <c r="DQ262" i="3"/>
  <c r="DV261" i="3"/>
  <c r="DT261" i="3"/>
  <c r="DR261" i="3"/>
  <c r="DQ261" i="3"/>
  <c r="DV260" i="3"/>
  <c r="DT260" i="3"/>
  <c r="DR260" i="3"/>
  <c r="DQ260" i="3"/>
  <c r="DV259" i="3"/>
  <c r="DT259" i="3"/>
  <c r="DR259" i="3"/>
  <c r="DQ259" i="3"/>
  <c r="DV258" i="3"/>
  <c r="DT258" i="3"/>
  <c r="DR258" i="3"/>
  <c r="DQ258" i="3"/>
  <c r="DV257" i="3"/>
  <c r="DT257" i="3"/>
  <c r="DR257" i="3"/>
  <c r="DQ257" i="3"/>
  <c r="DV256" i="3"/>
  <c r="DT256" i="3"/>
  <c r="DR256" i="3"/>
  <c r="DQ256" i="3"/>
  <c r="DV255" i="3"/>
  <c r="DT255" i="3"/>
  <c r="DR255" i="3"/>
  <c r="DQ255" i="3"/>
  <c r="DV254" i="3"/>
  <c r="DT254" i="3"/>
  <c r="DR254" i="3"/>
  <c r="DQ254" i="3"/>
  <c r="DV253" i="3"/>
  <c r="DT253" i="3"/>
  <c r="DR253" i="3"/>
  <c r="DQ253" i="3"/>
  <c r="DV252" i="3"/>
  <c r="DT252" i="3"/>
  <c r="DR252" i="3"/>
  <c r="DQ252" i="3"/>
  <c r="DV251" i="3"/>
  <c r="DT251" i="3"/>
  <c r="DR251" i="3"/>
  <c r="DQ251" i="3"/>
  <c r="DV250" i="3"/>
  <c r="DT250" i="3"/>
  <c r="DR250" i="3"/>
  <c r="DQ250" i="3"/>
  <c r="DV249" i="3"/>
  <c r="DT249" i="3"/>
  <c r="DR249" i="3"/>
  <c r="DQ249" i="3"/>
  <c r="DV248" i="3"/>
  <c r="DT248" i="3"/>
  <c r="DR248" i="3"/>
  <c r="DQ248" i="3"/>
  <c r="DV247" i="3"/>
  <c r="DT247" i="3"/>
  <c r="DR247" i="3"/>
  <c r="DQ247" i="3"/>
  <c r="DV246" i="3"/>
  <c r="DT246" i="3"/>
  <c r="DR246" i="3"/>
  <c r="DQ246" i="3"/>
  <c r="DV245" i="3"/>
  <c r="DT245" i="3"/>
  <c r="DR245" i="3"/>
  <c r="DQ245" i="3"/>
  <c r="DV244" i="3"/>
  <c r="DT244" i="3"/>
  <c r="DR244" i="3"/>
  <c r="DQ244" i="3"/>
  <c r="DV243" i="3"/>
  <c r="DT243" i="3"/>
  <c r="DR243" i="3"/>
  <c r="DQ243" i="3"/>
  <c r="DV242" i="3"/>
  <c r="DT242" i="3"/>
  <c r="DR242" i="3"/>
  <c r="DQ242" i="3"/>
  <c r="DV241" i="3"/>
  <c r="DT241" i="3"/>
  <c r="DR241" i="3"/>
  <c r="DQ241" i="3"/>
  <c r="DV240" i="3"/>
  <c r="DT240" i="3"/>
  <c r="DR240" i="3"/>
  <c r="DQ240" i="3"/>
  <c r="DV239" i="3"/>
  <c r="DT239" i="3"/>
  <c r="DR239" i="3"/>
  <c r="DQ239" i="3"/>
  <c r="DV238" i="3"/>
  <c r="DT238" i="3"/>
  <c r="DR238" i="3"/>
  <c r="DQ238" i="3"/>
  <c r="DV237" i="3"/>
  <c r="DT237" i="3"/>
  <c r="DR237" i="3"/>
  <c r="DQ237" i="3"/>
  <c r="DV236" i="3"/>
  <c r="DT236" i="3"/>
  <c r="DR236" i="3"/>
  <c r="DQ236" i="3"/>
  <c r="DV235" i="3"/>
  <c r="DT235" i="3"/>
  <c r="DR235" i="3"/>
  <c r="DQ235" i="3"/>
  <c r="DV234" i="3"/>
  <c r="DT234" i="3"/>
  <c r="DR234" i="3"/>
  <c r="DQ234" i="3"/>
  <c r="DV233" i="3"/>
  <c r="DT233" i="3"/>
  <c r="DR233" i="3"/>
  <c r="DQ233" i="3"/>
  <c r="DV232" i="3"/>
  <c r="DT232" i="3"/>
  <c r="DR232" i="3"/>
  <c r="DQ232" i="3"/>
  <c r="DV231" i="3"/>
  <c r="DT231" i="3"/>
  <c r="DR231" i="3"/>
  <c r="DQ231" i="3"/>
  <c r="DV230" i="3"/>
  <c r="DT230" i="3"/>
  <c r="DR230" i="3"/>
  <c r="DQ230" i="3"/>
  <c r="DV229" i="3"/>
  <c r="DT229" i="3"/>
  <c r="DR229" i="3"/>
  <c r="DQ229" i="3"/>
  <c r="DV228" i="3"/>
  <c r="DT228" i="3"/>
  <c r="DR228" i="3"/>
  <c r="DQ228" i="3"/>
  <c r="DV227" i="3"/>
  <c r="DT227" i="3"/>
  <c r="DR227" i="3"/>
  <c r="DQ227" i="3"/>
  <c r="DV226" i="3"/>
  <c r="DT226" i="3"/>
  <c r="DR226" i="3"/>
  <c r="DQ226" i="3"/>
  <c r="DV225" i="3"/>
  <c r="DT225" i="3"/>
  <c r="DR225" i="3"/>
  <c r="DQ225" i="3"/>
  <c r="DV224" i="3"/>
  <c r="DT224" i="3"/>
  <c r="DR224" i="3"/>
  <c r="DQ224" i="3"/>
  <c r="DV223" i="3"/>
  <c r="DT223" i="3"/>
  <c r="DR223" i="3"/>
  <c r="DQ223" i="3"/>
  <c r="DV222" i="3"/>
  <c r="DT222" i="3"/>
  <c r="DR222" i="3"/>
  <c r="DQ222" i="3"/>
  <c r="DV221" i="3"/>
  <c r="DT221" i="3"/>
  <c r="DR221" i="3"/>
  <c r="DQ221" i="3"/>
  <c r="DV220" i="3"/>
  <c r="DT220" i="3"/>
  <c r="DR220" i="3"/>
  <c r="DQ220" i="3"/>
  <c r="DV219" i="3"/>
  <c r="DT219" i="3"/>
  <c r="DR219" i="3"/>
  <c r="DQ219" i="3"/>
  <c r="DV218" i="3"/>
  <c r="DT218" i="3"/>
  <c r="DR218" i="3"/>
  <c r="DQ218" i="3"/>
  <c r="DV217" i="3"/>
  <c r="DT217" i="3"/>
  <c r="DR217" i="3"/>
  <c r="DQ217" i="3"/>
  <c r="DV216" i="3"/>
  <c r="DT216" i="3"/>
  <c r="DR216" i="3"/>
  <c r="DQ216" i="3"/>
  <c r="DV215" i="3"/>
  <c r="DT215" i="3"/>
  <c r="DR215" i="3"/>
  <c r="DQ215" i="3"/>
  <c r="DV214" i="3"/>
  <c r="DT214" i="3"/>
  <c r="DR214" i="3"/>
  <c r="DQ214" i="3"/>
  <c r="DV213" i="3"/>
  <c r="DT213" i="3"/>
  <c r="DR213" i="3"/>
  <c r="DQ213" i="3"/>
  <c r="DV212" i="3"/>
  <c r="DT212" i="3"/>
  <c r="DR212" i="3"/>
  <c r="DQ212" i="3"/>
  <c r="DV211" i="3"/>
  <c r="DT211" i="3"/>
  <c r="DR211" i="3"/>
  <c r="DQ211" i="3"/>
  <c r="DV210" i="3"/>
  <c r="DT210" i="3"/>
  <c r="DR210" i="3"/>
  <c r="DQ210" i="3"/>
  <c r="DV209" i="3"/>
  <c r="DT209" i="3"/>
  <c r="DR209" i="3"/>
  <c r="DQ209" i="3"/>
  <c r="DV208" i="3"/>
  <c r="DT208" i="3"/>
  <c r="DR208" i="3"/>
  <c r="DQ208" i="3"/>
  <c r="DV207" i="3"/>
  <c r="DT207" i="3"/>
  <c r="DR207" i="3"/>
  <c r="DQ207" i="3"/>
  <c r="DV206" i="3"/>
  <c r="DT206" i="3"/>
  <c r="DR206" i="3"/>
  <c r="DQ206" i="3"/>
  <c r="DV205" i="3"/>
  <c r="DT205" i="3"/>
  <c r="DR205" i="3"/>
  <c r="DQ205" i="3"/>
  <c r="DV204" i="3"/>
  <c r="DT204" i="3"/>
  <c r="DR204" i="3"/>
  <c r="DQ204" i="3"/>
  <c r="DV203" i="3"/>
  <c r="DT203" i="3"/>
  <c r="DR203" i="3"/>
  <c r="DQ203" i="3"/>
  <c r="DV202" i="3"/>
  <c r="DT202" i="3"/>
  <c r="DR202" i="3"/>
  <c r="DQ202" i="3"/>
  <c r="DV201" i="3"/>
  <c r="DT201" i="3"/>
  <c r="DR201" i="3"/>
  <c r="DQ201" i="3"/>
  <c r="DV200" i="3"/>
  <c r="DT200" i="3"/>
  <c r="DR200" i="3"/>
  <c r="DQ200" i="3"/>
  <c r="DV199" i="3"/>
  <c r="DT199" i="3"/>
  <c r="DR199" i="3"/>
  <c r="DQ199" i="3"/>
  <c r="DV198" i="3"/>
  <c r="DT198" i="3"/>
  <c r="DR198" i="3"/>
  <c r="DQ198" i="3"/>
  <c r="DV197" i="3"/>
  <c r="DT197" i="3"/>
  <c r="DR197" i="3"/>
  <c r="DQ197" i="3"/>
  <c r="DV196" i="3"/>
  <c r="DT196" i="3"/>
  <c r="DR196" i="3"/>
  <c r="DQ196" i="3"/>
  <c r="DV195" i="3"/>
  <c r="DT195" i="3"/>
  <c r="DR195" i="3"/>
  <c r="DQ195" i="3"/>
  <c r="DV194" i="3"/>
  <c r="DT194" i="3"/>
  <c r="DR194" i="3"/>
  <c r="DQ194" i="3"/>
  <c r="DV193" i="3"/>
  <c r="DT193" i="3"/>
  <c r="DR193" i="3"/>
  <c r="DQ193" i="3"/>
  <c r="DV192" i="3"/>
  <c r="DT192" i="3"/>
  <c r="DR192" i="3"/>
  <c r="DQ192" i="3"/>
  <c r="DV191" i="3"/>
  <c r="DT191" i="3"/>
  <c r="DR191" i="3"/>
  <c r="DQ191" i="3"/>
  <c r="DV190" i="3"/>
  <c r="DT190" i="3"/>
  <c r="DR190" i="3"/>
  <c r="DQ190" i="3"/>
  <c r="DV189" i="3"/>
  <c r="DT189" i="3"/>
  <c r="DR189" i="3"/>
  <c r="DQ189" i="3"/>
  <c r="DV188" i="3"/>
  <c r="DT188" i="3"/>
  <c r="DR188" i="3"/>
  <c r="DQ188" i="3"/>
  <c r="DV187" i="3"/>
  <c r="DT187" i="3"/>
  <c r="DR187" i="3"/>
  <c r="DQ187" i="3"/>
  <c r="DV186" i="3"/>
  <c r="DT186" i="3"/>
  <c r="DR186" i="3"/>
  <c r="DQ186" i="3"/>
  <c r="DV185" i="3"/>
  <c r="DT185" i="3"/>
  <c r="DR185" i="3"/>
  <c r="DQ185" i="3"/>
  <c r="DV184" i="3"/>
  <c r="DT184" i="3"/>
  <c r="DR184" i="3"/>
  <c r="DQ184" i="3"/>
  <c r="DV183" i="3"/>
  <c r="DT183" i="3"/>
  <c r="DR183" i="3"/>
  <c r="DQ183" i="3"/>
  <c r="DV182" i="3"/>
  <c r="DT182" i="3"/>
  <c r="DR182" i="3"/>
  <c r="DQ182" i="3"/>
  <c r="DV181" i="3"/>
  <c r="DT181" i="3"/>
  <c r="DR181" i="3"/>
  <c r="DQ181" i="3"/>
  <c r="DV180" i="3"/>
  <c r="DT180" i="3"/>
  <c r="DR180" i="3"/>
  <c r="DQ180" i="3"/>
  <c r="DV179" i="3"/>
  <c r="DT179" i="3"/>
  <c r="DR179" i="3"/>
  <c r="DQ179" i="3"/>
  <c r="DV178" i="3"/>
  <c r="DT178" i="3"/>
  <c r="DR178" i="3"/>
  <c r="DQ178" i="3"/>
  <c r="DV177" i="3"/>
  <c r="DT177" i="3"/>
  <c r="DR177" i="3"/>
  <c r="DQ177" i="3"/>
  <c r="DV176" i="3"/>
  <c r="DT176" i="3"/>
  <c r="DR176" i="3"/>
  <c r="DQ176" i="3"/>
  <c r="DV175" i="3"/>
  <c r="DT175" i="3"/>
  <c r="DR175" i="3"/>
  <c r="DQ175" i="3"/>
  <c r="DV174" i="3"/>
  <c r="DT174" i="3"/>
  <c r="DR174" i="3"/>
  <c r="DQ174" i="3"/>
  <c r="DV173" i="3"/>
  <c r="DT173" i="3"/>
  <c r="DR173" i="3"/>
  <c r="DQ173" i="3"/>
  <c r="DV172" i="3"/>
  <c r="DT172" i="3"/>
  <c r="DR172" i="3"/>
  <c r="DQ172" i="3"/>
  <c r="DV171" i="3"/>
  <c r="DT171" i="3"/>
  <c r="DR171" i="3"/>
  <c r="DQ171" i="3"/>
  <c r="DV170" i="3"/>
  <c r="DT170" i="3"/>
  <c r="DR170" i="3"/>
  <c r="DQ170" i="3"/>
  <c r="DV169" i="3"/>
  <c r="DT169" i="3"/>
  <c r="DR169" i="3"/>
  <c r="DQ169" i="3"/>
  <c r="DV168" i="3"/>
  <c r="DT168" i="3"/>
  <c r="DR168" i="3"/>
  <c r="DQ168" i="3"/>
  <c r="DV167" i="3"/>
  <c r="DT167" i="3"/>
  <c r="DR167" i="3"/>
  <c r="DQ167" i="3"/>
  <c r="DV166" i="3"/>
  <c r="DT166" i="3"/>
  <c r="DR166" i="3"/>
  <c r="DQ166" i="3"/>
  <c r="DV165" i="3"/>
  <c r="DT165" i="3"/>
  <c r="DR165" i="3"/>
  <c r="DQ165" i="3"/>
  <c r="DV164" i="3"/>
  <c r="DT164" i="3"/>
  <c r="DR164" i="3"/>
  <c r="DQ164" i="3"/>
  <c r="DV163" i="3"/>
  <c r="DT163" i="3"/>
  <c r="DR163" i="3"/>
  <c r="DQ163" i="3"/>
  <c r="DV162" i="3"/>
  <c r="DT162" i="3"/>
  <c r="DR162" i="3"/>
  <c r="DQ162" i="3"/>
  <c r="DV161" i="3"/>
  <c r="DT161" i="3"/>
  <c r="DR161" i="3"/>
  <c r="DQ161" i="3"/>
  <c r="DV160" i="3"/>
  <c r="DT160" i="3"/>
  <c r="DR160" i="3"/>
  <c r="DQ160" i="3"/>
  <c r="DV159" i="3"/>
  <c r="DT159" i="3"/>
  <c r="DR159" i="3"/>
  <c r="DQ159" i="3"/>
  <c r="DV158" i="3"/>
  <c r="DT158" i="3"/>
  <c r="DR158" i="3"/>
  <c r="DQ158" i="3"/>
  <c r="DV157" i="3"/>
  <c r="DT157" i="3"/>
  <c r="DR157" i="3"/>
  <c r="DQ157" i="3"/>
  <c r="DV156" i="3"/>
  <c r="DT156" i="3"/>
  <c r="DR156" i="3"/>
  <c r="DQ156" i="3"/>
  <c r="DV155" i="3"/>
  <c r="DT155" i="3"/>
  <c r="DR155" i="3"/>
  <c r="DQ155" i="3"/>
  <c r="DV154" i="3"/>
  <c r="DT154" i="3"/>
  <c r="DR154" i="3"/>
  <c r="DQ154" i="3"/>
  <c r="DV153" i="3"/>
  <c r="DT153" i="3"/>
  <c r="DR153" i="3"/>
  <c r="DQ153" i="3"/>
  <c r="DV152" i="3"/>
  <c r="DT152" i="3"/>
  <c r="DR152" i="3"/>
  <c r="DQ152" i="3"/>
  <c r="DV151" i="3"/>
  <c r="DT151" i="3"/>
  <c r="DR151" i="3"/>
  <c r="DQ151" i="3"/>
  <c r="DV150" i="3"/>
  <c r="DT150" i="3"/>
  <c r="DR150" i="3"/>
  <c r="DQ150" i="3"/>
  <c r="DV149" i="3"/>
  <c r="DT149" i="3"/>
  <c r="DR149" i="3"/>
  <c r="DQ149" i="3"/>
  <c r="DV148" i="3"/>
  <c r="DT148" i="3"/>
  <c r="DR148" i="3"/>
  <c r="DQ148" i="3"/>
  <c r="DV147" i="3"/>
  <c r="DT147" i="3"/>
  <c r="DR147" i="3"/>
  <c r="DQ147" i="3"/>
  <c r="DV146" i="3"/>
  <c r="DT146" i="3"/>
  <c r="DR146" i="3"/>
  <c r="DQ146" i="3"/>
  <c r="DV145" i="3"/>
  <c r="DT145" i="3"/>
  <c r="DR145" i="3"/>
  <c r="DQ145" i="3"/>
  <c r="DV144" i="3"/>
  <c r="DT144" i="3"/>
  <c r="DR144" i="3"/>
  <c r="DQ144" i="3"/>
  <c r="DV143" i="3"/>
  <c r="DT143" i="3"/>
  <c r="DR143" i="3"/>
  <c r="DQ143" i="3"/>
  <c r="DV142" i="3"/>
  <c r="DT142" i="3"/>
  <c r="DR142" i="3"/>
  <c r="DQ142" i="3"/>
  <c r="DV141" i="3"/>
  <c r="DT141" i="3"/>
  <c r="DR141" i="3"/>
  <c r="DQ141" i="3"/>
  <c r="DV140" i="3"/>
  <c r="DT140" i="3"/>
  <c r="DR140" i="3"/>
  <c r="DQ140" i="3"/>
  <c r="DV139" i="3"/>
  <c r="DT139" i="3"/>
  <c r="DR139" i="3"/>
  <c r="DQ139" i="3"/>
  <c r="DV138" i="3"/>
  <c r="DT138" i="3"/>
  <c r="DR138" i="3"/>
  <c r="DQ138" i="3"/>
  <c r="DV137" i="3"/>
  <c r="DT137" i="3"/>
  <c r="DR137" i="3"/>
  <c r="DQ137" i="3"/>
  <c r="DV136" i="3"/>
  <c r="DT136" i="3"/>
  <c r="DR136" i="3"/>
  <c r="DQ136" i="3"/>
  <c r="DV135" i="3"/>
  <c r="DT135" i="3"/>
  <c r="DR135" i="3"/>
  <c r="DQ135" i="3"/>
  <c r="DV134" i="3"/>
  <c r="DT134" i="3"/>
  <c r="DR134" i="3"/>
  <c r="DQ134" i="3"/>
  <c r="DV133" i="3"/>
  <c r="DT133" i="3"/>
  <c r="DR133" i="3"/>
  <c r="DQ133" i="3"/>
  <c r="DV132" i="3"/>
  <c r="DT132" i="3"/>
  <c r="DR132" i="3"/>
  <c r="DQ132" i="3"/>
  <c r="DV131" i="3"/>
  <c r="DT131" i="3"/>
  <c r="DR131" i="3"/>
  <c r="DQ131" i="3"/>
  <c r="DV130" i="3"/>
  <c r="DT130" i="3"/>
  <c r="DR130" i="3"/>
  <c r="DQ130" i="3"/>
  <c r="DV129" i="3"/>
  <c r="DT129" i="3"/>
  <c r="DR129" i="3"/>
  <c r="DQ129" i="3"/>
  <c r="DV128" i="3"/>
  <c r="DT128" i="3"/>
  <c r="DR128" i="3"/>
  <c r="DQ128" i="3"/>
  <c r="DV127" i="3"/>
  <c r="DT127" i="3"/>
  <c r="DR127" i="3"/>
  <c r="DQ127" i="3"/>
  <c r="DV126" i="3"/>
  <c r="DT126" i="3"/>
  <c r="DR126" i="3"/>
  <c r="DQ126" i="3"/>
  <c r="DV125" i="3"/>
  <c r="DT125" i="3"/>
  <c r="DR125" i="3"/>
  <c r="DQ125" i="3"/>
  <c r="DV124" i="3"/>
  <c r="DT124" i="3"/>
  <c r="DR124" i="3"/>
  <c r="DQ124" i="3"/>
  <c r="DV123" i="3"/>
  <c r="DT123" i="3"/>
  <c r="DR123" i="3"/>
  <c r="DQ123" i="3"/>
  <c r="DV122" i="3"/>
  <c r="DT122" i="3"/>
  <c r="DR122" i="3"/>
  <c r="DQ122" i="3"/>
  <c r="DV121" i="3"/>
  <c r="DT121" i="3"/>
  <c r="DR121" i="3"/>
  <c r="DQ121" i="3"/>
  <c r="DV120" i="3"/>
  <c r="DT120" i="3"/>
  <c r="DR120" i="3"/>
  <c r="DQ120" i="3"/>
  <c r="DV119" i="3"/>
  <c r="DT119" i="3"/>
  <c r="DR119" i="3"/>
  <c r="DQ119" i="3"/>
  <c r="DV118" i="3"/>
  <c r="DT118" i="3"/>
  <c r="DR118" i="3"/>
  <c r="DQ118" i="3"/>
  <c r="DV117" i="3"/>
  <c r="DT117" i="3"/>
  <c r="DR117" i="3"/>
  <c r="DQ117" i="3"/>
  <c r="DV116" i="3"/>
  <c r="DT116" i="3"/>
  <c r="DR116" i="3"/>
  <c r="DQ116" i="3"/>
  <c r="DV115" i="3"/>
  <c r="DT115" i="3"/>
  <c r="DR115" i="3"/>
  <c r="DQ115" i="3"/>
  <c r="DV114" i="3"/>
  <c r="DT114" i="3"/>
  <c r="DR114" i="3"/>
  <c r="DQ114" i="3"/>
  <c r="DV113" i="3"/>
  <c r="DT113" i="3"/>
  <c r="DR113" i="3"/>
  <c r="DQ113" i="3"/>
  <c r="DV112" i="3"/>
  <c r="DT112" i="3"/>
  <c r="DR112" i="3"/>
  <c r="DQ112" i="3"/>
  <c r="DV111" i="3"/>
  <c r="DT111" i="3"/>
  <c r="DR111" i="3"/>
  <c r="DQ111" i="3"/>
  <c r="DV110" i="3"/>
  <c r="DT110" i="3"/>
  <c r="DR110" i="3"/>
  <c r="DQ110" i="3"/>
  <c r="DV109" i="3"/>
  <c r="DT109" i="3"/>
  <c r="DR109" i="3"/>
  <c r="DQ109" i="3"/>
  <c r="DV108" i="3"/>
  <c r="DT108" i="3"/>
  <c r="DR108" i="3"/>
  <c r="DQ108" i="3"/>
  <c r="DV107" i="3"/>
  <c r="DT107" i="3"/>
  <c r="DR107" i="3"/>
  <c r="DQ107" i="3"/>
  <c r="DV106" i="3"/>
  <c r="DT106" i="3"/>
  <c r="DR106" i="3"/>
  <c r="DQ106" i="3"/>
  <c r="DV105" i="3"/>
  <c r="DT105" i="3"/>
  <c r="DR105" i="3"/>
  <c r="DQ105" i="3"/>
  <c r="DV104" i="3"/>
  <c r="DT104" i="3"/>
  <c r="DR104" i="3"/>
  <c r="DQ104" i="3"/>
  <c r="DV103" i="3"/>
  <c r="DT103" i="3"/>
  <c r="DR103" i="3"/>
  <c r="DQ103" i="3"/>
  <c r="DV102" i="3"/>
  <c r="DT102" i="3"/>
  <c r="DR102" i="3"/>
  <c r="DQ102" i="3"/>
  <c r="DV101" i="3"/>
  <c r="DT101" i="3"/>
  <c r="DR101" i="3"/>
  <c r="DQ101" i="3"/>
  <c r="DV100" i="3"/>
  <c r="DT100" i="3"/>
  <c r="DR100" i="3"/>
  <c r="DQ100" i="3"/>
  <c r="DV99" i="3"/>
  <c r="DT99" i="3"/>
  <c r="DR99" i="3"/>
  <c r="DQ99" i="3"/>
  <c r="DV98" i="3"/>
  <c r="DT98" i="3"/>
  <c r="DR98" i="3"/>
  <c r="DQ98" i="3"/>
  <c r="DV97" i="3"/>
  <c r="DT97" i="3"/>
  <c r="DR97" i="3"/>
  <c r="DQ97" i="3"/>
  <c r="DV96" i="3"/>
  <c r="DT96" i="3"/>
  <c r="DR96" i="3"/>
  <c r="DQ96" i="3"/>
  <c r="DV95" i="3"/>
  <c r="DT95" i="3"/>
  <c r="DR95" i="3"/>
  <c r="DQ95" i="3"/>
  <c r="DV94" i="3"/>
  <c r="DT94" i="3"/>
  <c r="DR94" i="3"/>
  <c r="DQ94" i="3"/>
  <c r="DV93" i="3"/>
  <c r="DT93" i="3"/>
  <c r="DR93" i="3"/>
  <c r="DQ93" i="3"/>
  <c r="DV92" i="3"/>
  <c r="DT92" i="3"/>
  <c r="DR92" i="3"/>
  <c r="DQ92" i="3"/>
  <c r="DV91" i="3"/>
  <c r="DT91" i="3"/>
  <c r="DR91" i="3"/>
  <c r="DQ91" i="3"/>
  <c r="DV90" i="3"/>
  <c r="DT90" i="3"/>
  <c r="DR90" i="3"/>
  <c r="DQ90" i="3"/>
  <c r="DV89" i="3"/>
  <c r="DT89" i="3"/>
  <c r="DR89" i="3"/>
  <c r="DQ89" i="3"/>
  <c r="DV88" i="3"/>
  <c r="DT88" i="3"/>
  <c r="DR88" i="3"/>
  <c r="DQ88" i="3"/>
  <c r="DV87" i="3"/>
  <c r="DT87" i="3"/>
  <c r="DR87" i="3"/>
  <c r="DQ87" i="3"/>
  <c r="DV86" i="3"/>
  <c r="DT86" i="3"/>
  <c r="DR86" i="3"/>
  <c r="DQ86" i="3"/>
  <c r="DV85" i="3"/>
  <c r="DT85" i="3"/>
  <c r="DR85" i="3"/>
  <c r="DQ85" i="3"/>
  <c r="DV84" i="3"/>
  <c r="DT84" i="3"/>
  <c r="DR84" i="3"/>
  <c r="DQ84" i="3"/>
  <c r="DV83" i="3"/>
  <c r="DT83" i="3"/>
  <c r="DR83" i="3"/>
  <c r="DQ83" i="3"/>
  <c r="DV82" i="3"/>
  <c r="DT82" i="3"/>
  <c r="DR82" i="3"/>
  <c r="DQ82" i="3"/>
  <c r="DV81" i="3"/>
  <c r="DT81" i="3"/>
  <c r="DR81" i="3"/>
  <c r="DQ81" i="3"/>
  <c r="DV80" i="3"/>
  <c r="DT80" i="3"/>
  <c r="DR80" i="3"/>
  <c r="DQ80" i="3"/>
  <c r="DV79" i="3"/>
  <c r="DT79" i="3"/>
  <c r="DR79" i="3"/>
  <c r="DQ79" i="3"/>
  <c r="DV78" i="3"/>
  <c r="DT78" i="3"/>
  <c r="DR78" i="3"/>
  <c r="DQ78" i="3"/>
  <c r="DV77" i="3"/>
  <c r="DT77" i="3"/>
  <c r="DR77" i="3"/>
  <c r="DQ77" i="3"/>
  <c r="DV76" i="3"/>
  <c r="DT76" i="3"/>
  <c r="DR76" i="3"/>
  <c r="DQ76" i="3"/>
  <c r="DV75" i="3"/>
  <c r="DT75" i="3"/>
  <c r="DR75" i="3"/>
  <c r="DQ75" i="3"/>
  <c r="DV74" i="3"/>
  <c r="DT74" i="3"/>
  <c r="DR74" i="3"/>
  <c r="DQ74" i="3"/>
  <c r="DV73" i="3"/>
  <c r="DT73" i="3"/>
  <c r="DR73" i="3"/>
  <c r="DQ73" i="3"/>
  <c r="DV72" i="3"/>
  <c r="DT72" i="3"/>
  <c r="DR72" i="3"/>
  <c r="DQ72" i="3"/>
  <c r="DV71" i="3"/>
  <c r="DT71" i="3"/>
  <c r="DR71" i="3"/>
  <c r="DQ71" i="3"/>
  <c r="DV70" i="3"/>
  <c r="DT70" i="3"/>
  <c r="DR70" i="3"/>
  <c r="DQ70" i="3"/>
  <c r="DV69" i="3"/>
  <c r="DT69" i="3"/>
  <c r="DR69" i="3"/>
  <c r="DQ69" i="3"/>
  <c r="DV68" i="3"/>
  <c r="DT68" i="3"/>
  <c r="DR68" i="3"/>
  <c r="DQ68" i="3"/>
  <c r="DV67" i="3"/>
  <c r="DT67" i="3"/>
  <c r="DR67" i="3"/>
  <c r="DQ67" i="3"/>
  <c r="DV66" i="3"/>
  <c r="DT66" i="3"/>
  <c r="DR66" i="3"/>
  <c r="DQ66" i="3"/>
  <c r="DV65" i="3"/>
  <c r="DT65" i="3"/>
  <c r="DR65" i="3"/>
  <c r="DQ65" i="3"/>
  <c r="DV64" i="3"/>
  <c r="DT64" i="3"/>
  <c r="DR64" i="3"/>
  <c r="DQ64" i="3"/>
  <c r="DV63" i="3"/>
  <c r="DT63" i="3"/>
  <c r="DR63" i="3"/>
  <c r="DQ63" i="3"/>
  <c r="DV62" i="3"/>
  <c r="DT62" i="3"/>
  <c r="DR62" i="3"/>
  <c r="DQ62" i="3"/>
  <c r="DV61" i="3"/>
  <c r="DT61" i="3"/>
  <c r="DR61" i="3"/>
  <c r="DQ61" i="3"/>
  <c r="DV60" i="3"/>
  <c r="DT60" i="3"/>
  <c r="DR60" i="3"/>
  <c r="DQ60" i="3"/>
  <c r="DV59" i="3"/>
  <c r="DT59" i="3"/>
  <c r="DR59" i="3"/>
  <c r="DQ59" i="3"/>
  <c r="DV58" i="3"/>
  <c r="DT58" i="3"/>
  <c r="DR58" i="3"/>
  <c r="DQ58" i="3"/>
  <c r="DV57" i="3"/>
  <c r="DT57" i="3"/>
  <c r="DR57" i="3"/>
  <c r="DQ57" i="3"/>
  <c r="DV56" i="3"/>
  <c r="DT56" i="3"/>
  <c r="DR56" i="3"/>
  <c r="DQ56" i="3"/>
  <c r="DV55" i="3"/>
  <c r="DT55" i="3"/>
  <c r="DR55" i="3"/>
  <c r="DQ55" i="3"/>
  <c r="DV54" i="3"/>
  <c r="DT54" i="3"/>
  <c r="DR54" i="3"/>
  <c r="DQ54" i="3"/>
  <c r="DV53" i="3"/>
  <c r="DT53" i="3"/>
  <c r="DR53" i="3"/>
  <c r="DQ53" i="3"/>
  <c r="DV52" i="3"/>
  <c r="DT52" i="3"/>
  <c r="DR52" i="3"/>
  <c r="DQ52" i="3"/>
  <c r="DV51" i="3"/>
  <c r="DT51" i="3"/>
  <c r="DR51" i="3"/>
  <c r="DQ51" i="3"/>
  <c r="DV50" i="3"/>
  <c r="DT50" i="3"/>
  <c r="DR50" i="3"/>
  <c r="DQ50" i="3"/>
  <c r="DV49" i="3"/>
  <c r="DT49" i="3"/>
  <c r="DR49" i="3"/>
  <c r="DQ49" i="3"/>
  <c r="DV48" i="3"/>
  <c r="DT48" i="3"/>
  <c r="DR48" i="3"/>
  <c r="DQ48" i="3"/>
  <c r="DV47" i="3"/>
  <c r="DT47" i="3"/>
  <c r="DR47" i="3"/>
  <c r="DQ47" i="3"/>
  <c r="DV46" i="3"/>
  <c r="DT46" i="3"/>
  <c r="DR46" i="3"/>
  <c r="DQ46" i="3"/>
  <c r="DV45" i="3"/>
  <c r="DT45" i="3"/>
  <c r="DR45" i="3"/>
  <c r="DQ45" i="3"/>
  <c r="DV44" i="3"/>
  <c r="DT44" i="3"/>
  <c r="DR44" i="3"/>
  <c r="DQ44" i="3"/>
  <c r="DV43" i="3"/>
  <c r="DT43" i="3"/>
  <c r="DR43" i="3"/>
  <c r="DQ43" i="3"/>
  <c r="DV42" i="3"/>
  <c r="DT42" i="3"/>
  <c r="DR42" i="3"/>
  <c r="DQ42" i="3"/>
  <c r="DV41" i="3"/>
  <c r="DT41" i="3"/>
  <c r="DR41" i="3"/>
  <c r="DQ41" i="3"/>
  <c r="DV40" i="3"/>
  <c r="DT40" i="3"/>
  <c r="DR40" i="3"/>
  <c r="DQ40" i="3"/>
  <c r="DV39" i="3"/>
  <c r="DT39" i="3"/>
  <c r="DR39" i="3"/>
  <c r="DQ39" i="3"/>
  <c r="DV38" i="3"/>
  <c r="DT38" i="3"/>
  <c r="DR38" i="3"/>
  <c r="DQ38" i="3"/>
  <c r="DV37" i="3"/>
  <c r="DT37" i="3"/>
  <c r="DR37" i="3"/>
  <c r="DQ37" i="3"/>
  <c r="DV36" i="3"/>
  <c r="DT36" i="3"/>
  <c r="DR36" i="3"/>
  <c r="DQ36" i="3"/>
  <c r="DV35" i="3"/>
  <c r="DT35" i="3"/>
  <c r="DR35" i="3"/>
  <c r="DQ35" i="3"/>
  <c r="DV34" i="3"/>
  <c r="DT34" i="3"/>
  <c r="DR34" i="3"/>
  <c r="DQ34" i="3"/>
  <c r="DV33" i="3"/>
  <c r="DT33" i="3"/>
  <c r="DR33" i="3"/>
  <c r="DQ33" i="3"/>
  <c r="DV32" i="3"/>
  <c r="DT32" i="3"/>
  <c r="DR32" i="3"/>
  <c r="DQ32" i="3"/>
  <c r="DV31" i="3"/>
  <c r="DT31" i="3"/>
  <c r="DR31" i="3"/>
  <c r="DQ31" i="3"/>
  <c r="DV30" i="3"/>
  <c r="DT30" i="3"/>
  <c r="DR30" i="3"/>
  <c r="DQ30" i="3"/>
  <c r="DV29" i="3"/>
  <c r="DT29" i="3"/>
  <c r="DR29" i="3"/>
  <c r="DQ29" i="3"/>
  <c r="DV28" i="3"/>
  <c r="DT28" i="3"/>
  <c r="DR28" i="3"/>
  <c r="DQ28" i="3"/>
  <c r="DV27" i="3"/>
  <c r="DT27" i="3"/>
  <c r="DR27" i="3"/>
  <c r="DQ27" i="3"/>
  <c r="DV26" i="3"/>
  <c r="DT26" i="3"/>
  <c r="DR26" i="3"/>
  <c r="DQ26" i="3"/>
  <c r="DV25" i="3"/>
  <c r="DT25" i="3"/>
  <c r="DR25" i="3"/>
  <c r="DQ25" i="3"/>
  <c r="DV24" i="3"/>
  <c r="DT24" i="3"/>
  <c r="DR24" i="3"/>
  <c r="DQ24" i="3"/>
  <c r="DV23" i="3"/>
  <c r="DT23" i="3"/>
  <c r="DR23" i="3"/>
  <c r="DQ23" i="3"/>
  <c r="DV22" i="3"/>
  <c r="DT22" i="3"/>
  <c r="DR22" i="3"/>
  <c r="DQ22" i="3"/>
  <c r="DV21" i="3"/>
  <c r="DT21" i="3"/>
  <c r="DR21" i="3"/>
  <c r="DQ21" i="3"/>
  <c r="DV20" i="3"/>
  <c r="DT20" i="3"/>
  <c r="DR20" i="3"/>
  <c r="DQ20" i="3"/>
  <c r="DV19" i="3"/>
  <c r="DT19" i="3"/>
  <c r="DR19" i="3"/>
  <c r="DQ19" i="3"/>
  <c r="DV18" i="3"/>
  <c r="DT18" i="3"/>
  <c r="DR18" i="3"/>
  <c r="DQ18" i="3"/>
  <c r="DV17" i="3"/>
  <c r="DT17" i="3"/>
  <c r="DR17" i="3"/>
  <c r="DQ17" i="3"/>
  <c r="DV16" i="3"/>
  <c r="DT16" i="3"/>
  <c r="DR16" i="3"/>
  <c r="DQ16" i="3"/>
  <c r="DV15" i="3"/>
  <c r="DT15" i="3"/>
  <c r="DR15" i="3"/>
  <c r="DQ15" i="3"/>
  <c r="DV14" i="3"/>
  <c r="DT14" i="3"/>
  <c r="DR14" i="3"/>
  <c r="DQ14" i="3"/>
  <c r="DV13" i="3"/>
  <c r="DT13" i="3"/>
  <c r="DR13" i="3"/>
  <c r="DQ13" i="3"/>
  <c r="DV12" i="3"/>
  <c r="DT12" i="3"/>
  <c r="DR12" i="3"/>
  <c r="DQ12" i="3"/>
  <c r="DV11" i="3"/>
  <c r="DT11" i="3"/>
  <c r="DR11" i="3"/>
  <c r="DQ11" i="3"/>
  <c r="DV10" i="3"/>
  <c r="DT10" i="3"/>
  <c r="DR10" i="3"/>
  <c r="DQ10" i="3"/>
  <c r="DV9" i="3"/>
  <c r="DT9" i="3"/>
  <c r="DR9" i="3"/>
  <c r="DQ9" i="3"/>
  <c r="DV8" i="3"/>
  <c r="DT8" i="3"/>
  <c r="DR8" i="3"/>
  <c r="DQ8" i="3"/>
  <c r="DV7" i="3"/>
  <c r="DT7" i="3"/>
  <c r="DR7" i="3"/>
  <c r="DQ7" i="3"/>
  <c r="DV6" i="3"/>
  <c r="DT6" i="3"/>
  <c r="DR6" i="3"/>
  <c r="DQ6" i="3"/>
  <c r="DV5" i="3"/>
  <c r="DT5" i="3"/>
  <c r="DR5" i="3"/>
  <c r="DQ5" i="3"/>
  <c r="DS3" i="3"/>
  <c r="DP3" i="3"/>
  <c r="DO3" i="3"/>
  <c r="DL333" i="3"/>
  <c r="DJ333" i="3"/>
  <c r="DH333" i="3"/>
  <c r="DG333" i="3"/>
  <c r="DL332" i="3"/>
  <c r="DJ332" i="3"/>
  <c r="DH332" i="3"/>
  <c r="DG332" i="3"/>
  <c r="DL331" i="3"/>
  <c r="DJ331" i="3"/>
  <c r="DH331" i="3"/>
  <c r="DG331" i="3"/>
  <c r="DL330" i="3"/>
  <c r="DJ330" i="3"/>
  <c r="DH330" i="3"/>
  <c r="DG330" i="3"/>
  <c r="DL329" i="3"/>
  <c r="DJ329" i="3"/>
  <c r="DH329" i="3"/>
  <c r="DG329" i="3"/>
  <c r="DL328" i="3"/>
  <c r="DJ328" i="3"/>
  <c r="DH328" i="3"/>
  <c r="DG328" i="3"/>
  <c r="DL327" i="3"/>
  <c r="DJ327" i="3"/>
  <c r="DH327" i="3"/>
  <c r="DG327" i="3"/>
  <c r="DL326" i="3"/>
  <c r="DJ326" i="3"/>
  <c r="DH326" i="3"/>
  <c r="DG326" i="3"/>
  <c r="DL325" i="3"/>
  <c r="DJ325" i="3"/>
  <c r="DH325" i="3"/>
  <c r="DG325" i="3"/>
  <c r="DL324" i="3"/>
  <c r="DJ324" i="3"/>
  <c r="DH324" i="3"/>
  <c r="DG324" i="3"/>
  <c r="DL323" i="3"/>
  <c r="DJ323" i="3"/>
  <c r="DH323" i="3"/>
  <c r="DG323" i="3"/>
  <c r="DL322" i="3"/>
  <c r="DJ322" i="3"/>
  <c r="DH322" i="3"/>
  <c r="DG322" i="3"/>
  <c r="DL321" i="3"/>
  <c r="DJ321" i="3"/>
  <c r="DH321" i="3"/>
  <c r="DG321" i="3"/>
  <c r="DL320" i="3"/>
  <c r="DJ320" i="3"/>
  <c r="DH320" i="3"/>
  <c r="DG320" i="3"/>
  <c r="DL319" i="3"/>
  <c r="DJ319" i="3"/>
  <c r="DH319" i="3"/>
  <c r="DG319" i="3"/>
  <c r="DL318" i="3"/>
  <c r="DJ318" i="3"/>
  <c r="DH318" i="3"/>
  <c r="DG318" i="3"/>
  <c r="DL317" i="3"/>
  <c r="DJ317" i="3"/>
  <c r="DH317" i="3"/>
  <c r="DG317" i="3"/>
  <c r="DL316" i="3"/>
  <c r="DJ316" i="3"/>
  <c r="DH316" i="3"/>
  <c r="DG316" i="3"/>
  <c r="DL315" i="3"/>
  <c r="DJ315" i="3"/>
  <c r="DH315" i="3"/>
  <c r="DG315" i="3"/>
  <c r="DL314" i="3"/>
  <c r="DJ314" i="3"/>
  <c r="DH314" i="3"/>
  <c r="DG314" i="3"/>
  <c r="DL313" i="3"/>
  <c r="DJ313" i="3"/>
  <c r="DH313" i="3"/>
  <c r="DG313" i="3"/>
  <c r="DL312" i="3"/>
  <c r="DJ312" i="3"/>
  <c r="DH312" i="3"/>
  <c r="DG312" i="3"/>
  <c r="DL311" i="3"/>
  <c r="DJ311" i="3"/>
  <c r="DH311" i="3"/>
  <c r="DG311" i="3"/>
  <c r="DL310" i="3"/>
  <c r="DJ310" i="3"/>
  <c r="DH310" i="3"/>
  <c r="DG310" i="3"/>
  <c r="DL309" i="3"/>
  <c r="DJ309" i="3"/>
  <c r="DH309" i="3"/>
  <c r="DG309" i="3"/>
  <c r="DL308" i="3"/>
  <c r="DJ308" i="3"/>
  <c r="DH308" i="3"/>
  <c r="DG308" i="3"/>
  <c r="DL307" i="3"/>
  <c r="DJ307" i="3"/>
  <c r="DH307" i="3"/>
  <c r="DG307" i="3"/>
  <c r="DL306" i="3"/>
  <c r="DJ306" i="3"/>
  <c r="DH306" i="3"/>
  <c r="DG306" i="3"/>
  <c r="DL305" i="3"/>
  <c r="DJ305" i="3"/>
  <c r="DH305" i="3"/>
  <c r="DG305" i="3"/>
  <c r="DL304" i="3"/>
  <c r="DJ304" i="3"/>
  <c r="DH304" i="3"/>
  <c r="DG304" i="3"/>
  <c r="DL303" i="3"/>
  <c r="DJ303" i="3"/>
  <c r="DH303" i="3"/>
  <c r="DG303" i="3"/>
  <c r="DL302" i="3"/>
  <c r="DJ302" i="3"/>
  <c r="DH302" i="3"/>
  <c r="DG302" i="3"/>
  <c r="DL301" i="3"/>
  <c r="DJ301" i="3"/>
  <c r="DH301" i="3"/>
  <c r="DG301" i="3"/>
  <c r="DL300" i="3"/>
  <c r="DJ300" i="3"/>
  <c r="DH300" i="3"/>
  <c r="DG300" i="3"/>
  <c r="DL299" i="3"/>
  <c r="DJ299" i="3"/>
  <c r="DH299" i="3"/>
  <c r="DG299" i="3"/>
  <c r="DL298" i="3"/>
  <c r="DJ298" i="3"/>
  <c r="DH298" i="3"/>
  <c r="DG298" i="3"/>
  <c r="DL297" i="3"/>
  <c r="DJ297" i="3"/>
  <c r="DH297" i="3"/>
  <c r="DG297" i="3"/>
  <c r="DL296" i="3"/>
  <c r="DJ296" i="3"/>
  <c r="DH296" i="3"/>
  <c r="DG296" i="3"/>
  <c r="DL295" i="3"/>
  <c r="DJ295" i="3"/>
  <c r="DH295" i="3"/>
  <c r="DG295" i="3"/>
  <c r="DL294" i="3"/>
  <c r="DJ294" i="3"/>
  <c r="DH294" i="3"/>
  <c r="DG294" i="3"/>
  <c r="DL293" i="3"/>
  <c r="DJ293" i="3"/>
  <c r="DH293" i="3"/>
  <c r="DG293" i="3"/>
  <c r="DL292" i="3"/>
  <c r="DJ292" i="3"/>
  <c r="DH292" i="3"/>
  <c r="DG292" i="3"/>
  <c r="DL291" i="3"/>
  <c r="DJ291" i="3"/>
  <c r="DH291" i="3"/>
  <c r="DG291" i="3"/>
  <c r="DL290" i="3"/>
  <c r="DJ290" i="3"/>
  <c r="DH290" i="3"/>
  <c r="DG290" i="3"/>
  <c r="DL289" i="3"/>
  <c r="DJ289" i="3"/>
  <c r="DH289" i="3"/>
  <c r="DG289" i="3"/>
  <c r="DL288" i="3"/>
  <c r="DJ288" i="3"/>
  <c r="DH288" i="3"/>
  <c r="DG288" i="3"/>
  <c r="DL287" i="3"/>
  <c r="DJ287" i="3"/>
  <c r="DH287" i="3"/>
  <c r="DG287" i="3"/>
  <c r="DL286" i="3"/>
  <c r="DJ286" i="3"/>
  <c r="DH286" i="3"/>
  <c r="DG286" i="3"/>
  <c r="DL285" i="3"/>
  <c r="DJ285" i="3"/>
  <c r="DH285" i="3"/>
  <c r="DG285" i="3"/>
  <c r="DL284" i="3"/>
  <c r="DJ284" i="3"/>
  <c r="DH284" i="3"/>
  <c r="DG284" i="3"/>
  <c r="DL283" i="3"/>
  <c r="DJ283" i="3"/>
  <c r="DH283" i="3"/>
  <c r="DG283" i="3"/>
  <c r="DL282" i="3"/>
  <c r="DJ282" i="3"/>
  <c r="DH282" i="3"/>
  <c r="DG282" i="3"/>
  <c r="DL281" i="3"/>
  <c r="DJ281" i="3"/>
  <c r="DH281" i="3"/>
  <c r="DG281" i="3"/>
  <c r="DL280" i="3"/>
  <c r="DJ280" i="3"/>
  <c r="DH280" i="3"/>
  <c r="DG280" i="3"/>
  <c r="DL279" i="3"/>
  <c r="DJ279" i="3"/>
  <c r="DH279" i="3"/>
  <c r="DG279" i="3"/>
  <c r="DL278" i="3"/>
  <c r="DJ278" i="3"/>
  <c r="DH278" i="3"/>
  <c r="DG278" i="3"/>
  <c r="DL277" i="3"/>
  <c r="DJ277" i="3"/>
  <c r="DH277" i="3"/>
  <c r="DG277" i="3"/>
  <c r="DL276" i="3"/>
  <c r="DJ276" i="3"/>
  <c r="DH276" i="3"/>
  <c r="DG276" i="3"/>
  <c r="DL275" i="3"/>
  <c r="DJ275" i="3"/>
  <c r="DH275" i="3"/>
  <c r="DG275" i="3"/>
  <c r="DL274" i="3"/>
  <c r="DJ274" i="3"/>
  <c r="DH274" i="3"/>
  <c r="DG274" i="3"/>
  <c r="DL273" i="3"/>
  <c r="DJ273" i="3"/>
  <c r="DH273" i="3"/>
  <c r="DG273" i="3"/>
  <c r="DL272" i="3"/>
  <c r="DJ272" i="3"/>
  <c r="DH272" i="3"/>
  <c r="DG272" i="3"/>
  <c r="DL271" i="3"/>
  <c r="DJ271" i="3"/>
  <c r="DH271" i="3"/>
  <c r="DG271" i="3"/>
  <c r="DL270" i="3"/>
  <c r="DJ270" i="3"/>
  <c r="DH270" i="3"/>
  <c r="DG270" i="3"/>
  <c r="DL269" i="3"/>
  <c r="DJ269" i="3"/>
  <c r="DH269" i="3"/>
  <c r="DG269" i="3"/>
  <c r="DL268" i="3"/>
  <c r="DJ268" i="3"/>
  <c r="DH268" i="3"/>
  <c r="DG268" i="3"/>
  <c r="DL267" i="3"/>
  <c r="DJ267" i="3"/>
  <c r="DH267" i="3"/>
  <c r="DG267" i="3"/>
  <c r="DL266" i="3"/>
  <c r="DJ266" i="3"/>
  <c r="DH266" i="3"/>
  <c r="DG266" i="3"/>
  <c r="DL265" i="3"/>
  <c r="DJ265" i="3"/>
  <c r="DH265" i="3"/>
  <c r="DG265" i="3"/>
  <c r="DL264" i="3"/>
  <c r="DJ264" i="3"/>
  <c r="DH264" i="3"/>
  <c r="DG264" i="3"/>
  <c r="DL263" i="3"/>
  <c r="DJ263" i="3"/>
  <c r="DH263" i="3"/>
  <c r="DG263" i="3"/>
  <c r="DL262" i="3"/>
  <c r="DJ262" i="3"/>
  <c r="DH262" i="3"/>
  <c r="DG262" i="3"/>
  <c r="DL261" i="3"/>
  <c r="DJ261" i="3"/>
  <c r="DH261" i="3"/>
  <c r="DG261" i="3"/>
  <c r="DL260" i="3"/>
  <c r="DJ260" i="3"/>
  <c r="DH260" i="3"/>
  <c r="DG260" i="3"/>
  <c r="DL259" i="3"/>
  <c r="DJ259" i="3"/>
  <c r="DH259" i="3"/>
  <c r="DG259" i="3"/>
  <c r="DL258" i="3"/>
  <c r="DJ258" i="3"/>
  <c r="DH258" i="3"/>
  <c r="DG258" i="3"/>
  <c r="DL257" i="3"/>
  <c r="DJ257" i="3"/>
  <c r="DH257" i="3"/>
  <c r="DG257" i="3"/>
  <c r="DL256" i="3"/>
  <c r="DJ256" i="3"/>
  <c r="DH256" i="3"/>
  <c r="DG256" i="3"/>
  <c r="DL255" i="3"/>
  <c r="DJ255" i="3"/>
  <c r="DH255" i="3"/>
  <c r="DG255" i="3"/>
  <c r="DL254" i="3"/>
  <c r="DJ254" i="3"/>
  <c r="DH254" i="3"/>
  <c r="DG254" i="3"/>
  <c r="DL253" i="3"/>
  <c r="DJ253" i="3"/>
  <c r="DH253" i="3"/>
  <c r="DG253" i="3"/>
  <c r="DL252" i="3"/>
  <c r="DJ252" i="3"/>
  <c r="DH252" i="3"/>
  <c r="DG252" i="3"/>
  <c r="DL251" i="3"/>
  <c r="DJ251" i="3"/>
  <c r="DH251" i="3"/>
  <c r="DG251" i="3"/>
  <c r="DL250" i="3"/>
  <c r="DJ250" i="3"/>
  <c r="DH250" i="3"/>
  <c r="DG250" i="3"/>
  <c r="DL249" i="3"/>
  <c r="DJ249" i="3"/>
  <c r="DH249" i="3"/>
  <c r="DG249" i="3"/>
  <c r="DL248" i="3"/>
  <c r="DJ248" i="3"/>
  <c r="DH248" i="3"/>
  <c r="DG248" i="3"/>
  <c r="DL247" i="3"/>
  <c r="DJ247" i="3"/>
  <c r="DH247" i="3"/>
  <c r="DG247" i="3"/>
  <c r="DL246" i="3"/>
  <c r="DJ246" i="3"/>
  <c r="DH246" i="3"/>
  <c r="DG246" i="3"/>
  <c r="DL245" i="3"/>
  <c r="DJ245" i="3"/>
  <c r="DH245" i="3"/>
  <c r="DG245" i="3"/>
  <c r="DL244" i="3"/>
  <c r="DJ244" i="3"/>
  <c r="DH244" i="3"/>
  <c r="DG244" i="3"/>
  <c r="DL243" i="3"/>
  <c r="DJ243" i="3"/>
  <c r="DH243" i="3"/>
  <c r="DG243" i="3"/>
  <c r="DL242" i="3"/>
  <c r="DJ242" i="3"/>
  <c r="DH242" i="3"/>
  <c r="DG242" i="3"/>
  <c r="DL241" i="3"/>
  <c r="DJ241" i="3"/>
  <c r="DH241" i="3"/>
  <c r="DG241" i="3"/>
  <c r="DL240" i="3"/>
  <c r="DJ240" i="3"/>
  <c r="DH240" i="3"/>
  <c r="DG240" i="3"/>
  <c r="DL239" i="3"/>
  <c r="DJ239" i="3"/>
  <c r="DH239" i="3"/>
  <c r="DG239" i="3"/>
  <c r="DL238" i="3"/>
  <c r="DJ238" i="3"/>
  <c r="DH238" i="3"/>
  <c r="DG238" i="3"/>
  <c r="DL237" i="3"/>
  <c r="DJ237" i="3"/>
  <c r="DH237" i="3"/>
  <c r="DG237" i="3"/>
  <c r="DL236" i="3"/>
  <c r="DJ236" i="3"/>
  <c r="DH236" i="3"/>
  <c r="DG236" i="3"/>
  <c r="DL235" i="3"/>
  <c r="DJ235" i="3"/>
  <c r="DH235" i="3"/>
  <c r="DG235" i="3"/>
  <c r="DL234" i="3"/>
  <c r="DJ234" i="3"/>
  <c r="DH234" i="3"/>
  <c r="DG234" i="3"/>
  <c r="DL233" i="3"/>
  <c r="DJ233" i="3"/>
  <c r="DH233" i="3"/>
  <c r="DG233" i="3"/>
  <c r="DL232" i="3"/>
  <c r="DJ232" i="3"/>
  <c r="DH232" i="3"/>
  <c r="DG232" i="3"/>
  <c r="DL231" i="3"/>
  <c r="DJ231" i="3"/>
  <c r="DH231" i="3"/>
  <c r="DG231" i="3"/>
  <c r="DL230" i="3"/>
  <c r="DJ230" i="3"/>
  <c r="DH230" i="3"/>
  <c r="DG230" i="3"/>
  <c r="DL229" i="3"/>
  <c r="DJ229" i="3"/>
  <c r="DH229" i="3"/>
  <c r="DG229" i="3"/>
  <c r="DL228" i="3"/>
  <c r="DJ228" i="3"/>
  <c r="DH228" i="3"/>
  <c r="DG228" i="3"/>
  <c r="DL227" i="3"/>
  <c r="DJ227" i="3"/>
  <c r="DH227" i="3"/>
  <c r="DG227" i="3"/>
  <c r="DL226" i="3"/>
  <c r="DJ226" i="3"/>
  <c r="DH226" i="3"/>
  <c r="DG226" i="3"/>
  <c r="DL225" i="3"/>
  <c r="DJ225" i="3"/>
  <c r="DH225" i="3"/>
  <c r="DG225" i="3"/>
  <c r="DL224" i="3"/>
  <c r="DJ224" i="3"/>
  <c r="DH224" i="3"/>
  <c r="DG224" i="3"/>
  <c r="DL223" i="3"/>
  <c r="DJ223" i="3"/>
  <c r="DH223" i="3"/>
  <c r="DG223" i="3"/>
  <c r="DL222" i="3"/>
  <c r="DJ222" i="3"/>
  <c r="DH222" i="3"/>
  <c r="DG222" i="3"/>
  <c r="DL221" i="3"/>
  <c r="DJ221" i="3"/>
  <c r="DH221" i="3"/>
  <c r="DG221" i="3"/>
  <c r="DL220" i="3"/>
  <c r="DJ220" i="3"/>
  <c r="DH220" i="3"/>
  <c r="DG220" i="3"/>
  <c r="DL219" i="3"/>
  <c r="DJ219" i="3"/>
  <c r="DH219" i="3"/>
  <c r="DG219" i="3"/>
  <c r="DL218" i="3"/>
  <c r="DJ218" i="3"/>
  <c r="DH218" i="3"/>
  <c r="DG218" i="3"/>
  <c r="DL217" i="3"/>
  <c r="DJ217" i="3"/>
  <c r="DH217" i="3"/>
  <c r="DG217" i="3"/>
  <c r="DL216" i="3"/>
  <c r="DJ216" i="3"/>
  <c r="DH216" i="3"/>
  <c r="DG216" i="3"/>
  <c r="DL215" i="3"/>
  <c r="DJ215" i="3"/>
  <c r="DH215" i="3"/>
  <c r="DG215" i="3"/>
  <c r="DL214" i="3"/>
  <c r="DJ214" i="3"/>
  <c r="DH214" i="3"/>
  <c r="DG214" i="3"/>
  <c r="DL213" i="3"/>
  <c r="DJ213" i="3"/>
  <c r="DH213" i="3"/>
  <c r="DG213" i="3"/>
  <c r="DL212" i="3"/>
  <c r="DJ212" i="3"/>
  <c r="DH212" i="3"/>
  <c r="DG212" i="3"/>
  <c r="DL211" i="3"/>
  <c r="DJ211" i="3"/>
  <c r="DH211" i="3"/>
  <c r="DG211" i="3"/>
  <c r="DL210" i="3"/>
  <c r="DJ210" i="3"/>
  <c r="DH210" i="3"/>
  <c r="DG210" i="3"/>
  <c r="DL209" i="3"/>
  <c r="DJ209" i="3"/>
  <c r="DH209" i="3"/>
  <c r="DG209" i="3"/>
  <c r="DL208" i="3"/>
  <c r="DJ208" i="3"/>
  <c r="DH208" i="3"/>
  <c r="DG208" i="3"/>
  <c r="DL207" i="3"/>
  <c r="DJ207" i="3"/>
  <c r="DH207" i="3"/>
  <c r="DG207" i="3"/>
  <c r="DL206" i="3"/>
  <c r="DJ206" i="3"/>
  <c r="DH206" i="3"/>
  <c r="DG206" i="3"/>
  <c r="DL205" i="3"/>
  <c r="DJ205" i="3"/>
  <c r="DH205" i="3"/>
  <c r="DG205" i="3"/>
  <c r="DL204" i="3"/>
  <c r="DJ204" i="3"/>
  <c r="DH204" i="3"/>
  <c r="DG204" i="3"/>
  <c r="DL203" i="3"/>
  <c r="DJ203" i="3"/>
  <c r="DH203" i="3"/>
  <c r="DG203" i="3"/>
  <c r="DL202" i="3"/>
  <c r="DJ202" i="3"/>
  <c r="DH202" i="3"/>
  <c r="DG202" i="3"/>
  <c r="DL201" i="3"/>
  <c r="DJ201" i="3"/>
  <c r="DH201" i="3"/>
  <c r="DG201" i="3"/>
  <c r="DL200" i="3"/>
  <c r="DJ200" i="3"/>
  <c r="DH200" i="3"/>
  <c r="DG200" i="3"/>
  <c r="DL199" i="3"/>
  <c r="DJ199" i="3"/>
  <c r="DH199" i="3"/>
  <c r="DG199" i="3"/>
  <c r="DL198" i="3"/>
  <c r="DJ198" i="3"/>
  <c r="DH198" i="3"/>
  <c r="DG198" i="3"/>
  <c r="DL197" i="3"/>
  <c r="DJ197" i="3"/>
  <c r="DH197" i="3"/>
  <c r="DG197" i="3"/>
  <c r="DL196" i="3"/>
  <c r="DJ196" i="3"/>
  <c r="DH196" i="3"/>
  <c r="DG196" i="3"/>
  <c r="DL195" i="3"/>
  <c r="DJ195" i="3"/>
  <c r="DH195" i="3"/>
  <c r="DG195" i="3"/>
  <c r="DL194" i="3"/>
  <c r="DJ194" i="3"/>
  <c r="DH194" i="3"/>
  <c r="DG194" i="3"/>
  <c r="DL193" i="3"/>
  <c r="DJ193" i="3"/>
  <c r="DH193" i="3"/>
  <c r="DG193" i="3"/>
  <c r="DL192" i="3"/>
  <c r="DJ192" i="3"/>
  <c r="DH192" i="3"/>
  <c r="DG192" i="3"/>
  <c r="DL191" i="3"/>
  <c r="DJ191" i="3"/>
  <c r="DH191" i="3"/>
  <c r="DG191" i="3"/>
  <c r="DL190" i="3"/>
  <c r="DJ190" i="3"/>
  <c r="DH190" i="3"/>
  <c r="DG190" i="3"/>
  <c r="DL189" i="3"/>
  <c r="DJ189" i="3"/>
  <c r="DH189" i="3"/>
  <c r="DG189" i="3"/>
  <c r="DL188" i="3"/>
  <c r="DJ188" i="3"/>
  <c r="DH188" i="3"/>
  <c r="DG188" i="3"/>
  <c r="DL187" i="3"/>
  <c r="DJ187" i="3"/>
  <c r="DH187" i="3"/>
  <c r="DG187" i="3"/>
  <c r="DL186" i="3"/>
  <c r="DJ186" i="3"/>
  <c r="DH186" i="3"/>
  <c r="DG186" i="3"/>
  <c r="DL185" i="3"/>
  <c r="DJ185" i="3"/>
  <c r="DH185" i="3"/>
  <c r="DG185" i="3"/>
  <c r="DL184" i="3"/>
  <c r="DJ184" i="3"/>
  <c r="DH184" i="3"/>
  <c r="DG184" i="3"/>
  <c r="DL183" i="3"/>
  <c r="DJ183" i="3"/>
  <c r="DH183" i="3"/>
  <c r="DG183" i="3"/>
  <c r="DL182" i="3"/>
  <c r="DJ182" i="3"/>
  <c r="DH182" i="3"/>
  <c r="DG182" i="3"/>
  <c r="DL181" i="3"/>
  <c r="DJ181" i="3"/>
  <c r="DH181" i="3"/>
  <c r="DG181" i="3"/>
  <c r="DL180" i="3"/>
  <c r="DJ180" i="3"/>
  <c r="DH180" i="3"/>
  <c r="DG180" i="3"/>
  <c r="DL179" i="3"/>
  <c r="DJ179" i="3"/>
  <c r="DH179" i="3"/>
  <c r="DG179" i="3"/>
  <c r="DL178" i="3"/>
  <c r="DJ178" i="3"/>
  <c r="DH178" i="3"/>
  <c r="DG178" i="3"/>
  <c r="DL177" i="3"/>
  <c r="DJ177" i="3"/>
  <c r="DH177" i="3"/>
  <c r="DG177" i="3"/>
  <c r="DL176" i="3"/>
  <c r="DJ176" i="3"/>
  <c r="DH176" i="3"/>
  <c r="DG176" i="3"/>
  <c r="DL175" i="3"/>
  <c r="DJ175" i="3"/>
  <c r="DH175" i="3"/>
  <c r="DG175" i="3"/>
  <c r="DL174" i="3"/>
  <c r="DJ174" i="3"/>
  <c r="DH174" i="3"/>
  <c r="DG174" i="3"/>
  <c r="DL173" i="3"/>
  <c r="DJ173" i="3"/>
  <c r="DH173" i="3"/>
  <c r="DG173" i="3"/>
  <c r="DL172" i="3"/>
  <c r="DJ172" i="3"/>
  <c r="DH172" i="3"/>
  <c r="DG172" i="3"/>
  <c r="DL171" i="3"/>
  <c r="DJ171" i="3"/>
  <c r="DH171" i="3"/>
  <c r="DG171" i="3"/>
  <c r="DL170" i="3"/>
  <c r="DJ170" i="3"/>
  <c r="DH170" i="3"/>
  <c r="DG170" i="3"/>
  <c r="DL169" i="3"/>
  <c r="DJ169" i="3"/>
  <c r="DH169" i="3"/>
  <c r="DG169" i="3"/>
  <c r="DL168" i="3"/>
  <c r="DJ168" i="3"/>
  <c r="DH168" i="3"/>
  <c r="DG168" i="3"/>
  <c r="DL167" i="3"/>
  <c r="DJ167" i="3"/>
  <c r="DH167" i="3"/>
  <c r="DG167" i="3"/>
  <c r="DL166" i="3"/>
  <c r="DJ166" i="3"/>
  <c r="DH166" i="3"/>
  <c r="DG166" i="3"/>
  <c r="DL165" i="3"/>
  <c r="DJ165" i="3"/>
  <c r="DH165" i="3"/>
  <c r="DG165" i="3"/>
  <c r="DL164" i="3"/>
  <c r="DJ164" i="3"/>
  <c r="DH164" i="3"/>
  <c r="DG164" i="3"/>
  <c r="DL163" i="3"/>
  <c r="DJ163" i="3"/>
  <c r="DH163" i="3"/>
  <c r="DG163" i="3"/>
  <c r="DL162" i="3"/>
  <c r="DJ162" i="3"/>
  <c r="DH162" i="3"/>
  <c r="DG162" i="3"/>
  <c r="DL161" i="3"/>
  <c r="DJ161" i="3"/>
  <c r="DH161" i="3"/>
  <c r="DG161" i="3"/>
  <c r="DL160" i="3"/>
  <c r="DJ160" i="3"/>
  <c r="DH160" i="3"/>
  <c r="DG160" i="3"/>
  <c r="DL159" i="3"/>
  <c r="DJ159" i="3"/>
  <c r="DH159" i="3"/>
  <c r="DG159" i="3"/>
  <c r="DL158" i="3"/>
  <c r="DJ158" i="3"/>
  <c r="DH158" i="3"/>
  <c r="DG158" i="3"/>
  <c r="DL157" i="3"/>
  <c r="DJ157" i="3"/>
  <c r="DH157" i="3"/>
  <c r="DG157" i="3"/>
  <c r="DL156" i="3"/>
  <c r="DJ156" i="3"/>
  <c r="DH156" i="3"/>
  <c r="DG156" i="3"/>
  <c r="DL155" i="3"/>
  <c r="DJ155" i="3"/>
  <c r="DH155" i="3"/>
  <c r="DG155" i="3"/>
  <c r="DL154" i="3"/>
  <c r="DJ154" i="3"/>
  <c r="DH154" i="3"/>
  <c r="DG154" i="3"/>
  <c r="DL153" i="3"/>
  <c r="DJ153" i="3"/>
  <c r="DH153" i="3"/>
  <c r="DG153" i="3"/>
  <c r="DL152" i="3"/>
  <c r="DJ152" i="3"/>
  <c r="DH152" i="3"/>
  <c r="DG152" i="3"/>
  <c r="DL151" i="3"/>
  <c r="DJ151" i="3"/>
  <c r="DH151" i="3"/>
  <c r="DG151" i="3"/>
  <c r="DL150" i="3"/>
  <c r="DJ150" i="3"/>
  <c r="DH150" i="3"/>
  <c r="DG150" i="3"/>
  <c r="DL149" i="3"/>
  <c r="DJ149" i="3"/>
  <c r="DH149" i="3"/>
  <c r="DG149" i="3"/>
  <c r="DL148" i="3"/>
  <c r="DJ148" i="3"/>
  <c r="DH148" i="3"/>
  <c r="DG148" i="3"/>
  <c r="DL147" i="3"/>
  <c r="DJ147" i="3"/>
  <c r="DH147" i="3"/>
  <c r="DG147" i="3"/>
  <c r="DL146" i="3"/>
  <c r="DJ146" i="3"/>
  <c r="DH146" i="3"/>
  <c r="DG146" i="3"/>
  <c r="DL145" i="3"/>
  <c r="DJ145" i="3"/>
  <c r="DH145" i="3"/>
  <c r="DG145" i="3"/>
  <c r="DL144" i="3"/>
  <c r="DJ144" i="3"/>
  <c r="DH144" i="3"/>
  <c r="DG144" i="3"/>
  <c r="DL143" i="3"/>
  <c r="DJ143" i="3"/>
  <c r="DH143" i="3"/>
  <c r="DG143" i="3"/>
  <c r="DL142" i="3"/>
  <c r="DJ142" i="3"/>
  <c r="DH142" i="3"/>
  <c r="DG142" i="3"/>
  <c r="DL141" i="3"/>
  <c r="DJ141" i="3"/>
  <c r="DH141" i="3"/>
  <c r="DG141" i="3"/>
  <c r="DL140" i="3"/>
  <c r="DJ140" i="3"/>
  <c r="DH140" i="3"/>
  <c r="DG140" i="3"/>
  <c r="DL139" i="3"/>
  <c r="DJ139" i="3"/>
  <c r="DH139" i="3"/>
  <c r="DG139" i="3"/>
  <c r="DL138" i="3"/>
  <c r="DJ138" i="3"/>
  <c r="DH138" i="3"/>
  <c r="DG138" i="3"/>
  <c r="DL137" i="3"/>
  <c r="DJ137" i="3"/>
  <c r="DH137" i="3"/>
  <c r="DG137" i="3"/>
  <c r="DL136" i="3"/>
  <c r="DJ136" i="3"/>
  <c r="DH136" i="3"/>
  <c r="DG136" i="3"/>
  <c r="DL135" i="3"/>
  <c r="DJ135" i="3"/>
  <c r="DH135" i="3"/>
  <c r="DG135" i="3"/>
  <c r="DL134" i="3"/>
  <c r="DJ134" i="3"/>
  <c r="DH134" i="3"/>
  <c r="DG134" i="3"/>
  <c r="DL133" i="3"/>
  <c r="DJ133" i="3"/>
  <c r="DH133" i="3"/>
  <c r="DG133" i="3"/>
  <c r="DL132" i="3"/>
  <c r="DJ132" i="3"/>
  <c r="DH132" i="3"/>
  <c r="DG132" i="3"/>
  <c r="DL131" i="3"/>
  <c r="DJ131" i="3"/>
  <c r="DH131" i="3"/>
  <c r="DG131" i="3"/>
  <c r="DL130" i="3"/>
  <c r="DJ130" i="3"/>
  <c r="DH130" i="3"/>
  <c r="DG130" i="3"/>
  <c r="DL129" i="3"/>
  <c r="DJ129" i="3"/>
  <c r="DH129" i="3"/>
  <c r="DG129" i="3"/>
  <c r="DL128" i="3"/>
  <c r="DJ128" i="3"/>
  <c r="DH128" i="3"/>
  <c r="DG128" i="3"/>
  <c r="DL127" i="3"/>
  <c r="DJ127" i="3"/>
  <c r="DH127" i="3"/>
  <c r="DG127" i="3"/>
  <c r="DL126" i="3"/>
  <c r="DJ126" i="3"/>
  <c r="DH126" i="3"/>
  <c r="DG126" i="3"/>
  <c r="DL125" i="3"/>
  <c r="DJ125" i="3"/>
  <c r="DH125" i="3"/>
  <c r="DG125" i="3"/>
  <c r="DL124" i="3"/>
  <c r="DJ124" i="3"/>
  <c r="DH124" i="3"/>
  <c r="DG124" i="3"/>
  <c r="DL123" i="3"/>
  <c r="DJ123" i="3"/>
  <c r="DH123" i="3"/>
  <c r="DG123" i="3"/>
  <c r="DL122" i="3"/>
  <c r="DJ122" i="3"/>
  <c r="DH122" i="3"/>
  <c r="DG122" i="3"/>
  <c r="DL121" i="3"/>
  <c r="DJ121" i="3"/>
  <c r="DH121" i="3"/>
  <c r="DG121" i="3"/>
  <c r="DL120" i="3"/>
  <c r="DJ120" i="3"/>
  <c r="DH120" i="3"/>
  <c r="DG120" i="3"/>
  <c r="DL119" i="3"/>
  <c r="DJ119" i="3"/>
  <c r="DH119" i="3"/>
  <c r="DG119" i="3"/>
  <c r="DL118" i="3"/>
  <c r="DJ118" i="3"/>
  <c r="DH118" i="3"/>
  <c r="DG118" i="3"/>
  <c r="DL117" i="3"/>
  <c r="DJ117" i="3"/>
  <c r="DH117" i="3"/>
  <c r="DG117" i="3"/>
  <c r="DL116" i="3"/>
  <c r="DJ116" i="3"/>
  <c r="DH116" i="3"/>
  <c r="DG116" i="3"/>
  <c r="DL115" i="3"/>
  <c r="DJ115" i="3"/>
  <c r="DH115" i="3"/>
  <c r="DG115" i="3"/>
  <c r="DL114" i="3"/>
  <c r="DJ114" i="3"/>
  <c r="DH114" i="3"/>
  <c r="DG114" i="3"/>
  <c r="DL113" i="3"/>
  <c r="DJ113" i="3"/>
  <c r="DH113" i="3"/>
  <c r="DG113" i="3"/>
  <c r="DL112" i="3"/>
  <c r="DJ112" i="3"/>
  <c r="DH112" i="3"/>
  <c r="DG112" i="3"/>
  <c r="DL111" i="3"/>
  <c r="DJ111" i="3"/>
  <c r="DH111" i="3"/>
  <c r="DG111" i="3"/>
  <c r="DL110" i="3"/>
  <c r="DJ110" i="3"/>
  <c r="DH110" i="3"/>
  <c r="DG110" i="3"/>
  <c r="DL109" i="3"/>
  <c r="DJ109" i="3"/>
  <c r="DH109" i="3"/>
  <c r="DG109" i="3"/>
  <c r="DL108" i="3"/>
  <c r="DJ108" i="3"/>
  <c r="DH108" i="3"/>
  <c r="DG108" i="3"/>
  <c r="DL107" i="3"/>
  <c r="DJ107" i="3"/>
  <c r="DH107" i="3"/>
  <c r="DG107" i="3"/>
  <c r="DL106" i="3"/>
  <c r="DJ106" i="3"/>
  <c r="DH106" i="3"/>
  <c r="DG106" i="3"/>
  <c r="DL105" i="3"/>
  <c r="DJ105" i="3"/>
  <c r="DH105" i="3"/>
  <c r="DG105" i="3"/>
  <c r="DL104" i="3"/>
  <c r="DJ104" i="3"/>
  <c r="DH104" i="3"/>
  <c r="DG104" i="3"/>
  <c r="DL103" i="3"/>
  <c r="DJ103" i="3"/>
  <c r="DH103" i="3"/>
  <c r="DG103" i="3"/>
  <c r="DL102" i="3"/>
  <c r="DJ102" i="3"/>
  <c r="DH102" i="3"/>
  <c r="DG102" i="3"/>
  <c r="DL101" i="3"/>
  <c r="DJ101" i="3"/>
  <c r="DH101" i="3"/>
  <c r="DG101" i="3"/>
  <c r="DL100" i="3"/>
  <c r="DJ100" i="3"/>
  <c r="DH100" i="3"/>
  <c r="DG100" i="3"/>
  <c r="DL99" i="3"/>
  <c r="DJ99" i="3"/>
  <c r="DH99" i="3"/>
  <c r="DG99" i="3"/>
  <c r="DL98" i="3"/>
  <c r="DJ98" i="3"/>
  <c r="DH98" i="3"/>
  <c r="DG98" i="3"/>
  <c r="DL97" i="3"/>
  <c r="DJ97" i="3"/>
  <c r="DH97" i="3"/>
  <c r="DG97" i="3"/>
  <c r="DL96" i="3"/>
  <c r="DJ96" i="3"/>
  <c r="DH96" i="3"/>
  <c r="DG96" i="3"/>
  <c r="DL95" i="3"/>
  <c r="DJ95" i="3"/>
  <c r="DH95" i="3"/>
  <c r="DG95" i="3"/>
  <c r="DL94" i="3"/>
  <c r="DJ94" i="3"/>
  <c r="DH94" i="3"/>
  <c r="DG94" i="3"/>
  <c r="DL93" i="3"/>
  <c r="DJ93" i="3"/>
  <c r="DH93" i="3"/>
  <c r="DG93" i="3"/>
  <c r="DL92" i="3"/>
  <c r="DJ92" i="3"/>
  <c r="DH92" i="3"/>
  <c r="DG92" i="3"/>
  <c r="DL91" i="3"/>
  <c r="DJ91" i="3"/>
  <c r="DH91" i="3"/>
  <c r="DG91" i="3"/>
  <c r="DL90" i="3"/>
  <c r="DJ90" i="3"/>
  <c r="DH90" i="3"/>
  <c r="DG90" i="3"/>
  <c r="DL89" i="3"/>
  <c r="DJ89" i="3"/>
  <c r="DH89" i="3"/>
  <c r="DG89" i="3"/>
  <c r="DL88" i="3"/>
  <c r="DJ88" i="3"/>
  <c r="DH88" i="3"/>
  <c r="DG88" i="3"/>
  <c r="DL87" i="3"/>
  <c r="DJ87" i="3"/>
  <c r="DH87" i="3"/>
  <c r="DG87" i="3"/>
  <c r="DL86" i="3"/>
  <c r="DJ86" i="3"/>
  <c r="DH86" i="3"/>
  <c r="DG86" i="3"/>
  <c r="DL85" i="3"/>
  <c r="DJ85" i="3"/>
  <c r="DH85" i="3"/>
  <c r="DG85" i="3"/>
  <c r="DL84" i="3"/>
  <c r="DJ84" i="3"/>
  <c r="DH84" i="3"/>
  <c r="DG84" i="3"/>
  <c r="DL83" i="3"/>
  <c r="DJ83" i="3"/>
  <c r="DH83" i="3"/>
  <c r="DG83" i="3"/>
  <c r="DL82" i="3"/>
  <c r="DJ82" i="3"/>
  <c r="DH82" i="3"/>
  <c r="DG82" i="3"/>
  <c r="DL81" i="3"/>
  <c r="DJ81" i="3"/>
  <c r="DH81" i="3"/>
  <c r="DG81" i="3"/>
  <c r="DL80" i="3"/>
  <c r="DJ80" i="3"/>
  <c r="DH80" i="3"/>
  <c r="DG80" i="3"/>
  <c r="DL79" i="3"/>
  <c r="DJ79" i="3"/>
  <c r="DH79" i="3"/>
  <c r="DG79" i="3"/>
  <c r="DL78" i="3"/>
  <c r="DJ78" i="3"/>
  <c r="DH78" i="3"/>
  <c r="DG78" i="3"/>
  <c r="DL77" i="3"/>
  <c r="DJ77" i="3"/>
  <c r="DH77" i="3"/>
  <c r="DG77" i="3"/>
  <c r="DL76" i="3"/>
  <c r="DJ76" i="3"/>
  <c r="DH76" i="3"/>
  <c r="DG76" i="3"/>
  <c r="DL75" i="3"/>
  <c r="DJ75" i="3"/>
  <c r="DH75" i="3"/>
  <c r="DG75" i="3"/>
  <c r="DL74" i="3"/>
  <c r="DJ74" i="3"/>
  <c r="DH74" i="3"/>
  <c r="DG74" i="3"/>
  <c r="DL73" i="3"/>
  <c r="DJ73" i="3"/>
  <c r="DH73" i="3"/>
  <c r="DG73" i="3"/>
  <c r="DL72" i="3"/>
  <c r="DJ72" i="3"/>
  <c r="DH72" i="3"/>
  <c r="DG72" i="3"/>
  <c r="DL71" i="3"/>
  <c r="DJ71" i="3"/>
  <c r="DH71" i="3"/>
  <c r="DG71" i="3"/>
  <c r="DL70" i="3"/>
  <c r="DJ70" i="3"/>
  <c r="DH70" i="3"/>
  <c r="DG70" i="3"/>
  <c r="DL69" i="3"/>
  <c r="DJ69" i="3"/>
  <c r="DH69" i="3"/>
  <c r="DG69" i="3"/>
  <c r="DL68" i="3"/>
  <c r="DJ68" i="3"/>
  <c r="DH68" i="3"/>
  <c r="DG68" i="3"/>
  <c r="DL67" i="3"/>
  <c r="DJ67" i="3"/>
  <c r="DH67" i="3"/>
  <c r="DG67" i="3"/>
  <c r="DL66" i="3"/>
  <c r="DJ66" i="3"/>
  <c r="DH66" i="3"/>
  <c r="DG66" i="3"/>
  <c r="DL65" i="3"/>
  <c r="DJ65" i="3"/>
  <c r="DH65" i="3"/>
  <c r="DG65" i="3"/>
  <c r="DL64" i="3"/>
  <c r="DJ64" i="3"/>
  <c r="DH64" i="3"/>
  <c r="DG64" i="3"/>
  <c r="DL63" i="3"/>
  <c r="DJ63" i="3"/>
  <c r="DH63" i="3"/>
  <c r="DG63" i="3"/>
  <c r="DL62" i="3"/>
  <c r="DJ62" i="3"/>
  <c r="DH62" i="3"/>
  <c r="DG62" i="3"/>
  <c r="DL61" i="3"/>
  <c r="DJ61" i="3"/>
  <c r="DH61" i="3"/>
  <c r="DG61" i="3"/>
  <c r="DL60" i="3"/>
  <c r="DJ60" i="3"/>
  <c r="DH60" i="3"/>
  <c r="DG60" i="3"/>
  <c r="DL59" i="3"/>
  <c r="DJ59" i="3"/>
  <c r="DH59" i="3"/>
  <c r="DG59" i="3"/>
  <c r="DL58" i="3"/>
  <c r="DJ58" i="3"/>
  <c r="DH58" i="3"/>
  <c r="DG58" i="3"/>
  <c r="DL57" i="3"/>
  <c r="DJ57" i="3"/>
  <c r="DH57" i="3"/>
  <c r="DG57" i="3"/>
  <c r="DL56" i="3"/>
  <c r="DJ56" i="3"/>
  <c r="DH56" i="3"/>
  <c r="DG56" i="3"/>
  <c r="DL55" i="3"/>
  <c r="DJ55" i="3"/>
  <c r="DH55" i="3"/>
  <c r="DG55" i="3"/>
  <c r="DL54" i="3"/>
  <c r="DJ54" i="3"/>
  <c r="DH54" i="3"/>
  <c r="DG54" i="3"/>
  <c r="DL53" i="3"/>
  <c r="DJ53" i="3"/>
  <c r="DH53" i="3"/>
  <c r="DG53" i="3"/>
  <c r="DL52" i="3"/>
  <c r="DJ52" i="3"/>
  <c r="DH52" i="3"/>
  <c r="DG52" i="3"/>
  <c r="DL51" i="3"/>
  <c r="DJ51" i="3"/>
  <c r="DH51" i="3"/>
  <c r="DG51" i="3"/>
  <c r="DL50" i="3"/>
  <c r="DJ50" i="3"/>
  <c r="DH50" i="3"/>
  <c r="DG50" i="3"/>
  <c r="DL49" i="3"/>
  <c r="DJ49" i="3"/>
  <c r="DH49" i="3"/>
  <c r="DG49" i="3"/>
  <c r="DL48" i="3"/>
  <c r="DJ48" i="3"/>
  <c r="DH48" i="3"/>
  <c r="DG48" i="3"/>
  <c r="DL47" i="3"/>
  <c r="DJ47" i="3"/>
  <c r="DH47" i="3"/>
  <c r="DG47" i="3"/>
  <c r="DL46" i="3"/>
  <c r="DJ46" i="3"/>
  <c r="DH46" i="3"/>
  <c r="DG46" i="3"/>
  <c r="DL45" i="3"/>
  <c r="DJ45" i="3"/>
  <c r="DH45" i="3"/>
  <c r="DG45" i="3"/>
  <c r="DL44" i="3"/>
  <c r="DJ44" i="3"/>
  <c r="DH44" i="3"/>
  <c r="DG44" i="3"/>
  <c r="DL43" i="3"/>
  <c r="DJ43" i="3"/>
  <c r="DH43" i="3"/>
  <c r="DG43" i="3"/>
  <c r="DL42" i="3"/>
  <c r="DJ42" i="3"/>
  <c r="DH42" i="3"/>
  <c r="DG42" i="3"/>
  <c r="DL41" i="3"/>
  <c r="DJ41" i="3"/>
  <c r="DH41" i="3"/>
  <c r="DG41" i="3"/>
  <c r="DL40" i="3"/>
  <c r="DJ40" i="3"/>
  <c r="DH40" i="3"/>
  <c r="DG40" i="3"/>
  <c r="DL39" i="3"/>
  <c r="DJ39" i="3"/>
  <c r="DH39" i="3"/>
  <c r="DG39" i="3"/>
  <c r="DL38" i="3"/>
  <c r="DJ38" i="3"/>
  <c r="DH38" i="3"/>
  <c r="DG38" i="3"/>
  <c r="DL37" i="3"/>
  <c r="DJ37" i="3"/>
  <c r="DH37" i="3"/>
  <c r="DG37" i="3"/>
  <c r="DL36" i="3"/>
  <c r="DJ36" i="3"/>
  <c r="DH36" i="3"/>
  <c r="DG36" i="3"/>
  <c r="DL35" i="3"/>
  <c r="DJ35" i="3"/>
  <c r="DH35" i="3"/>
  <c r="DG35" i="3"/>
  <c r="DL34" i="3"/>
  <c r="DJ34" i="3"/>
  <c r="DH34" i="3"/>
  <c r="DG34" i="3"/>
  <c r="DL33" i="3"/>
  <c r="DJ33" i="3"/>
  <c r="DH33" i="3"/>
  <c r="DG33" i="3"/>
  <c r="DL32" i="3"/>
  <c r="DJ32" i="3"/>
  <c r="DH32" i="3"/>
  <c r="DG32" i="3"/>
  <c r="DL31" i="3"/>
  <c r="DJ31" i="3"/>
  <c r="DH31" i="3"/>
  <c r="DG31" i="3"/>
  <c r="DL30" i="3"/>
  <c r="DJ30" i="3"/>
  <c r="DH30" i="3"/>
  <c r="DG30" i="3"/>
  <c r="DL29" i="3"/>
  <c r="DJ29" i="3"/>
  <c r="DH29" i="3"/>
  <c r="DG29" i="3"/>
  <c r="DL28" i="3"/>
  <c r="DJ28" i="3"/>
  <c r="DH28" i="3"/>
  <c r="DG28" i="3"/>
  <c r="DL27" i="3"/>
  <c r="DJ27" i="3"/>
  <c r="DH27" i="3"/>
  <c r="DG27" i="3"/>
  <c r="DL26" i="3"/>
  <c r="DJ26" i="3"/>
  <c r="DH26" i="3"/>
  <c r="DG26" i="3"/>
  <c r="DL25" i="3"/>
  <c r="DJ25" i="3"/>
  <c r="DH25" i="3"/>
  <c r="DG25" i="3"/>
  <c r="DL24" i="3"/>
  <c r="DJ24" i="3"/>
  <c r="DH24" i="3"/>
  <c r="DG24" i="3"/>
  <c r="DL23" i="3"/>
  <c r="DJ23" i="3"/>
  <c r="DH23" i="3"/>
  <c r="DG23" i="3"/>
  <c r="DL22" i="3"/>
  <c r="DJ22" i="3"/>
  <c r="DH22" i="3"/>
  <c r="DG22" i="3"/>
  <c r="DL21" i="3"/>
  <c r="DJ21" i="3"/>
  <c r="DH21" i="3"/>
  <c r="DG21" i="3"/>
  <c r="DL20" i="3"/>
  <c r="DJ20" i="3"/>
  <c r="DH20" i="3"/>
  <c r="DG20" i="3"/>
  <c r="DL19" i="3"/>
  <c r="DJ19" i="3"/>
  <c r="DH19" i="3"/>
  <c r="DG19" i="3"/>
  <c r="DL18" i="3"/>
  <c r="DJ18" i="3"/>
  <c r="DH18" i="3"/>
  <c r="DG18" i="3"/>
  <c r="DL17" i="3"/>
  <c r="DJ17" i="3"/>
  <c r="DH17" i="3"/>
  <c r="DG17" i="3"/>
  <c r="DL16" i="3"/>
  <c r="DJ16" i="3"/>
  <c r="DH16" i="3"/>
  <c r="DG16" i="3"/>
  <c r="DL15" i="3"/>
  <c r="DJ15" i="3"/>
  <c r="DH15" i="3"/>
  <c r="DG15" i="3"/>
  <c r="DL14" i="3"/>
  <c r="DJ14" i="3"/>
  <c r="DH14" i="3"/>
  <c r="DG14" i="3"/>
  <c r="DL13" i="3"/>
  <c r="DJ13" i="3"/>
  <c r="DH13" i="3"/>
  <c r="DG13" i="3"/>
  <c r="DL12" i="3"/>
  <c r="DJ12" i="3"/>
  <c r="DH12" i="3"/>
  <c r="DG12" i="3"/>
  <c r="DL11" i="3"/>
  <c r="DJ11" i="3"/>
  <c r="DH11" i="3"/>
  <c r="DG11" i="3"/>
  <c r="DL10" i="3"/>
  <c r="DJ10" i="3"/>
  <c r="DH10" i="3"/>
  <c r="DG10" i="3"/>
  <c r="DL9" i="3"/>
  <c r="DJ9" i="3"/>
  <c r="DH9" i="3"/>
  <c r="DG9" i="3"/>
  <c r="DL8" i="3"/>
  <c r="DJ8" i="3"/>
  <c r="DH8" i="3"/>
  <c r="DG8" i="3"/>
  <c r="DL7" i="3"/>
  <c r="DJ7" i="3"/>
  <c r="DH7" i="3"/>
  <c r="DG7" i="3"/>
  <c r="DL6" i="3"/>
  <c r="DJ6" i="3"/>
  <c r="DH6" i="3"/>
  <c r="DG6" i="3"/>
  <c r="DL5" i="3"/>
  <c r="DJ5" i="3"/>
  <c r="DH5" i="3"/>
  <c r="DG5" i="3"/>
  <c r="DI3" i="3"/>
  <c r="DF3" i="3"/>
  <c r="DE3" i="3"/>
  <c r="DR3" i="3" l="1"/>
  <c r="DV3" i="3"/>
  <c r="DT3" i="3"/>
  <c r="DJ3" i="3"/>
  <c r="DQ3" i="3"/>
  <c r="DL3" i="3"/>
  <c r="DH3" i="3"/>
  <c r="DG3" i="3"/>
  <c r="DB333" i="3" l="1"/>
  <c r="CZ333" i="3"/>
  <c r="CX333" i="3"/>
  <c r="CW333" i="3"/>
  <c r="CR333" i="3"/>
  <c r="CP333" i="3"/>
  <c r="CN333" i="3"/>
  <c r="CM333" i="3"/>
  <c r="DB332" i="3"/>
  <c r="CZ332" i="3"/>
  <c r="CX332" i="3"/>
  <c r="CW332" i="3"/>
  <c r="CR332" i="3"/>
  <c r="CP332" i="3"/>
  <c r="CN332" i="3"/>
  <c r="CM332" i="3"/>
  <c r="DB331" i="3"/>
  <c r="CZ331" i="3"/>
  <c r="CX331" i="3"/>
  <c r="CW331" i="3"/>
  <c r="CR331" i="3"/>
  <c r="CP331" i="3"/>
  <c r="CN331" i="3"/>
  <c r="CM331" i="3"/>
  <c r="DB330" i="3"/>
  <c r="CZ330" i="3"/>
  <c r="CX330" i="3"/>
  <c r="CW330" i="3"/>
  <c r="CR330" i="3"/>
  <c r="CP330" i="3"/>
  <c r="CN330" i="3"/>
  <c r="CM330" i="3"/>
  <c r="DB329" i="3"/>
  <c r="CZ329" i="3"/>
  <c r="CX329" i="3"/>
  <c r="CW329" i="3"/>
  <c r="CR329" i="3"/>
  <c r="CP329" i="3"/>
  <c r="CN329" i="3"/>
  <c r="CM329" i="3"/>
  <c r="DB328" i="3"/>
  <c r="CZ328" i="3"/>
  <c r="CX328" i="3"/>
  <c r="CW328" i="3"/>
  <c r="CR328" i="3"/>
  <c r="CP328" i="3"/>
  <c r="CN328" i="3"/>
  <c r="CM328" i="3"/>
  <c r="DB327" i="3"/>
  <c r="CZ327" i="3"/>
  <c r="CX327" i="3"/>
  <c r="CW327" i="3"/>
  <c r="CR327" i="3"/>
  <c r="CP327" i="3"/>
  <c r="CN327" i="3"/>
  <c r="CM327" i="3"/>
  <c r="DB326" i="3"/>
  <c r="CZ326" i="3"/>
  <c r="CX326" i="3"/>
  <c r="CW326" i="3"/>
  <c r="CR326" i="3"/>
  <c r="CP326" i="3"/>
  <c r="CN326" i="3"/>
  <c r="CM326" i="3"/>
  <c r="DB325" i="3"/>
  <c r="CZ325" i="3"/>
  <c r="CX325" i="3"/>
  <c r="CW325" i="3"/>
  <c r="CR325" i="3"/>
  <c r="CP325" i="3"/>
  <c r="CN325" i="3"/>
  <c r="CM325" i="3"/>
  <c r="DB324" i="3"/>
  <c r="CZ324" i="3"/>
  <c r="CX324" i="3"/>
  <c r="CW324" i="3"/>
  <c r="CR324" i="3"/>
  <c r="CP324" i="3"/>
  <c r="CN324" i="3"/>
  <c r="CM324" i="3"/>
  <c r="DB323" i="3"/>
  <c r="CZ323" i="3"/>
  <c r="CX323" i="3"/>
  <c r="CW323" i="3"/>
  <c r="CR323" i="3"/>
  <c r="CP323" i="3"/>
  <c r="CN323" i="3"/>
  <c r="CM323" i="3"/>
  <c r="DB322" i="3"/>
  <c r="CZ322" i="3"/>
  <c r="CX322" i="3"/>
  <c r="CW322" i="3"/>
  <c r="CR322" i="3"/>
  <c r="CP322" i="3"/>
  <c r="CN322" i="3"/>
  <c r="CM322" i="3"/>
  <c r="DB321" i="3"/>
  <c r="CZ321" i="3"/>
  <c r="CX321" i="3"/>
  <c r="CW321" i="3"/>
  <c r="CR321" i="3"/>
  <c r="CP321" i="3"/>
  <c r="CN321" i="3"/>
  <c r="CM321" i="3"/>
  <c r="DB320" i="3"/>
  <c r="CZ320" i="3"/>
  <c r="CX320" i="3"/>
  <c r="CW320" i="3"/>
  <c r="CR320" i="3"/>
  <c r="CP320" i="3"/>
  <c r="CN320" i="3"/>
  <c r="CM320" i="3"/>
  <c r="DB319" i="3"/>
  <c r="CZ319" i="3"/>
  <c r="CX319" i="3"/>
  <c r="CW319" i="3"/>
  <c r="CR319" i="3"/>
  <c r="CP319" i="3"/>
  <c r="CN319" i="3"/>
  <c r="CM319" i="3"/>
  <c r="DB318" i="3"/>
  <c r="CZ318" i="3"/>
  <c r="CX318" i="3"/>
  <c r="CW318" i="3"/>
  <c r="CR318" i="3"/>
  <c r="CP318" i="3"/>
  <c r="CN318" i="3"/>
  <c r="CM318" i="3"/>
  <c r="DB317" i="3"/>
  <c r="CZ317" i="3"/>
  <c r="CX317" i="3"/>
  <c r="CW317" i="3"/>
  <c r="CR317" i="3"/>
  <c r="CP317" i="3"/>
  <c r="CN317" i="3"/>
  <c r="CM317" i="3"/>
  <c r="DB316" i="3"/>
  <c r="CZ316" i="3"/>
  <c r="CX316" i="3"/>
  <c r="CW316" i="3"/>
  <c r="CR316" i="3"/>
  <c r="CP316" i="3"/>
  <c r="CN316" i="3"/>
  <c r="CM316" i="3"/>
  <c r="DB315" i="3"/>
  <c r="CZ315" i="3"/>
  <c r="CX315" i="3"/>
  <c r="CW315" i="3"/>
  <c r="CR315" i="3"/>
  <c r="CP315" i="3"/>
  <c r="CN315" i="3"/>
  <c r="CM315" i="3"/>
  <c r="DB314" i="3"/>
  <c r="CZ314" i="3"/>
  <c r="CX314" i="3"/>
  <c r="CW314" i="3"/>
  <c r="CR314" i="3"/>
  <c r="CP314" i="3"/>
  <c r="CN314" i="3"/>
  <c r="CM314" i="3"/>
  <c r="DB313" i="3"/>
  <c r="CZ313" i="3"/>
  <c r="CX313" i="3"/>
  <c r="CW313" i="3"/>
  <c r="CR313" i="3"/>
  <c r="CP313" i="3"/>
  <c r="CN313" i="3"/>
  <c r="CM313" i="3"/>
  <c r="DB312" i="3"/>
  <c r="CZ312" i="3"/>
  <c r="CX312" i="3"/>
  <c r="CW312" i="3"/>
  <c r="CR312" i="3"/>
  <c r="CP312" i="3"/>
  <c r="CN312" i="3"/>
  <c r="CM312" i="3"/>
  <c r="DB311" i="3"/>
  <c r="CZ311" i="3"/>
  <c r="CX311" i="3"/>
  <c r="CW311" i="3"/>
  <c r="CR311" i="3"/>
  <c r="CP311" i="3"/>
  <c r="CN311" i="3"/>
  <c r="CM311" i="3"/>
  <c r="DB310" i="3"/>
  <c r="CZ310" i="3"/>
  <c r="CX310" i="3"/>
  <c r="CW310" i="3"/>
  <c r="CR310" i="3"/>
  <c r="CP310" i="3"/>
  <c r="CN310" i="3"/>
  <c r="CM310" i="3"/>
  <c r="DB309" i="3"/>
  <c r="CZ309" i="3"/>
  <c r="CX309" i="3"/>
  <c r="CW309" i="3"/>
  <c r="CR309" i="3"/>
  <c r="CP309" i="3"/>
  <c r="CN309" i="3"/>
  <c r="CM309" i="3"/>
  <c r="DB308" i="3"/>
  <c r="CZ308" i="3"/>
  <c r="CX308" i="3"/>
  <c r="CW308" i="3"/>
  <c r="CR308" i="3"/>
  <c r="CP308" i="3"/>
  <c r="CN308" i="3"/>
  <c r="CM308" i="3"/>
  <c r="DB307" i="3"/>
  <c r="CZ307" i="3"/>
  <c r="CX307" i="3"/>
  <c r="CW307" i="3"/>
  <c r="CR307" i="3"/>
  <c r="CP307" i="3"/>
  <c r="CN307" i="3"/>
  <c r="CM307" i="3"/>
  <c r="DB306" i="3"/>
  <c r="CZ306" i="3"/>
  <c r="CX306" i="3"/>
  <c r="CW306" i="3"/>
  <c r="CR306" i="3"/>
  <c r="CP306" i="3"/>
  <c r="CN306" i="3"/>
  <c r="CM306" i="3"/>
  <c r="DB305" i="3"/>
  <c r="CZ305" i="3"/>
  <c r="CX305" i="3"/>
  <c r="CW305" i="3"/>
  <c r="CR305" i="3"/>
  <c r="CP305" i="3"/>
  <c r="CN305" i="3"/>
  <c r="CM305" i="3"/>
  <c r="DB304" i="3"/>
  <c r="CZ304" i="3"/>
  <c r="CX304" i="3"/>
  <c r="CW304" i="3"/>
  <c r="CR304" i="3"/>
  <c r="CP304" i="3"/>
  <c r="CN304" i="3"/>
  <c r="CM304" i="3"/>
  <c r="DB303" i="3"/>
  <c r="CZ303" i="3"/>
  <c r="CX303" i="3"/>
  <c r="CW303" i="3"/>
  <c r="CR303" i="3"/>
  <c r="CP303" i="3"/>
  <c r="CN303" i="3"/>
  <c r="CM303" i="3"/>
  <c r="DB302" i="3"/>
  <c r="CZ302" i="3"/>
  <c r="CX302" i="3"/>
  <c r="CW302" i="3"/>
  <c r="CR302" i="3"/>
  <c r="CP302" i="3"/>
  <c r="CN302" i="3"/>
  <c r="CM302" i="3"/>
  <c r="DB301" i="3"/>
  <c r="CZ301" i="3"/>
  <c r="CX301" i="3"/>
  <c r="CW301" i="3"/>
  <c r="CR301" i="3"/>
  <c r="CP301" i="3"/>
  <c r="CN301" i="3"/>
  <c r="CM301" i="3"/>
  <c r="DB300" i="3"/>
  <c r="CZ300" i="3"/>
  <c r="CX300" i="3"/>
  <c r="CW300" i="3"/>
  <c r="CR300" i="3"/>
  <c r="CP300" i="3"/>
  <c r="CN300" i="3"/>
  <c r="CM300" i="3"/>
  <c r="DB299" i="3"/>
  <c r="CZ299" i="3"/>
  <c r="CX299" i="3"/>
  <c r="CW299" i="3"/>
  <c r="CR299" i="3"/>
  <c r="CP299" i="3"/>
  <c r="CN299" i="3"/>
  <c r="CM299" i="3"/>
  <c r="DB298" i="3"/>
  <c r="CZ298" i="3"/>
  <c r="CX298" i="3"/>
  <c r="CW298" i="3"/>
  <c r="CR298" i="3"/>
  <c r="CP298" i="3"/>
  <c r="CN298" i="3"/>
  <c r="CM298" i="3"/>
  <c r="DB297" i="3"/>
  <c r="CZ297" i="3"/>
  <c r="CX297" i="3"/>
  <c r="CW297" i="3"/>
  <c r="CR297" i="3"/>
  <c r="CP297" i="3"/>
  <c r="CN297" i="3"/>
  <c r="CM297" i="3"/>
  <c r="DB296" i="3"/>
  <c r="CZ296" i="3"/>
  <c r="CX296" i="3"/>
  <c r="CW296" i="3"/>
  <c r="CR296" i="3"/>
  <c r="CP296" i="3"/>
  <c r="CN296" i="3"/>
  <c r="CM296" i="3"/>
  <c r="DB295" i="3"/>
  <c r="CZ295" i="3"/>
  <c r="CX295" i="3"/>
  <c r="CW295" i="3"/>
  <c r="CR295" i="3"/>
  <c r="CP295" i="3"/>
  <c r="CN295" i="3"/>
  <c r="CM295" i="3"/>
  <c r="DB294" i="3"/>
  <c r="CZ294" i="3"/>
  <c r="CX294" i="3"/>
  <c r="CW294" i="3"/>
  <c r="CR294" i="3"/>
  <c r="CP294" i="3"/>
  <c r="CN294" i="3"/>
  <c r="CM294" i="3"/>
  <c r="DB293" i="3"/>
  <c r="CZ293" i="3"/>
  <c r="CX293" i="3"/>
  <c r="CW293" i="3"/>
  <c r="CR293" i="3"/>
  <c r="CP293" i="3"/>
  <c r="CN293" i="3"/>
  <c r="CM293" i="3"/>
  <c r="DB292" i="3"/>
  <c r="CZ292" i="3"/>
  <c r="CX292" i="3"/>
  <c r="CW292" i="3"/>
  <c r="CR292" i="3"/>
  <c r="CP292" i="3"/>
  <c r="CN292" i="3"/>
  <c r="CM292" i="3"/>
  <c r="DB291" i="3"/>
  <c r="CZ291" i="3"/>
  <c r="CX291" i="3"/>
  <c r="CW291" i="3"/>
  <c r="CR291" i="3"/>
  <c r="CP291" i="3"/>
  <c r="CN291" i="3"/>
  <c r="CM291" i="3"/>
  <c r="DB290" i="3"/>
  <c r="CZ290" i="3"/>
  <c r="CX290" i="3"/>
  <c r="CW290" i="3"/>
  <c r="CR290" i="3"/>
  <c r="CP290" i="3"/>
  <c r="CN290" i="3"/>
  <c r="CM290" i="3"/>
  <c r="DB289" i="3"/>
  <c r="CZ289" i="3"/>
  <c r="CX289" i="3"/>
  <c r="CW289" i="3"/>
  <c r="CR289" i="3"/>
  <c r="CP289" i="3"/>
  <c r="CN289" i="3"/>
  <c r="CM289" i="3"/>
  <c r="DB288" i="3"/>
  <c r="CZ288" i="3"/>
  <c r="CX288" i="3"/>
  <c r="CW288" i="3"/>
  <c r="CR288" i="3"/>
  <c r="CP288" i="3"/>
  <c r="CN288" i="3"/>
  <c r="CM288" i="3"/>
  <c r="DB287" i="3"/>
  <c r="CZ287" i="3"/>
  <c r="CX287" i="3"/>
  <c r="CW287" i="3"/>
  <c r="CR287" i="3"/>
  <c r="CP287" i="3"/>
  <c r="CN287" i="3"/>
  <c r="CM287" i="3"/>
  <c r="DB286" i="3"/>
  <c r="CZ286" i="3"/>
  <c r="CX286" i="3"/>
  <c r="CW286" i="3"/>
  <c r="CR286" i="3"/>
  <c r="CP286" i="3"/>
  <c r="CN286" i="3"/>
  <c r="CM286" i="3"/>
  <c r="DB285" i="3"/>
  <c r="CZ285" i="3"/>
  <c r="CX285" i="3"/>
  <c r="CW285" i="3"/>
  <c r="CR285" i="3"/>
  <c r="CP285" i="3"/>
  <c r="CN285" i="3"/>
  <c r="CM285" i="3"/>
  <c r="DB284" i="3"/>
  <c r="CZ284" i="3"/>
  <c r="CX284" i="3"/>
  <c r="CW284" i="3"/>
  <c r="CR284" i="3"/>
  <c r="CP284" i="3"/>
  <c r="CN284" i="3"/>
  <c r="CM284" i="3"/>
  <c r="DB283" i="3"/>
  <c r="CZ283" i="3"/>
  <c r="CX283" i="3"/>
  <c r="CW283" i="3"/>
  <c r="CR283" i="3"/>
  <c r="CP283" i="3"/>
  <c r="CN283" i="3"/>
  <c r="CM283" i="3"/>
  <c r="DB282" i="3"/>
  <c r="CZ282" i="3"/>
  <c r="CX282" i="3"/>
  <c r="CW282" i="3"/>
  <c r="CR282" i="3"/>
  <c r="CP282" i="3"/>
  <c r="CN282" i="3"/>
  <c r="CM282" i="3"/>
  <c r="DB281" i="3"/>
  <c r="CZ281" i="3"/>
  <c r="CX281" i="3"/>
  <c r="CW281" i="3"/>
  <c r="CR281" i="3"/>
  <c r="CP281" i="3"/>
  <c r="CN281" i="3"/>
  <c r="CM281" i="3"/>
  <c r="DB280" i="3"/>
  <c r="CZ280" i="3"/>
  <c r="CX280" i="3"/>
  <c r="CW280" i="3"/>
  <c r="CR280" i="3"/>
  <c r="CP280" i="3"/>
  <c r="CN280" i="3"/>
  <c r="CM280" i="3"/>
  <c r="DB279" i="3"/>
  <c r="CZ279" i="3"/>
  <c r="CX279" i="3"/>
  <c r="CW279" i="3"/>
  <c r="CR279" i="3"/>
  <c r="CP279" i="3"/>
  <c r="CN279" i="3"/>
  <c r="CM279" i="3"/>
  <c r="DB278" i="3"/>
  <c r="CZ278" i="3"/>
  <c r="CX278" i="3"/>
  <c r="CW278" i="3"/>
  <c r="CR278" i="3"/>
  <c r="CP278" i="3"/>
  <c r="CN278" i="3"/>
  <c r="CM278" i="3"/>
  <c r="DB277" i="3"/>
  <c r="CZ277" i="3"/>
  <c r="CX277" i="3"/>
  <c r="CW277" i="3"/>
  <c r="CR277" i="3"/>
  <c r="CP277" i="3"/>
  <c r="CN277" i="3"/>
  <c r="CM277" i="3"/>
  <c r="DB276" i="3"/>
  <c r="CZ276" i="3"/>
  <c r="CX276" i="3"/>
  <c r="CW276" i="3"/>
  <c r="CR276" i="3"/>
  <c r="CP276" i="3"/>
  <c r="CN276" i="3"/>
  <c r="CM276" i="3"/>
  <c r="DB275" i="3"/>
  <c r="CZ275" i="3"/>
  <c r="CX275" i="3"/>
  <c r="CW275" i="3"/>
  <c r="CR275" i="3"/>
  <c r="CP275" i="3"/>
  <c r="CN275" i="3"/>
  <c r="CM275" i="3"/>
  <c r="DB274" i="3"/>
  <c r="CZ274" i="3"/>
  <c r="CX274" i="3"/>
  <c r="CW274" i="3"/>
  <c r="CR274" i="3"/>
  <c r="CP274" i="3"/>
  <c r="CN274" i="3"/>
  <c r="CM274" i="3"/>
  <c r="DB273" i="3"/>
  <c r="CZ273" i="3"/>
  <c r="CX273" i="3"/>
  <c r="CW273" i="3"/>
  <c r="CR273" i="3"/>
  <c r="CP273" i="3"/>
  <c r="CN273" i="3"/>
  <c r="CM273" i="3"/>
  <c r="DB272" i="3"/>
  <c r="CZ272" i="3"/>
  <c r="CX272" i="3"/>
  <c r="CW272" i="3"/>
  <c r="CR272" i="3"/>
  <c r="CP272" i="3"/>
  <c r="CN272" i="3"/>
  <c r="CM272" i="3"/>
  <c r="DB271" i="3"/>
  <c r="CZ271" i="3"/>
  <c r="CX271" i="3"/>
  <c r="CW271" i="3"/>
  <c r="CR271" i="3"/>
  <c r="CP271" i="3"/>
  <c r="CN271" i="3"/>
  <c r="CM271" i="3"/>
  <c r="DB270" i="3"/>
  <c r="CZ270" i="3"/>
  <c r="CX270" i="3"/>
  <c r="CW270" i="3"/>
  <c r="CR270" i="3"/>
  <c r="CP270" i="3"/>
  <c r="CN270" i="3"/>
  <c r="CM270" i="3"/>
  <c r="DB269" i="3"/>
  <c r="CZ269" i="3"/>
  <c r="CX269" i="3"/>
  <c r="CW269" i="3"/>
  <c r="CR269" i="3"/>
  <c r="CP269" i="3"/>
  <c r="CN269" i="3"/>
  <c r="CM269" i="3"/>
  <c r="DB268" i="3"/>
  <c r="CZ268" i="3"/>
  <c r="CX268" i="3"/>
  <c r="CW268" i="3"/>
  <c r="CR268" i="3"/>
  <c r="CP268" i="3"/>
  <c r="CN268" i="3"/>
  <c r="CM268" i="3"/>
  <c r="DB267" i="3"/>
  <c r="CZ267" i="3"/>
  <c r="CX267" i="3"/>
  <c r="CW267" i="3"/>
  <c r="CR267" i="3"/>
  <c r="CP267" i="3"/>
  <c r="CN267" i="3"/>
  <c r="CM267" i="3"/>
  <c r="DB266" i="3"/>
  <c r="CZ266" i="3"/>
  <c r="CX266" i="3"/>
  <c r="CW266" i="3"/>
  <c r="CR266" i="3"/>
  <c r="CP266" i="3"/>
  <c r="CN266" i="3"/>
  <c r="CM266" i="3"/>
  <c r="DB265" i="3"/>
  <c r="CZ265" i="3"/>
  <c r="CX265" i="3"/>
  <c r="CW265" i="3"/>
  <c r="CR265" i="3"/>
  <c r="CP265" i="3"/>
  <c r="CN265" i="3"/>
  <c r="CM265" i="3"/>
  <c r="DB264" i="3"/>
  <c r="CZ264" i="3"/>
  <c r="CX264" i="3"/>
  <c r="CW264" i="3"/>
  <c r="CR264" i="3"/>
  <c r="CP264" i="3"/>
  <c r="CN264" i="3"/>
  <c r="CM264" i="3"/>
  <c r="DB263" i="3"/>
  <c r="CZ263" i="3"/>
  <c r="CX263" i="3"/>
  <c r="CW263" i="3"/>
  <c r="CR263" i="3"/>
  <c r="CP263" i="3"/>
  <c r="CN263" i="3"/>
  <c r="CM263" i="3"/>
  <c r="DB262" i="3"/>
  <c r="CZ262" i="3"/>
  <c r="CX262" i="3"/>
  <c r="CW262" i="3"/>
  <c r="CR262" i="3"/>
  <c r="CP262" i="3"/>
  <c r="CN262" i="3"/>
  <c r="CM262" i="3"/>
  <c r="DB261" i="3"/>
  <c r="CZ261" i="3"/>
  <c r="CX261" i="3"/>
  <c r="CW261" i="3"/>
  <c r="CR261" i="3"/>
  <c r="CP261" i="3"/>
  <c r="CN261" i="3"/>
  <c r="CM261" i="3"/>
  <c r="DB260" i="3"/>
  <c r="CZ260" i="3"/>
  <c r="CX260" i="3"/>
  <c r="CW260" i="3"/>
  <c r="CR260" i="3"/>
  <c r="CP260" i="3"/>
  <c r="CN260" i="3"/>
  <c r="CM260" i="3"/>
  <c r="DB259" i="3"/>
  <c r="CZ259" i="3"/>
  <c r="CX259" i="3"/>
  <c r="CW259" i="3"/>
  <c r="CR259" i="3"/>
  <c r="CP259" i="3"/>
  <c r="CN259" i="3"/>
  <c r="CM259" i="3"/>
  <c r="DB258" i="3"/>
  <c r="CZ258" i="3"/>
  <c r="CX258" i="3"/>
  <c r="CW258" i="3"/>
  <c r="CR258" i="3"/>
  <c r="CP258" i="3"/>
  <c r="CN258" i="3"/>
  <c r="CM258" i="3"/>
  <c r="DB257" i="3"/>
  <c r="CZ257" i="3"/>
  <c r="CX257" i="3"/>
  <c r="CW257" i="3"/>
  <c r="CR257" i="3"/>
  <c r="CP257" i="3"/>
  <c r="CN257" i="3"/>
  <c r="CM257" i="3"/>
  <c r="DB256" i="3"/>
  <c r="CZ256" i="3"/>
  <c r="CX256" i="3"/>
  <c r="CW256" i="3"/>
  <c r="CR256" i="3"/>
  <c r="CP256" i="3"/>
  <c r="CN256" i="3"/>
  <c r="CM256" i="3"/>
  <c r="DB255" i="3"/>
  <c r="CZ255" i="3"/>
  <c r="CX255" i="3"/>
  <c r="CW255" i="3"/>
  <c r="CR255" i="3"/>
  <c r="CP255" i="3"/>
  <c r="CN255" i="3"/>
  <c r="CM255" i="3"/>
  <c r="DB254" i="3"/>
  <c r="CZ254" i="3"/>
  <c r="CX254" i="3"/>
  <c r="CW254" i="3"/>
  <c r="CR254" i="3"/>
  <c r="CP254" i="3"/>
  <c r="CN254" i="3"/>
  <c r="CM254" i="3"/>
  <c r="DB253" i="3"/>
  <c r="CZ253" i="3"/>
  <c r="CX253" i="3"/>
  <c r="CW253" i="3"/>
  <c r="CR253" i="3"/>
  <c r="CP253" i="3"/>
  <c r="CN253" i="3"/>
  <c r="CM253" i="3"/>
  <c r="DB252" i="3"/>
  <c r="CZ252" i="3"/>
  <c r="CX252" i="3"/>
  <c r="CW252" i="3"/>
  <c r="CR252" i="3"/>
  <c r="CP252" i="3"/>
  <c r="CN252" i="3"/>
  <c r="CM252" i="3"/>
  <c r="DB251" i="3"/>
  <c r="CZ251" i="3"/>
  <c r="CX251" i="3"/>
  <c r="CW251" i="3"/>
  <c r="CR251" i="3"/>
  <c r="CP251" i="3"/>
  <c r="CN251" i="3"/>
  <c r="CM251" i="3"/>
  <c r="DB250" i="3"/>
  <c r="CZ250" i="3"/>
  <c r="CX250" i="3"/>
  <c r="CW250" i="3"/>
  <c r="CR250" i="3"/>
  <c r="CP250" i="3"/>
  <c r="CN250" i="3"/>
  <c r="CM250" i="3"/>
  <c r="DB249" i="3"/>
  <c r="CZ249" i="3"/>
  <c r="CX249" i="3"/>
  <c r="CW249" i="3"/>
  <c r="CR249" i="3"/>
  <c r="CP249" i="3"/>
  <c r="CN249" i="3"/>
  <c r="CM249" i="3"/>
  <c r="DB248" i="3"/>
  <c r="CZ248" i="3"/>
  <c r="CX248" i="3"/>
  <c r="CW248" i="3"/>
  <c r="CR248" i="3"/>
  <c r="CP248" i="3"/>
  <c r="CN248" i="3"/>
  <c r="CM248" i="3"/>
  <c r="DB247" i="3"/>
  <c r="CZ247" i="3"/>
  <c r="CX247" i="3"/>
  <c r="CW247" i="3"/>
  <c r="CR247" i="3"/>
  <c r="CP247" i="3"/>
  <c r="CN247" i="3"/>
  <c r="CM247" i="3"/>
  <c r="DB246" i="3"/>
  <c r="CZ246" i="3"/>
  <c r="CX246" i="3"/>
  <c r="CW246" i="3"/>
  <c r="CR246" i="3"/>
  <c r="CP246" i="3"/>
  <c r="CN246" i="3"/>
  <c r="CM246" i="3"/>
  <c r="DB245" i="3"/>
  <c r="CZ245" i="3"/>
  <c r="CX245" i="3"/>
  <c r="CW245" i="3"/>
  <c r="CR245" i="3"/>
  <c r="CP245" i="3"/>
  <c r="CN245" i="3"/>
  <c r="CM245" i="3"/>
  <c r="DB244" i="3"/>
  <c r="CZ244" i="3"/>
  <c r="CX244" i="3"/>
  <c r="CW244" i="3"/>
  <c r="CR244" i="3"/>
  <c r="CP244" i="3"/>
  <c r="CN244" i="3"/>
  <c r="CM244" i="3"/>
  <c r="DB243" i="3"/>
  <c r="CZ243" i="3"/>
  <c r="CX243" i="3"/>
  <c r="CW243" i="3"/>
  <c r="CR243" i="3"/>
  <c r="CP243" i="3"/>
  <c r="CN243" i="3"/>
  <c r="CM243" i="3"/>
  <c r="DB242" i="3"/>
  <c r="CZ242" i="3"/>
  <c r="CX242" i="3"/>
  <c r="CW242" i="3"/>
  <c r="CR242" i="3"/>
  <c r="CP242" i="3"/>
  <c r="CN242" i="3"/>
  <c r="CM242" i="3"/>
  <c r="DB241" i="3"/>
  <c r="CZ241" i="3"/>
  <c r="CX241" i="3"/>
  <c r="CW241" i="3"/>
  <c r="CR241" i="3"/>
  <c r="CP241" i="3"/>
  <c r="CN241" i="3"/>
  <c r="CM241" i="3"/>
  <c r="DB240" i="3"/>
  <c r="CZ240" i="3"/>
  <c r="CX240" i="3"/>
  <c r="CW240" i="3"/>
  <c r="CR240" i="3"/>
  <c r="CP240" i="3"/>
  <c r="CN240" i="3"/>
  <c r="CM240" i="3"/>
  <c r="DB239" i="3"/>
  <c r="CZ239" i="3"/>
  <c r="CX239" i="3"/>
  <c r="CW239" i="3"/>
  <c r="CR239" i="3"/>
  <c r="CP239" i="3"/>
  <c r="CN239" i="3"/>
  <c r="CM239" i="3"/>
  <c r="DB238" i="3"/>
  <c r="CZ238" i="3"/>
  <c r="CX238" i="3"/>
  <c r="CW238" i="3"/>
  <c r="CR238" i="3"/>
  <c r="CP238" i="3"/>
  <c r="CN238" i="3"/>
  <c r="CM238" i="3"/>
  <c r="DB237" i="3"/>
  <c r="CZ237" i="3"/>
  <c r="CX237" i="3"/>
  <c r="CW237" i="3"/>
  <c r="CR237" i="3"/>
  <c r="CP237" i="3"/>
  <c r="CN237" i="3"/>
  <c r="CM237" i="3"/>
  <c r="DB236" i="3"/>
  <c r="CZ236" i="3"/>
  <c r="CX236" i="3"/>
  <c r="CW236" i="3"/>
  <c r="CR236" i="3"/>
  <c r="CP236" i="3"/>
  <c r="CN236" i="3"/>
  <c r="CM236" i="3"/>
  <c r="DB235" i="3"/>
  <c r="CZ235" i="3"/>
  <c r="CX235" i="3"/>
  <c r="CW235" i="3"/>
  <c r="CR235" i="3"/>
  <c r="CP235" i="3"/>
  <c r="CN235" i="3"/>
  <c r="CM235" i="3"/>
  <c r="DB234" i="3"/>
  <c r="CZ234" i="3"/>
  <c r="CX234" i="3"/>
  <c r="CW234" i="3"/>
  <c r="CR234" i="3"/>
  <c r="CP234" i="3"/>
  <c r="CN234" i="3"/>
  <c r="CM234" i="3"/>
  <c r="DB233" i="3"/>
  <c r="CZ233" i="3"/>
  <c r="CX233" i="3"/>
  <c r="CW233" i="3"/>
  <c r="CR233" i="3"/>
  <c r="CP233" i="3"/>
  <c r="CN233" i="3"/>
  <c r="CM233" i="3"/>
  <c r="DB232" i="3"/>
  <c r="CZ232" i="3"/>
  <c r="CX232" i="3"/>
  <c r="CW232" i="3"/>
  <c r="CR232" i="3"/>
  <c r="CP232" i="3"/>
  <c r="CN232" i="3"/>
  <c r="CM232" i="3"/>
  <c r="DB231" i="3"/>
  <c r="CZ231" i="3"/>
  <c r="CX231" i="3"/>
  <c r="CW231" i="3"/>
  <c r="CR231" i="3"/>
  <c r="CP231" i="3"/>
  <c r="CN231" i="3"/>
  <c r="CM231" i="3"/>
  <c r="DB230" i="3"/>
  <c r="CZ230" i="3"/>
  <c r="CX230" i="3"/>
  <c r="CW230" i="3"/>
  <c r="CR230" i="3"/>
  <c r="CP230" i="3"/>
  <c r="CN230" i="3"/>
  <c r="CM230" i="3"/>
  <c r="DB229" i="3"/>
  <c r="CZ229" i="3"/>
  <c r="CX229" i="3"/>
  <c r="CW229" i="3"/>
  <c r="CR229" i="3"/>
  <c r="CP229" i="3"/>
  <c r="CN229" i="3"/>
  <c r="CM229" i="3"/>
  <c r="DB228" i="3"/>
  <c r="CZ228" i="3"/>
  <c r="CX228" i="3"/>
  <c r="CW228" i="3"/>
  <c r="CR228" i="3"/>
  <c r="CP228" i="3"/>
  <c r="CN228" i="3"/>
  <c r="CM228" i="3"/>
  <c r="DB227" i="3"/>
  <c r="CZ227" i="3"/>
  <c r="CX227" i="3"/>
  <c r="CW227" i="3"/>
  <c r="CR227" i="3"/>
  <c r="CP227" i="3"/>
  <c r="CN227" i="3"/>
  <c r="CM227" i="3"/>
  <c r="DB226" i="3"/>
  <c r="CZ226" i="3"/>
  <c r="CX226" i="3"/>
  <c r="CW226" i="3"/>
  <c r="CR226" i="3"/>
  <c r="CP226" i="3"/>
  <c r="CN226" i="3"/>
  <c r="CM226" i="3"/>
  <c r="DB225" i="3"/>
  <c r="CZ225" i="3"/>
  <c r="CX225" i="3"/>
  <c r="CW225" i="3"/>
  <c r="CR225" i="3"/>
  <c r="CP225" i="3"/>
  <c r="CN225" i="3"/>
  <c r="CM225" i="3"/>
  <c r="DB224" i="3"/>
  <c r="CZ224" i="3"/>
  <c r="CX224" i="3"/>
  <c r="CW224" i="3"/>
  <c r="CR224" i="3"/>
  <c r="CP224" i="3"/>
  <c r="CN224" i="3"/>
  <c r="CM224" i="3"/>
  <c r="DB223" i="3"/>
  <c r="CZ223" i="3"/>
  <c r="CX223" i="3"/>
  <c r="CW223" i="3"/>
  <c r="CR223" i="3"/>
  <c r="CP223" i="3"/>
  <c r="CN223" i="3"/>
  <c r="CM223" i="3"/>
  <c r="DB222" i="3"/>
  <c r="CZ222" i="3"/>
  <c r="CX222" i="3"/>
  <c r="CW222" i="3"/>
  <c r="CR222" i="3"/>
  <c r="CP222" i="3"/>
  <c r="CN222" i="3"/>
  <c r="CM222" i="3"/>
  <c r="DB221" i="3"/>
  <c r="CZ221" i="3"/>
  <c r="CX221" i="3"/>
  <c r="CW221" i="3"/>
  <c r="CR221" i="3"/>
  <c r="CP221" i="3"/>
  <c r="CN221" i="3"/>
  <c r="CM221" i="3"/>
  <c r="DB220" i="3"/>
  <c r="CZ220" i="3"/>
  <c r="CX220" i="3"/>
  <c r="CW220" i="3"/>
  <c r="CR220" i="3"/>
  <c r="CP220" i="3"/>
  <c r="CN220" i="3"/>
  <c r="CM220" i="3"/>
  <c r="DB219" i="3"/>
  <c r="CZ219" i="3"/>
  <c r="CX219" i="3"/>
  <c r="CW219" i="3"/>
  <c r="CR219" i="3"/>
  <c r="CP219" i="3"/>
  <c r="CN219" i="3"/>
  <c r="CM219" i="3"/>
  <c r="DB218" i="3"/>
  <c r="CZ218" i="3"/>
  <c r="CX218" i="3"/>
  <c r="CW218" i="3"/>
  <c r="CR218" i="3"/>
  <c r="CP218" i="3"/>
  <c r="CN218" i="3"/>
  <c r="CM218" i="3"/>
  <c r="DB217" i="3"/>
  <c r="CZ217" i="3"/>
  <c r="CX217" i="3"/>
  <c r="CW217" i="3"/>
  <c r="CR217" i="3"/>
  <c r="CP217" i="3"/>
  <c r="CN217" i="3"/>
  <c r="CM217" i="3"/>
  <c r="DB216" i="3"/>
  <c r="CZ216" i="3"/>
  <c r="CX216" i="3"/>
  <c r="CW216" i="3"/>
  <c r="CR216" i="3"/>
  <c r="CP216" i="3"/>
  <c r="CN216" i="3"/>
  <c r="CM216" i="3"/>
  <c r="DB215" i="3"/>
  <c r="CZ215" i="3"/>
  <c r="CX215" i="3"/>
  <c r="CW215" i="3"/>
  <c r="CR215" i="3"/>
  <c r="CP215" i="3"/>
  <c r="CN215" i="3"/>
  <c r="CM215" i="3"/>
  <c r="DB214" i="3"/>
  <c r="CZ214" i="3"/>
  <c r="CX214" i="3"/>
  <c r="CW214" i="3"/>
  <c r="CR214" i="3"/>
  <c r="CP214" i="3"/>
  <c r="CN214" i="3"/>
  <c r="CM214" i="3"/>
  <c r="DB213" i="3"/>
  <c r="CZ213" i="3"/>
  <c r="CX213" i="3"/>
  <c r="CW213" i="3"/>
  <c r="CR213" i="3"/>
  <c r="CP213" i="3"/>
  <c r="CN213" i="3"/>
  <c r="CM213" i="3"/>
  <c r="DB212" i="3"/>
  <c r="CZ212" i="3"/>
  <c r="CX212" i="3"/>
  <c r="CW212" i="3"/>
  <c r="CR212" i="3"/>
  <c r="CP212" i="3"/>
  <c r="CN212" i="3"/>
  <c r="CM212" i="3"/>
  <c r="DB211" i="3"/>
  <c r="CZ211" i="3"/>
  <c r="CX211" i="3"/>
  <c r="CW211" i="3"/>
  <c r="CR211" i="3"/>
  <c r="CP211" i="3"/>
  <c r="CN211" i="3"/>
  <c r="CM211" i="3"/>
  <c r="DB210" i="3"/>
  <c r="CZ210" i="3"/>
  <c r="CX210" i="3"/>
  <c r="CW210" i="3"/>
  <c r="CR210" i="3"/>
  <c r="CP210" i="3"/>
  <c r="CN210" i="3"/>
  <c r="CM210" i="3"/>
  <c r="DB209" i="3"/>
  <c r="CZ209" i="3"/>
  <c r="CX209" i="3"/>
  <c r="CW209" i="3"/>
  <c r="CR209" i="3"/>
  <c r="CP209" i="3"/>
  <c r="CN209" i="3"/>
  <c r="CM209" i="3"/>
  <c r="DB208" i="3"/>
  <c r="CZ208" i="3"/>
  <c r="CX208" i="3"/>
  <c r="CW208" i="3"/>
  <c r="CR208" i="3"/>
  <c r="CP208" i="3"/>
  <c r="CN208" i="3"/>
  <c r="CM208" i="3"/>
  <c r="DB207" i="3"/>
  <c r="CZ207" i="3"/>
  <c r="CX207" i="3"/>
  <c r="CW207" i="3"/>
  <c r="CR207" i="3"/>
  <c r="CP207" i="3"/>
  <c r="CN207" i="3"/>
  <c r="CM207" i="3"/>
  <c r="DB206" i="3"/>
  <c r="CZ206" i="3"/>
  <c r="CX206" i="3"/>
  <c r="CW206" i="3"/>
  <c r="CR206" i="3"/>
  <c r="CP206" i="3"/>
  <c r="CN206" i="3"/>
  <c r="CM206" i="3"/>
  <c r="DB205" i="3"/>
  <c r="CZ205" i="3"/>
  <c r="CX205" i="3"/>
  <c r="CW205" i="3"/>
  <c r="CR205" i="3"/>
  <c r="CP205" i="3"/>
  <c r="CN205" i="3"/>
  <c r="CM205" i="3"/>
  <c r="DB204" i="3"/>
  <c r="CZ204" i="3"/>
  <c r="CX204" i="3"/>
  <c r="CW204" i="3"/>
  <c r="CR204" i="3"/>
  <c r="CP204" i="3"/>
  <c r="CN204" i="3"/>
  <c r="CM204" i="3"/>
  <c r="DB203" i="3"/>
  <c r="CZ203" i="3"/>
  <c r="CX203" i="3"/>
  <c r="CW203" i="3"/>
  <c r="CR203" i="3"/>
  <c r="CP203" i="3"/>
  <c r="CN203" i="3"/>
  <c r="CM203" i="3"/>
  <c r="DB202" i="3"/>
  <c r="CZ202" i="3"/>
  <c r="CX202" i="3"/>
  <c r="CW202" i="3"/>
  <c r="CR202" i="3"/>
  <c r="CP202" i="3"/>
  <c r="CN202" i="3"/>
  <c r="CM202" i="3"/>
  <c r="DB201" i="3"/>
  <c r="CZ201" i="3"/>
  <c r="CX201" i="3"/>
  <c r="CW201" i="3"/>
  <c r="CR201" i="3"/>
  <c r="CP201" i="3"/>
  <c r="CN201" i="3"/>
  <c r="CM201" i="3"/>
  <c r="DB200" i="3"/>
  <c r="CZ200" i="3"/>
  <c r="CX200" i="3"/>
  <c r="CW200" i="3"/>
  <c r="CR200" i="3"/>
  <c r="CP200" i="3"/>
  <c r="CN200" i="3"/>
  <c r="CM200" i="3"/>
  <c r="DB199" i="3"/>
  <c r="CZ199" i="3"/>
  <c r="CX199" i="3"/>
  <c r="CW199" i="3"/>
  <c r="CR199" i="3"/>
  <c r="CP199" i="3"/>
  <c r="CN199" i="3"/>
  <c r="CM199" i="3"/>
  <c r="DB198" i="3"/>
  <c r="CZ198" i="3"/>
  <c r="CX198" i="3"/>
  <c r="CW198" i="3"/>
  <c r="CR198" i="3"/>
  <c r="CP198" i="3"/>
  <c r="CN198" i="3"/>
  <c r="CM198" i="3"/>
  <c r="DB197" i="3"/>
  <c r="CZ197" i="3"/>
  <c r="CX197" i="3"/>
  <c r="CW197" i="3"/>
  <c r="CR197" i="3"/>
  <c r="CP197" i="3"/>
  <c r="CN197" i="3"/>
  <c r="CM197" i="3"/>
  <c r="DB196" i="3"/>
  <c r="CZ196" i="3"/>
  <c r="CX196" i="3"/>
  <c r="CW196" i="3"/>
  <c r="CR196" i="3"/>
  <c r="CP196" i="3"/>
  <c r="CN196" i="3"/>
  <c r="CM196" i="3"/>
  <c r="DB195" i="3"/>
  <c r="CZ195" i="3"/>
  <c r="CX195" i="3"/>
  <c r="CW195" i="3"/>
  <c r="CR195" i="3"/>
  <c r="CP195" i="3"/>
  <c r="CN195" i="3"/>
  <c r="CM195" i="3"/>
  <c r="DB194" i="3"/>
  <c r="CZ194" i="3"/>
  <c r="CX194" i="3"/>
  <c r="CW194" i="3"/>
  <c r="CR194" i="3"/>
  <c r="CP194" i="3"/>
  <c r="CN194" i="3"/>
  <c r="CM194" i="3"/>
  <c r="DB193" i="3"/>
  <c r="CZ193" i="3"/>
  <c r="CX193" i="3"/>
  <c r="CW193" i="3"/>
  <c r="CR193" i="3"/>
  <c r="CP193" i="3"/>
  <c r="CN193" i="3"/>
  <c r="CM193" i="3"/>
  <c r="DB192" i="3"/>
  <c r="CZ192" i="3"/>
  <c r="CX192" i="3"/>
  <c r="CW192" i="3"/>
  <c r="CR192" i="3"/>
  <c r="CP192" i="3"/>
  <c r="CN192" i="3"/>
  <c r="CM192" i="3"/>
  <c r="DB191" i="3"/>
  <c r="CZ191" i="3"/>
  <c r="CX191" i="3"/>
  <c r="CW191" i="3"/>
  <c r="CR191" i="3"/>
  <c r="CP191" i="3"/>
  <c r="CN191" i="3"/>
  <c r="CM191" i="3"/>
  <c r="DB190" i="3"/>
  <c r="CZ190" i="3"/>
  <c r="CX190" i="3"/>
  <c r="CW190" i="3"/>
  <c r="CR190" i="3"/>
  <c r="CP190" i="3"/>
  <c r="CN190" i="3"/>
  <c r="CM190" i="3"/>
  <c r="DB189" i="3"/>
  <c r="CZ189" i="3"/>
  <c r="CX189" i="3"/>
  <c r="CW189" i="3"/>
  <c r="CR189" i="3"/>
  <c r="CP189" i="3"/>
  <c r="CN189" i="3"/>
  <c r="CM189" i="3"/>
  <c r="DB188" i="3"/>
  <c r="CZ188" i="3"/>
  <c r="CX188" i="3"/>
  <c r="CW188" i="3"/>
  <c r="CR188" i="3"/>
  <c r="CP188" i="3"/>
  <c r="CN188" i="3"/>
  <c r="CM188" i="3"/>
  <c r="DB187" i="3"/>
  <c r="CZ187" i="3"/>
  <c r="CX187" i="3"/>
  <c r="CW187" i="3"/>
  <c r="CR187" i="3"/>
  <c r="CP187" i="3"/>
  <c r="CN187" i="3"/>
  <c r="CM187" i="3"/>
  <c r="DB186" i="3"/>
  <c r="CZ186" i="3"/>
  <c r="CX186" i="3"/>
  <c r="CW186" i="3"/>
  <c r="CR186" i="3"/>
  <c r="CP186" i="3"/>
  <c r="CN186" i="3"/>
  <c r="CM186" i="3"/>
  <c r="DB185" i="3"/>
  <c r="CZ185" i="3"/>
  <c r="CX185" i="3"/>
  <c r="CW185" i="3"/>
  <c r="CR185" i="3"/>
  <c r="CP185" i="3"/>
  <c r="CN185" i="3"/>
  <c r="CM185" i="3"/>
  <c r="DB184" i="3"/>
  <c r="CZ184" i="3"/>
  <c r="CX184" i="3"/>
  <c r="CW184" i="3"/>
  <c r="CR184" i="3"/>
  <c r="CP184" i="3"/>
  <c r="CN184" i="3"/>
  <c r="CM184" i="3"/>
  <c r="DB183" i="3"/>
  <c r="CZ183" i="3"/>
  <c r="CX183" i="3"/>
  <c r="CW183" i="3"/>
  <c r="CR183" i="3"/>
  <c r="CP183" i="3"/>
  <c r="CN183" i="3"/>
  <c r="CM183" i="3"/>
  <c r="DB182" i="3"/>
  <c r="CZ182" i="3"/>
  <c r="CX182" i="3"/>
  <c r="CW182" i="3"/>
  <c r="CR182" i="3"/>
  <c r="CP182" i="3"/>
  <c r="CN182" i="3"/>
  <c r="CM182" i="3"/>
  <c r="DB181" i="3"/>
  <c r="CZ181" i="3"/>
  <c r="CX181" i="3"/>
  <c r="CW181" i="3"/>
  <c r="CR181" i="3"/>
  <c r="CP181" i="3"/>
  <c r="CN181" i="3"/>
  <c r="CM181" i="3"/>
  <c r="DB180" i="3"/>
  <c r="CZ180" i="3"/>
  <c r="CX180" i="3"/>
  <c r="CW180" i="3"/>
  <c r="CR180" i="3"/>
  <c r="CP180" i="3"/>
  <c r="CN180" i="3"/>
  <c r="CM180" i="3"/>
  <c r="DB179" i="3"/>
  <c r="CZ179" i="3"/>
  <c r="CX179" i="3"/>
  <c r="CW179" i="3"/>
  <c r="CR179" i="3"/>
  <c r="CP179" i="3"/>
  <c r="CN179" i="3"/>
  <c r="CM179" i="3"/>
  <c r="DB178" i="3"/>
  <c r="CZ178" i="3"/>
  <c r="CX178" i="3"/>
  <c r="CW178" i="3"/>
  <c r="CR178" i="3"/>
  <c r="CP178" i="3"/>
  <c r="CN178" i="3"/>
  <c r="CM178" i="3"/>
  <c r="DB177" i="3"/>
  <c r="CZ177" i="3"/>
  <c r="CX177" i="3"/>
  <c r="CW177" i="3"/>
  <c r="CR177" i="3"/>
  <c r="CP177" i="3"/>
  <c r="CN177" i="3"/>
  <c r="CM177" i="3"/>
  <c r="DB176" i="3"/>
  <c r="CZ176" i="3"/>
  <c r="CX176" i="3"/>
  <c r="CW176" i="3"/>
  <c r="CR176" i="3"/>
  <c r="CP176" i="3"/>
  <c r="CN176" i="3"/>
  <c r="CM176" i="3"/>
  <c r="DB175" i="3"/>
  <c r="CZ175" i="3"/>
  <c r="CX175" i="3"/>
  <c r="CW175" i="3"/>
  <c r="CR175" i="3"/>
  <c r="CP175" i="3"/>
  <c r="CN175" i="3"/>
  <c r="CM175" i="3"/>
  <c r="DB174" i="3"/>
  <c r="CZ174" i="3"/>
  <c r="CX174" i="3"/>
  <c r="CW174" i="3"/>
  <c r="CR174" i="3"/>
  <c r="CP174" i="3"/>
  <c r="CN174" i="3"/>
  <c r="CM174" i="3"/>
  <c r="DB173" i="3"/>
  <c r="CZ173" i="3"/>
  <c r="CX173" i="3"/>
  <c r="CW173" i="3"/>
  <c r="CR173" i="3"/>
  <c r="CP173" i="3"/>
  <c r="CN173" i="3"/>
  <c r="CM173" i="3"/>
  <c r="DB172" i="3"/>
  <c r="CZ172" i="3"/>
  <c r="CX172" i="3"/>
  <c r="CW172" i="3"/>
  <c r="CR172" i="3"/>
  <c r="CP172" i="3"/>
  <c r="CN172" i="3"/>
  <c r="CM172" i="3"/>
  <c r="DB171" i="3"/>
  <c r="CZ171" i="3"/>
  <c r="CX171" i="3"/>
  <c r="CW171" i="3"/>
  <c r="CR171" i="3"/>
  <c r="CP171" i="3"/>
  <c r="CN171" i="3"/>
  <c r="CM171" i="3"/>
  <c r="DB170" i="3"/>
  <c r="CZ170" i="3"/>
  <c r="CX170" i="3"/>
  <c r="CW170" i="3"/>
  <c r="CR170" i="3"/>
  <c r="CP170" i="3"/>
  <c r="CN170" i="3"/>
  <c r="CM170" i="3"/>
  <c r="DB169" i="3"/>
  <c r="CZ169" i="3"/>
  <c r="CX169" i="3"/>
  <c r="CW169" i="3"/>
  <c r="CR169" i="3"/>
  <c r="CP169" i="3"/>
  <c r="CN169" i="3"/>
  <c r="CM169" i="3"/>
  <c r="DB168" i="3"/>
  <c r="CZ168" i="3"/>
  <c r="CX168" i="3"/>
  <c r="CW168" i="3"/>
  <c r="CR168" i="3"/>
  <c r="CP168" i="3"/>
  <c r="CN168" i="3"/>
  <c r="CM168" i="3"/>
  <c r="DB167" i="3"/>
  <c r="CZ167" i="3"/>
  <c r="CX167" i="3"/>
  <c r="CW167" i="3"/>
  <c r="CR167" i="3"/>
  <c r="CP167" i="3"/>
  <c r="CN167" i="3"/>
  <c r="CM167" i="3"/>
  <c r="DB166" i="3"/>
  <c r="CZ166" i="3"/>
  <c r="CX166" i="3"/>
  <c r="CW166" i="3"/>
  <c r="CR166" i="3"/>
  <c r="CP166" i="3"/>
  <c r="CN166" i="3"/>
  <c r="CM166" i="3"/>
  <c r="DB165" i="3"/>
  <c r="CZ165" i="3"/>
  <c r="CX165" i="3"/>
  <c r="CW165" i="3"/>
  <c r="CR165" i="3"/>
  <c r="CP165" i="3"/>
  <c r="CN165" i="3"/>
  <c r="CM165" i="3"/>
  <c r="DB164" i="3"/>
  <c r="CZ164" i="3"/>
  <c r="CX164" i="3"/>
  <c r="CW164" i="3"/>
  <c r="CR164" i="3"/>
  <c r="CP164" i="3"/>
  <c r="CN164" i="3"/>
  <c r="CM164" i="3"/>
  <c r="DB163" i="3"/>
  <c r="CZ163" i="3"/>
  <c r="CX163" i="3"/>
  <c r="CW163" i="3"/>
  <c r="CR163" i="3"/>
  <c r="CP163" i="3"/>
  <c r="CN163" i="3"/>
  <c r="CM163" i="3"/>
  <c r="DB162" i="3"/>
  <c r="CZ162" i="3"/>
  <c r="CX162" i="3"/>
  <c r="CW162" i="3"/>
  <c r="CR162" i="3"/>
  <c r="CP162" i="3"/>
  <c r="CN162" i="3"/>
  <c r="CM162" i="3"/>
  <c r="DB161" i="3"/>
  <c r="CZ161" i="3"/>
  <c r="CX161" i="3"/>
  <c r="CW161" i="3"/>
  <c r="CR161" i="3"/>
  <c r="CP161" i="3"/>
  <c r="CN161" i="3"/>
  <c r="CM161" i="3"/>
  <c r="DB160" i="3"/>
  <c r="CZ160" i="3"/>
  <c r="CX160" i="3"/>
  <c r="CW160" i="3"/>
  <c r="CR160" i="3"/>
  <c r="CP160" i="3"/>
  <c r="CN160" i="3"/>
  <c r="CM160" i="3"/>
  <c r="DB159" i="3"/>
  <c r="CZ159" i="3"/>
  <c r="CX159" i="3"/>
  <c r="CW159" i="3"/>
  <c r="CR159" i="3"/>
  <c r="CP159" i="3"/>
  <c r="CN159" i="3"/>
  <c r="CM159" i="3"/>
  <c r="DB158" i="3"/>
  <c r="CZ158" i="3"/>
  <c r="CX158" i="3"/>
  <c r="CW158" i="3"/>
  <c r="CR158" i="3"/>
  <c r="CP158" i="3"/>
  <c r="CN158" i="3"/>
  <c r="CM158" i="3"/>
  <c r="DB157" i="3"/>
  <c r="CZ157" i="3"/>
  <c r="CX157" i="3"/>
  <c r="CW157" i="3"/>
  <c r="CR157" i="3"/>
  <c r="CP157" i="3"/>
  <c r="CN157" i="3"/>
  <c r="CM157" i="3"/>
  <c r="DB156" i="3"/>
  <c r="CZ156" i="3"/>
  <c r="CX156" i="3"/>
  <c r="CW156" i="3"/>
  <c r="CR156" i="3"/>
  <c r="CP156" i="3"/>
  <c r="CN156" i="3"/>
  <c r="CM156" i="3"/>
  <c r="DB155" i="3"/>
  <c r="CZ155" i="3"/>
  <c r="CX155" i="3"/>
  <c r="CW155" i="3"/>
  <c r="CR155" i="3"/>
  <c r="CP155" i="3"/>
  <c r="CN155" i="3"/>
  <c r="CM155" i="3"/>
  <c r="DB154" i="3"/>
  <c r="CZ154" i="3"/>
  <c r="CX154" i="3"/>
  <c r="CW154" i="3"/>
  <c r="CR154" i="3"/>
  <c r="CP154" i="3"/>
  <c r="CN154" i="3"/>
  <c r="CM154" i="3"/>
  <c r="DB153" i="3"/>
  <c r="CZ153" i="3"/>
  <c r="CX153" i="3"/>
  <c r="CW153" i="3"/>
  <c r="CR153" i="3"/>
  <c r="CP153" i="3"/>
  <c r="CN153" i="3"/>
  <c r="CM153" i="3"/>
  <c r="DB152" i="3"/>
  <c r="CZ152" i="3"/>
  <c r="CX152" i="3"/>
  <c r="CW152" i="3"/>
  <c r="CR152" i="3"/>
  <c r="CP152" i="3"/>
  <c r="CN152" i="3"/>
  <c r="CM152" i="3"/>
  <c r="DB151" i="3"/>
  <c r="CZ151" i="3"/>
  <c r="CX151" i="3"/>
  <c r="CW151" i="3"/>
  <c r="CR151" i="3"/>
  <c r="CP151" i="3"/>
  <c r="CN151" i="3"/>
  <c r="CM151" i="3"/>
  <c r="DB150" i="3"/>
  <c r="CZ150" i="3"/>
  <c r="CX150" i="3"/>
  <c r="CW150" i="3"/>
  <c r="CR150" i="3"/>
  <c r="CP150" i="3"/>
  <c r="CN150" i="3"/>
  <c r="CM150" i="3"/>
  <c r="DB149" i="3"/>
  <c r="CZ149" i="3"/>
  <c r="CX149" i="3"/>
  <c r="CW149" i="3"/>
  <c r="CR149" i="3"/>
  <c r="CP149" i="3"/>
  <c r="CN149" i="3"/>
  <c r="CM149" i="3"/>
  <c r="DB148" i="3"/>
  <c r="CZ148" i="3"/>
  <c r="CX148" i="3"/>
  <c r="CW148" i="3"/>
  <c r="CR148" i="3"/>
  <c r="CP148" i="3"/>
  <c r="CN148" i="3"/>
  <c r="CM148" i="3"/>
  <c r="DB147" i="3"/>
  <c r="CZ147" i="3"/>
  <c r="CX147" i="3"/>
  <c r="CW147" i="3"/>
  <c r="CR147" i="3"/>
  <c r="CP147" i="3"/>
  <c r="CN147" i="3"/>
  <c r="CM147" i="3"/>
  <c r="DB146" i="3"/>
  <c r="CZ146" i="3"/>
  <c r="CX146" i="3"/>
  <c r="CW146" i="3"/>
  <c r="CR146" i="3"/>
  <c r="CP146" i="3"/>
  <c r="CN146" i="3"/>
  <c r="CM146" i="3"/>
  <c r="DB145" i="3"/>
  <c r="CZ145" i="3"/>
  <c r="CX145" i="3"/>
  <c r="CW145" i="3"/>
  <c r="CR145" i="3"/>
  <c r="CP145" i="3"/>
  <c r="CN145" i="3"/>
  <c r="CM145" i="3"/>
  <c r="DB144" i="3"/>
  <c r="CZ144" i="3"/>
  <c r="CX144" i="3"/>
  <c r="CW144" i="3"/>
  <c r="CR144" i="3"/>
  <c r="CP144" i="3"/>
  <c r="CN144" i="3"/>
  <c r="CM144" i="3"/>
  <c r="DB143" i="3"/>
  <c r="CZ143" i="3"/>
  <c r="CX143" i="3"/>
  <c r="CW143" i="3"/>
  <c r="CR143" i="3"/>
  <c r="CP143" i="3"/>
  <c r="CN143" i="3"/>
  <c r="CM143" i="3"/>
  <c r="DB142" i="3"/>
  <c r="CZ142" i="3"/>
  <c r="CX142" i="3"/>
  <c r="CW142" i="3"/>
  <c r="CR142" i="3"/>
  <c r="CP142" i="3"/>
  <c r="CN142" i="3"/>
  <c r="CM142" i="3"/>
  <c r="DB141" i="3"/>
  <c r="CZ141" i="3"/>
  <c r="CX141" i="3"/>
  <c r="CW141" i="3"/>
  <c r="CR141" i="3"/>
  <c r="CP141" i="3"/>
  <c r="CN141" i="3"/>
  <c r="CM141" i="3"/>
  <c r="DB140" i="3"/>
  <c r="CZ140" i="3"/>
  <c r="CX140" i="3"/>
  <c r="CW140" i="3"/>
  <c r="CR140" i="3"/>
  <c r="CP140" i="3"/>
  <c r="CN140" i="3"/>
  <c r="CM140" i="3"/>
  <c r="DB139" i="3"/>
  <c r="CZ139" i="3"/>
  <c r="CX139" i="3"/>
  <c r="CW139" i="3"/>
  <c r="CR139" i="3"/>
  <c r="CP139" i="3"/>
  <c r="CN139" i="3"/>
  <c r="CM139" i="3"/>
  <c r="DB138" i="3"/>
  <c r="CZ138" i="3"/>
  <c r="CX138" i="3"/>
  <c r="CW138" i="3"/>
  <c r="CR138" i="3"/>
  <c r="CP138" i="3"/>
  <c r="CN138" i="3"/>
  <c r="CM138" i="3"/>
  <c r="DB137" i="3"/>
  <c r="CZ137" i="3"/>
  <c r="CX137" i="3"/>
  <c r="CW137" i="3"/>
  <c r="CR137" i="3"/>
  <c r="CP137" i="3"/>
  <c r="CN137" i="3"/>
  <c r="CM137" i="3"/>
  <c r="DB136" i="3"/>
  <c r="CZ136" i="3"/>
  <c r="CX136" i="3"/>
  <c r="CW136" i="3"/>
  <c r="CR136" i="3"/>
  <c r="CP136" i="3"/>
  <c r="CN136" i="3"/>
  <c r="CM136" i="3"/>
  <c r="DB135" i="3"/>
  <c r="CZ135" i="3"/>
  <c r="CX135" i="3"/>
  <c r="CW135" i="3"/>
  <c r="CR135" i="3"/>
  <c r="CP135" i="3"/>
  <c r="CN135" i="3"/>
  <c r="CM135" i="3"/>
  <c r="DB134" i="3"/>
  <c r="CZ134" i="3"/>
  <c r="CX134" i="3"/>
  <c r="CW134" i="3"/>
  <c r="CR134" i="3"/>
  <c r="CP134" i="3"/>
  <c r="CN134" i="3"/>
  <c r="CM134" i="3"/>
  <c r="DB133" i="3"/>
  <c r="CZ133" i="3"/>
  <c r="CX133" i="3"/>
  <c r="CW133" i="3"/>
  <c r="CR133" i="3"/>
  <c r="CP133" i="3"/>
  <c r="CN133" i="3"/>
  <c r="CM133" i="3"/>
  <c r="DB132" i="3"/>
  <c r="CZ132" i="3"/>
  <c r="CX132" i="3"/>
  <c r="CW132" i="3"/>
  <c r="CR132" i="3"/>
  <c r="CP132" i="3"/>
  <c r="CN132" i="3"/>
  <c r="CM132" i="3"/>
  <c r="DB131" i="3"/>
  <c r="CZ131" i="3"/>
  <c r="CX131" i="3"/>
  <c r="CW131" i="3"/>
  <c r="CR131" i="3"/>
  <c r="CP131" i="3"/>
  <c r="CN131" i="3"/>
  <c r="CM131" i="3"/>
  <c r="DB130" i="3"/>
  <c r="CZ130" i="3"/>
  <c r="CX130" i="3"/>
  <c r="CW130" i="3"/>
  <c r="CR130" i="3"/>
  <c r="CP130" i="3"/>
  <c r="CN130" i="3"/>
  <c r="CM130" i="3"/>
  <c r="DB129" i="3"/>
  <c r="CZ129" i="3"/>
  <c r="CX129" i="3"/>
  <c r="CW129" i="3"/>
  <c r="CR129" i="3"/>
  <c r="CP129" i="3"/>
  <c r="CN129" i="3"/>
  <c r="CM129" i="3"/>
  <c r="DB128" i="3"/>
  <c r="CZ128" i="3"/>
  <c r="CX128" i="3"/>
  <c r="CW128" i="3"/>
  <c r="CR128" i="3"/>
  <c r="CP128" i="3"/>
  <c r="CN128" i="3"/>
  <c r="CM128" i="3"/>
  <c r="DB127" i="3"/>
  <c r="CZ127" i="3"/>
  <c r="CX127" i="3"/>
  <c r="CW127" i="3"/>
  <c r="CR127" i="3"/>
  <c r="CP127" i="3"/>
  <c r="CN127" i="3"/>
  <c r="CM127" i="3"/>
  <c r="DB126" i="3"/>
  <c r="CZ126" i="3"/>
  <c r="CX126" i="3"/>
  <c r="CW126" i="3"/>
  <c r="CR126" i="3"/>
  <c r="CP126" i="3"/>
  <c r="CN126" i="3"/>
  <c r="CM126" i="3"/>
  <c r="DB125" i="3"/>
  <c r="CZ125" i="3"/>
  <c r="CX125" i="3"/>
  <c r="CW125" i="3"/>
  <c r="CR125" i="3"/>
  <c r="CP125" i="3"/>
  <c r="CN125" i="3"/>
  <c r="CM125" i="3"/>
  <c r="DB124" i="3"/>
  <c r="CZ124" i="3"/>
  <c r="CX124" i="3"/>
  <c r="CW124" i="3"/>
  <c r="CR124" i="3"/>
  <c r="CP124" i="3"/>
  <c r="CN124" i="3"/>
  <c r="CM124" i="3"/>
  <c r="DB123" i="3"/>
  <c r="CZ123" i="3"/>
  <c r="CX123" i="3"/>
  <c r="CW123" i="3"/>
  <c r="CR123" i="3"/>
  <c r="CP123" i="3"/>
  <c r="CN123" i="3"/>
  <c r="CM123" i="3"/>
  <c r="DB122" i="3"/>
  <c r="CZ122" i="3"/>
  <c r="CX122" i="3"/>
  <c r="CW122" i="3"/>
  <c r="CR122" i="3"/>
  <c r="CP122" i="3"/>
  <c r="CN122" i="3"/>
  <c r="CM122" i="3"/>
  <c r="DB121" i="3"/>
  <c r="CZ121" i="3"/>
  <c r="CX121" i="3"/>
  <c r="CW121" i="3"/>
  <c r="CR121" i="3"/>
  <c r="CP121" i="3"/>
  <c r="CN121" i="3"/>
  <c r="CM121" i="3"/>
  <c r="DB120" i="3"/>
  <c r="CZ120" i="3"/>
  <c r="CX120" i="3"/>
  <c r="CW120" i="3"/>
  <c r="CR120" i="3"/>
  <c r="CP120" i="3"/>
  <c r="CN120" i="3"/>
  <c r="CM120" i="3"/>
  <c r="DB119" i="3"/>
  <c r="CZ119" i="3"/>
  <c r="CX119" i="3"/>
  <c r="CW119" i="3"/>
  <c r="CR119" i="3"/>
  <c r="CP119" i="3"/>
  <c r="CN119" i="3"/>
  <c r="CM119" i="3"/>
  <c r="DB118" i="3"/>
  <c r="CZ118" i="3"/>
  <c r="CX118" i="3"/>
  <c r="CW118" i="3"/>
  <c r="CR118" i="3"/>
  <c r="CP118" i="3"/>
  <c r="CN118" i="3"/>
  <c r="CM118" i="3"/>
  <c r="DB117" i="3"/>
  <c r="CZ117" i="3"/>
  <c r="CX117" i="3"/>
  <c r="CW117" i="3"/>
  <c r="CR117" i="3"/>
  <c r="CP117" i="3"/>
  <c r="CN117" i="3"/>
  <c r="CM117" i="3"/>
  <c r="DB116" i="3"/>
  <c r="CZ116" i="3"/>
  <c r="CX116" i="3"/>
  <c r="CW116" i="3"/>
  <c r="CR116" i="3"/>
  <c r="CP116" i="3"/>
  <c r="CN116" i="3"/>
  <c r="CM116" i="3"/>
  <c r="DB115" i="3"/>
  <c r="CZ115" i="3"/>
  <c r="CX115" i="3"/>
  <c r="CW115" i="3"/>
  <c r="CR115" i="3"/>
  <c r="CP115" i="3"/>
  <c r="CN115" i="3"/>
  <c r="CM115" i="3"/>
  <c r="DB114" i="3"/>
  <c r="CZ114" i="3"/>
  <c r="CX114" i="3"/>
  <c r="CW114" i="3"/>
  <c r="CR114" i="3"/>
  <c r="CP114" i="3"/>
  <c r="CN114" i="3"/>
  <c r="CM114" i="3"/>
  <c r="DB113" i="3"/>
  <c r="CZ113" i="3"/>
  <c r="CX113" i="3"/>
  <c r="CW113" i="3"/>
  <c r="CR113" i="3"/>
  <c r="CP113" i="3"/>
  <c r="CN113" i="3"/>
  <c r="CM113" i="3"/>
  <c r="DB112" i="3"/>
  <c r="CZ112" i="3"/>
  <c r="CX112" i="3"/>
  <c r="CW112" i="3"/>
  <c r="CR112" i="3"/>
  <c r="CP112" i="3"/>
  <c r="CN112" i="3"/>
  <c r="CM112" i="3"/>
  <c r="DB111" i="3"/>
  <c r="CZ111" i="3"/>
  <c r="CX111" i="3"/>
  <c r="CW111" i="3"/>
  <c r="CR111" i="3"/>
  <c r="CP111" i="3"/>
  <c r="CN111" i="3"/>
  <c r="CM111" i="3"/>
  <c r="DB110" i="3"/>
  <c r="CZ110" i="3"/>
  <c r="CX110" i="3"/>
  <c r="CW110" i="3"/>
  <c r="CR110" i="3"/>
  <c r="CP110" i="3"/>
  <c r="CN110" i="3"/>
  <c r="CM110" i="3"/>
  <c r="DB109" i="3"/>
  <c r="CZ109" i="3"/>
  <c r="CX109" i="3"/>
  <c r="CW109" i="3"/>
  <c r="CR109" i="3"/>
  <c r="CP109" i="3"/>
  <c r="CN109" i="3"/>
  <c r="CM109" i="3"/>
  <c r="DB108" i="3"/>
  <c r="CZ108" i="3"/>
  <c r="CX108" i="3"/>
  <c r="CW108" i="3"/>
  <c r="CR108" i="3"/>
  <c r="CP108" i="3"/>
  <c r="CN108" i="3"/>
  <c r="CM108" i="3"/>
  <c r="DB107" i="3"/>
  <c r="CZ107" i="3"/>
  <c r="CX107" i="3"/>
  <c r="CW107" i="3"/>
  <c r="CR107" i="3"/>
  <c r="CP107" i="3"/>
  <c r="CN107" i="3"/>
  <c r="CM107" i="3"/>
  <c r="DB106" i="3"/>
  <c r="CZ106" i="3"/>
  <c r="CX106" i="3"/>
  <c r="CW106" i="3"/>
  <c r="CR106" i="3"/>
  <c r="CP106" i="3"/>
  <c r="CN106" i="3"/>
  <c r="CM106" i="3"/>
  <c r="DB105" i="3"/>
  <c r="CZ105" i="3"/>
  <c r="CX105" i="3"/>
  <c r="CW105" i="3"/>
  <c r="CR105" i="3"/>
  <c r="CP105" i="3"/>
  <c r="CN105" i="3"/>
  <c r="CM105" i="3"/>
  <c r="DB104" i="3"/>
  <c r="CZ104" i="3"/>
  <c r="CX104" i="3"/>
  <c r="CW104" i="3"/>
  <c r="CR104" i="3"/>
  <c r="CP104" i="3"/>
  <c r="CN104" i="3"/>
  <c r="CM104" i="3"/>
  <c r="DB103" i="3"/>
  <c r="CZ103" i="3"/>
  <c r="CX103" i="3"/>
  <c r="CW103" i="3"/>
  <c r="CR103" i="3"/>
  <c r="CP103" i="3"/>
  <c r="CN103" i="3"/>
  <c r="CM103" i="3"/>
  <c r="DB102" i="3"/>
  <c r="CZ102" i="3"/>
  <c r="CX102" i="3"/>
  <c r="CW102" i="3"/>
  <c r="CR102" i="3"/>
  <c r="CP102" i="3"/>
  <c r="CN102" i="3"/>
  <c r="CM102" i="3"/>
  <c r="DB101" i="3"/>
  <c r="CZ101" i="3"/>
  <c r="CX101" i="3"/>
  <c r="CW101" i="3"/>
  <c r="CR101" i="3"/>
  <c r="CP101" i="3"/>
  <c r="CN101" i="3"/>
  <c r="CM101" i="3"/>
  <c r="DB100" i="3"/>
  <c r="CZ100" i="3"/>
  <c r="CX100" i="3"/>
  <c r="CW100" i="3"/>
  <c r="CR100" i="3"/>
  <c r="CP100" i="3"/>
  <c r="CN100" i="3"/>
  <c r="CM100" i="3"/>
  <c r="DB99" i="3"/>
  <c r="CZ99" i="3"/>
  <c r="CX99" i="3"/>
  <c r="CW99" i="3"/>
  <c r="CR99" i="3"/>
  <c r="CP99" i="3"/>
  <c r="CN99" i="3"/>
  <c r="CM99" i="3"/>
  <c r="DB98" i="3"/>
  <c r="CZ98" i="3"/>
  <c r="CX98" i="3"/>
  <c r="CW98" i="3"/>
  <c r="CR98" i="3"/>
  <c r="CP98" i="3"/>
  <c r="CN98" i="3"/>
  <c r="CM98" i="3"/>
  <c r="DB97" i="3"/>
  <c r="CZ97" i="3"/>
  <c r="CX97" i="3"/>
  <c r="CW97" i="3"/>
  <c r="CR97" i="3"/>
  <c r="CP97" i="3"/>
  <c r="CN97" i="3"/>
  <c r="CM97" i="3"/>
  <c r="DB96" i="3"/>
  <c r="CZ96" i="3"/>
  <c r="CX96" i="3"/>
  <c r="CW96" i="3"/>
  <c r="CR96" i="3"/>
  <c r="CP96" i="3"/>
  <c r="CN96" i="3"/>
  <c r="CM96" i="3"/>
  <c r="DB95" i="3"/>
  <c r="CZ95" i="3"/>
  <c r="CX95" i="3"/>
  <c r="CW95" i="3"/>
  <c r="CR95" i="3"/>
  <c r="CP95" i="3"/>
  <c r="CN95" i="3"/>
  <c r="CM95" i="3"/>
  <c r="DB94" i="3"/>
  <c r="CZ94" i="3"/>
  <c r="CX94" i="3"/>
  <c r="CW94" i="3"/>
  <c r="CR94" i="3"/>
  <c r="CP94" i="3"/>
  <c r="CN94" i="3"/>
  <c r="CM94" i="3"/>
  <c r="DB93" i="3"/>
  <c r="CZ93" i="3"/>
  <c r="CX93" i="3"/>
  <c r="CW93" i="3"/>
  <c r="CR93" i="3"/>
  <c r="CP93" i="3"/>
  <c r="CN93" i="3"/>
  <c r="CM93" i="3"/>
  <c r="DB92" i="3"/>
  <c r="CZ92" i="3"/>
  <c r="CX92" i="3"/>
  <c r="CW92" i="3"/>
  <c r="CR92" i="3"/>
  <c r="CP92" i="3"/>
  <c r="CN92" i="3"/>
  <c r="CM92" i="3"/>
  <c r="DB91" i="3"/>
  <c r="CZ91" i="3"/>
  <c r="CX91" i="3"/>
  <c r="CW91" i="3"/>
  <c r="CR91" i="3"/>
  <c r="CP91" i="3"/>
  <c r="CN91" i="3"/>
  <c r="CM91" i="3"/>
  <c r="DB90" i="3"/>
  <c r="CZ90" i="3"/>
  <c r="CX90" i="3"/>
  <c r="CW90" i="3"/>
  <c r="CR90" i="3"/>
  <c r="CP90" i="3"/>
  <c r="CN90" i="3"/>
  <c r="CM90" i="3"/>
  <c r="DB89" i="3"/>
  <c r="CZ89" i="3"/>
  <c r="CX89" i="3"/>
  <c r="CW89" i="3"/>
  <c r="CR89" i="3"/>
  <c r="CP89" i="3"/>
  <c r="CN89" i="3"/>
  <c r="CM89" i="3"/>
  <c r="DB88" i="3"/>
  <c r="CZ88" i="3"/>
  <c r="CX88" i="3"/>
  <c r="CW88" i="3"/>
  <c r="CR88" i="3"/>
  <c r="CP88" i="3"/>
  <c r="CN88" i="3"/>
  <c r="CM88" i="3"/>
  <c r="DB87" i="3"/>
  <c r="CZ87" i="3"/>
  <c r="CX87" i="3"/>
  <c r="CW87" i="3"/>
  <c r="CR87" i="3"/>
  <c r="CP87" i="3"/>
  <c r="CN87" i="3"/>
  <c r="CM87" i="3"/>
  <c r="DB86" i="3"/>
  <c r="CZ86" i="3"/>
  <c r="CX86" i="3"/>
  <c r="CW86" i="3"/>
  <c r="CR86" i="3"/>
  <c r="CP86" i="3"/>
  <c r="CN86" i="3"/>
  <c r="CM86" i="3"/>
  <c r="DB85" i="3"/>
  <c r="CZ85" i="3"/>
  <c r="CX85" i="3"/>
  <c r="CW85" i="3"/>
  <c r="CR85" i="3"/>
  <c r="CP85" i="3"/>
  <c r="CN85" i="3"/>
  <c r="CM85" i="3"/>
  <c r="DB84" i="3"/>
  <c r="CZ84" i="3"/>
  <c r="CX84" i="3"/>
  <c r="CW84" i="3"/>
  <c r="CR84" i="3"/>
  <c r="CP84" i="3"/>
  <c r="CN84" i="3"/>
  <c r="CM84" i="3"/>
  <c r="DB83" i="3"/>
  <c r="CZ83" i="3"/>
  <c r="CX83" i="3"/>
  <c r="CW83" i="3"/>
  <c r="CR83" i="3"/>
  <c r="CP83" i="3"/>
  <c r="CN83" i="3"/>
  <c r="CM83" i="3"/>
  <c r="DB82" i="3"/>
  <c r="CZ82" i="3"/>
  <c r="CX82" i="3"/>
  <c r="CW82" i="3"/>
  <c r="CR82" i="3"/>
  <c r="CP82" i="3"/>
  <c r="CN82" i="3"/>
  <c r="CM82" i="3"/>
  <c r="DB81" i="3"/>
  <c r="CZ81" i="3"/>
  <c r="CX81" i="3"/>
  <c r="CW81" i="3"/>
  <c r="CR81" i="3"/>
  <c r="CP81" i="3"/>
  <c r="CN81" i="3"/>
  <c r="CM81" i="3"/>
  <c r="DB80" i="3"/>
  <c r="CZ80" i="3"/>
  <c r="CX80" i="3"/>
  <c r="CW80" i="3"/>
  <c r="CR80" i="3"/>
  <c r="CP80" i="3"/>
  <c r="CN80" i="3"/>
  <c r="CM80" i="3"/>
  <c r="DB79" i="3"/>
  <c r="CZ79" i="3"/>
  <c r="CX79" i="3"/>
  <c r="CW79" i="3"/>
  <c r="CR79" i="3"/>
  <c r="CP79" i="3"/>
  <c r="CN79" i="3"/>
  <c r="CM79" i="3"/>
  <c r="DB78" i="3"/>
  <c r="CZ78" i="3"/>
  <c r="CX78" i="3"/>
  <c r="CW78" i="3"/>
  <c r="CR78" i="3"/>
  <c r="CP78" i="3"/>
  <c r="CN78" i="3"/>
  <c r="CM78" i="3"/>
  <c r="DB77" i="3"/>
  <c r="CZ77" i="3"/>
  <c r="CX77" i="3"/>
  <c r="CW77" i="3"/>
  <c r="CR77" i="3"/>
  <c r="CP77" i="3"/>
  <c r="CN77" i="3"/>
  <c r="CM77" i="3"/>
  <c r="DB76" i="3"/>
  <c r="CZ76" i="3"/>
  <c r="CX76" i="3"/>
  <c r="CW76" i="3"/>
  <c r="CR76" i="3"/>
  <c r="CP76" i="3"/>
  <c r="CN76" i="3"/>
  <c r="CM76" i="3"/>
  <c r="DB75" i="3"/>
  <c r="CZ75" i="3"/>
  <c r="CX75" i="3"/>
  <c r="CW75" i="3"/>
  <c r="CR75" i="3"/>
  <c r="CP75" i="3"/>
  <c r="CN75" i="3"/>
  <c r="CM75" i="3"/>
  <c r="DB74" i="3"/>
  <c r="CZ74" i="3"/>
  <c r="CX74" i="3"/>
  <c r="CW74" i="3"/>
  <c r="CR74" i="3"/>
  <c r="CP74" i="3"/>
  <c r="CN74" i="3"/>
  <c r="CM74" i="3"/>
  <c r="DB73" i="3"/>
  <c r="CZ73" i="3"/>
  <c r="CX73" i="3"/>
  <c r="CW73" i="3"/>
  <c r="CR73" i="3"/>
  <c r="CP73" i="3"/>
  <c r="CN73" i="3"/>
  <c r="CM73" i="3"/>
  <c r="DB72" i="3"/>
  <c r="CZ72" i="3"/>
  <c r="CX72" i="3"/>
  <c r="CW72" i="3"/>
  <c r="CR72" i="3"/>
  <c r="CP72" i="3"/>
  <c r="CN72" i="3"/>
  <c r="CM72" i="3"/>
  <c r="DB71" i="3"/>
  <c r="CZ71" i="3"/>
  <c r="CX71" i="3"/>
  <c r="CW71" i="3"/>
  <c r="CR71" i="3"/>
  <c r="CP71" i="3"/>
  <c r="CN71" i="3"/>
  <c r="CM71" i="3"/>
  <c r="DB70" i="3"/>
  <c r="CZ70" i="3"/>
  <c r="CX70" i="3"/>
  <c r="CW70" i="3"/>
  <c r="CR70" i="3"/>
  <c r="CP70" i="3"/>
  <c r="CN70" i="3"/>
  <c r="CM70" i="3"/>
  <c r="DB69" i="3"/>
  <c r="CZ69" i="3"/>
  <c r="CX69" i="3"/>
  <c r="CW69" i="3"/>
  <c r="CR69" i="3"/>
  <c r="CP69" i="3"/>
  <c r="CN69" i="3"/>
  <c r="CM69" i="3"/>
  <c r="DB68" i="3"/>
  <c r="CZ68" i="3"/>
  <c r="CX68" i="3"/>
  <c r="CW68" i="3"/>
  <c r="CR68" i="3"/>
  <c r="CP68" i="3"/>
  <c r="CN68" i="3"/>
  <c r="CM68" i="3"/>
  <c r="DB67" i="3"/>
  <c r="CZ67" i="3"/>
  <c r="CX67" i="3"/>
  <c r="CW67" i="3"/>
  <c r="CR67" i="3"/>
  <c r="CP67" i="3"/>
  <c r="CN67" i="3"/>
  <c r="CM67" i="3"/>
  <c r="DB66" i="3"/>
  <c r="CZ66" i="3"/>
  <c r="CX66" i="3"/>
  <c r="CW66" i="3"/>
  <c r="CR66" i="3"/>
  <c r="CP66" i="3"/>
  <c r="CN66" i="3"/>
  <c r="CM66" i="3"/>
  <c r="DB65" i="3"/>
  <c r="CZ65" i="3"/>
  <c r="CX65" i="3"/>
  <c r="CW65" i="3"/>
  <c r="CR65" i="3"/>
  <c r="CP65" i="3"/>
  <c r="CN65" i="3"/>
  <c r="CM65" i="3"/>
  <c r="DB64" i="3"/>
  <c r="CZ64" i="3"/>
  <c r="CX64" i="3"/>
  <c r="CW64" i="3"/>
  <c r="CR64" i="3"/>
  <c r="CP64" i="3"/>
  <c r="CN64" i="3"/>
  <c r="CM64" i="3"/>
  <c r="DB63" i="3"/>
  <c r="CZ63" i="3"/>
  <c r="CX63" i="3"/>
  <c r="CW63" i="3"/>
  <c r="CR63" i="3"/>
  <c r="CP63" i="3"/>
  <c r="CN63" i="3"/>
  <c r="CM63" i="3"/>
  <c r="DB62" i="3"/>
  <c r="CZ62" i="3"/>
  <c r="CX62" i="3"/>
  <c r="CW62" i="3"/>
  <c r="CR62" i="3"/>
  <c r="CP62" i="3"/>
  <c r="CN62" i="3"/>
  <c r="CM62" i="3"/>
  <c r="DB61" i="3"/>
  <c r="CZ61" i="3"/>
  <c r="CX61" i="3"/>
  <c r="CW61" i="3"/>
  <c r="CR61" i="3"/>
  <c r="CP61" i="3"/>
  <c r="CN61" i="3"/>
  <c r="CM61" i="3"/>
  <c r="DB60" i="3"/>
  <c r="CZ60" i="3"/>
  <c r="CX60" i="3"/>
  <c r="CW60" i="3"/>
  <c r="CR60" i="3"/>
  <c r="CP60" i="3"/>
  <c r="CN60" i="3"/>
  <c r="CM60" i="3"/>
  <c r="DB59" i="3"/>
  <c r="CZ59" i="3"/>
  <c r="CX59" i="3"/>
  <c r="CW59" i="3"/>
  <c r="CR59" i="3"/>
  <c r="CP59" i="3"/>
  <c r="CN59" i="3"/>
  <c r="CM59" i="3"/>
  <c r="DB58" i="3"/>
  <c r="CZ58" i="3"/>
  <c r="CX58" i="3"/>
  <c r="CW58" i="3"/>
  <c r="CR58" i="3"/>
  <c r="CP58" i="3"/>
  <c r="CN58" i="3"/>
  <c r="CM58" i="3"/>
  <c r="DB57" i="3"/>
  <c r="CZ57" i="3"/>
  <c r="CX57" i="3"/>
  <c r="CW57" i="3"/>
  <c r="CR57" i="3"/>
  <c r="CP57" i="3"/>
  <c r="CN57" i="3"/>
  <c r="CM57" i="3"/>
  <c r="DB56" i="3"/>
  <c r="CZ56" i="3"/>
  <c r="CX56" i="3"/>
  <c r="CW56" i="3"/>
  <c r="CR56" i="3"/>
  <c r="CP56" i="3"/>
  <c r="CN56" i="3"/>
  <c r="CM56" i="3"/>
  <c r="DB55" i="3"/>
  <c r="CZ55" i="3"/>
  <c r="CX55" i="3"/>
  <c r="CW55" i="3"/>
  <c r="CR55" i="3"/>
  <c r="CP55" i="3"/>
  <c r="CN55" i="3"/>
  <c r="CM55" i="3"/>
  <c r="DB54" i="3"/>
  <c r="CZ54" i="3"/>
  <c r="CX54" i="3"/>
  <c r="CW54" i="3"/>
  <c r="CR54" i="3"/>
  <c r="CP54" i="3"/>
  <c r="CN54" i="3"/>
  <c r="CM54" i="3"/>
  <c r="DB53" i="3"/>
  <c r="CZ53" i="3"/>
  <c r="CX53" i="3"/>
  <c r="CW53" i="3"/>
  <c r="CR53" i="3"/>
  <c r="CP53" i="3"/>
  <c r="CN53" i="3"/>
  <c r="CM53" i="3"/>
  <c r="DB52" i="3"/>
  <c r="CZ52" i="3"/>
  <c r="CX52" i="3"/>
  <c r="CW52" i="3"/>
  <c r="CR52" i="3"/>
  <c r="CP52" i="3"/>
  <c r="CN52" i="3"/>
  <c r="CM52" i="3"/>
  <c r="DB51" i="3"/>
  <c r="CZ51" i="3"/>
  <c r="CX51" i="3"/>
  <c r="CW51" i="3"/>
  <c r="CR51" i="3"/>
  <c r="CP51" i="3"/>
  <c r="CN51" i="3"/>
  <c r="CM51" i="3"/>
  <c r="DB50" i="3"/>
  <c r="CZ50" i="3"/>
  <c r="CX50" i="3"/>
  <c r="CW50" i="3"/>
  <c r="CR50" i="3"/>
  <c r="CP50" i="3"/>
  <c r="CN50" i="3"/>
  <c r="CM50" i="3"/>
  <c r="DB49" i="3"/>
  <c r="CZ49" i="3"/>
  <c r="CX49" i="3"/>
  <c r="CW49" i="3"/>
  <c r="CR49" i="3"/>
  <c r="CP49" i="3"/>
  <c r="CN49" i="3"/>
  <c r="CM49" i="3"/>
  <c r="DB48" i="3"/>
  <c r="CZ48" i="3"/>
  <c r="CX48" i="3"/>
  <c r="CW48" i="3"/>
  <c r="CR48" i="3"/>
  <c r="CP48" i="3"/>
  <c r="CN48" i="3"/>
  <c r="CM48" i="3"/>
  <c r="DB47" i="3"/>
  <c r="CZ47" i="3"/>
  <c r="CX47" i="3"/>
  <c r="CW47" i="3"/>
  <c r="CR47" i="3"/>
  <c r="CP47" i="3"/>
  <c r="CN47" i="3"/>
  <c r="CM47" i="3"/>
  <c r="DB46" i="3"/>
  <c r="CZ46" i="3"/>
  <c r="CX46" i="3"/>
  <c r="CW46" i="3"/>
  <c r="CR46" i="3"/>
  <c r="CP46" i="3"/>
  <c r="CN46" i="3"/>
  <c r="CM46" i="3"/>
  <c r="DB45" i="3"/>
  <c r="CZ45" i="3"/>
  <c r="CX45" i="3"/>
  <c r="CW45" i="3"/>
  <c r="CR45" i="3"/>
  <c r="CP45" i="3"/>
  <c r="CN45" i="3"/>
  <c r="CM45" i="3"/>
  <c r="DB44" i="3"/>
  <c r="CZ44" i="3"/>
  <c r="CX44" i="3"/>
  <c r="CW44" i="3"/>
  <c r="CR44" i="3"/>
  <c r="CP44" i="3"/>
  <c r="CN44" i="3"/>
  <c r="CM44" i="3"/>
  <c r="DB43" i="3"/>
  <c r="CZ43" i="3"/>
  <c r="CX43" i="3"/>
  <c r="CW43" i="3"/>
  <c r="CR43" i="3"/>
  <c r="CP43" i="3"/>
  <c r="CN43" i="3"/>
  <c r="CM43" i="3"/>
  <c r="DB42" i="3"/>
  <c r="CZ42" i="3"/>
  <c r="CX42" i="3"/>
  <c r="CW42" i="3"/>
  <c r="CR42" i="3"/>
  <c r="CP42" i="3"/>
  <c r="CN42" i="3"/>
  <c r="CM42" i="3"/>
  <c r="DB41" i="3"/>
  <c r="CZ41" i="3"/>
  <c r="CX41" i="3"/>
  <c r="CW41" i="3"/>
  <c r="CR41" i="3"/>
  <c r="CP41" i="3"/>
  <c r="CN41" i="3"/>
  <c r="CM41" i="3"/>
  <c r="DB40" i="3"/>
  <c r="CZ40" i="3"/>
  <c r="CX40" i="3"/>
  <c r="CW40" i="3"/>
  <c r="CR40" i="3"/>
  <c r="CP40" i="3"/>
  <c r="CN40" i="3"/>
  <c r="CM40" i="3"/>
  <c r="DB39" i="3"/>
  <c r="CZ39" i="3"/>
  <c r="CX39" i="3"/>
  <c r="CW39" i="3"/>
  <c r="CR39" i="3"/>
  <c r="CP39" i="3"/>
  <c r="CN39" i="3"/>
  <c r="CM39" i="3"/>
  <c r="DB38" i="3"/>
  <c r="CZ38" i="3"/>
  <c r="CX38" i="3"/>
  <c r="CW38" i="3"/>
  <c r="CR38" i="3"/>
  <c r="CP38" i="3"/>
  <c r="CN38" i="3"/>
  <c r="CM38" i="3"/>
  <c r="DB37" i="3"/>
  <c r="CZ37" i="3"/>
  <c r="CX37" i="3"/>
  <c r="CW37" i="3"/>
  <c r="CR37" i="3"/>
  <c r="CP37" i="3"/>
  <c r="CN37" i="3"/>
  <c r="CM37" i="3"/>
  <c r="DB36" i="3"/>
  <c r="CZ36" i="3"/>
  <c r="CX36" i="3"/>
  <c r="CW36" i="3"/>
  <c r="CR36" i="3"/>
  <c r="CP36" i="3"/>
  <c r="CN36" i="3"/>
  <c r="CM36" i="3"/>
  <c r="DB35" i="3"/>
  <c r="CZ35" i="3"/>
  <c r="CX35" i="3"/>
  <c r="CW35" i="3"/>
  <c r="CR35" i="3"/>
  <c r="CP35" i="3"/>
  <c r="CN35" i="3"/>
  <c r="CM35" i="3"/>
  <c r="DB34" i="3"/>
  <c r="CZ34" i="3"/>
  <c r="CX34" i="3"/>
  <c r="CW34" i="3"/>
  <c r="CR34" i="3"/>
  <c r="CP34" i="3"/>
  <c r="CN34" i="3"/>
  <c r="CM34" i="3"/>
  <c r="DB33" i="3"/>
  <c r="CZ33" i="3"/>
  <c r="CX33" i="3"/>
  <c r="CW33" i="3"/>
  <c r="CR33" i="3"/>
  <c r="CP33" i="3"/>
  <c r="CN33" i="3"/>
  <c r="CM33" i="3"/>
  <c r="DB32" i="3"/>
  <c r="CZ32" i="3"/>
  <c r="CX32" i="3"/>
  <c r="CW32" i="3"/>
  <c r="CR32" i="3"/>
  <c r="CP32" i="3"/>
  <c r="CN32" i="3"/>
  <c r="CM32" i="3"/>
  <c r="DB31" i="3"/>
  <c r="CZ31" i="3"/>
  <c r="CX31" i="3"/>
  <c r="CW31" i="3"/>
  <c r="CR31" i="3"/>
  <c r="CP31" i="3"/>
  <c r="CN31" i="3"/>
  <c r="CM31" i="3"/>
  <c r="DB30" i="3"/>
  <c r="CZ30" i="3"/>
  <c r="CX30" i="3"/>
  <c r="CW30" i="3"/>
  <c r="CR30" i="3"/>
  <c r="CP30" i="3"/>
  <c r="CN30" i="3"/>
  <c r="CM30" i="3"/>
  <c r="DB29" i="3"/>
  <c r="CZ29" i="3"/>
  <c r="CX29" i="3"/>
  <c r="CW29" i="3"/>
  <c r="CR29" i="3"/>
  <c r="CP29" i="3"/>
  <c r="CN29" i="3"/>
  <c r="CM29" i="3"/>
  <c r="DB28" i="3"/>
  <c r="CZ28" i="3"/>
  <c r="CX28" i="3"/>
  <c r="CW28" i="3"/>
  <c r="CR28" i="3"/>
  <c r="CP28" i="3"/>
  <c r="CN28" i="3"/>
  <c r="CM28" i="3"/>
  <c r="DB27" i="3"/>
  <c r="CZ27" i="3"/>
  <c r="CX27" i="3"/>
  <c r="CW27" i="3"/>
  <c r="CR27" i="3"/>
  <c r="CP27" i="3"/>
  <c r="CN27" i="3"/>
  <c r="CM27" i="3"/>
  <c r="DB26" i="3"/>
  <c r="CZ26" i="3"/>
  <c r="CX26" i="3"/>
  <c r="CW26" i="3"/>
  <c r="CR26" i="3"/>
  <c r="CP26" i="3"/>
  <c r="CN26" i="3"/>
  <c r="CM26" i="3"/>
  <c r="DB25" i="3"/>
  <c r="CZ25" i="3"/>
  <c r="CX25" i="3"/>
  <c r="CW25" i="3"/>
  <c r="CR25" i="3"/>
  <c r="CP25" i="3"/>
  <c r="CN25" i="3"/>
  <c r="CM25" i="3"/>
  <c r="DB24" i="3"/>
  <c r="CZ24" i="3"/>
  <c r="CX24" i="3"/>
  <c r="CW24" i="3"/>
  <c r="CR24" i="3"/>
  <c r="CP24" i="3"/>
  <c r="CN24" i="3"/>
  <c r="CM24" i="3"/>
  <c r="DB23" i="3"/>
  <c r="CZ23" i="3"/>
  <c r="CX23" i="3"/>
  <c r="CW23" i="3"/>
  <c r="CR23" i="3"/>
  <c r="CP23" i="3"/>
  <c r="CN23" i="3"/>
  <c r="CM23" i="3"/>
  <c r="DB22" i="3"/>
  <c r="CZ22" i="3"/>
  <c r="CX22" i="3"/>
  <c r="CW22" i="3"/>
  <c r="CR22" i="3"/>
  <c r="CP22" i="3"/>
  <c r="CN22" i="3"/>
  <c r="CM22" i="3"/>
  <c r="DB21" i="3"/>
  <c r="CZ21" i="3"/>
  <c r="CX21" i="3"/>
  <c r="CW21" i="3"/>
  <c r="CR21" i="3"/>
  <c r="CP21" i="3"/>
  <c r="CN21" i="3"/>
  <c r="CM21" i="3"/>
  <c r="DB20" i="3"/>
  <c r="CZ20" i="3"/>
  <c r="CX20" i="3"/>
  <c r="CW20" i="3"/>
  <c r="CR20" i="3"/>
  <c r="CP20" i="3"/>
  <c r="CN20" i="3"/>
  <c r="CM20" i="3"/>
  <c r="DB19" i="3"/>
  <c r="CZ19" i="3"/>
  <c r="CX19" i="3"/>
  <c r="CW19" i="3"/>
  <c r="CR19" i="3"/>
  <c r="CP19" i="3"/>
  <c r="CN19" i="3"/>
  <c r="CM19" i="3"/>
  <c r="DB18" i="3"/>
  <c r="CZ18" i="3"/>
  <c r="CX18" i="3"/>
  <c r="CW18" i="3"/>
  <c r="CR18" i="3"/>
  <c r="CP18" i="3"/>
  <c r="CN18" i="3"/>
  <c r="CM18" i="3"/>
  <c r="DB17" i="3"/>
  <c r="CZ17" i="3"/>
  <c r="CX17" i="3"/>
  <c r="CW17" i="3"/>
  <c r="CR17" i="3"/>
  <c r="CP17" i="3"/>
  <c r="CN17" i="3"/>
  <c r="CM17" i="3"/>
  <c r="DB16" i="3"/>
  <c r="CZ16" i="3"/>
  <c r="CX16" i="3"/>
  <c r="CW16" i="3"/>
  <c r="CR16" i="3"/>
  <c r="CP16" i="3"/>
  <c r="CN16" i="3"/>
  <c r="CM16" i="3"/>
  <c r="DB15" i="3"/>
  <c r="CZ15" i="3"/>
  <c r="CX15" i="3"/>
  <c r="CW15" i="3"/>
  <c r="CR15" i="3"/>
  <c r="CP15" i="3"/>
  <c r="CN15" i="3"/>
  <c r="CM15" i="3"/>
  <c r="DB14" i="3"/>
  <c r="CZ14" i="3"/>
  <c r="CX14" i="3"/>
  <c r="CW14" i="3"/>
  <c r="CR14" i="3"/>
  <c r="CP14" i="3"/>
  <c r="CN14" i="3"/>
  <c r="CM14" i="3"/>
  <c r="DB13" i="3"/>
  <c r="CZ13" i="3"/>
  <c r="CX13" i="3"/>
  <c r="CW13" i="3"/>
  <c r="CR13" i="3"/>
  <c r="CP13" i="3"/>
  <c r="CN13" i="3"/>
  <c r="CM13" i="3"/>
  <c r="DB12" i="3"/>
  <c r="CZ12" i="3"/>
  <c r="CX12" i="3"/>
  <c r="CW12" i="3"/>
  <c r="CR12" i="3"/>
  <c r="CP12" i="3"/>
  <c r="CN12" i="3"/>
  <c r="CM12" i="3"/>
  <c r="DB11" i="3"/>
  <c r="CZ11" i="3"/>
  <c r="CX11" i="3"/>
  <c r="CW11" i="3"/>
  <c r="CR11" i="3"/>
  <c r="CP11" i="3"/>
  <c r="CN11" i="3"/>
  <c r="CM11" i="3"/>
  <c r="DB10" i="3"/>
  <c r="CZ10" i="3"/>
  <c r="CX10" i="3"/>
  <c r="CW10" i="3"/>
  <c r="CR10" i="3"/>
  <c r="CP10" i="3"/>
  <c r="CN10" i="3"/>
  <c r="CM10" i="3"/>
  <c r="DB9" i="3"/>
  <c r="CZ9" i="3"/>
  <c r="CX9" i="3"/>
  <c r="CW9" i="3"/>
  <c r="CR9" i="3"/>
  <c r="CP9" i="3"/>
  <c r="CN9" i="3"/>
  <c r="CM9" i="3"/>
  <c r="DB8" i="3"/>
  <c r="CZ8" i="3"/>
  <c r="CX8" i="3"/>
  <c r="CW8" i="3"/>
  <c r="CR8" i="3"/>
  <c r="CP8" i="3"/>
  <c r="CN8" i="3"/>
  <c r="CM8" i="3"/>
  <c r="DB7" i="3"/>
  <c r="CZ7" i="3"/>
  <c r="CX7" i="3"/>
  <c r="CW7" i="3"/>
  <c r="CR7" i="3"/>
  <c r="CP7" i="3"/>
  <c r="CN7" i="3"/>
  <c r="CM7" i="3"/>
  <c r="DB6" i="3"/>
  <c r="CZ6" i="3"/>
  <c r="CX6" i="3"/>
  <c r="CW6" i="3"/>
  <c r="CR6" i="3"/>
  <c r="CP6" i="3"/>
  <c r="CN6" i="3"/>
  <c r="CM6" i="3"/>
  <c r="DB5" i="3"/>
  <c r="CZ5" i="3"/>
  <c r="CX5" i="3"/>
  <c r="CW5" i="3"/>
  <c r="CR5" i="3"/>
  <c r="CP5" i="3"/>
  <c r="CN5" i="3"/>
  <c r="CM5" i="3"/>
  <c r="CY3" i="3"/>
  <c r="CV3" i="3"/>
  <c r="CU3" i="3"/>
  <c r="CO3" i="3"/>
  <c r="CL3" i="3"/>
  <c r="CK3" i="3"/>
  <c r="CX3" i="3" l="1"/>
  <c r="CN3" i="3"/>
  <c r="DB3" i="3"/>
  <c r="CZ3" i="3"/>
  <c r="CP3" i="3"/>
  <c r="CR3" i="3"/>
  <c r="CM3" i="3"/>
  <c r="CW3" i="3"/>
  <c r="CH333" i="3" l="1"/>
  <c r="CF333" i="3"/>
  <c r="CD333" i="3"/>
  <c r="CC333" i="3"/>
  <c r="BX333" i="3"/>
  <c r="BV333" i="3"/>
  <c r="BT333" i="3"/>
  <c r="BS333" i="3"/>
  <c r="CH332" i="3"/>
  <c r="CF332" i="3"/>
  <c r="CD332" i="3"/>
  <c r="CC332" i="3"/>
  <c r="BX332" i="3"/>
  <c r="BV332" i="3"/>
  <c r="BT332" i="3"/>
  <c r="BS332" i="3"/>
  <c r="CH331" i="3"/>
  <c r="CF331" i="3"/>
  <c r="CD331" i="3"/>
  <c r="CC331" i="3"/>
  <c r="BX331" i="3"/>
  <c r="BV331" i="3"/>
  <c r="BT331" i="3"/>
  <c r="BS331" i="3"/>
  <c r="CH330" i="3"/>
  <c r="CF330" i="3"/>
  <c r="CD330" i="3"/>
  <c r="CC330" i="3"/>
  <c r="BX330" i="3"/>
  <c r="BV330" i="3"/>
  <c r="BT330" i="3"/>
  <c r="BS330" i="3"/>
  <c r="CH329" i="3"/>
  <c r="CF329" i="3"/>
  <c r="CD329" i="3"/>
  <c r="CC329" i="3"/>
  <c r="BX329" i="3"/>
  <c r="BV329" i="3"/>
  <c r="BT329" i="3"/>
  <c r="BS329" i="3"/>
  <c r="CH328" i="3"/>
  <c r="CF328" i="3"/>
  <c r="CD328" i="3"/>
  <c r="CC328" i="3"/>
  <c r="BX328" i="3"/>
  <c r="BV328" i="3"/>
  <c r="BT328" i="3"/>
  <c r="BS328" i="3"/>
  <c r="CH327" i="3"/>
  <c r="CF327" i="3"/>
  <c r="CD327" i="3"/>
  <c r="CC327" i="3"/>
  <c r="BX327" i="3"/>
  <c r="BV327" i="3"/>
  <c r="BT327" i="3"/>
  <c r="BS327" i="3"/>
  <c r="CH326" i="3"/>
  <c r="CF326" i="3"/>
  <c r="CD326" i="3"/>
  <c r="CC326" i="3"/>
  <c r="BX326" i="3"/>
  <c r="BV326" i="3"/>
  <c r="BT326" i="3"/>
  <c r="BS326" i="3"/>
  <c r="CH325" i="3"/>
  <c r="CF325" i="3"/>
  <c r="CD325" i="3"/>
  <c r="CC325" i="3"/>
  <c r="BX325" i="3"/>
  <c r="BV325" i="3"/>
  <c r="BT325" i="3"/>
  <c r="BS325" i="3"/>
  <c r="CH324" i="3"/>
  <c r="CF324" i="3"/>
  <c r="CD324" i="3"/>
  <c r="CC324" i="3"/>
  <c r="BX324" i="3"/>
  <c r="BV324" i="3"/>
  <c r="BT324" i="3"/>
  <c r="BS324" i="3"/>
  <c r="CH323" i="3"/>
  <c r="CF323" i="3"/>
  <c r="CD323" i="3"/>
  <c r="CC323" i="3"/>
  <c r="BX323" i="3"/>
  <c r="BV323" i="3"/>
  <c r="BT323" i="3"/>
  <c r="BS323" i="3"/>
  <c r="CH322" i="3"/>
  <c r="CF322" i="3"/>
  <c r="CD322" i="3"/>
  <c r="CC322" i="3"/>
  <c r="BX322" i="3"/>
  <c r="BV322" i="3"/>
  <c r="BT322" i="3"/>
  <c r="BS322" i="3"/>
  <c r="CH321" i="3"/>
  <c r="CF321" i="3"/>
  <c r="CD321" i="3"/>
  <c r="CC321" i="3"/>
  <c r="BX321" i="3"/>
  <c r="BV321" i="3"/>
  <c r="BT321" i="3"/>
  <c r="BS321" i="3"/>
  <c r="CH320" i="3"/>
  <c r="CF320" i="3"/>
  <c r="CD320" i="3"/>
  <c r="CC320" i="3"/>
  <c r="BX320" i="3"/>
  <c r="BV320" i="3"/>
  <c r="BT320" i="3"/>
  <c r="BS320" i="3"/>
  <c r="CH319" i="3"/>
  <c r="CF319" i="3"/>
  <c r="CD319" i="3"/>
  <c r="CC319" i="3"/>
  <c r="BX319" i="3"/>
  <c r="BV319" i="3"/>
  <c r="BT319" i="3"/>
  <c r="BS319" i="3"/>
  <c r="CH318" i="3"/>
  <c r="CF318" i="3"/>
  <c r="CD318" i="3"/>
  <c r="CC318" i="3"/>
  <c r="BX318" i="3"/>
  <c r="BV318" i="3"/>
  <c r="BT318" i="3"/>
  <c r="BS318" i="3"/>
  <c r="CH317" i="3"/>
  <c r="CF317" i="3"/>
  <c r="CD317" i="3"/>
  <c r="CC317" i="3"/>
  <c r="BX317" i="3"/>
  <c r="BV317" i="3"/>
  <c r="BT317" i="3"/>
  <c r="BS317" i="3"/>
  <c r="CH316" i="3"/>
  <c r="CF316" i="3"/>
  <c r="CD316" i="3"/>
  <c r="CC316" i="3"/>
  <c r="BX316" i="3"/>
  <c r="BV316" i="3"/>
  <c r="BT316" i="3"/>
  <c r="BS316" i="3"/>
  <c r="CH315" i="3"/>
  <c r="CF315" i="3"/>
  <c r="CD315" i="3"/>
  <c r="CC315" i="3"/>
  <c r="BX315" i="3"/>
  <c r="BV315" i="3"/>
  <c r="BT315" i="3"/>
  <c r="BS315" i="3"/>
  <c r="CH314" i="3"/>
  <c r="CF314" i="3"/>
  <c r="CD314" i="3"/>
  <c r="CC314" i="3"/>
  <c r="BX314" i="3"/>
  <c r="BV314" i="3"/>
  <c r="BT314" i="3"/>
  <c r="BS314" i="3"/>
  <c r="CH313" i="3"/>
  <c r="CF313" i="3"/>
  <c r="CD313" i="3"/>
  <c r="CC313" i="3"/>
  <c r="BX313" i="3"/>
  <c r="BV313" i="3"/>
  <c r="BT313" i="3"/>
  <c r="BS313" i="3"/>
  <c r="CH312" i="3"/>
  <c r="CF312" i="3"/>
  <c r="CD312" i="3"/>
  <c r="CC312" i="3"/>
  <c r="BX312" i="3"/>
  <c r="BV312" i="3"/>
  <c r="BT312" i="3"/>
  <c r="BS312" i="3"/>
  <c r="CH311" i="3"/>
  <c r="CF311" i="3"/>
  <c r="CD311" i="3"/>
  <c r="CC311" i="3"/>
  <c r="BX311" i="3"/>
  <c r="BV311" i="3"/>
  <c r="BT311" i="3"/>
  <c r="BS311" i="3"/>
  <c r="CH310" i="3"/>
  <c r="CF310" i="3"/>
  <c r="CD310" i="3"/>
  <c r="CC310" i="3"/>
  <c r="BX310" i="3"/>
  <c r="BV310" i="3"/>
  <c r="BT310" i="3"/>
  <c r="BS310" i="3"/>
  <c r="CH309" i="3"/>
  <c r="CF309" i="3"/>
  <c r="CD309" i="3"/>
  <c r="CC309" i="3"/>
  <c r="BX309" i="3"/>
  <c r="BV309" i="3"/>
  <c r="BT309" i="3"/>
  <c r="BS309" i="3"/>
  <c r="CH308" i="3"/>
  <c r="CF308" i="3"/>
  <c r="CD308" i="3"/>
  <c r="CC308" i="3"/>
  <c r="BX308" i="3"/>
  <c r="BV308" i="3"/>
  <c r="BT308" i="3"/>
  <c r="BS308" i="3"/>
  <c r="CH307" i="3"/>
  <c r="CF307" i="3"/>
  <c r="CD307" i="3"/>
  <c r="CC307" i="3"/>
  <c r="BX307" i="3"/>
  <c r="BV307" i="3"/>
  <c r="BT307" i="3"/>
  <c r="BS307" i="3"/>
  <c r="CH306" i="3"/>
  <c r="CF306" i="3"/>
  <c r="CD306" i="3"/>
  <c r="CC306" i="3"/>
  <c r="BX306" i="3"/>
  <c r="BV306" i="3"/>
  <c r="BT306" i="3"/>
  <c r="BS306" i="3"/>
  <c r="CH305" i="3"/>
  <c r="CF305" i="3"/>
  <c r="CD305" i="3"/>
  <c r="CC305" i="3"/>
  <c r="BX305" i="3"/>
  <c r="BV305" i="3"/>
  <c r="BT305" i="3"/>
  <c r="BS305" i="3"/>
  <c r="CH304" i="3"/>
  <c r="CF304" i="3"/>
  <c r="CD304" i="3"/>
  <c r="CC304" i="3"/>
  <c r="BX304" i="3"/>
  <c r="BV304" i="3"/>
  <c r="BT304" i="3"/>
  <c r="BS304" i="3"/>
  <c r="CH303" i="3"/>
  <c r="CF303" i="3"/>
  <c r="CD303" i="3"/>
  <c r="CC303" i="3"/>
  <c r="BX303" i="3"/>
  <c r="BV303" i="3"/>
  <c r="BT303" i="3"/>
  <c r="BS303" i="3"/>
  <c r="CH302" i="3"/>
  <c r="CF302" i="3"/>
  <c r="CD302" i="3"/>
  <c r="CC302" i="3"/>
  <c r="BX302" i="3"/>
  <c r="BV302" i="3"/>
  <c r="BT302" i="3"/>
  <c r="BS302" i="3"/>
  <c r="CH301" i="3"/>
  <c r="CF301" i="3"/>
  <c r="CD301" i="3"/>
  <c r="CC301" i="3"/>
  <c r="BX301" i="3"/>
  <c r="BV301" i="3"/>
  <c r="BT301" i="3"/>
  <c r="BS301" i="3"/>
  <c r="CH300" i="3"/>
  <c r="CF300" i="3"/>
  <c r="CD300" i="3"/>
  <c r="CC300" i="3"/>
  <c r="BX300" i="3"/>
  <c r="BV300" i="3"/>
  <c r="BT300" i="3"/>
  <c r="BS300" i="3"/>
  <c r="CH299" i="3"/>
  <c r="CF299" i="3"/>
  <c r="CD299" i="3"/>
  <c r="CC299" i="3"/>
  <c r="BX299" i="3"/>
  <c r="BV299" i="3"/>
  <c r="BT299" i="3"/>
  <c r="BS299" i="3"/>
  <c r="CH298" i="3"/>
  <c r="CF298" i="3"/>
  <c r="CD298" i="3"/>
  <c r="CC298" i="3"/>
  <c r="BX298" i="3"/>
  <c r="BV298" i="3"/>
  <c r="BT298" i="3"/>
  <c r="BS298" i="3"/>
  <c r="CH297" i="3"/>
  <c r="CF297" i="3"/>
  <c r="CD297" i="3"/>
  <c r="CC297" i="3"/>
  <c r="BX297" i="3"/>
  <c r="BV297" i="3"/>
  <c r="BT297" i="3"/>
  <c r="BS297" i="3"/>
  <c r="CH296" i="3"/>
  <c r="CF296" i="3"/>
  <c r="CD296" i="3"/>
  <c r="CC296" i="3"/>
  <c r="BX296" i="3"/>
  <c r="BV296" i="3"/>
  <c r="BT296" i="3"/>
  <c r="BS296" i="3"/>
  <c r="CH295" i="3"/>
  <c r="CF295" i="3"/>
  <c r="CD295" i="3"/>
  <c r="CC295" i="3"/>
  <c r="BX295" i="3"/>
  <c r="BV295" i="3"/>
  <c r="BT295" i="3"/>
  <c r="BS295" i="3"/>
  <c r="CH294" i="3"/>
  <c r="CF294" i="3"/>
  <c r="CD294" i="3"/>
  <c r="CC294" i="3"/>
  <c r="BX294" i="3"/>
  <c r="BV294" i="3"/>
  <c r="BT294" i="3"/>
  <c r="BS294" i="3"/>
  <c r="CH293" i="3"/>
  <c r="CF293" i="3"/>
  <c r="CD293" i="3"/>
  <c r="CC293" i="3"/>
  <c r="BX293" i="3"/>
  <c r="BV293" i="3"/>
  <c r="BT293" i="3"/>
  <c r="BS293" i="3"/>
  <c r="CH292" i="3"/>
  <c r="CF292" i="3"/>
  <c r="CD292" i="3"/>
  <c r="CC292" i="3"/>
  <c r="BX292" i="3"/>
  <c r="BV292" i="3"/>
  <c r="BT292" i="3"/>
  <c r="BS292" i="3"/>
  <c r="CH291" i="3"/>
  <c r="CF291" i="3"/>
  <c r="CD291" i="3"/>
  <c r="CC291" i="3"/>
  <c r="BX291" i="3"/>
  <c r="BV291" i="3"/>
  <c r="BT291" i="3"/>
  <c r="BS291" i="3"/>
  <c r="CH290" i="3"/>
  <c r="CF290" i="3"/>
  <c r="CD290" i="3"/>
  <c r="CC290" i="3"/>
  <c r="BX290" i="3"/>
  <c r="BV290" i="3"/>
  <c r="BT290" i="3"/>
  <c r="BS290" i="3"/>
  <c r="CH289" i="3"/>
  <c r="CF289" i="3"/>
  <c r="CD289" i="3"/>
  <c r="CC289" i="3"/>
  <c r="BX289" i="3"/>
  <c r="BV289" i="3"/>
  <c r="BT289" i="3"/>
  <c r="BS289" i="3"/>
  <c r="CH288" i="3"/>
  <c r="CF288" i="3"/>
  <c r="CD288" i="3"/>
  <c r="CC288" i="3"/>
  <c r="BX288" i="3"/>
  <c r="BV288" i="3"/>
  <c r="BT288" i="3"/>
  <c r="BS288" i="3"/>
  <c r="CH287" i="3"/>
  <c r="CF287" i="3"/>
  <c r="CD287" i="3"/>
  <c r="CC287" i="3"/>
  <c r="BX287" i="3"/>
  <c r="BV287" i="3"/>
  <c r="BT287" i="3"/>
  <c r="BS287" i="3"/>
  <c r="CH286" i="3"/>
  <c r="CF286" i="3"/>
  <c r="CD286" i="3"/>
  <c r="CC286" i="3"/>
  <c r="BX286" i="3"/>
  <c r="BV286" i="3"/>
  <c r="BT286" i="3"/>
  <c r="BS286" i="3"/>
  <c r="CH285" i="3"/>
  <c r="CF285" i="3"/>
  <c r="CD285" i="3"/>
  <c r="CC285" i="3"/>
  <c r="BX285" i="3"/>
  <c r="BV285" i="3"/>
  <c r="BT285" i="3"/>
  <c r="BS285" i="3"/>
  <c r="CH284" i="3"/>
  <c r="CF284" i="3"/>
  <c r="CD284" i="3"/>
  <c r="CC284" i="3"/>
  <c r="BX284" i="3"/>
  <c r="BV284" i="3"/>
  <c r="BT284" i="3"/>
  <c r="BS284" i="3"/>
  <c r="CH283" i="3"/>
  <c r="CF283" i="3"/>
  <c r="CD283" i="3"/>
  <c r="CC283" i="3"/>
  <c r="BX283" i="3"/>
  <c r="BV283" i="3"/>
  <c r="BT283" i="3"/>
  <c r="BS283" i="3"/>
  <c r="CH282" i="3"/>
  <c r="CF282" i="3"/>
  <c r="CD282" i="3"/>
  <c r="CC282" i="3"/>
  <c r="BX282" i="3"/>
  <c r="BV282" i="3"/>
  <c r="BT282" i="3"/>
  <c r="BS282" i="3"/>
  <c r="CH281" i="3"/>
  <c r="CF281" i="3"/>
  <c r="CD281" i="3"/>
  <c r="CC281" i="3"/>
  <c r="BX281" i="3"/>
  <c r="BV281" i="3"/>
  <c r="BT281" i="3"/>
  <c r="BS281" i="3"/>
  <c r="CH280" i="3"/>
  <c r="CF280" i="3"/>
  <c r="CD280" i="3"/>
  <c r="CC280" i="3"/>
  <c r="BX280" i="3"/>
  <c r="BV280" i="3"/>
  <c r="BT280" i="3"/>
  <c r="BS280" i="3"/>
  <c r="CH279" i="3"/>
  <c r="CF279" i="3"/>
  <c r="CD279" i="3"/>
  <c r="CC279" i="3"/>
  <c r="BX279" i="3"/>
  <c r="BV279" i="3"/>
  <c r="BT279" i="3"/>
  <c r="BS279" i="3"/>
  <c r="CH278" i="3"/>
  <c r="CF278" i="3"/>
  <c r="CD278" i="3"/>
  <c r="CC278" i="3"/>
  <c r="BX278" i="3"/>
  <c r="BV278" i="3"/>
  <c r="BT278" i="3"/>
  <c r="BS278" i="3"/>
  <c r="CH277" i="3"/>
  <c r="CF277" i="3"/>
  <c r="CD277" i="3"/>
  <c r="CC277" i="3"/>
  <c r="BX277" i="3"/>
  <c r="BV277" i="3"/>
  <c r="BT277" i="3"/>
  <c r="BS277" i="3"/>
  <c r="CH276" i="3"/>
  <c r="CF276" i="3"/>
  <c r="CD276" i="3"/>
  <c r="CC276" i="3"/>
  <c r="BX276" i="3"/>
  <c r="BV276" i="3"/>
  <c r="BT276" i="3"/>
  <c r="BS276" i="3"/>
  <c r="CH275" i="3"/>
  <c r="CF275" i="3"/>
  <c r="CD275" i="3"/>
  <c r="CC275" i="3"/>
  <c r="BX275" i="3"/>
  <c r="BV275" i="3"/>
  <c r="BT275" i="3"/>
  <c r="BS275" i="3"/>
  <c r="CH274" i="3"/>
  <c r="CF274" i="3"/>
  <c r="CD274" i="3"/>
  <c r="CC274" i="3"/>
  <c r="BX274" i="3"/>
  <c r="BV274" i="3"/>
  <c r="BT274" i="3"/>
  <c r="BS274" i="3"/>
  <c r="CH273" i="3"/>
  <c r="CF273" i="3"/>
  <c r="CD273" i="3"/>
  <c r="CC273" i="3"/>
  <c r="BX273" i="3"/>
  <c r="BV273" i="3"/>
  <c r="BT273" i="3"/>
  <c r="BS273" i="3"/>
  <c r="CH272" i="3"/>
  <c r="CF272" i="3"/>
  <c r="CD272" i="3"/>
  <c r="CC272" i="3"/>
  <c r="BX272" i="3"/>
  <c r="BV272" i="3"/>
  <c r="BT272" i="3"/>
  <c r="BS272" i="3"/>
  <c r="CH271" i="3"/>
  <c r="CF271" i="3"/>
  <c r="CD271" i="3"/>
  <c r="CC271" i="3"/>
  <c r="BX271" i="3"/>
  <c r="BV271" i="3"/>
  <c r="BT271" i="3"/>
  <c r="BS271" i="3"/>
  <c r="CH270" i="3"/>
  <c r="CF270" i="3"/>
  <c r="CD270" i="3"/>
  <c r="CC270" i="3"/>
  <c r="BX270" i="3"/>
  <c r="BV270" i="3"/>
  <c r="BT270" i="3"/>
  <c r="BS270" i="3"/>
  <c r="CH269" i="3"/>
  <c r="CF269" i="3"/>
  <c r="CD269" i="3"/>
  <c r="CC269" i="3"/>
  <c r="BX269" i="3"/>
  <c r="BV269" i="3"/>
  <c r="BT269" i="3"/>
  <c r="BS269" i="3"/>
  <c r="CH268" i="3"/>
  <c r="CF268" i="3"/>
  <c r="CD268" i="3"/>
  <c r="CC268" i="3"/>
  <c r="BX268" i="3"/>
  <c r="BV268" i="3"/>
  <c r="BT268" i="3"/>
  <c r="BS268" i="3"/>
  <c r="CH267" i="3"/>
  <c r="CF267" i="3"/>
  <c r="CD267" i="3"/>
  <c r="CC267" i="3"/>
  <c r="BX267" i="3"/>
  <c r="BV267" i="3"/>
  <c r="BT267" i="3"/>
  <c r="BS267" i="3"/>
  <c r="CH266" i="3"/>
  <c r="CF266" i="3"/>
  <c r="CD266" i="3"/>
  <c r="CC266" i="3"/>
  <c r="BX266" i="3"/>
  <c r="BV266" i="3"/>
  <c r="BT266" i="3"/>
  <c r="BS266" i="3"/>
  <c r="CH265" i="3"/>
  <c r="CF265" i="3"/>
  <c r="CD265" i="3"/>
  <c r="CC265" i="3"/>
  <c r="BX265" i="3"/>
  <c r="BV265" i="3"/>
  <c r="BT265" i="3"/>
  <c r="BS265" i="3"/>
  <c r="CH264" i="3"/>
  <c r="CF264" i="3"/>
  <c r="CD264" i="3"/>
  <c r="CC264" i="3"/>
  <c r="BX264" i="3"/>
  <c r="BV264" i="3"/>
  <c r="BT264" i="3"/>
  <c r="BS264" i="3"/>
  <c r="CH263" i="3"/>
  <c r="CF263" i="3"/>
  <c r="CD263" i="3"/>
  <c r="CC263" i="3"/>
  <c r="BX263" i="3"/>
  <c r="BV263" i="3"/>
  <c r="BT263" i="3"/>
  <c r="BS263" i="3"/>
  <c r="CH262" i="3"/>
  <c r="CF262" i="3"/>
  <c r="CD262" i="3"/>
  <c r="CC262" i="3"/>
  <c r="BX262" i="3"/>
  <c r="BV262" i="3"/>
  <c r="BT262" i="3"/>
  <c r="BS262" i="3"/>
  <c r="CH261" i="3"/>
  <c r="CF261" i="3"/>
  <c r="CD261" i="3"/>
  <c r="CC261" i="3"/>
  <c r="BX261" i="3"/>
  <c r="BV261" i="3"/>
  <c r="BT261" i="3"/>
  <c r="BS261" i="3"/>
  <c r="CH260" i="3"/>
  <c r="CF260" i="3"/>
  <c r="CD260" i="3"/>
  <c r="CC260" i="3"/>
  <c r="BX260" i="3"/>
  <c r="BV260" i="3"/>
  <c r="BT260" i="3"/>
  <c r="BS260" i="3"/>
  <c r="CH259" i="3"/>
  <c r="CF259" i="3"/>
  <c r="CD259" i="3"/>
  <c r="CC259" i="3"/>
  <c r="BX259" i="3"/>
  <c r="BV259" i="3"/>
  <c r="BT259" i="3"/>
  <c r="BS259" i="3"/>
  <c r="CH258" i="3"/>
  <c r="CF258" i="3"/>
  <c r="CD258" i="3"/>
  <c r="CC258" i="3"/>
  <c r="BX258" i="3"/>
  <c r="BV258" i="3"/>
  <c r="BT258" i="3"/>
  <c r="BS258" i="3"/>
  <c r="CH257" i="3"/>
  <c r="CF257" i="3"/>
  <c r="CD257" i="3"/>
  <c r="CC257" i="3"/>
  <c r="BX257" i="3"/>
  <c r="BV257" i="3"/>
  <c r="BT257" i="3"/>
  <c r="BS257" i="3"/>
  <c r="CH256" i="3"/>
  <c r="CF256" i="3"/>
  <c r="CD256" i="3"/>
  <c r="CC256" i="3"/>
  <c r="BX256" i="3"/>
  <c r="BV256" i="3"/>
  <c r="BT256" i="3"/>
  <c r="BS256" i="3"/>
  <c r="CH255" i="3"/>
  <c r="CF255" i="3"/>
  <c r="CD255" i="3"/>
  <c r="CC255" i="3"/>
  <c r="BX255" i="3"/>
  <c r="BV255" i="3"/>
  <c r="BT255" i="3"/>
  <c r="BS255" i="3"/>
  <c r="CH254" i="3"/>
  <c r="CF254" i="3"/>
  <c r="CD254" i="3"/>
  <c r="CC254" i="3"/>
  <c r="BX254" i="3"/>
  <c r="BV254" i="3"/>
  <c r="BT254" i="3"/>
  <c r="BS254" i="3"/>
  <c r="CH253" i="3"/>
  <c r="CF253" i="3"/>
  <c r="CD253" i="3"/>
  <c r="CC253" i="3"/>
  <c r="BX253" i="3"/>
  <c r="BV253" i="3"/>
  <c r="BT253" i="3"/>
  <c r="BS253" i="3"/>
  <c r="CH252" i="3"/>
  <c r="CF252" i="3"/>
  <c r="CD252" i="3"/>
  <c r="CC252" i="3"/>
  <c r="BX252" i="3"/>
  <c r="BV252" i="3"/>
  <c r="BT252" i="3"/>
  <c r="BS252" i="3"/>
  <c r="CH251" i="3"/>
  <c r="CF251" i="3"/>
  <c r="CD251" i="3"/>
  <c r="CC251" i="3"/>
  <c r="BX251" i="3"/>
  <c r="BV251" i="3"/>
  <c r="BT251" i="3"/>
  <c r="BS251" i="3"/>
  <c r="CH250" i="3"/>
  <c r="CF250" i="3"/>
  <c r="CD250" i="3"/>
  <c r="CC250" i="3"/>
  <c r="BX250" i="3"/>
  <c r="BV250" i="3"/>
  <c r="BT250" i="3"/>
  <c r="BS250" i="3"/>
  <c r="CH249" i="3"/>
  <c r="CF249" i="3"/>
  <c r="CD249" i="3"/>
  <c r="CC249" i="3"/>
  <c r="BX249" i="3"/>
  <c r="BV249" i="3"/>
  <c r="BT249" i="3"/>
  <c r="BS249" i="3"/>
  <c r="CH248" i="3"/>
  <c r="CF248" i="3"/>
  <c r="CD248" i="3"/>
  <c r="CC248" i="3"/>
  <c r="BX248" i="3"/>
  <c r="BV248" i="3"/>
  <c r="BT248" i="3"/>
  <c r="BS248" i="3"/>
  <c r="CH247" i="3"/>
  <c r="CF247" i="3"/>
  <c r="CD247" i="3"/>
  <c r="CC247" i="3"/>
  <c r="BX247" i="3"/>
  <c r="BV247" i="3"/>
  <c r="BT247" i="3"/>
  <c r="BS247" i="3"/>
  <c r="CH246" i="3"/>
  <c r="CF246" i="3"/>
  <c r="CD246" i="3"/>
  <c r="CC246" i="3"/>
  <c r="BX246" i="3"/>
  <c r="BV246" i="3"/>
  <c r="BT246" i="3"/>
  <c r="BS246" i="3"/>
  <c r="CH245" i="3"/>
  <c r="CF245" i="3"/>
  <c r="CD245" i="3"/>
  <c r="CC245" i="3"/>
  <c r="BX245" i="3"/>
  <c r="BV245" i="3"/>
  <c r="BT245" i="3"/>
  <c r="BS245" i="3"/>
  <c r="CH244" i="3"/>
  <c r="CF244" i="3"/>
  <c r="CD244" i="3"/>
  <c r="CC244" i="3"/>
  <c r="BX244" i="3"/>
  <c r="BV244" i="3"/>
  <c r="BT244" i="3"/>
  <c r="BS244" i="3"/>
  <c r="CH243" i="3"/>
  <c r="CF243" i="3"/>
  <c r="CD243" i="3"/>
  <c r="CC243" i="3"/>
  <c r="BX243" i="3"/>
  <c r="BV243" i="3"/>
  <c r="BT243" i="3"/>
  <c r="BS243" i="3"/>
  <c r="CH242" i="3"/>
  <c r="CF242" i="3"/>
  <c r="CD242" i="3"/>
  <c r="CC242" i="3"/>
  <c r="BX242" i="3"/>
  <c r="BV242" i="3"/>
  <c r="BT242" i="3"/>
  <c r="BS242" i="3"/>
  <c r="CH241" i="3"/>
  <c r="CF241" i="3"/>
  <c r="CD241" i="3"/>
  <c r="CC241" i="3"/>
  <c r="BX241" i="3"/>
  <c r="BV241" i="3"/>
  <c r="BT241" i="3"/>
  <c r="BS241" i="3"/>
  <c r="CH240" i="3"/>
  <c r="CF240" i="3"/>
  <c r="CD240" i="3"/>
  <c r="CC240" i="3"/>
  <c r="BX240" i="3"/>
  <c r="BV240" i="3"/>
  <c r="BT240" i="3"/>
  <c r="BS240" i="3"/>
  <c r="CH239" i="3"/>
  <c r="CF239" i="3"/>
  <c r="CD239" i="3"/>
  <c r="CC239" i="3"/>
  <c r="BX239" i="3"/>
  <c r="BV239" i="3"/>
  <c r="BT239" i="3"/>
  <c r="BS239" i="3"/>
  <c r="CH238" i="3"/>
  <c r="CF238" i="3"/>
  <c r="CD238" i="3"/>
  <c r="CC238" i="3"/>
  <c r="BX238" i="3"/>
  <c r="BV238" i="3"/>
  <c r="BT238" i="3"/>
  <c r="BS238" i="3"/>
  <c r="CH237" i="3"/>
  <c r="CF237" i="3"/>
  <c r="CD237" i="3"/>
  <c r="CC237" i="3"/>
  <c r="BX237" i="3"/>
  <c r="BV237" i="3"/>
  <c r="BT237" i="3"/>
  <c r="BS237" i="3"/>
  <c r="CH236" i="3"/>
  <c r="CF236" i="3"/>
  <c r="CD236" i="3"/>
  <c r="CC236" i="3"/>
  <c r="BX236" i="3"/>
  <c r="BV236" i="3"/>
  <c r="BT236" i="3"/>
  <c r="BS236" i="3"/>
  <c r="CH235" i="3"/>
  <c r="CF235" i="3"/>
  <c r="CD235" i="3"/>
  <c r="CC235" i="3"/>
  <c r="BX235" i="3"/>
  <c r="BV235" i="3"/>
  <c r="BT235" i="3"/>
  <c r="BS235" i="3"/>
  <c r="CH234" i="3"/>
  <c r="CF234" i="3"/>
  <c r="CD234" i="3"/>
  <c r="CC234" i="3"/>
  <c r="BX234" i="3"/>
  <c r="BV234" i="3"/>
  <c r="BT234" i="3"/>
  <c r="BS234" i="3"/>
  <c r="CH233" i="3"/>
  <c r="CF233" i="3"/>
  <c r="CD233" i="3"/>
  <c r="CC233" i="3"/>
  <c r="BX233" i="3"/>
  <c r="BV233" i="3"/>
  <c r="BT233" i="3"/>
  <c r="BS233" i="3"/>
  <c r="CH232" i="3"/>
  <c r="CF232" i="3"/>
  <c r="CD232" i="3"/>
  <c r="CC232" i="3"/>
  <c r="BX232" i="3"/>
  <c r="BV232" i="3"/>
  <c r="BT232" i="3"/>
  <c r="BS232" i="3"/>
  <c r="CH231" i="3"/>
  <c r="CF231" i="3"/>
  <c r="CD231" i="3"/>
  <c r="CC231" i="3"/>
  <c r="BX231" i="3"/>
  <c r="BV231" i="3"/>
  <c r="BT231" i="3"/>
  <c r="BS231" i="3"/>
  <c r="CH230" i="3"/>
  <c r="CF230" i="3"/>
  <c r="CD230" i="3"/>
  <c r="CC230" i="3"/>
  <c r="BX230" i="3"/>
  <c r="BV230" i="3"/>
  <c r="BT230" i="3"/>
  <c r="BS230" i="3"/>
  <c r="CH229" i="3"/>
  <c r="CF229" i="3"/>
  <c r="CD229" i="3"/>
  <c r="CC229" i="3"/>
  <c r="BX229" i="3"/>
  <c r="BV229" i="3"/>
  <c r="BT229" i="3"/>
  <c r="BS229" i="3"/>
  <c r="CH228" i="3"/>
  <c r="CF228" i="3"/>
  <c r="CD228" i="3"/>
  <c r="CC228" i="3"/>
  <c r="BX228" i="3"/>
  <c r="BV228" i="3"/>
  <c r="BT228" i="3"/>
  <c r="BS228" i="3"/>
  <c r="CH227" i="3"/>
  <c r="CF227" i="3"/>
  <c r="CD227" i="3"/>
  <c r="CC227" i="3"/>
  <c r="BX227" i="3"/>
  <c r="BV227" i="3"/>
  <c r="BT227" i="3"/>
  <c r="BS227" i="3"/>
  <c r="CH226" i="3"/>
  <c r="CF226" i="3"/>
  <c r="CD226" i="3"/>
  <c r="CC226" i="3"/>
  <c r="BX226" i="3"/>
  <c r="BV226" i="3"/>
  <c r="BT226" i="3"/>
  <c r="BS226" i="3"/>
  <c r="CH225" i="3"/>
  <c r="CF225" i="3"/>
  <c r="CD225" i="3"/>
  <c r="CC225" i="3"/>
  <c r="BX225" i="3"/>
  <c r="BV225" i="3"/>
  <c r="BT225" i="3"/>
  <c r="BS225" i="3"/>
  <c r="CH224" i="3"/>
  <c r="CF224" i="3"/>
  <c r="CD224" i="3"/>
  <c r="CC224" i="3"/>
  <c r="BX224" i="3"/>
  <c r="BV224" i="3"/>
  <c r="BT224" i="3"/>
  <c r="BS224" i="3"/>
  <c r="CH223" i="3"/>
  <c r="CF223" i="3"/>
  <c r="CD223" i="3"/>
  <c r="CC223" i="3"/>
  <c r="BX223" i="3"/>
  <c r="BV223" i="3"/>
  <c r="BT223" i="3"/>
  <c r="BS223" i="3"/>
  <c r="CH222" i="3"/>
  <c r="CF222" i="3"/>
  <c r="CD222" i="3"/>
  <c r="CC222" i="3"/>
  <c r="BX222" i="3"/>
  <c r="BV222" i="3"/>
  <c r="BT222" i="3"/>
  <c r="BS222" i="3"/>
  <c r="CH221" i="3"/>
  <c r="CF221" i="3"/>
  <c r="CD221" i="3"/>
  <c r="CC221" i="3"/>
  <c r="BX221" i="3"/>
  <c r="BV221" i="3"/>
  <c r="BT221" i="3"/>
  <c r="BS221" i="3"/>
  <c r="CH220" i="3"/>
  <c r="CF220" i="3"/>
  <c r="CD220" i="3"/>
  <c r="CC220" i="3"/>
  <c r="BX220" i="3"/>
  <c r="BV220" i="3"/>
  <c r="BT220" i="3"/>
  <c r="BS220" i="3"/>
  <c r="CH219" i="3"/>
  <c r="CF219" i="3"/>
  <c r="CD219" i="3"/>
  <c r="CC219" i="3"/>
  <c r="BX219" i="3"/>
  <c r="BV219" i="3"/>
  <c r="BT219" i="3"/>
  <c r="BS219" i="3"/>
  <c r="CH218" i="3"/>
  <c r="CF218" i="3"/>
  <c r="CD218" i="3"/>
  <c r="CC218" i="3"/>
  <c r="BX218" i="3"/>
  <c r="BV218" i="3"/>
  <c r="BT218" i="3"/>
  <c r="BS218" i="3"/>
  <c r="CH217" i="3"/>
  <c r="CF217" i="3"/>
  <c r="CD217" i="3"/>
  <c r="CC217" i="3"/>
  <c r="BX217" i="3"/>
  <c r="BV217" i="3"/>
  <c r="BT217" i="3"/>
  <c r="BS217" i="3"/>
  <c r="CH216" i="3"/>
  <c r="CF216" i="3"/>
  <c r="CD216" i="3"/>
  <c r="CC216" i="3"/>
  <c r="BX216" i="3"/>
  <c r="BV216" i="3"/>
  <c r="BT216" i="3"/>
  <c r="BS216" i="3"/>
  <c r="CH215" i="3"/>
  <c r="CF215" i="3"/>
  <c r="CD215" i="3"/>
  <c r="CC215" i="3"/>
  <c r="BX215" i="3"/>
  <c r="BV215" i="3"/>
  <c r="BT215" i="3"/>
  <c r="BS215" i="3"/>
  <c r="CH214" i="3"/>
  <c r="CF214" i="3"/>
  <c r="CD214" i="3"/>
  <c r="CC214" i="3"/>
  <c r="BX214" i="3"/>
  <c r="BV214" i="3"/>
  <c r="BT214" i="3"/>
  <c r="BS214" i="3"/>
  <c r="CH213" i="3"/>
  <c r="CF213" i="3"/>
  <c r="CD213" i="3"/>
  <c r="CC213" i="3"/>
  <c r="BX213" i="3"/>
  <c r="BV213" i="3"/>
  <c r="BT213" i="3"/>
  <c r="BS213" i="3"/>
  <c r="CH212" i="3"/>
  <c r="CF212" i="3"/>
  <c r="CD212" i="3"/>
  <c r="CC212" i="3"/>
  <c r="BX212" i="3"/>
  <c r="BV212" i="3"/>
  <c r="BT212" i="3"/>
  <c r="BS212" i="3"/>
  <c r="CH211" i="3"/>
  <c r="CF211" i="3"/>
  <c r="CD211" i="3"/>
  <c r="CC211" i="3"/>
  <c r="BX211" i="3"/>
  <c r="BV211" i="3"/>
  <c r="BT211" i="3"/>
  <c r="BS211" i="3"/>
  <c r="CH210" i="3"/>
  <c r="CF210" i="3"/>
  <c r="CD210" i="3"/>
  <c r="CC210" i="3"/>
  <c r="BX210" i="3"/>
  <c r="BV210" i="3"/>
  <c r="BT210" i="3"/>
  <c r="BS210" i="3"/>
  <c r="CH209" i="3"/>
  <c r="CF209" i="3"/>
  <c r="CD209" i="3"/>
  <c r="CC209" i="3"/>
  <c r="BX209" i="3"/>
  <c r="BV209" i="3"/>
  <c r="BT209" i="3"/>
  <c r="BS209" i="3"/>
  <c r="CH208" i="3"/>
  <c r="CF208" i="3"/>
  <c r="CD208" i="3"/>
  <c r="CC208" i="3"/>
  <c r="BX208" i="3"/>
  <c r="BV208" i="3"/>
  <c r="BT208" i="3"/>
  <c r="BS208" i="3"/>
  <c r="CH207" i="3"/>
  <c r="CF207" i="3"/>
  <c r="CD207" i="3"/>
  <c r="CC207" i="3"/>
  <c r="BX207" i="3"/>
  <c r="BV207" i="3"/>
  <c r="BT207" i="3"/>
  <c r="BS207" i="3"/>
  <c r="CH206" i="3"/>
  <c r="CF206" i="3"/>
  <c r="CD206" i="3"/>
  <c r="CC206" i="3"/>
  <c r="BX206" i="3"/>
  <c r="BV206" i="3"/>
  <c r="BT206" i="3"/>
  <c r="BS206" i="3"/>
  <c r="CH205" i="3"/>
  <c r="CF205" i="3"/>
  <c r="CD205" i="3"/>
  <c r="CC205" i="3"/>
  <c r="BX205" i="3"/>
  <c r="BV205" i="3"/>
  <c r="BT205" i="3"/>
  <c r="BS205" i="3"/>
  <c r="CH204" i="3"/>
  <c r="CF204" i="3"/>
  <c r="CD204" i="3"/>
  <c r="CC204" i="3"/>
  <c r="BX204" i="3"/>
  <c r="BV204" i="3"/>
  <c r="BT204" i="3"/>
  <c r="BS204" i="3"/>
  <c r="CH203" i="3"/>
  <c r="CF203" i="3"/>
  <c r="CD203" i="3"/>
  <c r="CC203" i="3"/>
  <c r="BX203" i="3"/>
  <c r="BV203" i="3"/>
  <c r="BT203" i="3"/>
  <c r="BS203" i="3"/>
  <c r="CH202" i="3"/>
  <c r="CF202" i="3"/>
  <c r="CD202" i="3"/>
  <c r="CC202" i="3"/>
  <c r="BX202" i="3"/>
  <c r="BV202" i="3"/>
  <c r="BT202" i="3"/>
  <c r="BS202" i="3"/>
  <c r="CH201" i="3"/>
  <c r="CF201" i="3"/>
  <c r="CD201" i="3"/>
  <c r="CC201" i="3"/>
  <c r="BX201" i="3"/>
  <c r="BV201" i="3"/>
  <c r="BT201" i="3"/>
  <c r="BS201" i="3"/>
  <c r="CH200" i="3"/>
  <c r="CF200" i="3"/>
  <c r="CD200" i="3"/>
  <c r="CC200" i="3"/>
  <c r="BX200" i="3"/>
  <c r="BV200" i="3"/>
  <c r="BT200" i="3"/>
  <c r="BS200" i="3"/>
  <c r="CH199" i="3"/>
  <c r="CF199" i="3"/>
  <c r="CD199" i="3"/>
  <c r="CC199" i="3"/>
  <c r="BX199" i="3"/>
  <c r="BV199" i="3"/>
  <c r="BT199" i="3"/>
  <c r="BS199" i="3"/>
  <c r="CH198" i="3"/>
  <c r="CF198" i="3"/>
  <c r="CD198" i="3"/>
  <c r="CC198" i="3"/>
  <c r="BX198" i="3"/>
  <c r="BV198" i="3"/>
  <c r="BT198" i="3"/>
  <c r="BS198" i="3"/>
  <c r="CH197" i="3"/>
  <c r="CF197" i="3"/>
  <c r="CD197" i="3"/>
  <c r="CC197" i="3"/>
  <c r="BX197" i="3"/>
  <c r="BV197" i="3"/>
  <c r="BT197" i="3"/>
  <c r="BS197" i="3"/>
  <c r="CH196" i="3"/>
  <c r="CF196" i="3"/>
  <c r="CD196" i="3"/>
  <c r="CC196" i="3"/>
  <c r="BX196" i="3"/>
  <c r="BV196" i="3"/>
  <c r="BT196" i="3"/>
  <c r="BS196" i="3"/>
  <c r="CH195" i="3"/>
  <c r="CF195" i="3"/>
  <c r="CD195" i="3"/>
  <c r="CC195" i="3"/>
  <c r="BX195" i="3"/>
  <c r="BV195" i="3"/>
  <c r="BT195" i="3"/>
  <c r="BS195" i="3"/>
  <c r="CH194" i="3"/>
  <c r="CF194" i="3"/>
  <c r="CD194" i="3"/>
  <c r="CC194" i="3"/>
  <c r="BX194" i="3"/>
  <c r="BV194" i="3"/>
  <c r="BT194" i="3"/>
  <c r="BS194" i="3"/>
  <c r="CH193" i="3"/>
  <c r="CF193" i="3"/>
  <c r="CD193" i="3"/>
  <c r="CC193" i="3"/>
  <c r="BX193" i="3"/>
  <c r="BV193" i="3"/>
  <c r="BT193" i="3"/>
  <c r="BS193" i="3"/>
  <c r="CH192" i="3"/>
  <c r="CF192" i="3"/>
  <c r="CD192" i="3"/>
  <c r="CC192" i="3"/>
  <c r="BX192" i="3"/>
  <c r="BV192" i="3"/>
  <c r="BT192" i="3"/>
  <c r="BS192" i="3"/>
  <c r="CH191" i="3"/>
  <c r="CF191" i="3"/>
  <c r="CD191" i="3"/>
  <c r="CC191" i="3"/>
  <c r="BX191" i="3"/>
  <c r="BV191" i="3"/>
  <c r="BT191" i="3"/>
  <c r="BS191" i="3"/>
  <c r="CH190" i="3"/>
  <c r="CF190" i="3"/>
  <c r="CD190" i="3"/>
  <c r="CC190" i="3"/>
  <c r="BX190" i="3"/>
  <c r="BV190" i="3"/>
  <c r="BT190" i="3"/>
  <c r="BS190" i="3"/>
  <c r="CH189" i="3"/>
  <c r="CF189" i="3"/>
  <c r="CD189" i="3"/>
  <c r="CC189" i="3"/>
  <c r="BX189" i="3"/>
  <c r="BV189" i="3"/>
  <c r="BT189" i="3"/>
  <c r="BS189" i="3"/>
  <c r="CH188" i="3"/>
  <c r="CF188" i="3"/>
  <c r="CD188" i="3"/>
  <c r="CC188" i="3"/>
  <c r="BX188" i="3"/>
  <c r="BV188" i="3"/>
  <c r="BT188" i="3"/>
  <c r="BS188" i="3"/>
  <c r="CH187" i="3"/>
  <c r="CF187" i="3"/>
  <c r="CD187" i="3"/>
  <c r="CC187" i="3"/>
  <c r="BX187" i="3"/>
  <c r="BV187" i="3"/>
  <c r="BT187" i="3"/>
  <c r="BS187" i="3"/>
  <c r="CH186" i="3"/>
  <c r="CF186" i="3"/>
  <c r="CD186" i="3"/>
  <c r="CC186" i="3"/>
  <c r="BX186" i="3"/>
  <c r="BV186" i="3"/>
  <c r="BT186" i="3"/>
  <c r="BS186" i="3"/>
  <c r="CH185" i="3"/>
  <c r="CF185" i="3"/>
  <c r="CD185" i="3"/>
  <c r="CC185" i="3"/>
  <c r="BX185" i="3"/>
  <c r="BV185" i="3"/>
  <c r="BT185" i="3"/>
  <c r="BS185" i="3"/>
  <c r="CH184" i="3"/>
  <c r="CF184" i="3"/>
  <c r="CD184" i="3"/>
  <c r="CC184" i="3"/>
  <c r="BX184" i="3"/>
  <c r="BV184" i="3"/>
  <c r="BT184" i="3"/>
  <c r="BS184" i="3"/>
  <c r="CH183" i="3"/>
  <c r="CF183" i="3"/>
  <c r="CD183" i="3"/>
  <c r="CC183" i="3"/>
  <c r="BX183" i="3"/>
  <c r="BV183" i="3"/>
  <c r="BT183" i="3"/>
  <c r="BS183" i="3"/>
  <c r="CH182" i="3"/>
  <c r="CF182" i="3"/>
  <c r="CD182" i="3"/>
  <c r="CC182" i="3"/>
  <c r="BX182" i="3"/>
  <c r="BV182" i="3"/>
  <c r="BT182" i="3"/>
  <c r="BS182" i="3"/>
  <c r="CH181" i="3"/>
  <c r="CF181" i="3"/>
  <c r="CD181" i="3"/>
  <c r="CC181" i="3"/>
  <c r="BX181" i="3"/>
  <c r="BV181" i="3"/>
  <c r="BT181" i="3"/>
  <c r="BS181" i="3"/>
  <c r="CH180" i="3"/>
  <c r="CF180" i="3"/>
  <c r="CD180" i="3"/>
  <c r="CC180" i="3"/>
  <c r="BX180" i="3"/>
  <c r="BV180" i="3"/>
  <c r="BT180" i="3"/>
  <c r="BS180" i="3"/>
  <c r="CH179" i="3"/>
  <c r="CF179" i="3"/>
  <c r="CD179" i="3"/>
  <c r="CC179" i="3"/>
  <c r="BX179" i="3"/>
  <c r="BV179" i="3"/>
  <c r="BT179" i="3"/>
  <c r="BS179" i="3"/>
  <c r="CH178" i="3"/>
  <c r="CF178" i="3"/>
  <c r="CD178" i="3"/>
  <c r="CC178" i="3"/>
  <c r="BX178" i="3"/>
  <c r="BV178" i="3"/>
  <c r="BT178" i="3"/>
  <c r="BS178" i="3"/>
  <c r="CH177" i="3"/>
  <c r="CF177" i="3"/>
  <c r="CD177" i="3"/>
  <c r="CC177" i="3"/>
  <c r="BX177" i="3"/>
  <c r="BV177" i="3"/>
  <c r="BT177" i="3"/>
  <c r="BS177" i="3"/>
  <c r="CH176" i="3"/>
  <c r="CF176" i="3"/>
  <c r="CD176" i="3"/>
  <c r="CC176" i="3"/>
  <c r="BX176" i="3"/>
  <c r="BV176" i="3"/>
  <c r="BT176" i="3"/>
  <c r="BS176" i="3"/>
  <c r="CH175" i="3"/>
  <c r="CF175" i="3"/>
  <c r="CD175" i="3"/>
  <c r="CC175" i="3"/>
  <c r="BX175" i="3"/>
  <c r="BV175" i="3"/>
  <c r="BT175" i="3"/>
  <c r="BS175" i="3"/>
  <c r="CH174" i="3"/>
  <c r="CF174" i="3"/>
  <c r="CD174" i="3"/>
  <c r="CC174" i="3"/>
  <c r="BX174" i="3"/>
  <c r="BV174" i="3"/>
  <c r="BT174" i="3"/>
  <c r="BS174" i="3"/>
  <c r="CH173" i="3"/>
  <c r="CF173" i="3"/>
  <c r="CD173" i="3"/>
  <c r="CC173" i="3"/>
  <c r="BX173" i="3"/>
  <c r="BV173" i="3"/>
  <c r="BT173" i="3"/>
  <c r="BS173" i="3"/>
  <c r="CH172" i="3"/>
  <c r="CF172" i="3"/>
  <c r="CD172" i="3"/>
  <c r="CC172" i="3"/>
  <c r="BX172" i="3"/>
  <c r="BV172" i="3"/>
  <c r="BT172" i="3"/>
  <c r="BS172" i="3"/>
  <c r="CH171" i="3"/>
  <c r="CF171" i="3"/>
  <c r="CD171" i="3"/>
  <c r="CC171" i="3"/>
  <c r="BX171" i="3"/>
  <c r="BV171" i="3"/>
  <c r="BT171" i="3"/>
  <c r="BS171" i="3"/>
  <c r="CH170" i="3"/>
  <c r="CF170" i="3"/>
  <c r="CD170" i="3"/>
  <c r="CC170" i="3"/>
  <c r="BX170" i="3"/>
  <c r="BV170" i="3"/>
  <c r="BT170" i="3"/>
  <c r="BS170" i="3"/>
  <c r="CH169" i="3"/>
  <c r="CF169" i="3"/>
  <c r="CD169" i="3"/>
  <c r="CC169" i="3"/>
  <c r="BX169" i="3"/>
  <c r="BV169" i="3"/>
  <c r="BT169" i="3"/>
  <c r="BS169" i="3"/>
  <c r="CH168" i="3"/>
  <c r="CF168" i="3"/>
  <c r="CD168" i="3"/>
  <c r="CC168" i="3"/>
  <c r="BX168" i="3"/>
  <c r="BV168" i="3"/>
  <c r="BT168" i="3"/>
  <c r="BS168" i="3"/>
  <c r="CH167" i="3"/>
  <c r="CF167" i="3"/>
  <c r="CD167" i="3"/>
  <c r="CC167" i="3"/>
  <c r="BX167" i="3"/>
  <c r="BV167" i="3"/>
  <c r="BT167" i="3"/>
  <c r="BS167" i="3"/>
  <c r="CH166" i="3"/>
  <c r="CF166" i="3"/>
  <c r="CD166" i="3"/>
  <c r="CC166" i="3"/>
  <c r="BX166" i="3"/>
  <c r="BV166" i="3"/>
  <c r="BT166" i="3"/>
  <c r="BS166" i="3"/>
  <c r="CH165" i="3"/>
  <c r="CF165" i="3"/>
  <c r="CD165" i="3"/>
  <c r="CC165" i="3"/>
  <c r="BX165" i="3"/>
  <c r="BV165" i="3"/>
  <c r="BT165" i="3"/>
  <c r="BS165" i="3"/>
  <c r="CH164" i="3"/>
  <c r="CF164" i="3"/>
  <c r="CD164" i="3"/>
  <c r="CC164" i="3"/>
  <c r="BX164" i="3"/>
  <c r="BV164" i="3"/>
  <c r="BT164" i="3"/>
  <c r="BS164" i="3"/>
  <c r="CH163" i="3"/>
  <c r="CF163" i="3"/>
  <c r="CD163" i="3"/>
  <c r="CC163" i="3"/>
  <c r="BX163" i="3"/>
  <c r="BV163" i="3"/>
  <c r="BT163" i="3"/>
  <c r="BS163" i="3"/>
  <c r="CH162" i="3"/>
  <c r="CF162" i="3"/>
  <c r="CD162" i="3"/>
  <c r="CC162" i="3"/>
  <c r="BX162" i="3"/>
  <c r="BV162" i="3"/>
  <c r="BT162" i="3"/>
  <c r="BS162" i="3"/>
  <c r="CH161" i="3"/>
  <c r="CF161" i="3"/>
  <c r="CD161" i="3"/>
  <c r="CC161" i="3"/>
  <c r="BX161" i="3"/>
  <c r="BV161" i="3"/>
  <c r="BT161" i="3"/>
  <c r="BS161" i="3"/>
  <c r="CH160" i="3"/>
  <c r="CF160" i="3"/>
  <c r="CD160" i="3"/>
  <c r="CC160" i="3"/>
  <c r="BX160" i="3"/>
  <c r="BV160" i="3"/>
  <c r="BT160" i="3"/>
  <c r="BS160" i="3"/>
  <c r="CH159" i="3"/>
  <c r="CF159" i="3"/>
  <c r="CD159" i="3"/>
  <c r="CC159" i="3"/>
  <c r="BX159" i="3"/>
  <c r="BV159" i="3"/>
  <c r="BT159" i="3"/>
  <c r="BS159" i="3"/>
  <c r="CH158" i="3"/>
  <c r="CF158" i="3"/>
  <c r="CD158" i="3"/>
  <c r="CC158" i="3"/>
  <c r="BX158" i="3"/>
  <c r="BV158" i="3"/>
  <c r="BT158" i="3"/>
  <c r="BS158" i="3"/>
  <c r="CH157" i="3"/>
  <c r="CF157" i="3"/>
  <c r="CD157" i="3"/>
  <c r="CC157" i="3"/>
  <c r="BX157" i="3"/>
  <c r="BV157" i="3"/>
  <c r="BT157" i="3"/>
  <c r="BS157" i="3"/>
  <c r="CH156" i="3"/>
  <c r="CF156" i="3"/>
  <c r="CD156" i="3"/>
  <c r="CC156" i="3"/>
  <c r="BX156" i="3"/>
  <c r="BV156" i="3"/>
  <c r="BT156" i="3"/>
  <c r="BS156" i="3"/>
  <c r="CH155" i="3"/>
  <c r="CF155" i="3"/>
  <c r="CD155" i="3"/>
  <c r="CC155" i="3"/>
  <c r="BX155" i="3"/>
  <c r="BV155" i="3"/>
  <c r="BT155" i="3"/>
  <c r="BS155" i="3"/>
  <c r="CH154" i="3"/>
  <c r="CF154" i="3"/>
  <c r="CD154" i="3"/>
  <c r="CC154" i="3"/>
  <c r="BX154" i="3"/>
  <c r="BV154" i="3"/>
  <c r="BT154" i="3"/>
  <c r="BS154" i="3"/>
  <c r="CH153" i="3"/>
  <c r="CF153" i="3"/>
  <c r="CD153" i="3"/>
  <c r="CC153" i="3"/>
  <c r="BX153" i="3"/>
  <c r="BV153" i="3"/>
  <c r="BT153" i="3"/>
  <c r="BS153" i="3"/>
  <c r="CH152" i="3"/>
  <c r="CF152" i="3"/>
  <c r="CD152" i="3"/>
  <c r="CC152" i="3"/>
  <c r="BX152" i="3"/>
  <c r="BV152" i="3"/>
  <c r="BT152" i="3"/>
  <c r="BS152" i="3"/>
  <c r="CH151" i="3"/>
  <c r="CF151" i="3"/>
  <c r="CD151" i="3"/>
  <c r="CC151" i="3"/>
  <c r="BX151" i="3"/>
  <c r="BV151" i="3"/>
  <c r="BT151" i="3"/>
  <c r="BS151" i="3"/>
  <c r="CH150" i="3"/>
  <c r="CF150" i="3"/>
  <c r="CD150" i="3"/>
  <c r="CC150" i="3"/>
  <c r="BX150" i="3"/>
  <c r="BV150" i="3"/>
  <c r="BT150" i="3"/>
  <c r="BS150" i="3"/>
  <c r="CH149" i="3"/>
  <c r="CF149" i="3"/>
  <c r="CD149" i="3"/>
  <c r="CC149" i="3"/>
  <c r="BX149" i="3"/>
  <c r="BV149" i="3"/>
  <c r="BT149" i="3"/>
  <c r="BS149" i="3"/>
  <c r="CH148" i="3"/>
  <c r="CF148" i="3"/>
  <c r="CD148" i="3"/>
  <c r="CC148" i="3"/>
  <c r="BX148" i="3"/>
  <c r="BV148" i="3"/>
  <c r="BT148" i="3"/>
  <c r="BS148" i="3"/>
  <c r="CH147" i="3"/>
  <c r="CF147" i="3"/>
  <c r="CD147" i="3"/>
  <c r="CC147" i="3"/>
  <c r="BX147" i="3"/>
  <c r="BV147" i="3"/>
  <c r="BT147" i="3"/>
  <c r="BS147" i="3"/>
  <c r="CH146" i="3"/>
  <c r="CF146" i="3"/>
  <c r="CD146" i="3"/>
  <c r="CC146" i="3"/>
  <c r="BX146" i="3"/>
  <c r="BV146" i="3"/>
  <c r="BT146" i="3"/>
  <c r="BS146" i="3"/>
  <c r="CH145" i="3"/>
  <c r="CF145" i="3"/>
  <c r="CD145" i="3"/>
  <c r="CC145" i="3"/>
  <c r="BX145" i="3"/>
  <c r="BV145" i="3"/>
  <c r="BT145" i="3"/>
  <c r="BS145" i="3"/>
  <c r="CH144" i="3"/>
  <c r="CF144" i="3"/>
  <c r="CD144" i="3"/>
  <c r="CC144" i="3"/>
  <c r="BX144" i="3"/>
  <c r="BV144" i="3"/>
  <c r="BT144" i="3"/>
  <c r="BS144" i="3"/>
  <c r="CH143" i="3"/>
  <c r="CF143" i="3"/>
  <c r="CD143" i="3"/>
  <c r="CC143" i="3"/>
  <c r="BX143" i="3"/>
  <c r="BV143" i="3"/>
  <c r="BT143" i="3"/>
  <c r="BS143" i="3"/>
  <c r="CH142" i="3"/>
  <c r="CF142" i="3"/>
  <c r="CD142" i="3"/>
  <c r="CC142" i="3"/>
  <c r="BX142" i="3"/>
  <c r="BV142" i="3"/>
  <c r="BT142" i="3"/>
  <c r="BS142" i="3"/>
  <c r="CH141" i="3"/>
  <c r="CF141" i="3"/>
  <c r="CD141" i="3"/>
  <c r="CC141" i="3"/>
  <c r="BX141" i="3"/>
  <c r="BV141" i="3"/>
  <c r="BT141" i="3"/>
  <c r="BS141" i="3"/>
  <c r="CH140" i="3"/>
  <c r="CF140" i="3"/>
  <c r="CD140" i="3"/>
  <c r="CC140" i="3"/>
  <c r="BX140" i="3"/>
  <c r="BV140" i="3"/>
  <c r="BT140" i="3"/>
  <c r="BS140" i="3"/>
  <c r="CH139" i="3"/>
  <c r="CF139" i="3"/>
  <c r="CD139" i="3"/>
  <c r="CC139" i="3"/>
  <c r="BX139" i="3"/>
  <c r="BV139" i="3"/>
  <c r="BT139" i="3"/>
  <c r="BS139" i="3"/>
  <c r="CH138" i="3"/>
  <c r="CF138" i="3"/>
  <c r="CD138" i="3"/>
  <c r="CC138" i="3"/>
  <c r="BX138" i="3"/>
  <c r="BV138" i="3"/>
  <c r="BT138" i="3"/>
  <c r="BS138" i="3"/>
  <c r="CH137" i="3"/>
  <c r="CF137" i="3"/>
  <c r="CD137" i="3"/>
  <c r="CC137" i="3"/>
  <c r="BX137" i="3"/>
  <c r="BV137" i="3"/>
  <c r="BT137" i="3"/>
  <c r="BS137" i="3"/>
  <c r="CH136" i="3"/>
  <c r="CF136" i="3"/>
  <c r="CD136" i="3"/>
  <c r="CC136" i="3"/>
  <c r="BX136" i="3"/>
  <c r="BV136" i="3"/>
  <c r="BT136" i="3"/>
  <c r="BS136" i="3"/>
  <c r="CH135" i="3"/>
  <c r="CF135" i="3"/>
  <c r="CD135" i="3"/>
  <c r="CC135" i="3"/>
  <c r="BX135" i="3"/>
  <c r="BV135" i="3"/>
  <c r="BT135" i="3"/>
  <c r="BS135" i="3"/>
  <c r="CH134" i="3"/>
  <c r="CF134" i="3"/>
  <c r="CD134" i="3"/>
  <c r="CC134" i="3"/>
  <c r="BX134" i="3"/>
  <c r="BV134" i="3"/>
  <c r="BT134" i="3"/>
  <c r="BS134" i="3"/>
  <c r="CH133" i="3"/>
  <c r="CF133" i="3"/>
  <c r="CD133" i="3"/>
  <c r="CC133" i="3"/>
  <c r="BX133" i="3"/>
  <c r="BV133" i="3"/>
  <c r="BT133" i="3"/>
  <c r="BS133" i="3"/>
  <c r="CH132" i="3"/>
  <c r="CF132" i="3"/>
  <c r="CD132" i="3"/>
  <c r="CC132" i="3"/>
  <c r="BX132" i="3"/>
  <c r="BV132" i="3"/>
  <c r="BT132" i="3"/>
  <c r="BS132" i="3"/>
  <c r="CH131" i="3"/>
  <c r="CF131" i="3"/>
  <c r="CD131" i="3"/>
  <c r="CC131" i="3"/>
  <c r="BX131" i="3"/>
  <c r="BV131" i="3"/>
  <c r="BT131" i="3"/>
  <c r="BS131" i="3"/>
  <c r="CH130" i="3"/>
  <c r="CF130" i="3"/>
  <c r="CD130" i="3"/>
  <c r="CC130" i="3"/>
  <c r="BX130" i="3"/>
  <c r="BV130" i="3"/>
  <c r="BT130" i="3"/>
  <c r="BS130" i="3"/>
  <c r="CH129" i="3"/>
  <c r="CF129" i="3"/>
  <c r="CD129" i="3"/>
  <c r="CC129" i="3"/>
  <c r="BX129" i="3"/>
  <c r="BV129" i="3"/>
  <c r="BT129" i="3"/>
  <c r="BS129" i="3"/>
  <c r="CH128" i="3"/>
  <c r="CF128" i="3"/>
  <c r="CD128" i="3"/>
  <c r="CC128" i="3"/>
  <c r="BX128" i="3"/>
  <c r="BV128" i="3"/>
  <c r="BT128" i="3"/>
  <c r="BS128" i="3"/>
  <c r="CH127" i="3"/>
  <c r="CF127" i="3"/>
  <c r="CD127" i="3"/>
  <c r="CC127" i="3"/>
  <c r="BX127" i="3"/>
  <c r="BV127" i="3"/>
  <c r="BT127" i="3"/>
  <c r="BS127" i="3"/>
  <c r="CH126" i="3"/>
  <c r="CF126" i="3"/>
  <c r="CD126" i="3"/>
  <c r="CC126" i="3"/>
  <c r="BX126" i="3"/>
  <c r="BV126" i="3"/>
  <c r="BT126" i="3"/>
  <c r="BS126" i="3"/>
  <c r="CH125" i="3"/>
  <c r="CF125" i="3"/>
  <c r="CD125" i="3"/>
  <c r="CC125" i="3"/>
  <c r="BX125" i="3"/>
  <c r="BV125" i="3"/>
  <c r="BT125" i="3"/>
  <c r="BS125" i="3"/>
  <c r="CH124" i="3"/>
  <c r="CF124" i="3"/>
  <c r="CD124" i="3"/>
  <c r="CC124" i="3"/>
  <c r="BX124" i="3"/>
  <c r="BV124" i="3"/>
  <c r="BT124" i="3"/>
  <c r="BS124" i="3"/>
  <c r="CH123" i="3"/>
  <c r="CF123" i="3"/>
  <c r="CD123" i="3"/>
  <c r="CC123" i="3"/>
  <c r="BX123" i="3"/>
  <c r="BV123" i="3"/>
  <c r="BT123" i="3"/>
  <c r="BS123" i="3"/>
  <c r="CH122" i="3"/>
  <c r="CF122" i="3"/>
  <c r="CD122" i="3"/>
  <c r="CC122" i="3"/>
  <c r="BX122" i="3"/>
  <c r="BV122" i="3"/>
  <c r="BT122" i="3"/>
  <c r="BS122" i="3"/>
  <c r="CH121" i="3"/>
  <c r="CF121" i="3"/>
  <c r="CD121" i="3"/>
  <c r="CC121" i="3"/>
  <c r="BX121" i="3"/>
  <c r="BV121" i="3"/>
  <c r="BT121" i="3"/>
  <c r="BS121" i="3"/>
  <c r="CH120" i="3"/>
  <c r="CF120" i="3"/>
  <c r="CD120" i="3"/>
  <c r="CC120" i="3"/>
  <c r="BX120" i="3"/>
  <c r="BV120" i="3"/>
  <c r="BT120" i="3"/>
  <c r="BS120" i="3"/>
  <c r="CH119" i="3"/>
  <c r="CF119" i="3"/>
  <c r="CD119" i="3"/>
  <c r="CC119" i="3"/>
  <c r="BX119" i="3"/>
  <c r="BV119" i="3"/>
  <c r="BT119" i="3"/>
  <c r="BS119" i="3"/>
  <c r="CH118" i="3"/>
  <c r="CF118" i="3"/>
  <c r="CD118" i="3"/>
  <c r="CC118" i="3"/>
  <c r="BX118" i="3"/>
  <c r="BV118" i="3"/>
  <c r="BT118" i="3"/>
  <c r="BS118" i="3"/>
  <c r="CH117" i="3"/>
  <c r="CF117" i="3"/>
  <c r="CD117" i="3"/>
  <c r="CC117" i="3"/>
  <c r="BX117" i="3"/>
  <c r="BV117" i="3"/>
  <c r="BT117" i="3"/>
  <c r="BS117" i="3"/>
  <c r="CH116" i="3"/>
  <c r="CF116" i="3"/>
  <c r="CD116" i="3"/>
  <c r="CC116" i="3"/>
  <c r="BX116" i="3"/>
  <c r="BV116" i="3"/>
  <c r="BT116" i="3"/>
  <c r="BS116" i="3"/>
  <c r="CH115" i="3"/>
  <c r="CF115" i="3"/>
  <c r="CD115" i="3"/>
  <c r="CC115" i="3"/>
  <c r="BX115" i="3"/>
  <c r="BV115" i="3"/>
  <c r="BT115" i="3"/>
  <c r="BS115" i="3"/>
  <c r="CH114" i="3"/>
  <c r="CF114" i="3"/>
  <c r="CD114" i="3"/>
  <c r="CC114" i="3"/>
  <c r="BX114" i="3"/>
  <c r="BV114" i="3"/>
  <c r="BT114" i="3"/>
  <c r="BS114" i="3"/>
  <c r="CH113" i="3"/>
  <c r="CF113" i="3"/>
  <c r="CD113" i="3"/>
  <c r="CC113" i="3"/>
  <c r="BX113" i="3"/>
  <c r="BV113" i="3"/>
  <c r="BT113" i="3"/>
  <c r="BS113" i="3"/>
  <c r="CH112" i="3"/>
  <c r="CF112" i="3"/>
  <c r="CD112" i="3"/>
  <c r="CC112" i="3"/>
  <c r="BX112" i="3"/>
  <c r="BV112" i="3"/>
  <c r="BT112" i="3"/>
  <c r="BS112" i="3"/>
  <c r="CH111" i="3"/>
  <c r="CF111" i="3"/>
  <c r="CD111" i="3"/>
  <c r="CC111" i="3"/>
  <c r="BX111" i="3"/>
  <c r="BV111" i="3"/>
  <c r="BT111" i="3"/>
  <c r="BS111" i="3"/>
  <c r="CH110" i="3"/>
  <c r="CF110" i="3"/>
  <c r="CD110" i="3"/>
  <c r="CC110" i="3"/>
  <c r="BX110" i="3"/>
  <c r="BV110" i="3"/>
  <c r="BT110" i="3"/>
  <c r="BS110" i="3"/>
  <c r="CH109" i="3"/>
  <c r="CF109" i="3"/>
  <c r="CD109" i="3"/>
  <c r="CC109" i="3"/>
  <c r="BX109" i="3"/>
  <c r="BV109" i="3"/>
  <c r="BT109" i="3"/>
  <c r="BS109" i="3"/>
  <c r="CH108" i="3"/>
  <c r="CF108" i="3"/>
  <c r="CD108" i="3"/>
  <c r="CC108" i="3"/>
  <c r="BX108" i="3"/>
  <c r="BV108" i="3"/>
  <c r="BT108" i="3"/>
  <c r="BS108" i="3"/>
  <c r="CH107" i="3"/>
  <c r="CF107" i="3"/>
  <c r="CD107" i="3"/>
  <c r="CC107" i="3"/>
  <c r="BX107" i="3"/>
  <c r="BV107" i="3"/>
  <c r="BT107" i="3"/>
  <c r="BS107" i="3"/>
  <c r="CH106" i="3"/>
  <c r="CF106" i="3"/>
  <c r="CD106" i="3"/>
  <c r="CC106" i="3"/>
  <c r="BX106" i="3"/>
  <c r="BV106" i="3"/>
  <c r="BT106" i="3"/>
  <c r="BS106" i="3"/>
  <c r="CH105" i="3"/>
  <c r="CF105" i="3"/>
  <c r="CD105" i="3"/>
  <c r="CC105" i="3"/>
  <c r="BX105" i="3"/>
  <c r="BV105" i="3"/>
  <c r="BT105" i="3"/>
  <c r="BS105" i="3"/>
  <c r="CH104" i="3"/>
  <c r="CF104" i="3"/>
  <c r="CD104" i="3"/>
  <c r="CC104" i="3"/>
  <c r="BX104" i="3"/>
  <c r="BV104" i="3"/>
  <c r="BT104" i="3"/>
  <c r="BS104" i="3"/>
  <c r="CH103" i="3"/>
  <c r="CF103" i="3"/>
  <c r="CD103" i="3"/>
  <c r="CC103" i="3"/>
  <c r="BX103" i="3"/>
  <c r="BV103" i="3"/>
  <c r="BT103" i="3"/>
  <c r="BS103" i="3"/>
  <c r="CH102" i="3"/>
  <c r="CF102" i="3"/>
  <c r="CD102" i="3"/>
  <c r="CC102" i="3"/>
  <c r="BX102" i="3"/>
  <c r="BV102" i="3"/>
  <c r="BT102" i="3"/>
  <c r="BS102" i="3"/>
  <c r="CH101" i="3"/>
  <c r="CF101" i="3"/>
  <c r="CD101" i="3"/>
  <c r="CC101" i="3"/>
  <c r="BX101" i="3"/>
  <c r="BV101" i="3"/>
  <c r="BT101" i="3"/>
  <c r="BS101" i="3"/>
  <c r="CH100" i="3"/>
  <c r="CF100" i="3"/>
  <c r="CD100" i="3"/>
  <c r="CC100" i="3"/>
  <c r="BX100" i="3"/>
  <c r="BV100" i="3"/>
  <c r="BT100" i="3"/>
  <c r="BS100" i="3"/>
  <c r="CH99" i="3"/>
  <c r="CF99" i="3"/>
  <c r="CD99" i="3"/>
  <c r="CC99" i="3"/>
  <c r="BX99" i="3"/>
  <c r="BV99" i="3"/>
  <c r="BT99" i="3"/>
  <c r="BS99" i="3"/>
  <c r="CH98" i="3"/>
  <c r="CF98" i="3"/>
  <c r="CD98" i="3"/>
  <c r="CC98" i="3"/>
  <c r="BX98" i="3"/>
  <c r="BV98" i="3"/>
  <c r="BT98" i="3"/>
  <c r="BS98" i="3"/>
  <c r="CH97" i="3"/>
  <c r="CF97" i="3"/>
  <c r="CD97" i="3"/>
  <c r="CC97" i="3"/>
  <c r="BX97" i="3"/>
  <c r="BV97" i="3"/>
  <c r="BT97" i="3"/>
  <c r="BS97" i="3"/>
  <c r="CH96" i="3"/>
  <c r="CF96" i="3"/>
  <c r="CD96" i="3"/>
  <c r="CC96" i="3"/>
  <c r="BX96" i="3"/>
  <c r="BV96" i="3"/>
  <c r="BT96" i="3"/>
  <c r="BS96" i="3"/>
  <c r="CH95" i="3"/>
  <c r="CF95" i="3"/>
  <c r="CD95" i="3"/>
  <c r="CC95" i="3"/>
  <c r="BX95" i="3"/>
  <c r="BV95" i="3"/>
  <c r="BT95" i="3"/>
  <c r="BS95" i="3"/>
  <c r="CH94" i="3"/>
  <c r="CF94" i="3"/>
  <c r="CD94" i="3"/>
  <c r="CC94" i="3"/>
  <c r="BX94" i="3"/>
  <c r="BV94" i="3"/>
  <c r="BT94" i="3"/>
  <c r="BS94" i="3"/>
  <c r="CH93" i="3"/>
  <c r="CF93" i="3"/>
  <c r="CD93" i="3"/>
  <c r="CC93" i="3"/>
  <c r="BX93" i="3"/>
  <c r="BV93" i="3"/>
  <c r="BT93" i="3"/>
  <c r="BS93" i="3"/>
  <c r="CH92" i="3"/>
  <c r="CF92" i="3"/>
  <c r="CD92" i="3"/>
  <c r="CC92" i="3"/>
  <c r="BX92" i="3"/>
  <c r="BV92" i="3"/>
  <c r="BT92" i="3"/>
  <c r="BS92" i="3"/>
  <c r="CH91" i="3"/>
  <c r="CF91" i="3"/>
  <c r="CD91" i="3"/>
  <c r="CC91" i="3"/>
  <c r="BX91" i="3"/>
  <c r="BV91" i="3"/>
  <c r="BT91" i="3"/>
  <c r="BS91" i="3"/>
  <c r="CH90" i="3"/>
  <c r="CF90" i="3"/>
  <c r="CD90" i="3"/>
  <c r="CC90" i="3"/>
  <c r="BX90" i="3"/>
  <c r="BV90" i="3"/>
  <c r="BT90" i="3"/>
  <c r="BS90" i="3"/>
  <c r="CH89" i="3"/>
  <c r="CF89" i="3"/>
  <c r="CD89" i="3"/>
  <c r="CC89" i="3"/>
  <c r="BX89" i="3"/>
  <c r="BV89" i="3"/>
  <c r="BT89" i="3"/>
  <c r="BS89" i="3"/>
  <c r="CH88" i="3"/>
  <c r="CF88" i="3"/>
  <c r="CD88" i="3"/>
  <c r="CC88" i="3"/>
  <c r="BX88" i="3"/>
  <c r="BV88" i="3"/>
  <c r="BT88" i="3"/>
  <c r="BS88" i="3"/>
  <c r="CH87" i="3"/>
  <c r="CF87" i="3"/>
  <c r="CD87" i="3"/>
  <c r="CC87" i="3"/>
  <c r="BX87" i="3"/>
  <c r="BV87" i="3"/>
  <c r="BT87" i="3"/>
  <c r="BS87" i="3"/>
  <c r="CH86" i="3"/>
  <c r="CF86" i="3"/>
  <c r="CD86" i="3"/>
  <c r="CC86" i="3"/>
  <c r="BX86" i="3"/>
  <c r="BV86" i="3"/>
  <c r="BT86" i="3"/>
  <c r="BS86" i="3"/>
  <c r="CH85" i="3"/>
  <c r="CF85" i="3"/>
  <c r="CD85" i="3"/>
  <c r="CC85" i="3"/>
  <c r="BX85" i="3"/>
  <c r="BV85" i="3"/>
  <c r="BT85" i="3"/>
  <c r="BS85" i="3"/>
  <c r="CH84" i="3"/>
  <c r="CF84" i="3"/>
  <c r="CD84" i="3"/>
  <c r="CC84" i="3"/>
  <c r="BX84" i="3"/>
  <c r="BV84" i="3"/>
  <c r="BT84" i="3"/>
  <c r="BS84" i="3"/>
  <c r="CH83" i="3"/>
  <c r="CF83" i="3"/>
  <c r="CD83" i="3"/>
  <c r="CC83" i="3"/>
  <c r="BX83" i="3"/>
  <c r="BV83" i="3"/>
  <c r="BT83" i="3"/>
  <c r="BS83" i="3"/>
  <c r="CH82" i="3"/>
  <c r="CF82" i="3"/>
  <c r="CD82" i="3"/>
  <c r="CC82" i="3"/>
  <c r="BX82" i="3"/>
  <c r="BV82" i="3"/>
  <c r="BT82" i="3"/>
  <c r="BS82" i="3"/>
  <c r="CH81" i="3"/>
  <c r="CF81" i="3"/>
  <c r="CD81" i="3"/>
  <c r="CC81" i="3"/>
  <c r="BX81" i="3"/>
  <c r="BV81" i="3"/>
  <c r="BT81" i="3"/>
  <c r="BS81" i="3"/>
  <c r="CH80" i="3"/>
  <c r="CF80" i="3"/>
  <c r="CD80" i="3"/>
  <c r="CC80" i="3"/>
  <c r="BX80" i="3"/>
  <c r="BV80" i="3"/>
  <c r="BT80" i="3"/>
  <c r="BS80" i="3"/>
  <c r="CH79" i="3"/>
  <c r="CF79" i="3"/>
  <c r="CD79" i="3"/>
  <c r="CC79" i="3"/>
  <c r="BX79" i="3"/>
  <c r="BV79" i="3"/>
  <c r="BT79" i="3"/>
  <c r="BS79" i="3"/>
  <c r="CH78" i="3"/>
  <c r="CF78" i="3"/>
  <c r="CD78" i="3"/>
  <c r="CC78" i="3"/>
  <c r="BX78" i="3"/>
  <c r="BV78" i="3"/>
  <c r="BT78" i="3"/>
  <c r="BS78" i="3"/>
  <c r="CH77" i="3"/>
  <c r="CF77" i="3"/>
  <c r="CD77" i="3"/>
  <c r="CC77" i="3"/>
  <c r="BX77" i="3"/>
  <c r="BV77" i="3"/>
  <c r="BT77" i="3"/>
  <c r="BS77" i="3"/>
  <c r="CH76" i="3"/>
  <c r="CF76" i="3"/>
  <c r="CD76" i="3"/>
  <c r="CC76" i="3"/>
  <c r="BX76" i="3"/>
  <c r="BV76" i="3"/>
  <c r="BT76" i="3"/>
  <c r="BS76" i="3"/>
  <c r="CH75" i="3"/>
  <c r="CF75" i="3"/>
  <c r="CD75" i="3"/>
  <c r="CC75" i="3"/>
  <c r="BX75" i="3"/>
  <c r="BV75" i="3"/>
  <c r="BT75" i="3"/>
  <c r="BS75" i="3"/>
  <c r="CH74" i="3"/>
  <c r="CF74" i="3"/>
  <c r="CD74" i="3"/>
  <c r="CC74" i="3"/>
  <c r="BX74" i="3"/>
  <c r="BV74" i="3"/>
  <c r="BT74" i="3"/>
  <c r="BS74" i="3"/>
  <c r="CH73" i="3"/>
  <c r="CF73" i="3"/>
  <c r="CD73" i="3"/>
  <c r="CC73" i="3"/>
  <c r="BX73" i="3"/>
  <c r="BV73" i="3"/>
  <c r="BT73" i="3"/>
  <c r="BS73" i="3"/>
  <c r="CH72" i="3"/>
  <c r="CF72" i="3"/>
  <c r="CD72" i="3"/>
  <c r="CC72" i="3"/>
  <c r="BX72" i="3"/>
  <c r="BV72" i="3"/>
  <c r="BT72" i="3"/>
  <c r="BS72" i="3"/>
  <c r="CH71" i="3"/>
  <c r="CF71" i="3"/>
  <c r="CD71" i="3"/>
  <c r="CC71" i="3"/>
  <c r="BX71" i="3"/>
  <c r="BV71" i="3"/>
  <c r="BT71" i="3"/>
  <c r="BS71" i="3"/>
  <c r="CH70" i="3"/>
  <c r="CF70" i="3"/>
  <c r="CD70" i="3"/>
  <c r="CC70" i="3"/>
  <c r="BX70" i="3"/>
  <c r="BV70" i="3"/>
  <c r="BT70" i="3"/>
  <c r="BS70" i="3"/>
  <c r="CH69" i="3"/>
  <c r="CF69" i="3"/>
  <c r="CD69" i="3"/>
  <c r="CC69" i="3"/>
  <c r="BX69" i="3"/>
  <c r="BV69" i="3"/>
  <c r="BT69" i="3"/>
  <c r="BS69" i="3"/>
  <c r="CH68" i="3"/>
  <c r="CF68" i="3"/>
  <c r="CD68" i="3"/>
  <c r="CC68" i="3"/>
  <c r="BX68" i="3"/>
  <c r="BV68" i="3"/>
  <c r="BT68" i="3"/>
  <c r="BS68" i="3"/>
  <c r="CH67" i="3"/>
  <c r="CF67" i="3"/>
  <c r="CD67" i="3"/>
  <c r="CC67" i="3"/>
  <c r="BX67" i="3"/>
  <c r="BV67" i="3"/>
  <c r="BT67" i="3"/>
  <c r="BS67" i="3"/>
  <c r="CH66" i="3"/>
  <c r="CF66" i="3"/>
  <c r="CD66" i="3"/>
  <c r="CC66" i="3"/>
  <c r="BX66" i="3"/>
  <c r="BV66" i="3"/>
  <c r="BT66" i="3"/>
  <c r="BS66" i="3"/>
  <c r="CH65" i="3"/>
  <c r="CF65" i="3"/>
  <c r="CD65" i="3"/>
  <c r="CC65" i="3"/>
  <c r="BX65" i="3"/>
  <c r="BV65" i="3"/>
  <c r="BT65" i="3"/>
  <c r="BS65" i="3"/>
  <c r="CH64" i="3"/>
  <c r="CF64" i="3"/>
  <c r="CD64" i="3"/>
  <c r="CC64" i="3"/>
  <c r="BX64" i="3"/>
  <c r="BV64" i="3"/>
  <c r="BT64" i="3"/>
  <c r="BS64" i="3"/>
  <c r="CH63" i="3"/>
  <c r="CF63" i="3"/>
  <c r="CD63" i="3"/>
  <c r="CC63" i="3"/>
  <c r="BX63" i="3"/>
  <c r="BV63" i="3"/>
  <c r="BT63" i="3"/>
  <c r="BS63" i="3"/>
  <c r="CH62" i="3"/>
  <c r="CF62" i="3"/>
  <c r="CD62" i="3"/>
  <c r="CC62" i="3"/>
  <c r="BX62" i="3"/>
  <c r="BV62" i="3"/>
  <c r="BT62" i="3"/>
  <c r="BS62" i="3"/>
  <c r="CH61" i="3"/>
  <c r="CF61" i="3"/>
  <c r="CD61" i="3"/>
  <c r="CC61" i="3"/>
  <c r="BX61" i="3"/>
  <c r="BV61" i="3"/>
  <c r="BT61" i="3"/>
  <c r="BS61" i="3"/>
  <c r="CH60" i="3"/>
  <c r="CF60" i="3"/>
  <c r="CD60" i="3"/>
  <c r="CC60" i="3"/>
  <c r="BX60" i="3"/>
  <c r="BV60" i="3"/>
  <c r="BT60" i="3"/>
  <c r="BS60" i="3"/>
  <c r="CH59" i="3"/>
  <c r="CF59" i="3"/>
  <c r="CD59" i="3"/>
  <c r="CC59" i="3"/>
  <c r="BX59" i="3"/>
  <c r="BV59" i="3"/>
  <c r="BT59" i="3"/>
  <c r="BS59" i="3"/>
  <c r="CH58" i="3"/>
  <c r="CF58" i="3"/>
  <c r="CD58" i="3"/>
  <c r="CC58" i="3"/>
  <c r="BX58" i="3"/>
  <c r="BV58" i="3"/>
  <c r="BT58" i="3"/>
  <c r="BS58" i="3"/>
  <c r="CH57" i="3"/>
  <c r="CF57" i="3"/>
  <c r="CD57" i="3"/>
  <c r="CC57" i="3"/>
  <c r="BX57" i="3"/>
  <c r="BV57" i="3"/>
  <c r="BT57" i="3"/>
  <c r="BS57" i="3"/>
  <c r="CH56" i="3"/>
  <c r="CF56" i="3"/>
  <c r="CD56" i="3"/>
  <c r="CC56" i="3"/>
  <c r="BX56" i="3"/>
  <c r="BV56" i="3"/>
  <c r="BT56" i="3"/>
  <c r="BS56" i="3"/>
  <c r="CH55" i="3"/>
  <c r="CF55" i="3"/>
  <c r="CD55" i="3"/>
  <c r="CC55" i="3"/>
  <c r="BX55" i="3"/>
  <c r="BV55" i="3"/>
  <c r="BT55" i="3"/>
  <c r="BS55" i="3"/>
  <c r="CH54" i="3"/>
  <c r="CF54" i="3"/>
  <c r="CD54" i="3"/>
  <c r="CC54" i="3"/>
  <c r="BX54" i="3"/>
  <c r="BV54" i="3"/>
  <c r="BT54" i="3"/>
  <c r="BS54" i="3"/>
  <c r="CH53" i="3"/>
  <c r="CF53" i="3"/>
  <c r="CD53" i="3"/>
  <c r="CC53" i="3"/>
  <c r="BX53" i="3"/>
  <c r="BV53" i="3"/>
  <c r="BT53" i="3"/>
  <c r="BS53" i="3"/>
  <c r="CH52" i="3"/>
  <c r="CF52" i="3"/>
  <c r="CD52" i="3"/>
  <c r="CC52" i="3"/>
  <c r="BX52" i="3"/>
  <c r="BV52" i="3"/>
  <c r="BT52" i="3"/>
  <c r="BS52" i="3"/>
  <c r="CH51" i="3"/>
  <c r="CF51" i="3"/>
  <c r="CD51" i="3"/>
  <c r="CC51" i="3"/>
  <c r="BX51" i="3"/>
  <c r="BV51" i="3"/>
  <c r="BT51" i="3"/>
  <c r="BS51" i="3"/>
  <c r="CH50" i="3"/>
  <c r="CF50" i="3"/>
  <c r="CD50" i="3"/>
  <c r="CC50" i="3"/>
  <c r="BX50" i="3"/>
  <c r="BV50" i="3"/>
  <c r="BT50" i="3"/>
  <c r="BS50" i="3"/>
  <c r="CH49" i="3"/>
  <c r="CF49" i="3"/>
  <c r="CD49" i="3"/>
  <c r="CC49" i="3"/>
  <c r="BX49" i="3"/>
  <c r="BV49" i="3"/>
  <c r="BT49" i="3"/>
  <c r="BS49" i="3"/>
  <c r="CH48" i="3"/>
  <c r="CF48" i="3"/>
  <c r="CD48" i="3"/>
  <c r="CC48" i="3"/>
  <c r="BX48" i="3"/>
  <c r="BV48" i="3"/>
  <c r="BT48" i="3"/>
  <c r="BS48" i="3"/>
  <c r="CH47" i="3"/>
  <c r="CF47" i="3"/>
  <c r="CD47" i="3"/>
  <c r="CC47" i="3"/>
  <c r="BX47" i="3"/>
  <c r="BV47" i="3"/>
  <c r="BT47" i="3"/>
  <c r="BS47" i="3"/>
  <c r="CH46" i="3"/>
  <c r="CF46" i="3"/>
  <c r="CD46" i="3"/>
  <c r="CC46" i="3"/>
  <c r="BX46" i="3"/>
  <c r="BV46" i="3"/>
  <c r="BT46" i="3"/>
  <c r="BS46" i="3"/>
  <c r="CH45" i="3"/>
  <c r="CF45" i="3"/>
  <c r="CD45" i="3"/>
  <c r="CC45" i="3"/>
  <c r="BX45" i="3"/>
  <c r="BV45" i="3"/>
  <c r="BT45" i="3"/>
  <c r="BS45" i="3"/>
  <c r="CH44" i="3"/>
  <c r="CF44" i="3"/>
  <c r="CD44" i="3"/>
  <c r="CC44" i="3"/>
  <c r="BX44" i="3"/>
  <c r="BV44" i="3"/>
  <c r="BT44" i="3"/>
  <c r="BS44" i="3"/>
  <c r="CH43" i="3"/>
  <c r="CF43" i="3"/>
  <c r="CD43" i="3"/>
  <c r="CC43" i="3"/>
  <c r="BX43" i="3"/>
  <c r="BV43" i="3"/>
  <c r="BT43" i="3"/>
  <c r="BS43" i="3"/>
  <c r="CH42" i="3"/>
  <c r="CF42" i="3"/>
  <c r="CD42" i="3"/>
  <c r="CC42" i="3"/>
  <c r="BX42" i="3"/>
  <c r="BV42" i="3"/>
  <c r="BT42" i="3"/>
  <c r="BS42" i="3"/>
  <c r="CH41" i="3"/>
  <c r="CF41" i="3"/>
  <c r="CD41" i="3"/>
  <c r="CC41" i="3"/>
  <c r="BX41" i="3"/>
  <c r="BV41" i="3"/>
  <c r="BT41" i="3"/>
  <c r="BS41" i="3"/>
  <c r="CH40" i="3"/>
  <c r="CF40" i="3"/>
  <c r="CD40" i="3"/>
  <c r="CC40" i="3"/>
  <c r="BX40" i="3"/>
  <c r="BV40" i="3"/>
  <c r="BT40" i="3"/>
  <c r="BS40" i="3"/>
  <c r="CH39" i="3"/>
  <c r="CF39" i="3"/>
  <c r="CD39" i="3"/>
  <c r="CC39" i="3"/>
  <c r="BX39" i="3"/>
  <c r="BV39" i="3"/>
  <c r="BT39" i="3"/>
  <c r="BS39" i="3"/>
  <c r="CH38" i="3"/>
  <c r="CF38" i="3"/>
  <c r="CD38" i="3"/>
  <c r="CC38" i="3"/>
  <c r="BX38" i="3"/>
  <c r="BV38" i="3"/>
  <c r="BT38" i="3"/>
  <c r="BS38" i="3"/>
  <c r="CH37" i="3"/>
  <c r="CF37" i="3"/>
  <c r="CD37" i="3"/>
  <c r="CC37" i="3"/>
  <c r="BX37" i="3"/>
  <c r="BV37" i="3"/>
  <c r="BT37" i="3"/>
  <c r="BS37" i="3"/>
  <c r="CH36" i="3"/>
  <c r="CF36" i="3"/>
  <c r="CD36" i="3"/>
  <c r="CC36" i="3"/>
  <c r="BX36" i="3"/>
  <c r="BV36" i="3"/>
  <c r="BT36" i="3"/>
  <c r="BS36" i="3"/>
  <c r="CH35" i="3"/>
  <c r="CF35" i="3"/>
  <c r="CD35" i="3"/>
  <c r="CC35" i="3"/>
  <c r="BX35" i="3"/>
  <c r="BV35" i="3"/>
  <c r="BT35" i="3"/>
  <c r="BS35" i="3"/>
  <c r="CH34" i="3"/>
  <c r="CF34" i="3"/>
  <c r="CD34" i="3"/>
  <c r="CC34" i="3"/>
  <c r="BX34" i="3"/>
  <c r="BV34" i="3"/>
  <c r="BT34" i="3"/>
  <c r="BS34" i="3"/>
  <c r="CH33" i="3"/>
  <c r="CF33" i="3"/>
  <c r="CD33" i="3"/>
  <c r="CC33" i="3"/>
  <c r="BX33" i="3"/>
  <c r="BV33" i="3"/>
  <c r="BT33" i="3"/>
  <c r="BS33" i="3"/>
  <c r="CH32" i="3"/>
  <c r="CF32" i="3"/>
  <c r="CD32" i="3"/>
  <c r="CC32" i="3"/>
  <c r="BX32" i="3"/>
  <c r="BV32" i="3"/>
  <c r="BT32" i="3"/>
  <c r="BS32" i="3"/>
  <c r="CH31" i="3"/>
  <c r="CF31" i="3"/>
  <c r="CD31" i="3"/>
  <c r="CC31" i="3"/>
  <c r="BX31" i="3"/>
  <c r="BV31" i="3"/>
  <c r="BT31" i="3"/>
  <c r="BS31" i="3"/>
  <c r="CH30" i="3"/>
  <c r="CF30" i="3"/>
  <c r="CD30" i="3"/>
  <c r="CC30" i="3"/>
  <c r="BX30" i="3"/>
  <c r="BV30" i="3"/>
  <c r="BT30" i="3"/>
  <c r="BS30" i="3"/>
  <c r="CH29" i="3"/>
  <c r="CF29" i="3"/>
  <c r="CD29" i="3"/>
  <c r="CC29" i="3"/>
  <c r="BX29" i="3"/>
  <c r="BV29" i="3"/>
  <c r="BT29" i="3"/>
  <c r="BS29" i="3"/>
  <c r="CH28" i="3"/>
  <c r="CF28" i="3"/>
  <c r="CD28" i="3"/>
  <c r="CC28" i="3"/>
  <c r="BX28" i="3"/>
  <c r="BV28" i="3"/>
  <c r="BT28" i="3"/>
  <c r="BS28" i="3"/>
  <c r="CH27" i="3"/>
  <c r="CF27" i="3"/>
  <c r="CD27" i="3"/>
  <c r="CC27" i="3"/>
  <c r="BX27" i="3"/>
  <c r="BV27" i="3"/>
  <c r="BT27" i="3"/>
  <c r="BS27" i="3"/>
  <c r="CH26" i="3"/>
  <c r="CF26" i="3"/>
  <c r="CD26" i="3"/>
  <c r="CC26" i="3"/>
  <c r="BX26" i="3"/>
  <c r="BV26" i="3"/>
  <c r="BT26" i="3"/>
  <c r="BS26" i="3"/>
  <c r="CH25" i="3"/>
  <c r="CF25" i="3"/>
  <c r="CD25" i="3"/>
  <c r="CC25" i="3"/>
  <c r="BX25" i="3"/>
  <c r="BV25" i="3"/>
  <c r="BT25" i="3"/>
  <c r="BS25" i="3"/>
  <c r="CH24" i="3"/>
  <c r="CF24" i="3"/>
  <c r="CD24" i="3"/>
  <c r="CC24" i="3"/>
  <c r="BX24" i="3"/>
  <c r="BV24" i="3"/>
  <c r="BT24" i="3"/>
  <c r="BS24" i="3"/>
  <c r="CH23" i="3"/>
  <c r="CF23" i="3"/>
  <c r="CD23" i="3"/>
  <c r="CC23" i="3"/>
  <c r="BX23" i="3"/>
  <c r="BV23" i="3"/>
  <c r="BT23" i="3"/>
  <c r="BS23" i="3"/>
  <c r="CH22" i="3"/>
  <c r="CF22" i="3"/>
  <c r="CD22" i="3"/>
  <c r="CC22" i="3"/>
  <c r="BX22" i="3"/>
  <c r="BV22" i="3"/>
  <c r="BT22" i="3"/>
  <c r="BS22" i="3"/>
  <c r="CH21" i="3"/>
  <c r="CF21" i="3"/>
  <c r="CD21" i="3"/>
  <c r="CC21" i="3"/>
  <c r="BX21" i="3"/>
  <c r="BV21" i="3"/>
  <c r="BT21" i="3"/>
  <c r="BS21" i="3"/>
  <c r="CH20" i="3"/>
  <c r="CF20" i="3"/>
  <c r="CD20" i="3"/>
  <c r="CC20" i="3"/>
  <c r="BX20" i="3"/>
  <c r="BV20" i="3"/>
  <c r="BT20" i="3"/>
  <c r="BS20" i="3"/>
  <c r="CH19" i="3"/>
  <c r="CF19" i="3"/>
  <c r="CD19" i="3"/>
  <c r="CC19" i="3"/>
  <c r="BX19" i="3"/>
  <c r="BV19" i="3"/>
  <c r="BT19" i="3"/>
  <c r="BS19" i="3"/>
  <c r="CH18" i="3"/>
  <c r="CF18" i="3"/>
  <c r="CD18" i="3"/>
  <c r="CC18" i="3"/>
  <c r="BX18" i="3"/>
  <c r="BV18" i="3"/>
  <c r="BT18" i="3"/>
  <c r="BS18" i="3"/>
  <c r="CH17" i="3"/>
  <c r="CF17" i="3"/>
  <c r="CD17" i="3"/>
  <c r="CC17" i="3"/>
  <c r="BX17" i="3"/>
  <c r="BV17" i="3"/>
  <c r="BT17" i="3"/>
  <c r="BS17" i="3"/>
  <c r="CH16" i="3"/>
  <c r="CF16" i="3"/>
  <c r="CD16" i="3"/>
  <c r="CC16" i="3"/>
  <c r="BX16" i="3"/>
  <c r="BV16" i="3"/>
  <c r="BT16" i="3"/>
  <c r="BS16" i="3"/>
  <c r="CH15" i="3"/>
  <c r="CF15" i="3"/>
  <c r="CD15" i="3"/>
  <c r="CC15" i="3"/>
  <c r="BX15" i="3"/>
  <c r="BV15" i="3"/>
  <c r="BT15" i="3"/>
  <c r="BS15" i="3"/>
  <c r="CH14" i="3"/>
  <c r="CF14" i="3"/>
  <c r="CD14" i="3"/>
  <c r="CC14" i="3"/>
  <c r="BX14" i="3"/>
  <c r="BV14" i="3"/>
  <c r="BT14" i="3"/>
  <c r="BS14" i="3"/>
  <c r="CH13" i="3"/>
  <c r="CF13" i="3"/>
  <c r="CD13" i="3"/>
  <c r="CC13" i="3"/>
  <c r="BX13" i="3"/>
  <c r="BV13" i="3"/>
  <c r="BT13" i="3"/>
  <c r="BS13" i="3"/>
  <c r="CH12" i="3"/>
  <c r="CF12" i="3"/>
  <c r="CD12" i="3"/>
  <c r="CC12" i="3"/>
  <c r="BX12" i="3"/>
  <c r="BV12" i="3"/>
  <c r="BT12" i="3"/>
  <c r="BS12" i="3"/>
  <c r="CH11" i="3"/>
  <c r="CF11" i="3"/>
  <c r="CD11" i="3"/>
  <c r="CC11" i="3"/>
  <c r="BX11" i="3"/>
  <c r="BV11" i="3"/>
  <c r="BT11" i="3"/>
  <c r="BS11" i="3"/>
  <c r="CH10" i="3"/>
  <c r="CF10" i="3"/>
  <c r="CD10" i="3"/>
  <c r="CC10" i="3"/>
  <c r="BX10" i="3"/>
  <c r="BV10" i="3"/>
  <c r="BT10" i="3"/>
  <c r="BS10" i="3"/>
  <c r="CH9" i="3"/>
  <c r="CF9" i="3"/>
  <c r="CD9" i="3"/>
  <c r="CC9" i="3"/>
  <c r="BX9" i="3"/>
  <c r="BV9" i="3"/>
  <c r="BT9" i="3"/>
  <c r="BS9" i="3"/>
  <c r="CH8" i="3"/>
  <c r="CF8" i="3"/>
  <c r="CD8" i="3"/>
  <c r="CC8" i="3"/>
  <c r="BX8" i="3"/>
  <c r="BV8" i="3"/>
  <c r="BT8" i="3"/>
  <c r="BS8" i="3"/>
  <c r="CH7" i="3"/>
  <c r="CF7" i="3"/>
  <c r="CD7" i="3"/>
  <c r="CC7" i="3"/>
  <c r="BX7" i="3"/>
  <c r="BV7" i="3"/>
  <c r="BT7" i="3"/>
  <c r="BS7" i="3"/>
  <c r="CH6" i="3"/>
  <c r="CF6" i="3"/>
  <c r="CD6" i="3"/>
  <c r="CC6" i="3"/>
  <c r="BX6" i="3"/>
  <c r="BV6" i="3"/>
  <c r="BT6" i="3"/>
  <c r="BS6" i="3"/>
  <c r="CH5" i="3"/>
  <c r="CF5" i="3"/>
  <c r="CD5" i="3"/>
  <c r="CC5" i="3"/>
  <c r="BX5" i="3"/>
  <c r="BV5" i="3"/>
  <c r="BT5" i="3"/>
  <c r="BS5" i="3"/>
  <c r="CE3" i="3"/>
  <c r="CB3" i="3"/>
  <c r="CA3" i="3"/>
  <c r="BU3" i="3"/>
  <c r="BR3" i="3"/>
  <c r="BQ3" i="3"/>
  <c r="CD3" i="3" l="1"/>
  <c r="CF3" i="3"/>
  <c r="CH3" i="3"/>
  <c r="BV3" i="3"/>
  <c r="BX3" i="3"/>
  <c r="BT3" i="3"/>
  <c r="CC3" i="3"/>
  <c r="BS3" i="3"/>
  <c r="BN333" i="3" l="1"/>
  <c r="BL333" i="3"/>
  <c r="BJ333" i="3"/>
  <c r="BI333" i="3"/>
  <c r="BD333" i="3"/>
  <c r="BB333" i="3"/>
  <c r="AZ333" i="3"/>
  <c r="AY333" i="3"/>
  <c r="BN332" i="3"/>
  <c r="BL332" i="3"/>
  <c r="BJ332" i="3"/>
  <c r="BI332" i="3"/>
  <c r="BD332" i="3"/>
  <c r="BB332" i="3"/>
  <c r="AZ332" i="3"/>
  <c r="AY332" i="3"/>
  <c r="BN331" i="3"/>
  <c r="BL331" i="3"/>
  <c r="BJ331" i="3"/>
  <c r="BI331" i="3"/>
  <c r="BD331" i="3"/>
  <c r="BB331" i="3"/>
  <c r="AZ331" i="3"/>
  <c r="AY331" i="3"/>
  <c r="BN330" i="3"/>
  <c r="BL330" i="3"/>
  <c r="BJ330" i="3"/>
  <c r="BI330" i="3"/>
  <c r="BD330" i="3"/>
  <c r="BB330" i="3"/>
  <c r="AZ330" i="3"/>
  <c r="AY330" i="3"/>
  <c r="BN329" i="3"/>
  <c r="BL329" i="3"/>
  <c r="BJ329" i="3"/>
  <c r="BI329" i="3"/>
  <c r="BD329" i="3"/>
  <c r="BB329" i="3"/>
  <c r="AZ329" i="3"/>
  <c r="AY329" i="3"/>
  <c r="BN328" i="3"/>
  <c r="BL328" i="3"/>
  <c r="BJ328" i="3"/>
  <c r="BI328" i="3"/>
  <c r="BD328" i="3"/>
  <c r="BB328" i="3"/>
  <c r="AZ328" i="3"/>
  <c r="AY328" i="3"/>
  <c r="BN327" i="3"/>
  <c r="BL327" i="3"/>
  <c r="BJ327" i="3"/>
  <c r="BI327" i="3"/>
  <c r="BD327" i="3"/>
  <c r="BB327" i="3"/>
  <c r="AZ327" i="3"/>
  <c r="AY327" i="3"/>
  <c r="BN326" i="3"/>
  <c r="BL326" i="3"/>
  <c r="BJ326" i="3"/>
  <c r="BI326" i="3"/>
  <c r="BD326" i="3"/>
  <c r="BB326" i="3"/>
  <c r="AZ326" i="3"/>
  <c r="AY326" i="3"/>
  <c r="BN325" i="3"/>
  <c r="BL325" i="3"/>
  <c r="BJ325" i="3"/>
  <c r="BI325" i="3"/>
  <c r="BD325" i="3"/>
  <c r="BB325" i="3"/>
  <c r="AZ325" i="3"/>
  <c r="AY325" i="3"/>
  <c r="BN324" i="3"/>
  <c r="BL324" i="3"/>
  <c r="BJ324" i="3"/>
  <c r="BI324" i="3"/>
  <c r="BD324" i="3"/>
  <c r="BB324" i="3"/>
  <c r="AZ324" i="3"/>
  <c r="AY324" i="3"/>
  <c r="BN323" i="3"/>
  <c r="BL323" i="3"/>
  <c r="BJ323" i="3"/>
  <c r="BI323" i="3"/>
  <c r="BD323" i="3"/>
  <c r="BB323" i="3"/>
  <c r="AZ323" i="3"/>
  <c r="AY323" i="3"/>
  <c r="BN322" i="3"/>
  <c r="BL322" i="3"/>
  <c r="BJ322" i="3"/>
  <c r="BI322" i="3"/>
  <c r="BD322" i="3"/>
  <c r="BB322" i="3"/>
  <c r="AZ322" i="3"/>
  <c r="AY322" i="3"/>
  <c r="BN321" i="3"/>
  <c r="BL321" i="3"/>
  <c r="BJ321" i="3"/>
  <c r="BI321" i="3"/>
  <c r="BD321" i="3"/>
  <c r="BB321" i="3"/>
  <c r="AZ321" i="3"/>
  <c r="AY321" i="3"/>
  <c r="BN320" i="3"/>
  <c r="BL320" i="3"/>
  <c r="BJ320" i="3"/>
  <c r="BI320" i="3"/>
  <c r="BD320" i="3"/>
  <c r="BB320" i="3"/>
  <c r="AZ320" i="3"/>
  <c r="AY320" i="3"/>
  <c r="BN319" i="3"/>
  <c r="BL319" i="3"/>
  <c r="BJ319" i="3"/>
  <c r="BI319" i="3"/>
  <c r="BD319" i="3"/>
  <c r="BB319" i="3"/>
  <c r="AZ319" i="3"/>
  <c r="AY319" i="3"/>
  <c r="BN318" i="3"/>
  <c r="BL318" i="3"/>
  <c r="BJ318" i="3"/>
  <c r="BI318" i="3"/>
  <c r="BD318" i="3"/>
  <c r="BB318" i="3"/>
  <c r="AZ318" i="3"/>
  <c r="AY318" i="3"/>
  <c r="BN317" i="3"/>
  <c r="BL317" i="3"/>
  <c r="BJ317" i="3"/>
  <c r="BI317" i="3"/>
  <c r="BD317" i="3"/>
  <c r="BB317" i="3"/>
  <c r="AZ317" i="3"/>
  <c r="AY317" i="3"/>
  <c r="BN316" i="3"/>
  <c r="BL316" i="3"/>
  <c r="BJ316" i="3"/>
  <c r="BI316" i="3"/>
  <c r="BD316" i="3"/>
  <c r="BB316" i="3"/>
  <c r="AZ316" i="3"/>
  <c r="AY316" i="3"/>
  <c r="BN315" i="3"/>
  <c r="BL315" i="3"/>
  <c r="BJ315" i="3"/>
  <c r="BI315" i="3"/>
  <c r="BD315" i="3"/>
  <c r="BB315" i="3"/>
  <c r="AZ315" i="3"/>
  <c r="AY315" i="3"/>
  <c r="BN314" i="3"/>
  <c r="BL314" i="3"/>
  <c r="BJ314" i="3"/>
  <c r="BI314" i="3"/>
  <c r="BD314" i="3"/>
  <c r="BB314" i="3"/>
  <c r="AZ314" i="3"/>
  <c r="AY314" i="3"/>
  <c r="BN313" i="3"/>
  <c r="BL313" i="3"/>
  <c r="BJ313" i="3"/>
  <c r="BI313" i="3"/>
  <c r="BD313" i="3"/>
  <c r="BB313" i="3"/>
  <c r="AZ313" i="3"/>
  <c r="AY313" i="3"/>
  <c r="BN312" i="3"/>
  <c r="BL312" i="3"/>
  <c r="BJ312" i="3"/>
  <c r="BI312" i="3"/>
  <c r="BD312" i="3"/>
  <c r="BB312" i="3"/>
  <c r="AZ312" i="3"/>
  <c r="AY312" i="3"/>
  <c r="BN311" i="3"/>
  <c r="BL311" i="3"/>
  <c r="BJ311" i="3"/>
  <c r="BI311" i="3"/>
  <c r="BD311" i="3"/>
  <c r="BB311" i="3"/>
  <c r="AZ311" i="3"/>
  <c r="AY311" i="3"/>
  <c r="BN310" i="3"/>
  <c r="BL310" i="3"/>
  <c r="BJ310" i="3"/>
  <c r="BI310" i="3"/>
  <c r="BD310" i="3"/>
  <c r="BB310" i="3"/>
  <c r="AZ310" i="3"/>
  <c r="AY310" i="3"/>
  <c r="BN309" i="3"/>
  <c r="BL309" i="3"/>
  <c r="BJ309" i="3"/>
  <c r="BI309" i="3"/>
  <c r="BD309" i="3"/>
  <c r="BB309" i="3"/>
  <c r="AZ309" i="3"/>
  <c r="AY309" i="3"/>
  <c r="BN308" i="3"/>
  <c r="BL308" i="3"/>
  <c r="BJ308" i="3"/>
  <c r="BI308" i="3"/>
  <c r="BD308" i="3"/>
  <c r="BB308" i="3"/>
  <c r="AZ308" i="3"/>
  <c r="AY308" i="3"/>
  <c r="BN307" i="3"/>
  <c r="BL307" i="3"/>
  <c r="BJ307" i="3"/>
  <c r="BI307" i="3"/>
  <c r="BD307" i="3"/>
  <c r="BB307" i="3"/>
  <c r="AZ307" i="3"/>
  <c r="AY307" i="3"/>
  <c r="BN306" i="3"/>
  <c r="BL306" i="3"/>
  <c r="BJ306" i="3"/>
  <c r="BI306" i="3"/>
  <c r="BD306" i="3"/>
  <c r="BB306" i="3"/>
  <c r="AZ306" i="3"/>
  <c r="AY306" i="3"/>
  <c r="BN305" i="3"/>
  <c r="BL305" i="3"/>
  <c r="BJ305" i="3"/>
  <c r="BI305" i="3"/>
  <c r="BD305" i="3"/>
  <c r="BB305" i="3"/>
  <c r="AZ305" i="3"/>
  <c r="AY305" i="3"/>
  <c r="BN304" i="3"/>
  <c r="BL304" i="3"/>
  <c r="BJ304" i="3"/>
  <c r="BI304" i="3"/>
  <c r="BD304" i="3"/>
  <c r="BB304" i="3"/>
  <c r="AZ304" i="3"/>
  <c r="AY304" i="3"/>
  <c r="BN303" i="3"/>
  <c r="BL303" i="3"/>
  <c r="BJ303" i="3"/>
  <c r="BI303" i="3"/>
  <c r="BD303" i="3"/>
  <c r="BB303" i="3"/>
  <c r="AZ303" i="3"/>
  <c r="AY303" i="3"/>
  <c r="BN302" i="3"/>
  <c r="BL302" i="3"/>
  <c r="BJ302" i="3"/>
  <c r="BI302" i="3"/>
  <c r="BD302" i="3"/>
  <c r="BB302" i="3"/>
  <c r="AZ302" i="3"/>
  <c r="AY302" i="3"/>
  <c r="BN301" i="3"/>
  <c r="BL301" i="3"/>
  <c r="BJ301" i="3"/>
  <c r="BI301" i="3"/>
  <c r="BD301" i="3"/>
  <c r="BB301" i="3"/>
  <c r="AZ301" i="3"/>
  <c r="AY301" i="3"/>
  <c r="BN300" i="3"/>
  <c r="BL300" i="3"/>
  <c r="BJ300" i="3"/>
  <c r="BI300" i="3"/>
  <c r="BD300" i="3"/>
  <c r="BB300" i="3"/>
  <c r="AZ300" i="3"/>
  <c r="AY300" i="3"/>
  <c r="BN299" i="3"/>
  <c r="BL299" i="3"/>
  <c r="BJ299" i="3"/>
  <c r="BI299" i="3"/>
  <c r="BD299" i="3"/>
  <c r="BB299" i="3"/>
  <c r="AZ299" i="3"/>
  <c r="AY299" i="3"/>
  <c r="BN298" i="3"/>
  <c r="BL298" i="3"/>
  <c r="BJ298" i="3"/>
  <c r="BI298" i="3"/>
  <c r="BD298" i="3"/>
  <c r="BB298" i="3"/>
  <c r="AZ298" i="3"/>
  <c r="AY298" i="3"/>
  <c r="BN297" i="3"/>
  <c r="BL297" i="3"/>
  <c r="BJ297" i="3"/>
  <c r="BI297" i="3"/>
  <c r="BD297" i="3"/>
  <c r="BB297" i="3"/>
  <c r="AZ297" i="3"/>
  <c r="AY297" i="3"/>
  <c r="BN296" i="3"/>
  <c r="BL296" i="3"/>
  <c r="BJ296" i="3"/>
  <c r="BI296" i="3"/>
  <c r="BD296" i="3"/>
  <c r="BB296" i="3"/>
  <c r="AZ296" i="3"/>
  <c r="AY296" i="3"/>
  <c r="BN295" i="3"/>
  <c r="BL295" i="3"/>
  <c r="BJ295" i="3"/>
  <c r="BI295" i="3"/>
  <c r="BD295" i="3"/>
  <c r="BB295" i="3"/>
  <c r="AZ295" i="3"/>
  <c r="AY295" i="3"/>
  <c r="BN294" i="3"/>
  <c r="BL294" i="3"/>
  <c r="BJ294" i="3"/>
  <c r="BI294" i="3"/>
  <c r="BD294" i="3"/>
  <c r="BB294" i="3"/>
  <c r="AZ294" i="3"/>
  <c r="AY294" i="3"/>
  <c r="BN293" i="3"/>
  <c r="BL293" i="3"/>
  <c r="BJ293" i="3"/>
  <c r="BI293" i="3"/>
  <c r="BD293" i="3"/>
  <c r="BB293" i="3"/>
  <c r="AZ293" i="3"/>
  <c r="AY293" i="3"/>
  <c r="BN292" i="3"/>
  <c r="BL292" i="3"/>
  <c r="BJ292" i="3"/>
  <c r="BI292" i="3"/>
  <c r="BD292" i="3"/>
  <c r="BB292" i="3"/>
  <c r="AZ292" i="3"/>
  <c r="AY292" i="3"/>
  <c r="BN291" i="3"/>
  <c r="BL291" i="3"/>
  <c r="BJ291" i="3"/>
  <c r="BI291" i="3"/>
  <c r="BD291" i="3"/>
  <c r="BB291" i="3"/>
  <c r="AZ291" i="3"/>
  <c r="AY291" i="3"/>
  <c r="BN290" i="3"/>
  <c r="BL290" i="3"/>
  <c r="BJ290" i="3"/>
  <c r="BI290" i="3"/>
  <c r="BD290" i="3"/>
  <c r="BB290" i="3"/>
  <c r="AZ290" i="3"/>
  <c r="AY290" i="3"/>
  <c r="BN289" i="3"/>
  <c r="BL289" i="3"/>
  <c r="BJ289" i="3"/>
  <c r="BI289" i="3"/>
  <c r="BD289" i="3"/>
  <c r="BB289" i="3"/>
  <c r="AZ289" i="3"/>
  <c r="AY289" i="3"/>
  <c r="BN288" i="3"/>
  <c r="BL288" i="3"/>
  <c r="BJ288" i="3"/>
  <c r="BI288" i="3"/>
  <c r="BD288" i="3"/>
  <c r="BB288" i="3"/>
  <c r="AZ288" i="3"/>
  <c r="AY288" i="3"/>
  <c r="BN287" i="3"/>
  <c r="BL287" i="3"/>
  <c r="BJ287" i="3"/>
  <c r="BI287" i="3"/>
  <c r="BD287" i="3"/>
  <c r="BB287" i="3"/>
  <c r="AZ287" i="3"/>
  <c r="AY287" i="3"/>
  <c r="BN286" i="3"/>
  <c r="BL286" i="3"/>
  <c r="BJ286" i="3"/>
  <c r="BI286" i="3"/>
  <c r="BD286" i="3"/>
  <c r="BB286" i="3"/>
  <c r="AZ286" i="3"/>
  <c r="AY286" i="3"/>
  <c r="BN285" i="3"/>
  <c r="BL285" i="3"/>
  <c r="BJ285" i="3"/>
  <c r="BI285" i="3"/>
  <c r="BD285" i="3"/>
  <c r="BB285" i="3"/>
  <c r="AZ285" i="3"/>
  <c r="AY285" i="3"/>
  <c r="BN284" i="3"/>
  <c r="BL284" i="3"/>
  <c r="BJ284" i="3"/>
  <c r="BI284" i="3"/>
  <c r="BD284" i="3"/>
  <c r="BB284" i="3"/>
  <c r="AZ284" i="3"/>
  <c r="AY284" i="3"/>
  <c r="BN283" i="3"/>
  <c r="BL283" i="3"/>
  <c r="BJ283" i="3"/>
  <c r="BI283" i="3"/>
  <c r="BD283" i="3"/>
  <c r="BB283" i="3"/>
  <c r="AZ283" i="3"/>
  <c r="AY283" i="3"/>
  <c r="BN282" i="3"/>
  <c r="BL282" i="3"/>
  <c r="BJ282" i="3"/>
  <c r="BI282" i="3"/>
  <c r="BD282" i="3"/>
  <c r="BB282" i="3"/>
  <c r="AZ282" i="3"/>
  <c r="AY282" i="3"/>
  <c r="BN281" i="3"/>
  <c r="BL281" i="3"/>
  <c r="BJ281" i="3"/>
  <c r="BI281" i="3"/>
  <c r="BD281" i="3"/>
  <c r="BB281" i="3"/>
  <c r="AZ281" i="3"/>
  <c r="AY281" i="3"/>
  <c r="BN280" i="3"/>
  <c r="BL280" i="3"/>
  <c r="BJ280" i="3"/>
  <c r="BI280" i="3"/>
  <c r="BD280" i="3"/>
  <c r="BB280" i="3"/>
  <c r="AZ280" i="3"/>
  <c r="AY280" i="3"/>
  <c r="BN279" i="3"/>
  <c r="BL279" i="3"/>
  <c r="BJ279" i="3"/>
  <c r="BI279" i="3"/>
  <c r="BD279" i="3"/>
  <c r="BB279" i="3"/>
  <c r="AZ279" i="3"/>
  <c r="AY279" i="3"/>
  <c r="BN278" i="3"/>
  <c r="BL278" i="3"/>
  <c r="BJ278" i="3"/>
  <c r="BI278" i="3"/>
  <c r="BD278" i="3"/>
  <c r="BB278" i="3"/>
  <c r="AZ278" i="3"/>
  <c r="AY278" i="3"/>
  <c r="BN277" i="3"/>
  <c r="BL277" i="3"/>
  <c r="BJ277" i="3"/>
  <c r="BI277" i="3"/>
  <c r="BD277" i="3"/>
  <c r="BB277" i="3"/>
  <c r="AZ277" i="3"/>
  <c r="AY277" i="3"/>
  <c r="BN276" i="3"/>
  <c r="BL276" i="3"/>
  <c r="BJ276" i="3"/>
  <c r="BI276" i="3"/>
  <c r="BD276" i="3"/>
  <c r="BB276" i="3"/>
  <c r="AZ276" i="3"/>
  <c r="AY276" i="3"/>
  <c r="BN275" i="3"/>
  <c r="BL275" i="3"/>
  <c r="BJ275" i="3"/>
  <c r="BI275" i="3"/>
  <c r="BD275" i="3"/>
  <c r="BB275" i="3"/>
  <c r="AZ275" i="3"/>
  <c r="AY275" i="3"/>
  <c r="BN274" i="3"/>
  <c r="BL274" i="3"/>
  <c r="BJ274" i="3"/>
  <c r="BI274" i="3"/>
  <c r="BD274" i="3"/>
  <c r="BB274" i="3"/>
  <c r="AZ274" i="3"/>
  <c r="AY274" i="3"/>
  <c r="BN273" i="3"/>
  <c r="BL273" i="3"/>
  <c r="BJ273" i="3"/>
  <c r="BI273" i="3"/>
  <c r="BD273" i="3"/>
  <c r="BB273" i="3"/>
  <c r="AZ273" i="3"/>
  <c r="AY273" i="3"/>
  <c r="BN272" i="3"/>
  <c r="BL272" i="3"/>
  <c r="BJ272" i="3"/>
  <c r="BI272" i="3"/>
  <c r="BD272" i="3"/>
  <c r="BB272" i="3"/>
  <c r="AZ272" i="3"/>
  <c r="AY272" i="3"/>
  <c r="BN271" i="3"/>
  <c r="BL271" i="3"/>
  <c r="BJ271" i="3"/>
  <c r="BI271" i="3"/>
  <c r="BD271" i="3"/>
  <c r="BB271" i="3"/>
  <c r="AZ271" i="3"/>
  <c r="AY271" i="3"/>
  <c r="BN270" i="3"/>
  <c r="BL270" i="3"/>
  <c r="BJ270" i="3"/>
  <c r="BI270" i="3"/>
  <c r="BD270" i="3"/>
  <c r="BB270" i="3"/>
  <c r="AZ270" i="3"/>
  <c r="AY270" i="3"/>
  <c r="BN269" i="3"/>
  <c r="BL269" i="3"/>
  <c r="BJ269" i="3"/>
  <c r="BI269" i="3"/>
  <c r="BD269" i="3"/>
  <c r="BB269" i="3"/>
  <c r="AZ269" i="3"/>
  <c r="AY269" i="3"/>
  <c r="BN268" i="3"/>
  <c r="BL268" i="3"/>
  <c r="BJ268" i="3"/>
  <c r="BI268" i="3"/>
  <c r="BD268" i="3"/>
  <c r="BB268" i="3"/>
  <c r="AZ268" i="3"/>
  <c r="AY268" i="3"/>
  <c r="BN267" i="3"/>
  <c r="BL267" i="3"/>
  <c r="BJ267" i="3"/>
  <c r="BI267" i="3"/>
  <c r="BD267" i="3"/>
  <c r="BB267" i="3"/>
  <c r="AZ267" i="3"/>
  <c r="AY267" i="3"/>
  <c r="BN266" i="3"/>
  <c r="BL266" i="3"/>
  <c r="BJ266" i="3"/>
  <c r="BI266" i="3"/>
  <c r="BD266" i="3"/>
  <c r="BB266" i="3"/>
  <c r="AZ266" i="3"/>
  <c r="AY266" i="3"/>
  <c r="BN265" i="3"/>
  <c r="BL265" i="3"/>
  <c r="BJ265" i="3"/>
  <c r="BI265" i="3"/>
  <c r="BD265" i="3"/>
  <c r="BB265" i="3"/>
  <c r="AZ265" i="3"/>
  <c r="AY265" i="3"/>
  <c r="BN264" i="3"/>
  <c r="BL264" i="3"/>
  <c r="BJ264" i="3"/>
  <c r="BI264" i="3"/>
  <c r="BD264" i="3"/>
  <c r="BB264" i="3"/>
  <c r="AZ264" i="3"/>
  <c r="AY264" i="3"/>
  <c r="BN263" i="3"/>
  <c r="BL263" i="3"/>
  <c r="BJ263" i="3"/>
  <c r="BI263" i="3"/>
  <c r="BD263" i="3"/>
  <c r="BB263" i="3"/>
  <c r="AZ263" i="3"/>
  <c r="AY263" i="3"/>
  <c r="BN262" i="3"/>
  <c r="BL262" i="3"/>
  <c r="BJ262" i="3"/>
  <c r="BI262" i="3"/>
  <c r="BD262" i="3"/>
  <c r="BB262" i="3"/>
  <c r="AZ262" i="3"/>
  <c r="AY262" i="3"/>
  <c r="BN261" i="3"/>
  <c r="BL261" i="3"/>
  <c r="BJ261" i="3"/>
  <c r="BI261" i="3"/>
  <c r="BD261" i="3"/>
  <c r="BB261" i="3"/>
  <c r="AZ261" i="3"/>
  <c r="AY261" i="3"/>
  <c r="BN260" i="3"/>
  <c r="BL260" i="3"/>
  <c r="BJ260" i="3"/>
  <c r="BI260" i="3"/>
  <c r="BD260" i="3"/>
  <c r="BB260" i="3"/>
  <c r="AZ260" i="3"/>
  <c r="AY260" i="3"/>
  <c r="BN259" i="3"/>
  <c r="BL259" i="3"/>
  <c r="BJ259" i="3"/>
  <c r="BI259" i="3"/>
  <c r="BD259" i="3"/>
  <c r="BB259" i="3"/>
  <c r="AZ259" i="3"/>
  <c r="AY259" i="3"/>
  <c r="BN258" i="3"/>
  <c r="BL258" i="3"/>
  <c r="BJ258" i="3"/>
  <c r="BI258" i="3"/>
  <c r="BD258" i="3"/>
  <c r="BB258" i="3"/>
  <c r="AZ258" i="3"/>
  <c r="AY258" i="3"/>
  <c r="BN257" i="3"/>
  <c r="BL257" i="3"/>
  <c r="BJ257" i="3"/>
  <c r="BI257" i="3"/>
  <c r="BD257" i="3"/>
  <c r="BB257" i="3"/>
  <c r="AZ257" i="3"/>
  <c r="AY257" i="3"/>
  <c r="BN256" i="3"/>
  <c r="BL256" i="3"/>
  <c r="BJ256" i="3"/>
  <c r="BI256" i="3"/>
  <c r="BD256" i="3"/>
  <c r="BB256" i="3"/>
  <c r="AZ256" i="3"/>
  <c r="AY256" i="3"/>
  <c r="BN255" i="3"/>
  <c r="BL255" i="3"/>
  <c r="BJ255" i="3"/>
  <c r="BI255" i="3"/>
  <c r="BD255" i="3"/>
  <c r="BB255" i="3"/>
  <c r="AZ255" i="3"/>
  <c r="AY255" i="3"/>
  <c r="BN254" i="3"/>
  <c r="BL254" i="3"/>
  <c r="BJ254" i="3"/>
  <c r="BI254" i="3"/>
  <c r="BD254" i="3"/>
  <c r="BB254" i="3"/>
  <c r="AZ254" i="3"/>
  <c r="AY254" i="3"/>
  <c r="BN253" i="3"/>
  <c r="BL253" i="3"/>
  <c r="BJ253" i="3"/>
  <c r="BI253" i="3"/>
  <c r="BD253" i="3"/>
  <c r="BB253" i="3"/>
  <c r="AZ253" i="3"/>
  <c r="AY253" i="3"/>
  <c r="BN252" i="3"/>
  <c r="BL252" i="3"/>
  <c r="BJ252" i="3"/>
  <c r="BI252" i="3"/>
  <c r="BD252" i="3"/>
  <c r="BB252" i="3"/>
  <c r="AZ252" i="3"/>
  <c r="AY252" i="3"/>
  <c r="BN251" i="3"/>
  <c r="BL251" i="3"/>
  <c r="BJ251" i="3"/>
  <c r="BI251" i="3"/>
  <c r="BD251" i="3"/>
  <c r="BB251" i="3"/>
  <c r="AZ251" i="3"/>
  <c r="AY251" i="3"/>
  <c r="BN250" i="3"/>
  <c r="BL250" i="3"/>
  <c r="BJ250" i="3"/>
  <c r="BI250" i="3"/>
  <c r="BD250" i="3"/>
  <c r="BB250" i="3"/>
  <c r="AZ250" i="3"/>
  <c r="AY250" i="3"/>
  <c r="BN249" i="3"/>
  <c r="BL249" i="3"/>
  <c r="BJ249" i="3"/>
  <c r="BI249" i="3"/>
  <c r="BD249" i="3"/>
  <c r="BB249" i="3"/>
  <c r="AZ249" i="3"/>
  <c r="AY249" i="3"/>
  <c r="BN248" i="3"/>
  <c r="BL248" i="3"/>
  <c r="BJ248" i="3"/>
  <c r="BI248" i="3"/>
  <c r="BD248" i="3"/>
  <c r="BB248" i="3"/>
  <c r="AZ248" i="3"/>
  <c r="AY248" i="3"/>
  <c r="BN247" i="3"/>
  <c r="BL247" i="3"/>
  <c r="BJ247" i="3"/>
  <c r="BI247" i="3"/>
  <c r="BD247" i="3"/>
  <c r="BB247" i="3"/>
  <c r="AZ247" i="3"/>
  <c r="AY247" i="3"/>
  <c r="BN246" i="3"/>
  <c r="BL246" i="3"/>
  <c r="BJ246" i="3"/>
  <c r="BI246" i="3"/>
  <c r="BD246" i="3"/>
  <c r="BB246" i="3"/>
  <c r="AZ246" i="3"/>
  <c r="AY246" i="3"/>
  <c r="BN245" i="3"/>
  <c r="BL245" i="3"/>
  <c r="BJ245" i="3"/>
  <c r="BI245" i="3"/>
  <c r="BD245" i="3"/>
  <c r="BB245" i="3"/>
  <c r="AZ245" i="3"/>
  <c r="AY245" i="3"/>
  <c r="BN244" i="3"/>
  <c r="BL244" i="3"/>
  <c r="BJ244" i="3"/>
  <c r="BI244" i="3"/>
  <c r="BD244" i="3"/>
  <c r="BB244" i="3"/>
  <c r="AZ244" i="3"/>
  <c r="AY244" i="3"/>
  <c r="BN243" i="3"/>
  <c r="BL243" i="3"/>
  <c r="BJ243" i="3"/>
  <c r="BI243" i="3"/>
  <c r="BD243" i="3"/>
  <c r="BB243" i="3"/>
  <c r="AZ243" i="3"/>
  <c r="AY243" i="3"/>
  <c r="BN242" i="3"/>
  <c r="BL242" i="3"/>
  <c r="BJ242" i="3"/>
  <c r="BI242" i="3"/>
  <c r="BD242" i="3"/>
  <c r="BB242" i="3"/>
  <c r="AZ242" i="3"/>
  <c r="AY242" i="3"/>
  <c r="BN241" i="3"/>
  <c r="BL241" i="3"/>
  <c r="BJ241" i="3"/>
  <c r="BI241" i="3"/>
  <c r="BD241" i="3"/>
  <c r="BB241" i="3"/>
  <c r="AZ241" i="3"/>
  <c r="AY241" i="3"/>
  <c r="BN240" i="3"/>
  <c r="BL240" i="3"/>
  <c r="BJ240" i="3"/>
  <c r="BI240" i="3"/>
  <c r="BD240" i="3"/>
  <c r="BB240" i="3"/>
  <c r="AZ240" i="3"/>
  <c r="AY240" i="3"/>
  <c r="BN239" i="3"/>
  <c r="BL239" i="3"/>
  <c r="BJ239" i="3"/>
  <c r="BI239" i="3"/>
  <c r="BD239" i="3"/>
  <c r="BB239" i="3"/>
  <c r="AZ239" i="3"/>
  <c r="AY239" i="3"/>
  <c r="BN238" i="3"/>
  <c r="BL238" i="3"/>
  <c r="BJ238" i="3"/>
  <c r="BI238" i="3"/>
  <c r="BD238" i="3"/>
  <c r="BB238" i="3"/>
  <c r="AZ238" i="3"/>
  <c r="AY238" i="3"/>
  <c r="BN237" i="3"/>
  <c r="BL237" i="3"/>
  <c r="BJ237" i="3"/>
  <c r="BI237" i="3"/>
  <c r="BD237" i="3"/>
  <c r="BB237" i="3"/>
  <c r="AZ237" i="3"/>
  <c r="AY237" i="3"/>
  <c r="BN236" i="3"/>
  <c r="BL236" i="3"/>
  <c r="BJ236" i="3"/>
  <c r="BI236" i="3"/>
  <c r="BD236" i="3"/>
  <c r="BB236" i="3"/>
  <c r="AZ236" i="3"/>
  <c r="AY236" i="3"/>
  <c r="BN235" i="3"/>
  <c r="BL235" i="3"/>
  <c r="BJ235" i="3"/>
  <c r="BI235" i="3"/>
  <c r="BD235" i="3"/>
  <c r="BB235" i="3"/>
  <c r="AZ235" i="3"/>
  <c r="AY235" i="3"/>
  <c r="BN234" i="3"/>
  <c r="BL234" i="3"/>
  <c r="BJ234" i="3"/>
  <c r="BI234" i="3"/>
  <c r="BD234" i="3"/>
  <c r="BB234" i="3"/>
  <c r="AZ234" i="3"/>
  <c r="AY234" i="3"/>
  <c r="BN233" i="3"/>
  <c r="BL233" i="3"/>
  <c r="BJ233" i="3"/>
  <c r="BI233" i="3"/>
  <c r="BD233" i="3"/>
  <c r="BB233" i="3"/>
  <c r="AZ233" i="3"/>
  <c r="AY233" i="3"/>
  <c r="BN232" i="3"/>
  <c r="BL232" i="3"/>
  <c r="BJ232" i="3"/>
  <c r="BI232" i="3"/>
  <c r="BD232" i="3"/>
  <c r="BB232" i="3"/>
  <c r="AZ232" i="3"/>
  <c r="AY232" i="3"/>
  <c r="BN231" i="3"/>
  <c r="BL231" i="3"/>
  <c r="BJ231" i="3"/>
  <c r="BI231" i="3"/>
  <c r="BD231" i="3"/>
  <c r="BB231" i="3"/>
  <c r="AZ231" i="3"/>
  <c r="AY231" i="3"/>
  <c r="BN230" i="3"/>
  <c r="BL230" i="3"/>
  <c r="BJ230" i="3"/>
  <c r="BI230" i="3"/>
  <c r="BD230" i="3"/>
  <c r="BB230" i="3"/>
  <c r="AZ230" i="3"/>
  <c r="AY230" i="3"/>
  <c r="BN229" i="3"/>
  <c r="BL229" i="3"/>
  <c r="BJ229" i="3"/>
  <c r="BI229" i="3"/>
  <c r="BD229" i="3"/>
  <c r="BB229" i="3"/>
  <c r="AZ229" i="3"/>
  <c r="AY229" i="3"/>
  <c r="BN228" i="3"/>
  <c r="BL228" i="3"/>
  <c r="BJ228" i="3"/>
  <c r="BI228" i="3"/>
  <c r="BD228" i="3"/>
  <c r="BB228" i="3"/>
  <c r="AZ228" i="3"/>
  <c r="AY228" i="3"/>
  <c r="BN227" i="3"/>
  <c r="BL227" i="3"/>
  <c r="BJ227" i="3"/>
  <c r="BI227" i="3"/>
  <c r="BD227" i="3"/>
  <c r="BB227" i="3"/>
  <c r="AZ227" i="3"/>
  <c r="AY227" i="3"/>
  <c r="BN226" i="3"/>
  <c r="BL226" i="3"/>
  <c r="BJ226" i="3"/>
  <c r="BI226" i="3"/>
  <c r="BD226" i="3"/>
  <c r="BB226" i="3"/>
  <c r="AZ226" i="3"/>
  <c r="AY226" i="3"/>
  <c r="BN225" i="3"/>
  <c r="BL225" i="3"/>
  <c r="BJ225" i="3"/>
  <c r="BI225" i="3"/>
  <c r="BD225" i="3"/>
  <c r="BB225" i="3"/>
  <c r="AZ225" i="3"/>
  <c r="AY225" i="3"/>
  <c r="BN224" i="3"/>
  <c r="BL224" i="3"/>
  <c r="BJ224" i="3"/>
  <c r="BI224" i="3"/>
  <c r="BD224" i="3"/>
  <c r="BB224" i="3"/>
  <c r="AZ224" i="3"/>
  <c r="AY224" i="3"/>
  <c r="BN223" i="3"/>
  <c r="BL223" i="3"/>
  <c r="BJ223" i="3"/>
  <c r="BI223" i="3"/>
  <c r="BD223" i="3"/>
  <c r="BB223" i="3"/>
  <c r="AZ223" i="3"/>
  <c r="AY223" i="3"/>
  <c r="BN222" i="3"/>
  <c r="BL222" i="3"/>
  <c r="BJ222" i="3"/>
  <c r="BI222" i="3"/>
  <c r="BD222" i="3"/>
  <c r="BB222" i="3"/>
  <c r="AZ222" i="3"/>
  <c r="AY222" i="3"/>
  <c r="BN221" i="3"/>
  <c r="BL221" i="3"/>
  <c r="BJ221" i="3"/>
  <c r="BI221" i="3"/>
  <c r="BD221" i="3"/>
  <c r="BB221" i="3"/>
  <c r="AZ221" i="3"/>
  <c r="AY221" i="3"/>
  <c r="BN220" i="3"/>
  <c r="BL220" i="3"/>
  <c r="BJ220" i="3"/>
  <c r="BI220" i="3"/>
  <c r="BD220" i="3"/>
  <c r="BB220" i="3"/>
  <c r="AZ220" i="3"/>
  <c r="AY220" i="3"/>
  <c r="BN219" i="3"/>
  <c r="BL219" i="3"/>
  <c r="BJ219" i="3"/>
  <c r="BI219" i="3"/>
  <c r="BD219" i="3"/>
  <c r="BB219" i="3"/>
  <c r="AZ219" i="3"/>
  <c r="AY219" i="3"/>
  <c r="BN218" i="3"/>
  <c r="BL218" i="3"/>
  <c r="BJ218" i="3"/>
  <c r="BI218" i="3"/>
  <c r="BD218" i="3"/>
  <c r="BB218" i="3"/>
  <c r="AZ218" i="3"/>
  <c r="AY218" i="3"/>
  <c r="BN217" i="3"/>
  <c r="BL217" i="3"/>
  <c r="BJ217" i="3"/>
  <c r="BI217" i="3"/>
  <c r="BD217" i="3"/>
  <c r="BB217" i="3"/>
  <c r="AZ217" i="3"/>
  <c r="AY217" i="3"/>
  <c r="BN216" i="3"/>
  <c r="BL216" i="3"/>
  <c r="BJ216" i="3"/>
  <c r="BI216" i="3"/>
  <c r="BD216" i="3"/>
  <c r="BB216" i="3"/>
  <c r="AZ216" i="3"/>
  <c r="AY216" i="3"/>
  <c r="BN215" i="3"/>
  <c r="BL215" i="3"/>
  <c r="BJ215" i="3"/>
  <c r="BI215" i="3"/>
  <c r="BD215" i="3"/>
  <c r="BB215" i="3"/>
  <c r="AZ215" i="3"/>
  <c r="AY215" i="3"/>
  <c r="BN214" i="3"/>
  <c r="BL214" i="3"/>
  <c r="BJ214" i="3"/>
  <c r="BI214" i="3"/>
  <c r="BD214" i="3"/>
  <c r="BB214" i="3"/>
  <c r="AZ214" i="3"/>
  <c r="AY214" i="3"/>
  <c r="BN213" i="3"/>
  <c r="BL213" i="3"/>
  <c r="BJ213" i="3"/>
  <c r="BI213" i="3"/>
  <c r="BD213" i="3"/>
  <c r="BB213" i="3"/>
  <c r="AZ213" i="3"/>
  <c r="AY213" i="3"/>
  <c r="BN212" i="3"/>
  <c r="BL212" i="3"/>
  <c r="BJ212" i="3"/>
  <c r="BI212" i="3"/>
  <c r="BD212" i="3"/>
  <c r="BB212" i="3"/>
  <c r="AZ212" i="3"/>
  <c r="AY212" i="3"/>
  <c r="BN211" i="3"/>
  <c r="BL211" i="3"/>
  <c r="BJ211" i="3"/>
  <c r="BI211" i="3"/>
  <c r="BD211" i="3"/>
  <c r="BB211" i="3"/>
  <c r="AZ211" i="3"/>
  <c r="AY211" i="3"/>
  <c r="BN210" i="3"/>
  <c r="BL210" i="3"/>
  <c r="BJ210" i="3"/>
  <c r="BI210" i="3"/>
  <c r="BD210" i="3"/>
  <c r="BB210" i="3"/>
  <c r="AZ210" i="3"/>
  <c r="AY210" i="3"/>
  <c r="BN209" i="3"/>
  <c r="BL209" i="3"/>
  <c r="BJ209" i="3"/>
  <c r="BI209" i="3"/>
  <c r="BD209" i="3"/>
  <c r="BB209" i="3"/>
  <c r="AZ209" i="3"/>
  <c r="AY209" i="3"/>
  <c r="BN208" i="3"/>
  <c r="BL208" i="3"/>
  <c r="BJ208" i="3"/>
  <c r="BI208" i="3"/>
  <c r="BD208" i="3"/>
  <c r="BB208" i="3"/>
  <c r="AZ208" i="3"/>
  <c r="AY208" i="3"/>
  <c r="BN207" i="3"/>
  <c r="BL207" i="3"/>
  <c r="BJ207" i="3"/>
  <c r="BI207" i="3"/>
  <c r="BD207" i="3"/>
  <c r="BB207" i="3"/>
  <c r="AZ207" i="3"/>
  <c r="AY207" i="3"/>
  <c r="BN206" i="3"/>
  <c r="BL206" i="3"/>
  <c r="BJ206" i="3"/>
  <c r="BI206" i="3"/>
  <c r="BD206" i="3"/>
  <c r="BB206" i="3"/>
  <c r="AZ206" i="3"/>
  <c r="AY206" i="3"/>
  <c r="BN205" i="3"/>
  <c r="BL205" i="3"/>
  <c r="BJ205" i="3"/>
  <c r="BI205" i="3"/>
  <c r="BD205" i="3"/>
  <c r="BB205" i="3"/>
  <c r="AZ205" i="3"/>
  <c r="AY205" i="3"/>
  <c r="BN204" i="3"/>
  <c r="BL204" i="3"/>
  <c r="BJ204" i="3"/>
  <c r="BI204" i="3"/>
  <c r="BD204" i="3"/>
  <c r="BB204" i="3"/>
  <c r="AZ204" i="3"/>
  <c r="AY204" i="3"/>
  <c r="BN203" i="3"/>
  <c r="BL203" i="3"/>
  <c r="BJ203" i="3"/>
  <c r="BI203" i="3"/>
  <c r="BD203" i="3"/>
  <c r="BB203" i="3"/>
  <c r="AZ203" i="3"/>
  <c r="AY203" i="3"/>
  <c r="BN202" i="3"/>
  <c r="BL202" i="3"/>
  <c r="BJ202" i="3"/>
  <c r="BI202" i="3"/>
  <c r="BD202" i="3"/>
  <c r="BB202" i="3"/>
  <c r="AZ202" i="3"/>
  <c r="AY202" i="3"/>
  <c r="BN201" i="3"/>
  <c r="BL201" i="3"/>
  <c r="BJ201" i="3"/>
  <c r="BI201" i="3"/>
  <c r="BD201" i="3"/>
  <c r="BB201" i="3"/>
  <c r="AZ201" i="3"/>
  <c r="AY201" i="3"/>
  <c r="BN200" i="3"/>
  <c r="BL200" i="3"/>
  <c r="BJ200" i="3"/>
  <c r="BI200" i="3"/>
  <c r="BD200" i="3"/>
  <c r="BB200" i="3"/>
  <c r="AZ200" i="3"/>
  <c r="AY200" i="3"/>
  <c r="BN199" i="3"/>
  <c r="BL199" i="3"/>
  <c r="BJ199" i="3"/>
  <c r="BI199" i="3"/>
  <c r="BD199" i="3"/>
  <c r="BB199" i="3"/>
  <c r="AZ199" i="3"/>
  <c r="AY199" i="3"/>
  <c r="BN198" i="3"/>
  <c r="BL198" i="3"/>
  <c r="BJ198" i="3"/>
  <c r="BI198" i="3"/>
  <c r="BD198" i="3"/>
  <c r="BB198" i="3"/>
  <c r="AZ198" i="3"/>
  <c r="AY198" i="3"/>
  <c r="BN197" i="3"/>
  <c r="BL197" i="3"/>
  <c r="BJ197" i="3"/>
  <c r="BI197" i="3"/>
  <c r="BD197" i="3"/>
  <c r="BB197" i="3"/>
  <c r="AZ197" i="3"/>
  <c r="AY197" i="3"/>
  <c r="BN196" i="3"/>
  <c r="BL196" i="3"/>
  <c r="BJ196" i="3"/>
  <c r="BI196" i="3"/>
  <c r="BD196" i="3"/>
  <c r="BB196" i="3"/>
  <c r="AZ196" i="3"/>
  <c r="AY196" i="3"/>
  <c r="BN195" i="3"/>
  <c r="BL195" i="3"/>
  <c r="BJ195" i="3"/>
  <c r="BI195" i="3"/>
  <c r="BD195" i="3"/>
  <c r="BB195" i="3"/>
  <c r="AZ195" i="3"/>
  <c r="AY195" i="3"/>
  <c r="BN194" i="3"/>
  <c r="BL194" i="3"/>
  <c r="BJ194" i="3"/>
  <c r="BI194" i="3"/>
  <c r="BD194" i="3"/>
  <c r="BB194" i="3"/>
  <c r="AZ194" i="3"/>
  <c r="AY194" i="3"/>
  <c r="BN193" i="3"/>
  <c r="BL193" i="3"/>
  <c r="BJ193" i="3"/>
  <c r="BI193" i="3"/>
  <c r="BD193" i="3"/>
  <c r="BB193" i="3"/>
  <c r="AZ193" i="3"/>
  <c r="AY193" i="3"/>
  <c r="BN192" i="3"/>
  <c r="BL192" i="3"/>
  <c r="BJ192" i="3"/>
  <c r="BI192" i="3"/>
  <c r="BD192" i="3"/>
  <c r="BB192" i="3"/>
  <c r="AZ192" i="3"/>
  <c r="AY192" i="3"/>
  <c r="BN191" i="3"/>
  <c r="BL191" i="3"/>
  <c r="BJ191" i="3"/>
  <c r="BI191" i="3"/>
  <c r="BD191" i="3"/>
  <c r="BB191" i="3"/>
  <c r="AZ191" i="3"/>
  <c r="AY191" i="3"/>
  <c r="BN190" i="3"/>
  <c r="BL190" i="3"/>
  <c r="BJ190" i="3"/>
  <c r="BI190" i="3"/>
  <c r="BD190" i="3"/>
  <c r="BB190" i="3"/>
  <c r="AZ190" i="3"/>
  <c r="AY190" i="3"/>
  <c r="BN189" i="3"/>
  <c r="BL189" i="3"/>
  <c r="BJ189" i="3"/>
  <c r="BI189" i="3"/>
  <c r="BD189" i="3"/>
  <c r="BB189" i="3"/>
  <c r="AZ189" i="3"/>
  <c r="AY189" i="3"/>
  <c r="BN188" i="3"/>
  <c r="BL188" i="3"/>
  <c r="BJ188" i="3"/>
  <c r="BI188" i="3"/>
  <c r="BD188" i="3"/>
  <c r="BB188" i="3"/>
  <c r="AZ188" i="3"/>
  <c r="AY188" i="3"/>
  <c r="BN187" i="3"/>
  <c r="BL187" i="3"/>
  <c r="BJ187" i="3"/>
  <c r="BI187" i="3"/>
  <c r="BD187" i="3"/>
  <c r="BB187" i="3"/>
  <c r="AZ187" i="3"/>
  <c r="AY187" i="3"/>
  <c r="BN186" i="3"/>
  <c r="BL186" i="3"/>
  <c r="BJ186" i="3"/>
  <c r="BI186" i="3"/>
  <c r="BD186" i="3"/>
  <c r="BB186" i="3"/>
  <c r="AZ186" i="3"/>
  <c r="AY186" i="3"/>
  <c r="BN185" i="3"/>
  <c r="BL185" i="3"/>
  <c r="BJ185" i="3"/>
  <c r="BI185" i="3"/>
  <c r="BD185" i="3"/>
  <c r="BB185" i="3"/>
  <c r="AZ185" i="3"/>
  <c r="AY185" i="3"/>
  <c r="BN184" i="3"/>
  <c r="BL184" i="3"/>
  <c r="BJ184" i="3"/>
  <c r="BI184" i="3"/>
  <c r="BD184" i="3"/>
  <c r="BB184" i="3"/>
  <c r="AZ184" i="3"/>
  <c r="AY184" i="3"/>
  <c r="BN183" i="3"/>
  <c r="BL183" i="3"/>
  <c r="BJ183" i="3"/>
  <c r="BI183" i="3"/>
  <c r="BD183" i="3"/>
  <c r="BB183" i="3"/>
  <c r="AZ183" i="3"/>
  <c r="AY183" i="3"/>
  <c r="BN182" i="3"/>
  <c r="BL182" i="3"/>
  <c r="BJ182" i="3"/>
  <c r="BI182" i="3"/>
  <c r="BD182" i="3"/>
  <c r="BB182" i="3"/>
  <c r="AZ182" i="3"/>
  <c r="AY182" i="3"/>
  <c r="BN181" i="3"/>
  <c r="BL181" i="3"/>
  <c r="BJ181" i="3"/>
  <c r="BI181" i="3"/>
  <c r="BD181" i="3"/>
  <c r="BB181" i="3"/>
  <c r="AZ181" i="3"/>
  <c r="AY181" i="3"/>
  <c r="BN180" i="3"/>
  <c r="BL180" i="3"/>
  <c r="BJ180" i="3"/>
  <c r="BI180" i="3"/>
  <c r="BD180" i="3"/>
  <c r="BB180" i="3"/>
  <c r="AZ180" i="3"/>
  <c r="AY180" i="3"/>
  <c r="BN179" i="3"/>
  <c r="BL179" i="3"/>
  <c r="BJ179" i="3"/>
  <c r="BI179" i="3"/>
  <c r="BD179" i="3"/>
  <c r="BB179" i="3"/>
  <c r="AZ179" i="3"/>
  <c r="AY179" i="3"/>
  <c r="BN178" i="3"/>
  <c r="BL178" i="3"/>
  <c r="BJ178" i="3"/>
  <c r="BI178" i="3"/>
  <c r="BD178" i="3"/>
  <c r="BB178" i="3"/>
  <c r="AZ178" i="3"/>
  <c r="AY178" i="3"/>
  <c r="BN177" i="3"/>
  <c r="BL177" i="3"/>
  <c r="BJ177" i="3"/>
  <c r="BI177" i="3"/>
  <c r="BD177" i="3"/>
  <c r="BB177" i="3"/>
  <c r="AZ177" i="3"/>
  <c r="AY177" i="3"/>
  <c r="BN176" i="3"/>
  <c r="BL176" i="3"/>
  <c r="BJ176" i="3"/>
  <c r="BI176" i="3"/>
  <c r="BD176" i="3"/>
  <c r="BB176" i="3"/>
  <c r="AZ176" i="3"/>
  <c r="AY176" i="3"/>
  <c r="BN175" i="3"/>
  <c r="BL175" i="3"/>
  <c r="BJ175" i="3"/>
  <c r="BI175" i="3"/>
  <c r="BD175" i="3"/>
  <c r="BB175" i="3"/>
  <c r="AZ175" i="3"/>
  <c r="AY175" i="3"/>
  <c r="BN174" i="3"/>
  <c r="BL174" i="3"/>
  <c r="BJ174" i="3"/>
  <c r="BI174" i="3"/>
  <c r="BD174" i="3"/>
  <c r="BB174" i="3"/>
  <c r="AZ174" i="3"/>
  <c r="AY174" i="3"/>
  <c r="BN173" i="3"/>
  <c r="BL173" i="3"/>
  <c r="BJ173" i="3"/>
  <c r="BI173" i="3"/>
  <c r="BD173" i="3"/>
  <c r="BB173" i="3"/>
  <c r="AZ173" i="3"/>
  <c r="AY173" i="3"/>
  <c r="BN172" i="3"/>
  <c r="BL172" i="3"/>
  <c r="BJ172" i="3"/>
  <c r="BI172" i="3"/>
  <c r="BD172" i="3"/>
  <c r="BB172" i="3"/>
  <c r="AZ172" i="3"/>
  <c r="AY172" i="3"/>
  <c r="BN171" i="3"/>
  <c r="BL171" i="3"/>
  <c r="BJ171" i="3"/>
  <c r="BI171" i="3"/>
  <c r="BD171" i="3"/>
  <c r="BB171" i="3"/>
  <c r="AZ171" i="3"/>
  <c r="AY171" i="3"/>
  <c r="BN170" i="3"/>
  <c r="BL170" i="3"/>
  <c r="BJ170" i="3"/>
  <c r="BI170" i="3"/>
  <c r="BD170" i="3"/>
  <c r="BB170" i="3"/>
  <c r="AZ170" i="3"/>
  <c r="AY170" i="3"/>
  <c r="BN169" i="3"/>
  <c r="BL169" i="3"/>
  <c r="BJ169" i="3"/>
  <c r="BI169" i="3"/>
  <c r="BD169" i="3"/>
  <c r="BB169" i="3"/>
  <c r="AZ169" i="3"/>
  <c r="AY169" i="3"/>
  <c r="BN168" i="3"/>
  <c r="BL168" i="3"/>
  <c r="BJ168" i="3"/>
  <c r="BI168" i="3"/>
  <c r="BD168" i="3"/>
  <c r="BB168" i="3"/>
  <c r="AZ168" i="3"/>
  <c r="AY168" i="3"/>
  <c r="BN167" i="3"/>
  <c r="BL167" i="3"/>
  <c r="BJ167" i="3"/>
  <c r="BI167" i="3"/>
  <c r="BD167" i="3"/>
  <c r="BB167" i="3"/>
  <c r="AZ167" i="3"/>
  <c r="AY167" i="3"/>
  <c r="BN166" i="3"/>
  <c r="BL166" i="3"/>
  <c r="BJ166" i="3"/>
  <c r="BI166" i="3"/>
  <c r="BD166" i="3"/>
  <c r="BB166" i="3"/>
  <c r="AZ166" i="3"/>
  <c r="AY166" i="3"/>
  <c r="BN165" i="3"/>
  <c r="BL165" i="3"/>
  <c r="BJ165" i="3"/>
  <c r="BI165" i="3"/>
  <c r="BD165" i="3"/>
  <c r="BB165" i="3"/>
  <c r="AZ165" i="3"/>
  <c r="AY165" i="3"/>
  <c r="BN164" i="3"/>
  <c r="BL164" i="3"/>
  <c r="BJ164" i="3"/>
  <c r="BI164" i="3"/>
  <c r="BD164" i="3"/>
  <c r="BB164" i="3"/>
  <c r="AZ164" i="3"/>
  <c r="AY164" i="3"/>
  <c r="BN163" i="3"/>
  <c r="BL163" i="3"/>
  <c r="BJ163" i="3"/>
  <c r="BI163" i="3"/>
  <c r="BD163" i="3"/>
  <c r="BB163" i="3"/>
  <c r="AZ163" i="3"/>
  <c r="AY163" i="3"/>
  <c r="BN162" i="3"/>
  <c r="BL162" i="3"/>
  <c r="BJ162" i="3"/>
  <c r="BI162" i="3"/>
  <c r="BD162" i="3"/>
  <c r="BB162" i="3"/>
  <c r="AZ162" i="3"/>
  <c r="AY162" i="3"/>
  <c r="BN161" i="3"/>
  <c r="BL161" i="3"/>
  <c r="BJ161" i="3"/>
  <c r="BI161" i="3"/>
  <c r="BD161" i="3"/>
  <c r="BB161" i="3"/>
  <c r="AZ161" i="3"/>
  <c r="AY161" i="3"/>
  <c r="BN160" i="3"/>
  <c r="BL160" i="3"/>
  <c r="BJ160" i="3"/>
  <c r="BI160" i="3"/>
  <c r="BD160" i="3"/>
  <c r="BB160" i="3"/>
  <c r="AZ160" i="3"/>
  <c r="AY160" i="3"/>
  <c r="BN159" i="3"/>
  <c r="BL159" i="3"/>
  <c r="BJ159" i="3"/>
  <c r="BI159" i="3"/>
  <c r="BD159" i="3"/>
  <c r="BB159" i="3"/>
  <c r="AZ159" i="3"/>
  <c r="AY159" i="3"/>
  <c r="BN158" i="3"/>
  <c r="BL158" i="3"/>
  <c r="BJ158" i="3"/>
  <c r="BI158" i="3"/>
  <c r="BD158" i="3"/>
  <c r="BB158" i="3"/>
  <c r="AZ158" i="3"/>
  <c r="AY158" i="3"/>
  <c r="BN157" i="3"/>
  <c r="BL157" i="3"/>
  <c r="BJ157" i="3"/>
  <c r="BI157" i="3"/>
  <c r="BD157" i="3"/>
  <c r="BB157" i="3"/>
  <c r="AZ157" i="3"/>
  <c r="AY157" i="3"/>
  <c r="BN156" i="3"/>
  <c r="BL156" i="3"/>
  <c r="BJ156" i="3"/>
  <c r="BI156" i="3"/>
  <c r="BD156" i="3"/>
  <c r="BB156" i="3"/>
  <c r="AZ156" i="3"/>
  <c r="AY156" i="3"/>
  <c r="BN155" i="3"/>
  <c r="BL155" i="3"/>
  <c r="BJ155" i="3"/>
  <c r="BI155" i="3"/>
  <c r="BD155" i="3"/>
  <c r="BB155" i="3"/>
  <c r="AZ155" i="3"/>
  <c r="AY155" i="3"/>
  <c r="BN154" i="3"/>
  <c r="BL154" i="3"/>
  <c r="BJ154" i="3"/>
  <c r="BI154" i="3"/>
  <c r="BD154" i="3"/>
  <c r="BB154" i="3"/>
  <c r="AZ154" i="3"/>
  <c r="AY154" i="3"/>
  <c r="BN153" i="3"/>
  <c r="BL153" i="3"/>
  <c r="BJ153" i="3"/>
  <c r="BI153" i="3"/>
  <c r="BD153" i="3"/>
  <c r="BB153" i="3"/>
  <c r="AZ153" i="3"/>
  <c r="AY153" i="3"/>
  <c r="BN152" i="3"/>
  <c r="BL152" i="3"/>
  <c r="BJ152" i="3"/>
  <c r="BI152" i="3"/>
  <c r="BD152" i="3"/>
  <c r="BB152" i="3"/>
  <c r="AZ152" i="3"/>
  <c r="AY152" i="3"/>
  <c r="BN151" i="3"/>
  <c r="BL151" i="3"/>
  <c r="BJ151" i="3"/>
  <c r="BI151" i="3"/>
  <c r="BD151" i="3"/>
  <c r="BB151" i="3"/>
  <c r="AZ151" i="3"/>
  <c r="AY151" i="3"/>
  <c r="BN150" i="3"/>
  <c r="BL150" i="3"/>
  <c r="BJ150" i="3"/>
  <c r="BI150" i="3"/>
  <c r="BD150" i="3"/>
  <c r="BB150" i="3"/>
  <c r="AZ150" i="3"/>
  <c r="AY150" i="3"/>
  <c r="BN149" i="3"/>
  <c r="BL149" i="3"/>
  <c r="BJ149" i="3"/>
  <c r="BI149" i="3"/>
  <c r="BD149" i="3"/>
  <c r="BB149" i="3"/>
  <c r="AZ149" i="3"/>
  <c r="AY149" i="3"/>
  <c r="BN148" i="3"/>
  <c r="BL148" i="3"/>
  <c r="BJ148" i="3"/>
  <c r="BI148" i="3"/>
  <c r="BD148" i="3"/>
  <c r="BB148" i="3"/>
  <c r="AZ148" i="3"/>
  <c r="AY148" i="3"/>
  <c r="BN147" i="3"/>
  <c r="BL147" i="3"/>
  <c r="BJ147" i="3"/>
  <c r="BI147" i="3"/>
  <c r="BD147" i="3"/>
  <c r="BB147" i="3"/>
  <c r="AZ147" i="3"/>
  <c r="AY147" i="3"/>
  <c r="BN146" i="3"/>
  <c r="BL146" i="3"/>
  <c r="BJ146" i="3"/>
  <c r="BI146" i="3"/>
  <c r="BD146" i="3"/>
  <c r="BB146" i="3"/>
  <c r="AZ146" i="3"/>
  <c r="AY146" i="3"/>
  <c r="BN145" i="3"/>
  <c r="BL145" i="3"/>
  <c r="BJ145" i="3"/>
  <c r="BI145" i="3"/>
  <c r="BD145" i="3"/>
  <c r="BB145" i="3"/>
  <c r="AZ145" i="3"/>
  <c r="AY145" i="3"/>
  <c r="BN144" i="3"/>
  <c r="BL144" i="3"/>
  <c r="BJ144" i="3"/>
  <c r="BI144" i="3"/>
  <c r="BD144" i="3"/>
  <c r="BB144" i="3"/>
  <c r="AZ144" i="3"/>
  <c r="AY144" i="3"/>
  <c r="BN143" i="3"/>
  <c r="BL143" i="3"/>
  <c r="BJ143" i="3"/>
  <c r="BI143" i="3"/>
  <c r="BD143" i="3"/>
  <c r="BB143" i="3"/>
  <c r="AZ143" i="3"/>
  <c r="AY143" i="3"/>
  <c r="BN142" i="3"/>
  <c r="BL142" i="3"/>
  <c r="BJ142" i="3"/>
  <c r="BI142" i="3"/>
  <c r="BD142" i="3"/>
  <c r="BB142" i="3"/>
  <c r="AZ142" i="3"/>
  <c r="AY142" i="3"/>
  <c r="BN141" i="3"/>
  <c r="BL141" i="3"/>
  <c r="BJ141" i="3"/>
  <c r="BI141" i="3"/>
  <c r="BD141" i="3"/>
  <c r="BB141" i="3"/>
  <c r="AZ141" i="3"/>
  <c r="AY141" i="3"/>
  <c r="BN140" i="3"/>
  <c r="BL140" i="3"/>
  <c r="BJ140" i="3"/>
  <c r="BI140" i="3"/>
  <c r="BD140" i="3"/>
  <c r="BB140" i="3"/>
  <c r="AZ140" i="3"/>
  <c r="AY140" i="3"/>
  <c r="BN139" i="3"/>
  <c r="BL139" i="3"/>
  <c r="BJ139" i="3"/>
  <c r="BI139" i="3"/>
  <c r="BD139" i="3"/>
  <c r="BB139" i="3"/>
  <c r="AZ139" i="3"/>
  <c r="AY139" i="3"/>
  <c r="BN138" i="3"/>
  <c r="BL138" i="3"/>
  <c r="BJ138" i="3"/>
  <c r="BI138" i="3"/>
  <c r="BD138" i="3"/>
  <c r="BB138" i="3"/>
  <c r="AZ138" i="3"/>
  <c r="AY138" i="3"/>
  <c r="BN137" i="3"/>
  <c r="BL137" i="3"/>
  <c r="BJ137" i="3"/>
  <c r="BI137" i="3"/>
  <c r="BD137" i="3"/>
  <c r="BB137" i="3"/>
  <c r="AZ137" i="3"/>
  <c r="AY137" i="3"/>
  <c r="BN136" i="3"/>
  <c r="BL136" i="3"/>
  <c r="BJ136" i="3"/>
  <c r="BI136" i="3"/>
  <c r="BD136" i="3"/>
  <c r="BB136" i="3"/>
  <c r="AZ136" i="3"/>
  <c r="AY136" i="3"/>
  <c r="BN135" i="3"/>
  <c r="BL135" i="3"/>
  <c r="BJ135" i="3"/>
  <c r="BI135" i="3"/>
  <c r="BD135" i="3"/>
  <c r="BB135" i="3"/>
  <c r="AZ135" i="3"/>
  <c r="AY135" i="3"/>
  <c r="BN134" i="3"/>
  <c r="BL134" i="3"/>
  <c r="BJ134" i="3"/>
  <c r="BI134" i="3"/>
  <c r="BD134" i="3"/>
  <c r="BB134" i="3"/>
  <c r="AZ134" i="3"/>
  <c r="AY134" i="3"/>
  <c r="BN133" i="3"/>
  <c r="BL133" i="3"/>
  <c r="BJ133" i="3"/>
  <c r="BI133" i="3"/>
  <c r="BD133" i="3"/>
  <c r="BB133" i="3"/>
  <c r="AZ133" i="3"/>
  <c r="AY133" i="3"/>
  <c r="BN132" i="3"/>
  <c r="BL132" i="3"/>
  <c r="BJ132" i="3"/>
  <c r="BI132" i="3"/>
  <c r="BD132" i="3"/>
  <c r="BB132" i="3"/>
  <c r="AZ132" i="3"/>
  <c r="AY132" i="3"/>
  <c r="BN131" i="3"/>
  <c r="BL131" i="3"/>
  <c r="BJ131" i="3"/>
  <c r="BI131" i="3"/>
  <c r="BD131" i="3"/>
  <c r="BB131" i="3"/>
  <c r="AZ131" i="3"/>
  <c r="AY131" i="3"/>
  <c r="BN130" i="3"/>
  <c r="BL130" i="3"/>
  <c r="BJ130" i="3"/>
  <c r="BI130" i="3"/>
  <c r="BD130" i="3"/>
  <c r="BB130" i="3"/>
  <c r="AZ130" i="3"/>
  <c r="AY130" i="3"/>
  <c r="BN129" i="3"/>
  <c r="BL129" i="3"/>
  <c r="BJ129" i="3"/>
  <c r="BI129" i="3"/>
  <c r="BD129" i="3"/>
  <c r="BB129" i="3"/>
  <c r="AZ129" i="3"/>
  <c r="AY129" i="3"/>
  <c r="BN128" i="3"/>
  <c r="BL128" i="3"/>
  <c r="BJ128" i="3"/>
  <c r="BI128" i="3"/>
  <c r="BD128" i="3"/>
  <c r="BB128" i="3"/>
  <c r="AZ128" i="3"/>
  <c r="AY128" i="3"/>
  <c r="BN127" i="3"/>
  <c r="BL127" i="3"/>
  <c r="BJ127" i="3"/>
  <c r="BI127" i="3"/>
  <c r="BD127" i="3"/>
  <c r="BB127" i="3"/>
  <c r="AZ127" i="3"/>
  <c r="AY127" i="3"/>
  <c r="BN126" i="3"/>
  <c r="BL126" i="3"/>
  <c r="BJ126" i="3"/>
  <c r="BI126" i="3"/>
  <c r="BD126" i="3"/>
  <c r="BB126" i="3"/>
  <c r="AZ126" i="3"/>
  <c r="AY126" i="3"/>
  <c r="BN125" i="3"/>
  <c r="BL125" i="3"/>
  <c r="BJ125" i="3"/>
  <c r="BI125" i="3"/>
  <c r="BD125" i="3"/>
  <c r="BB125" i="3"/>
  <c r="AZ125" i="3"/>
  <c r="AY125" i="3"/>
  <c r="BN124" i="3"/>
  <c r="BL124" i="3"/>
  <c r="BJ124" i="3"/>
  <c r="BI124" i="3"/>
  <c r="BD124" i="3"/>
  <c r="BB124" i="3"/>
  <c r="AZ124" i="3"/>
  <c r="AY124" i="3"/>
  <c r="BN123" i="3"/>
  <c r="BL123" i="3"/>
  <c r="BJ123" i="3"/>
  <c r="BI123" i="3"/>
  <c r="BD123" i="3"/>
  <c r="BB123" i="3"/>
  <c r="AZ123" i="3"/>
  <c r="AY123" i="3"/>
  <c r="BN122" i="3"/>
  <c r="BL122" i="3"/>
  <c r="BJ122" i="3"/>
  <c r="BI122" i="3"/>
  <c r="BD122" i="3"/>
  <c r="BB122" i="3"/>
  <c r="AZ122" i="3"/>
  <c r="AY122" i="3"/>
  <c r="BN121" i="3"/>
  <c r="BL121" i="3"/>
  <c r="BJ121" i="3"/>
  <c r="BI121" i="3"/>
  <c r="BD121" i="3"/>
  <c r="BB121" i="3"/>
  <c r="AZ121" i="3"/>
  <c r="AY121" i="3"/>
  <c r="BN120" i="3"/>
  <c r="BL120" i="3"/>
  <c r="BJ120" i="3"/>
  <c r="BI120" i="3"/>
  <c r="BD120" i="3"/>
  <c r="BB120" i="3"/>
  <c r="AZ120" i="3"/>
  <c r="AY120" i="3"/>
  <c r="BN119" i="3"/>
  <c r="BL119" i="3"/>
  <c r="BJ119" i="3"/>
  <c r="BI119" i="3"/>
  <c r="BD119" i="3"/>
  <c r="BB119" i="3"/>
  <c r="AZ119" i="3"/>
  <c r="AY119" i="3"/>
  <c r="BN118" i="3"/>
  <c r="BL118" i="3"/>
  <c r="BJ118" i="3"/>
  <c r="BI118" i="3"/>
  <c r="BD118" i="3"/>
  <c r="BB118" i="3"/>
  <c r="AZ118" i="3"/>
  <c r="AY118" i="3"/>
  <c r="BN117" i="3"/>
  <c r="BL117" i="3"/>
  <c r="BJ117" i="3"/>
  <c r="BI117" i="3"/>
  <c r="BD117" i="3"/>
  <c r="BB117" i="3"/>
  <c r="AZ117" i="3"/>
  <c r="AY117" i="3"/>
  <c r="BN116" i="3"/>
  <c r="BL116" i="3"/>
  <c r="BJ116" i="3"/>
  <c r="BI116" i="3"/>
  <c r="BD116" i="3"/>
  <c r="BB116" i="3"/>
  <c r="AZ116" i="3"/>
  <c r="AY116" i="3"/>
  <c r="BN115" i="3"/>
  <c r="BL115" i="3"/>
  <c r="BJ115" i="3"/>
  <c r="BI115" i="3"/>
  <c r="BD115" i="3"/>
  <c r="BB115" i="3"/>
  <c r="AZ115" i="3"/>
  <c r="AY115" i="3"/>
  <c r="BN114" i="3"/>
  <c r="BL114" i="3"/>
  <c r="BJ114" i="3"/>
  <c r="BI114" i="3"/>
  <c r="BD114" i="3"/>
  <c r="BB114" i="3"/>
  <c r="AZ114" i="3"/>
  <c r="AY114" i="3"/>
  <c r="BN113" i="3"/>
  <c r="BL113" i="3"/>
  <c r="BJ113" i="3"/>
  <c r="BI113" i="3"/>
  <c r="BD113" i="3"/>
  <c r="BB113" i="3"/>
  <c r="AZ113" i="3"/>
  <c r="AY113" i="3"/>
  <c r="BN112" i="3"/>
  <c r="BL112" i="3"/>
  <c r="BJ112" i="3"/>
  <c r="BI112" i="3"/>
  <c r="BD112" i="3"/>
  <c r="BB112" i="3"/>
  <c r="AZ112" i="3"/>
  <c r="AY112" i="3"/>
  <c r="BN111" i="3"/>
  <c r="BL111" i="3"/>
  <c r="BJ111" i="3"/>
  <c r="BI111" i="3"/>
  <c r="BD111" i="3"/>
  <c r="BB111" i="3"/>
  <c r="AZ111" i="3"/>
  <c r="AY111" i="3"/>
  <c r="BN110" i="3"/>
  <c r="BL110" i="3"/>
  <c r="BJ110" i="3"/>
  <c r="BI110" i="3"/>
  <c r="BD110" i="3"/>
  <c r="BB110" i="3"/>
  <c r="AZ110" i="3"/>
  <c r="AY110" i="3"/>
  <c r="BN109" i="3"/>
  <c r="BL109" i="3"/>
  <c r="BJ109" i="3"/>
  <c r="BI109" i="3"/>
  <c r="BD109" i="3"/>
  <c r="BB109" i="3"/>
  <c r="AZ109" i="3"/>
  <c r="AY109" i="3"/>
  <c r="BN108" i="3"/>
  <c r="BL108" i="3"/>
  <c r="BJ108" i="3"/>
  <c r="BI108" i="3"/>
  <c r="BD108" i="3"/>
  <c r="BB108" i="3"/>
  <c r="AZ108" i="3"/>
  <c r="AY108" i="3"/>
  <c r="BN107" i="3"/>
  <c r="BL107" i="3"/>
  <c r="BJ107" i="3"/>
  <c r="BI107" i="3"/>
  <c r="BD107" i="3"/>
  <c r="BB107" i="3"/>
  <c r="AZ107" i="3"/>
  <c r="AY107" i="3"/>
  <c r="BN106" i="3"/>
  <c r="BL106" i="3"/>
  <c r="BJ106" i="3"/>
  <c r="BI106" i="3"/>
  <c r="BD106" i="3"/>
  <c r="BB106" i="3"/>
  <c r="AZ106" i="3"/>
  <c r="AY106" i="3"/>
  <c r="BN105" i="3"/>
  <c r="BL105" i="3"/>
  <c r="BJ105" i="3"/>
  <c r="BI105" i="3"/>
  <c r="BD105" i="3"/>
  <c r="BB105" i="3"/>
  <c r="AZ105" i="3"/>
  <c r="AY105" i="3"/>
  <c r="BN104" i="3"/>
  <c r="BL104" i="3"/>
  <c r="BJ104" i="3"/>
  <c r="BI104" i="3"/>
  <c r="BD104" i="3"/>
  <c r="BB104" i="3"/>
  <c r="AZ104" i="3"/>
  <c r="AY104" i="3"/>
  <c r="BN103" i="3"/>
  <c r="BL103" i="3"/>
  <c r="BJ103" i="3"/>
  <c r="BI103" i="3"/>
  <c r="BD103" i="3"/>
  <c r="BB103" i="3"/>
  <c r="AZ103" i="3"/>
  <c r="AY103" i="3"/>
  <c r="BN102" i="3"/>
  <c r="BL102" i="3"/>
  <c r="BJ102" i="3"/>
  <c r="BI102" i="3"/>
  <c r="BD102" i="3"/>
  <c r="BB102" i="3"/>
  <c r="AZ102" i="3"/>
  <c r="AY102" i="3"/>
  <c r="BN101" i="3"/>
  <c r="BL101" i="3"/>
  <c r="BJ101" i="3"/>
  <c r="BI101" i="3"/>
  <c r="BD101" i="3"/>
  <c r="BB101" i="3"/>
  <c r="AZ101" i="3"/>
  <c r="AY101" i="3"/>
  <c r="BN100" i="3"/>
  <c r="BL100" i="3"/>
  <c r="BJ100" i="3"/>
  <c r="BI100" i="3"/>
  <c r="BD100" i="3"/>
  <c r="BB100" i="3"/>
  <c r="AZ100" i="3"/>
  <c r="AY100" i="3"/>
  <c r="BN99" i="3"/>
  <c r="BL99" i="3"/>
  <c r="BJ99" i="3"/>
  <c r="BI99" i="3"/>
  <c r="BD99" i="3"/>
  <c r="BB99" i="3"/>
  <c r="AZ99" i="3"/>
  <c r="AY99" i="3"/>
  <c r="BN98" i="3"/>
  <c r="BL98" i="3"/>
  <c r="BJ98" i="3"/>
  <c r="BI98" i="3"/>
  <c r="BD98" i="3"/>
  <c r="BB98" i="3"/>
  <c r="AZ98" i="3"/>
  <c r="AY98" i="3"/>
  <c r="BN97" i="3"/>
  <c r="BL97" i="3"/>
  <c r="BJ97" i="3"/>
  <c r="BI97" i="3"/>
  <c r="BD97" i="3"/>
  <c r="BB97" i="3"/>
  <c r="AZ97" i="3"/>
  <c r="AY97" i="3"/>
  <c r="BN96" i="3"/>
  <c r="BL96" i="3"/>
  <c r="BJ96" i="3"/>
  <c r="BI96" i="3"/>
  <c r="BD96" i="3"/>
  <c r="BB96" i="3"/>
  <c r="AZ96" i="3"/>
  <c r="AY96" i="3"/>
  <c r="BN95" i="3"/>
  <c r="BL95" i="3"/>
  <c r="BJ95" i="3"/>
  <c r="BI95" i="3"/>
  <c r="BD95" i="3"/>
  <c r="BB95" i="3"/>
  <c r="AZ95" i="3"/>
  <c r="AY95" i="3"/>
  <c r="BN94" i="3"/>
  <c r="BL94" i="3"/>
  <c r="BJ94" i="3"/>
  <c r="BI94" i="3"/>
  <c r="BD94" i="3"/>
  <c r="BB94" i="3"/>
  <c r="AZ94" i="3"/>
  <c r="AY94" i="3"/>
  <c r="BN93" i="3"/>
  <c r="BL93" i="3"/>
  <c r="BJ93" i="3"/>
  <c r="BI93" i="3"/>
  <c r="BD93" i="3"/>
  <c r="BB93" i="3"/>
  <c r="AZ93" i="3"/>
  <c r="AY93" i="3"/>
  <c r="BN92" i="3"/>
  <c r="BL92" i="3"/>
  <c r="BJ92" i="3"/>
  <c r="BI92" i="3"/>
  <c r="BD92" i="3"/>
  <c r="BB92" i="3"/>
  <c r="AZ92" i="3"/>
  <c r="AY92" i="3"/>
  <c r="BN91" i="3"/>
  <c r="BL91" i="3"/>
  <c r="BJ91" i="3"/>
  <c r="BI91" i="3"/>
  <c r="BD91" i="3"/>
  <c r="BB91" i="3"/>
  <c r="AZ91" i="3"/>
  <c r="AY91" i="3"/>
  <c r="BN90" i="3"/>
  <c r="BL90" i="3"/>
  <c r="BJ90" i="3"/>
  <c r="BI90" i="3"/>
  <c r="BD90" i="3"/>
  <c r="BB90" i="3"/>
  <c r="AZ90" i="3"/>
  <c r="AY90" i="3"/>
  <c r="BN89" i="3"/>
  <c r="BL89" i="3"/>
  <c r="BJ89" i="3"/>
  <c r="BI89" i="3"/>
  <c r="BD89" i="3"/>
  <c r="BB89" i="3"/>
  <c r="AZ89" i="3"/>
  <c r="AY89" i="3"/>
  <c r="BN88" i="3"/>
  <c r="BL88" i="3"/>
  <c r="BJ88" i="3"/>
  <c r="BI88" i="3"/>
  <c r="BD88" i="3"/>
  <c r="BB88" i="3"/>
  <c r="AZ88" i="3"/>
  <c r="AY88" i="3"/>
  <c r="BN87" i="3"/>
  <c r="BL87" i="3"/>
  <c r="BJ87" i="3"/>
  <c r="BI87" i="3"/>
  <c r="BD87" i="3"/>
  <c r="BB87" i="3"/>
  <c r="AZ87" i="3"/>
  <c r="AY87" i="3"/>
  <c r="BN86" i="3"/>
  <c r="BL86" i="3"/>
  <c r="BJ86" i="3"/>
  <c r="BI86" i="3"/>
  <c r="BD86" i="3"/>
  <c r="BB86" i="3"/>
  <c r="AZ86" i="3"/>
  <c r="AY86" i="3"/>
  <c r="BN85" i="3"/>
  <c r="BL85" i="3"/>
  <c r="BJ85" i="3"/>
  <c r="BI85" i="3"/>
  <c r="BD85" i="3"/>
  <c r="BB85" i="3"/>
  <c r="AZ85" i="3"/>
  <c r="AY85" i="3"/>
  <c r="BN84" i="3"/>
  <c r="BL84" i="3"/>
  <c r="BJ84" i="3"/>
  <c r="BI84" i="3"/>
  <c r="BD84" i="3"/>
  <c r="BB84" i="3"/>
  <c r="AZ84" i="3"/>
  <c r="AY84" i="3"/>
  <c r="BN83" i="3"/>
  <c r="BL83" i="3"/>
  <c r="BJ83" i="3"/>
  <c r="BI83" i="3"/>
  <c r="BD83" i="3"/>
  <c r="BB83" i="3"/>
  <c r="AZ83" i="3"/>
  <c r="AY83" i="3"/>
  <c r="BN82" i="3"/>
  <c r="BL82" i="3"/>
  <c r="BJ82" i="3"/>
  <c r="BI82" i="3"/>
  <c r="BD82" i="3"/>
  <c r="BB82" i="3"/>
  <c r="AZ82" i="3"/>
  <c r="AY82" i="3"/>
  <c r="BN81" i="3"/>
  <c r="BL81" i="3"/>
  <c r="BJ81" i="3"/>
  <c r="BI81" i="3"/>
  <c r="BD81" i="3"/>
  <c r="BB81" i="3"/>
  <c r="AZ81" i="3"/>
  <c r="AY81" i="3"/>
  <c r="BN80" i="3"/>
  <c r="BL80" i="3"/>
  <c r="BJ80" i="3"/>
  <c r="BI80" i="3"/>
  <c r="BD80" i="3"/>
  <c r="BB80" i="3"/>
  <c r="AZ80" i="3"/>
  <c r="AY80" i="3"/>
  <c r="BN79" i="3"/>
  <c r="BL79" i="3"/>
  <c r="BJ79" i="3"/>
  <c r="BI79" i="3"/>
  <c r="BD79" i="3"/>
  <c r="BB79" i="3"/>
  <c r="AZ79" i="3"/>
  <c r="AY79" i="3"/>
  <c r="BN78" i="3"/>
  <c r="BL78" i="3"/>
  <c r="BJ78" i="3"/>
  <c r="BI78" i="3"/>
  <c r="BD78" i="3"/>
  <c r="BB78" i="3"/>
  <c r="AZ78" i="3"/>
  <c r="AY78" i="3"/>
  <c r="BN77" i="3"/>
  <c r="BL77" i="3"/>
  <c r="BJ77" i="3"/>
  <c r="BI77" i="3"/>
  <c r="BD77" i="3"/>
  <c r="BB77" i="3"/>
  <c r="AZ77" i="3"/>
  <c r="AY77" i="3"/>
  <c r="BN76" i="3"/>
  <c r="BL76" i="3"/>
  <c r="BJ76" i="3"/>
  <c r="BI76" i="3"/>
  <c r="BD76" i="3"/>
  <c r="BB76" i="3"/>
  <c r="AZ76" i="3"/>
  <c r="AY76" i="3"/>
  <c r="BN75" i="3"/>
  <c r="BL75" i="3"/>
  <c r="BJ75" i="3"/>
  <c r="BI75" i="3"/>
  <c r="BD75" i="3"/>
  <c r="BB75" i="3"/>
  <c r="AZ75" i="3"/>
  <c r="AY75" i="3"/>
  <c r="BN74" i="3"/>
  <c r="BL74" i="3"/>
  <c r="BJ74" i="3"/>
  <c r="BI74" i="3"/>
  <c r="BD74" i="3"/>
  <c r="BB74" i="3"/>
  <c r="AZ74" i="3"/>
  <c r="AY74" i="3"/>
  <c r="BN73" i="3"/>
  <c r="BL73" i="3"/>
  <c r="BJ73" i="3"/>
  <c r="BI73" i="3"/>
  <c r="BD73" i="3"/>
  <c r="BB73" i="3"/>
  <c r="AZ73" i="3"/>
  <c r="AY73" i="3"/>
  <c r="BN72" i="3"/>
  <c r="BL72" i="3"/>
  <c r="BJ72" i="3"/>
  <c r="BI72" i="3"/>
  <c r="BD72" i="3"/>
  <c r="BB72" i="3"/>
  <c r="AZ72" i="3"/>
  <c r="AY72" i="3"/>
  <c r="BN71" i="3"/>
  <c r="BL71" i="3"/>
  <c r="BJ71" i="3"/>
  <c r="BI71" i="3"/>
  <c r="BD71" i="3"/>
  <c r="BB71" i="3"/>
  <c r="AZ71" i="3"/>
  <c r="AY71" i="3"/>
  <c r="BN70" i="3"/>
  <c r="BL70" i="3"/>
  <c r="BJ70" i="3"/>
  <c r="BI70" i="3"/>
  <c r="BD70" i="3"/>
  <c r="BB70" i="3"/>
  <c r="AZ70" i="3"/>
  <c r="AY70" i="3"/>
  <c r="BN69" i="3"/>
  <c r="BL69" i="3"/>
  <c r="BJ69" i="3"/>
  <c r="BI69" i="3"/>
  <c r="BD69" i="3"/>
  <c r="BB69" i="3"/>
  <c r="AZ69" i="3"/>
  <c r="AY69" i="3"/>
  <c r="BN68" i="3"/>
  <c r="BL68" i="3"/>
  <c r="BJ68" i="3"/>
  <c r="BI68" i="3"/>
  <c r="BD68" i="3"/>
  <c r="BB68" i="3"/>
  <c r="AZ68" i="3"/>
  <c r="AY68" i="3"/>
  <c r="BN67" i="3"/>
  <c r="BL67" i="3"/>
  <c r="BJ67" i="3"/>
  <c r="BI67" i="3"/>
  <c r="BD67" i="3"/>
  <c r="BB67" i="3"/>
  <c r="AZ67" i="3"/>
  <c r="AY67" i="3"/>
  <c r="BN66" i="3"/>
  <c r="BL66" i="3"/>
  <c r="BJ66" i="3"/>
  <c r="BI66" i="3"/>
  <c r="BD66" i="3"/>
  <c r="BB66" i="3"/>
  <c r="AZ66" i="3"/>
  <c r="AY66" i="3"/>
  <c r="BN65" i="3"/>
  <c r="BL65" i="3"/>
  <c r="BJ65" i="3"/>
  <c r="BI65" i="3"/>
  <c r="BD65" i="3"/>
  <c r="BB65" i="3"/>
  <c r="AZ65" i="3"/>
  <c r="AY65" i="3"/>
  <c r="BN64" i="3"/>
  <c r="BL64" i="3"/>
  <c r="BJ64" i="3"/>
  <c r="BI64" i="3"/>
  <c r="BD64" i="3"/>
  <c r="BB64" i="3"/>
  <c r="AZ64" i="3"/>
  <c r="AY64" i="3"/>
  <c r="BN63" i="3"/>
  <c r="BL63" i="3"/>
  <c r="BJ63" i="3"/>
  <c r="BI63" i="3"/>
  <c r="BD63" i="3"/>
  <c r="BB63" i="3"/>
  <c r="AZ63" i="3"/>
  <c r="AY63" i="3"/>
  <c r="BN62" i="3"/>
  <c r="BL62" i="3"/>
  <c r="BJ62" i="3"/>
  <c r="BI62" i="3"/>
  <c r="BD62" i="3"/>
  <c r="BB62" i="3"/>
  <c r="AZ62" i="3"/>
  <c r="AY62" i="3"/>
  <c r="BN61" i="3"/>
  <c r="BL61" i="3"/>
  <c r="BJ61" i="3"/>
  <c r="BI61" i="3"/>
  <c r="BD61" i="3"/>
  <c r="BB61" i="3"/>
  <c r="AZ61" i="3"/>
  <c r="AY61" i="3"/>
  <c r="BN60" i="3"/>
  <c r="BL60" i="3"/>
  <c r="BJ60" i="3"/>
  <c r="BI60" i="3"/>
  <c r="BD60" i="3"/>
  <c r="BB60" i="3"/>
  <c r="AZ60" i="3"/>
  <c r="AY60" i="3"/>
  <c r="BN59" i="3"/>
  <c r="BL59" i="3"/>
  <c r="BJ59" i="3"/>
  <c r="BI59" i="3"/>
  <c r="BD59" i="3"/>
  <c r="BB59" i="3"/>
  <c r="AZ59" i="3"/>
  <c r="AY59" i="3"/>
  <c r="BN58" i="3"/>
  <c r="BL58" i="3"/>
  <c r="BJ58" i="3"/>
  <c r="BI58" i="3"/>
  <c r="BD58" i="3"/>
  <c r="BB58" i="3"/>
  <c r="AZ58" i="3"/>
  <c r="AY58" i="3"/>
  <c r="BN57" i="3"/>
  <c r="BL57" i="3"/>
  <c r="BJ57" i="3"/>
  <c r="BI57" i="3"/>
  <c r="BD57" i="3"/>
  <c r="BB57" i="3"/>
  <c r="AZ57" i="3"/>
  <c r="AY57" i="3"/>
  <c r="BN56" i="3"/>
  <c r="BL56" i="3"/>
  <c r="BJ56" i="3"/>
  <c r="BI56" i="3"/>
  <c r="BD56" i="3"/>
  <c r="BB56" i="3"/>
  <c r="AZ56" i="3"/>
  <c r="AY56" i="3"/>
  <c r="BN55" i="3"/>
  <c r="BL55" i="3"/>
  <c r="BJ55" i="3"/>
  <c r="BI55" i="3"/>
  <c r="BD55" i="3"/>
  <c r="BB55" i="3"/>
  <c r="AZ55" i="3"/>
  <c r="AY55" i="3"/>
  <c r="BN54" i="3"/>
  <c r="BL54" i="3"/>
  <c r="BJ54" i="3"/>
  <c r="BI54" i="3"/>
  <c r="BD54" i="3"/>
  <c r="BB54" i="3"/>
  <c r="AZ54" i="3"/>
  <c r="AY54" i="3"/>
  <c r="BN53" i="3"/>
  <c r="BL53" i="3"/>
  <c r="BJ53" i="3"/>
  <c r="BI53" i="3"/>
  <c r="BD53" i="3"/>
  <c r="BB53" i="3"/>
  <c r="AZ53" i="3"/>
  <c r="AY53" i="3"/>
  <c r="BN52" i="3"/>
  <c r="BL52" i="3"/>
  <c r="BJ52" i="3"/>
  <c r="BI52" i="3"/>
  <c r="BD52" i="3"/>
  <c r="BB52" i="3"/>
  <c r="AZ52" i="3"/>
  <c r="AY52" i="3"/>
  <c r="BN51" i="3"/>
  <c r="BL51" i="3"/>
  <c r="BJ51" i="3"/>
  <c r="BI51" i="3"/>
  <c r="BD51" i="3"/>
  <c r="BB51" i="3"/>
  <c r="AZ51" i="3"/>
  <c r="AY51" i="3"/>
  <c r="BN50" i="3"/>
  <c r="BL50" i="3"/>
  <c r="BJ50" i="3"/>
  <c r="BI50" i="3"/>
  <c r="BD50" i="3"/>
  <c r="BB50" i="3"/>
  <c r="AZ50" i="3"/>
  <c r="AY50" i="3"/>
  <c r="BN49" i="3"/>
  <c r="BL49" i="3"/>
  <c r="BJ49" i="3"/>
  <c r="BI49" i="3"/>
  <c r="BD49" i="3"/>
  <c r="BB49" i="3"/>
  <c r="AZ49" i="3"/>
  <c r="AY49" i="3"/>
  <c r="BN48" i="3"/>
  <c r="BL48" i="3"/>
  <c r="BJ48" i="3"/>
  <c r="BI48" i="3"/>
  <c r="BD48" i="3"/>
  <c r="BB48" i="3"/>
  <c r="AZ48" i="3"/>
  <c r="AY48" i="3"/>
  <c r="BN47" i="3"/>
  <c r="BL47" i="3"/>
  <c r="BJ47" i="3"/>
  <c r="BI47" i="3"/>
  <c r="BD47" i="3"/>
  <c r="BB47" i="3"/>
  <c r="AZ47" i="3"/>
  <c r="AY47" i="3"/>
  <c r="BN46" i="3"/>
  <c r="BL46" i="3"/>
  <c r="BJ46" i="3"/>
  <c r="BI46" i="3"/>
  <c r="BD46" i="3"/>
  <c r="BB46" i="3"/>
  <c r="AZ46" i="3"/>
  <c r="AY46" i="3"/>
  <c r="BN45" i="3"/>
  <c r="BL45" i="3"/>
  <c r="BJ45" i="3"/>
  <c r="BI45" i="3"/>
  <c r="BD45" i="3"/>
  <c r="BB45" i="3"/>
  <c r="AZ45" i="3"/>
  <c r="AY45" i="3"/>
  <c r="BN44" i="3"/>
  <c r="BL44" i="3"/>
  <c r="BJ44" i="3"/>
  <c r="BI44" i="3"/>
  <c r="BD44" i="3"/>
  <c r="BB44" i="3"/>
  <c r="AZ44" i="3"/>
  <c r="AY44" i="3"/>
  <c r="BN43" i="3"/>
  <c r="BL43" i="3"/>
  <c r="BJ43" i="3"/>
  <c r="BI43" i="3"/>
  <c r="BD43" i="3"/>
  <c r="BB43" i="3"/>
  <c r="AZ43" i="3"/>
  <c r="AY43" i="3"/>
  <c r="BN42" i="3"/>
  <c r="BL42" i="3"/>
  <c r="BJ42" i="3"/>
  <c r="BI42" i="3"/>
  <c r="BD42" i="3"/>
  <c r="BB42" i="3"/>
  <c r="AZ42" i="3"/>
  <c r="AY42" i="3"/>
  <c r="BN41" i="3"/>
  <c r="BL41" i="3"/>
  <c r="BJ41" i="3"/>
  <c r="BI41" i="3"/>
  <c r="BD41" i="3"/>
  <c r="BB41" i="3"/>
  <c r="AZ41" i="3"/>
  <c r="AY41" i="3"/>
  <c r="BN40" i="3"/>
  <c r="BL40" i="3"/>
  <c r="BJ40" i="3"/>
  <c r="BI40" i="3"/>
  <c r="BD40" i="3"/>
  <c r="BB40" i="3"/>
  <c r="AZ40" i="3"/>
  <c r="AY40" i="3"/>
  <c r="BN39" i="3"/>
  <c r="BL39" i="3"/>
  <c r="BJ39" i="3"/>
  <c r="BI39" i="3"/>
  <c r="BD39" i="3"/>
  <c r="BB39" i="3"/>
  <c r="AZ39" i="3"/>
  <c r="AY39" i="3"/>
  <c r="BN38" i="3"/>
  <c r="BL38" i="3"/>
  <c r="BJ38" i="3"/>
  <c r="BI38" i="3"/>
  <c r="BD38" i="3"/>
  <c r="BB38" i="3"/>
  <c r="AZ38" i="3"/>
  <c r="AY38" i="3"/>
  <c r="BN37" i="3"/>
  <c r="BL37" i="3"/>
  <c r="BJ37" i="3"/>
  <c r="BI37" i="3"/>
  <c r="BD37" i="3"/>
  <c r="BB37" i="3"/>
  <c r="AZ37" i="3"/>
  <c r="AY37" i="3"/>
  <c r="BN36" i="3"/>
  <c r="BL36" i="3"/>
  <c r="BJ36" i="3"/>
  <c r="BI36" i="3"/>
  <c r="BD36" i="3"/>
  <c r="BB36" i="3"/>
  <c r="AZ36" i="3"/>
  <c r="AY36" i="3"/>
  <c r="BN35" i="3"/>
  <c r="BL35" i="3"/>
  <c r="BJ35" i="3"/>
  <c r="BI35" i="3"/>
  <c r="BD35" i="3"/>
  <c r="BB35" i="3"/>
  <c r="AZ35" i="3"/>
  <c r="AY35" i="3"/>
  <c r="BN34" i="3"/>
  <c r="BL34" i="3"/>
  <c r="BJ34" i="3"/>
  <c r="BI34" i="3"/>
  <c r="BD34" i="3"/>
  <c r="BB34" i="3"/>
  <c r="AZ34" i="3"/>
  <c r="AY34" i="3"/>
  <c r="BN33" i="3"/>
  <c r="BL33" i="3"/>
  <c r="BJ33" i="3"/>
  <c r="BI33" i="3"/>
  <c r="BD33" i="3"/>
  <c r="BB33" i="3"/>
  <c r="AZ33" i="3"/>
  <c r="AY33" i="3"/>
  <c r="BN32" i="3"/>
  <c r="BL32" i="3"/>
  <c r="BJ32" i="3"/>
  <c r="BI32" i="3"/>
  <c r="BD32" i="3"/>
  <c r="BB32" i="3"/>
  <c r="AZ32" i="3"/>
  <c r="AY32" i="3"/>
  <c r="BN31" i="3"/>
  <c r="BL31" i="3"/>
  <c r="BJ31" i="3"/>
  <c r="BI31" i="3"/>
  <c r="BD31" i="3"/>
  <c r="BB31" i="3"/>
  <c r="AZ31" i="3"/>
  <c r="AY31" i="3"/>
  <c r="BN30" i="3"/>
  <c r="BL30" i="3"/>
  <c r="BJ30" i="3"/>
  <c r="BI30" i="3"/>
  <c r="BD30" i="3"/>
  <c r="BB30" i="3"/>
  <c r="AZ30" i="3"/>
  <c r="AY30" i="3"/>
  <c r="BN29" i="3"/>
  <c r="BL29" i="3"/>
  <c r="BJ29" i="3"/>
  <c r="BI29" i="3"/>
  <c r="BD29" i="3"/>
  <c r="BB29" i="3"/>
  <c r="AZ29" i="3"/>
  <c r="AY29" i="3"/>
  <c r="BN28" i="3"/>
  <c r="BL28" i="3"/>
  <c r="BJ28" i="3"/>
  <c r="BI28" i="3"/>
  <c r="BD28" i="3"/>
  <c r="BB28" i="3"/>
  <c r="AZ28" i="3"/>
  <c r="AY28" i="3"/>
  <c r="BN27" i="3"/>
  <c r="BL27" i="3"/>
  <c r="BJ27" i="3"/>
  <c r="BI27" i="3"/>
  <c r="BD27" i="3"/>
  <c r="BB27" i="3"/>
  <c r="AZ27" i="3"/>
  <c r="AY27" i="3"/>
  <c r="BN26" i="3"/>
  <c r="BL26" i="3"/>
  <c r="BJ26" i="3"/>
  <c r="BI26" i="3"/>
  <c r="BD26" i="3"/>
  <c r="BB26" i="3"/>
  <c r="AZ26" i="3"/>
  <c r="AY26" i="3"/>
  <c r="BN25" i="3"/>
  <c r="BL25" i="3"/>
  <c r="BJ25" i="3"/>
  <c r="BI25" i="3"/>
  <c r="BD25" i="3"/>
  <c r="BB25" i="3"/>
  <c r="AZ25" i="3"/>
  <c r="AY25" i="3"/>
  <c r="BN24" i="3"/>
  <c r="BL24" i="3"/>
  <c r="BJ24" i="3"/>
  <c r="BI24" i="3"/>
  <c r="BD24" i="3"/>
  <c r="BB24" i="3"/>
  <c r="AZ24" i="3"/>
  <c r="AY24" i="3"/>
  <c r="BN23" i="3"/>
  <c r="BL23" i="3"/>
  <c r="BJ23" i="3"/>
  <c r="BI23" i="3"/>
  <c r="BD23" i="3"/>
  <c r="BB23" i="3"/>
  <c r="AZ23" i="3"/>
  <c r="AY23" i="3"/>
  <c r="BN22" i="3"/>
  <c r="BL22" i="3"/>
  <c r="BJ22" i="3"/>
  <c r="BI22" i="3"/>
  <c r="BD22" i="3"/>
  <c r="BB22" i="3"/>
  <c r="AZ22" i="3"/>
  <c r="AY22" i="3"/>
  <c r="BN21" i="3"/>
  <c r="BL21" i="3"/>
  <c r="BJ21" i="3"/>
  <c r="BI21" i="3"/>
  <c r="BD21" i="3"/>
  <c r="BB21" i="3"/>
  <c r="AZ21" i="3"/>
  <c r="AY21" i="3"/>
  <c r="BN20" i="3"/>
  <c r="BL20" i="3"/>
  <c r="BJ20" i="3"/>
  <c r="BI20" i="3"/>
  <c r="BD20" i="3"/>
  <c r="BB20" i="3"/>
  <c r="AZ20" i="3"/>
  <c r="AY20" i="3"/>
  <c r="BN19" i="3"/>
  <c r="BL19" i="3"/>
  <c r="BJ19" i="3"/>
  <c r="BI19" i="3"/>
  <c r="BD19" i="3"/>
  <c r="BB19" i="3"/>
  <c r="AZ19" i="3"/>
  <c r="AY19" i="3"/>
  <c r="BN18" i="3"/>
  <c r="BL18" i="3"/>
  <c r="BJ18" i="3"/>
  <c r="BI18" i="3"/>
  <c r="BD18" i="3"/>
  <c r="BB18" i="3"/>
  <c r="AZ18" i="3"/>
  <c r="AY18" i="3"/>
  <c r="BN17" i="3"/>
  <c r="BL17" i="3"/>
  <c r="BJ17" i="3"/>
  <c r="BI17" i="3"/>
  <c r="BD17" i="3"/>
  <c r="BB17" i="3"/>
  <c r="AZ17" i="3"/>
  <c r="AY17" i="3"/>
  <c r="BN16" i="3"/>
  <c r="BL16" i="3"/>
  <c r="BJ16" i="3"/>
  <c r="BI16" i="3"/>
  <c r="BD16" i="3"/>
  <c r="BB16" i="3"/>
  <c r="AZ16" i="3"/>
  <c r="AY16" i="3"/>
  <c r="BN15" i="3"/>
  <c r="BL15" i="3"/>
  <c r="BJ15" i="3"/>
  <c r="BI15" i="3"/>
  <c r="BD15" i="3"/>
  <c r="BB15" i="3"/>
  <c r="AZ15" i="3"/>
  <c r="AY15" i="3"/>
  <c r="BN14" i="3"/>
  <c r="BL14" i="3"/>
  <c r="BJ14" i="3"/>
  <c r="BI14" i="3"/>
  <c r="BD14" i="3"/>
  <c r="BB14" i="3"/>
  <c r="AZ14" i="3"/>
  <c r="AY14" i="3"/>
  <c r="BN13" i="3"/>
  <c r="BL13" i="3"/>
  <c r="BJ13" i="3"/>
  <c r="BI13" i="3"/>
  <c r="BD13" i="3"/>
  <c r="BB13" i="3"/>
  <c r="AZ13" i="3"/>
  <c r="AY13" i="3"/>
  <c r="BN12" i="3"/>
  <c r="BL12" i="3"/>
  <c r="BJ12" i="3"/>
  <c r="BI12" i="3"/>
  <c r="BD12" i="3"/>
  <c r="BB12" i="3"/>
  <c r="AZ12" i="3"/>
  <c r="AY12" i="3"/>
  <c r="BN11" i="3"/>
  <c r="BL11" i="3"/>
  <c r="BJ11" i="3"/>
  <c r="BI11" i="3"/>
  <c r="BD11" i="3"/>
  <c r="BB11" i="3"/>
  <c r="AZ11" i="3"/>
  <c r="AY11" i="3"/>
  <c r="BN10" i="3"/>
  <c r="BL10" i="3"/>
  <c r="BJ10" i="3"/>
  <c r="BI10" i="3"/>
  <c r="BD10" i="3"/>
  <c r="BB10" i="3"/>
  <c r="AZ10" i="3"/>
  <c r="AY10" i="3"/>
  <c r="BN9" i="3"/>
  <c r="BL9" i="3"/>
  <c r="BJ9" i="3"/>
  <c r="BI9" i="3"/>
  <c r="BD9" i="3"/>
  <c r="BB9" i="3"/>
  <c r="AZ9" i="3"/>
  <c r="AY9" i="3"/>
  <c r="BN8" i="3"/>
  <c r="BL8" i="3"/>
  <c r="BJ8" i="3"/>
  <c r="BI8" i="3"/>
  <c r="BD8" i="3"/>
  <c r="BB8" i="3"/>
  <c r="AZ8" i="3"/>
  <c r="AY8" i="3"/>
  <c r="BN7" i="3"/>
  <c r="BL7" i="3"/>
  <c r="BJ7" i="3"/>
  <c r="BI7" i="3"/>
  <c r="BD7" i="3"/>
  <c r="BB7" i="3"/>
  <c r="AZ7" i="3"/>
  <c r="AY7" i="3"/>
  <c r="BN6" i="3"/>
  <c r="BL6" i="3"/>
  <c r="BJ6" i="3"/>
  <c r="BI6" i="3"/>
  <c r="BD6" i="3"/>
  <c r="BB6" i="3"/>
  <c r="AZ6" i="3"/>
  <c r="AY6" i="3"/>
  <c r="BN5" i="3"/>
  <c r="BL5" i="3"/>
  <c r="BJ5" i="3"/>
  <c r="BI5" i="3"/>
  <c r="BD5" i="3"/>
  <c r="BB5" i="3"/>
  <c r="AZ5" i="3"/>
  <c r="AY5" i="3"/>
  <c r="BK3" i="3"/>
  <c r="BH3" i="3"/>
  <c r="BG3" i="3"/>
  <c r="BA3" i="3"/>
  <c r="AX3" i="3"/>
  <c r="AW3" i="3"/>
  <c r="AT333" i="3"/>
  <c r="AR333" i="3"/>
  <c r="AP333" i="3"/>
  <c r="AO333" i="3"/>
  <c r="AT332" i="3"/>
  <c r="AR332" i="3"/>
  <c r="AP332" i="3"/>
  <c r="AO332" i="3"/>
  <c r="AT331" i="3"/>
  <c r="AR331" i="3"/>
  <c r="AP331" i="3"/>
  <c r="AO331" i="3"/>
  <c r="AT330" i="3"/>
  <c r="AR330" i="3"/>
  <c r="AP330" i="3"/>
  <c r="AO330" i="3"/>
  <c r="AT329" i="3"/>
  <c r="AR329" i="3"/>
  <c r="AP329" i="3"/>
  <c r="AO329" i="3"/>
  <c r="AT328" i="3"/>
  <c r="AR328" i="3"/>
  <c r="AP328" i="3"/>
  <c r="AO328" i="3"/>
  <c r="AT327" i="3"/>
  <c r="AR327" i="3"/>
  <c r="AP327" i="3"/>
  <c r="AO327" i="3"/>
  <c r="AT326" i="3"/>
  <c r="AR326" i="3"/>
  <c r="AP326" i="3"/>
  <c r="AO326" i="3"/>
  <c r="AT325" i="3"/>
  <c r="AR325" i="3"/>
  <c r="AP325" i="3"/>
  <c r="AO325" i="3"/>
  <c r="AT324" i="3"/>
  <c r="AR324" i="3"/>
  <c r="AP324" i="3"/>
  <c r="AO324" i="3"/>
  <c r="AT323" i="3"/>
  <c r="AR323" i="3"/>
  <c r="AP323" i="3"/>
  <c r="AO323" i="3"/>
  <c r="AT322" i="3"/>
  <c r="AR322" i="3"/>
  <c r="AP322" i="3"/>
  <c r="AO322" i="3"/>
  <c r="AT321" i="3"/>
  <c r="AR321" i="3"/>
  <c r="AP321" i="3"/>
  <c r="AO321" i="3"/>
  <c r="AT320" i="3"/>
  <c r="AR320" i="3"/>
  <c r="AP320" i="3"/>
  <c r="AO320" i="3"/>
  <c r="AT319" i="3"/>
  <c r="AR319" i="3"/>
  <c r="AP319" i="3"/>
  <c r="AO319" i="3"/>
  <c r="AT318" i="3"/>
  <c r="AR318" i="3"/>
  <c r="AP318" i="3"/>
  <c r="AO318" i="3"/>
  <c r="AT317" i="3"/>
  <c r="AR317" i="3"/>
  <c r="AP317" i="3"/>
  <c r="AO317" i="3"/>
  <c r="AT316" i="3"/>
  <c r="AR316" i="3"/>
  <c r="AP316" i="3"/>
  <c r="AO316" i="3"/>
  <c r="AT315" i="3"/>
  <c r="AR315" i="3"/>
  <c r="AP315" i="3"/>
  <c r="AO315" i="3"/>
  <c r="AT314" i="3"/>
  <c r="AR314" i="3"/>
  <c r="AP314" i="3"/>
  <c r="AO314" i="3"/>
  <c r="AT313" i="3"/>
  <c r="AR313" i="3"/>
  <c r="AP313" i="3"/>
  <c r="AO313" i="3"/>
  <c r="AT312" i="3"/>
  <c r="AR312" i="3"/>
  <c r="AP312" i="3"/>
  <c r="AO312" i="3"/>
  <c r="AT311" i="3"/>
  <c r="AR311" i="3"/>
  <c r="AP311" i="3"/>
  <c r="AO311" i="3"/>
  <c r="AT310" i="3"/>
  <c r="AR310" i="3"/>
  <c r="AP310" i="3"/>
  <c r="AO310" i="3"/>
  <c r="AT309" i="3"/>
  <c r="AR309" i="3"/>
  <c r="AP309" i="3"/>
  <c r="AO309" i="3"/>
  <c r="AT308" i="3"/>
  <c r="AR308" i="3"/>
  <c r="AP308" i="3"/>
  <c r="AO308" i="3"/>
  <c r="AT307" i="3"/>
  <c r="AR307" i="3"/>
  <c r="AP307" i="3"/>
  <c r="AO307" i="3"/>
  <c r="AT306" i="3"/>
  <c r="AR306" i="3"/>
  <c r="AP306" i="3"/>
  <c r="AO306" i="3"/>
  <c r="AT305" i="3"/>
  <c r="AR305" i="3"/>
  <c r="AP305" i="3"/>
  <c r="AO305" i="3"/>
  <c r="AT304" i="3"/>
  <c r="AR304" i="3"/>
  <c r="AP304" i="3"/>
  <c r="AO304" i="3"/>
  <c r="AT303" i="3"/>
  <c r="AR303" i="3"/>
  <c r="AP303" i="3"/>
  <c r="AO303" i="3"/>
  <c r="AT302" i="3"/>
  <c r="AR302" i="3"/>
  <c r="AP302" i="3"/>
  <c r="AO302" i="3"/>
  <c r="AT301" i="3"/>
  <c r="AR301" i="3"/>
  <c r="AP301" i="3"/>
  <c r="AO301" i="3"/>
  <c r="AT300" i="3"/>
  <c r="AR300" i="3"/>
  <c r="AP300" i="3"/>
  <c r="AO300" i="3"/>
  <c r="AT299" i="3"/>
  <c r="AR299" i="3"/>
  <c r="AP299" i="3"/>
  <c r="AO299" i="3"/>
  <c r="AT298" i="3"/>
  <c r="AR298" i="3"/>
  <c r="AP298" i="3"/>
  <c r="AO298" i="3"/>
  <c r="AT297" i="3"/>
  <c r="AR297" i="3"/>
  <c r="AP297" i="3"/>
  <c r="AO297" i="3"/>
  <c r="AT296" i="3"/>
  <c r="AR296" i="3"/>
  <c r="AP296" i="3"/>
  <c r="AO296" i="3"/>
  <c r="AT295" i="3"/>
  <c r="AR295" i="3"/>
  <c r="AP295" i="3"/>
  <c r="AO295" i="3"/>
  <c r="AT294" i="3"/>
  <c r="AR294" i="3"/>
  <c r="AP294" i="3"/>
  <c r="AO294" i="3"/>
  <c r="AT293" i="3"/>
  <c r="AR293" i="3"/>
  <c r="AP293" i="3"/>
  <c r="AO293" i="3"/>
  <c r="AT292" i="3"/>
  <c r="AR292" i="3"/>
  <c r="AP292" i="3"/>
  <c r="AO292" i="3"/>
  <c r="AT291" i="3"/>
  <c r="AR291" i="3"/>
  <c r="AP291" i="3"/>
  <c r="AO291" i="3"/>
  <c r="AT290" i="3"/>
  <c r="AR290" i="3"/>
  <c r="AP290" i="3"/>
  <c r="AO290" i="3"/>
  <c r="AT289" i="3"/>
  <c r="AR289" i="3"/>
  <c r="AP289" i="3"/>
  <c r="AO289" i="3"/>
  <c r="AT288" i="3"/>
  <c r="AR288" i="3"/>
  <c r="AP288" i="3"/>
  <c r="AO288" i="3"/>
  <c r="AT287" i="3"/>
  <c r="AR287" i="3"/>
  <c r="AP287" i="3"/>
  <c r="AO287" i="3"/>
  <c r="AT286" i="3"/>
  <c r="AR286" i="3"/>
  <c r="AP286" i="3"/>
  <c r="AO286" i="3"/>
  <c r="AT285" i="3"/>
  <c r="AR285" i="3"/>
  <c r="AP285" i="3"/>
  <c r="AO285" i="3"/>
  <c r="AT284" i="3"/>
  <c r="AR284" i="3"/>
  <c r="AP284" i="3"/>
  <c r="AO284" i="3"/>
  <c r="AT283" i="3"/>
  <c r="AR283" i="3"/>
  <c r="AP283" i="3"/>
  <c r="AO283" i="3"/>
  <c r="AT282" i="3"/>
  <c r="AR282" i="3"/>
  <c r="AP282" i="3"/>
  <c r="AO282" i="3"/>
  <c r="AT281" i="3"/>
  <c r="AR281" i="3"/>
  <c r="AP281" i="3"/>
  <c r="AO281" i="3"/>
  <c r="AT280" i="3"/>
  <c r="AR280" i="3"/>
  <c r="AP280" i="3"/>
  <c r="AO280" i="3"/>
  <c r="AT279" i="3"/>
  <c r="AR279" i="3"/>
  <c r="AP279" i="3"/>
  <c r="AO279" i="3"/>
  <c r="AT278" i="3"/>
  <c r="AR278" i="3"/>
  <c r="AP278" i="3"/>
  <c r="AO278" i="3"/>
  <c r="AT277" i="3"/>
  <c r="AR277" i="3"/>
  <c r="AP277" i="3"/>
  <c r="AO277" i="3"/>
  <c r="AT276" i="3"/>
  <c r="AR276" i="3"/>
  <c r="AP276" i="3"/>
  <c r="AO276" i="3"/>
  <c r="AT275" i="3"/>
  <c r="AR275" i="3"/>
  <c r="AP275" i="3"/>
  <c r="AO275" i="3"/>
  <c r="AT274" i="3"/>
  <c r="AR274" i="3"/>
  <c r="AP274" i="3"/>
  <c r="AO274" i="3"/>
  <c r="AT273" i="3"/>
  <c r="AR273" i="3"/>
  <c r="AP273" i="3"/>
  <c r="AO273" i="3"/>
  <c r="AT272" i="3"/>
  <c r="AR272" i="3"/>
  <c r="AP272" i="3"/>
  <c r="AO272" i="3"/>
  <c r="AT271" i="3"/>
  <c r="AR271" i="3"/>
  <c r="AP271" i="3"/>
  <c r="AO271" i="3"/>
  <c r="AT270" i="3"/>
  <c r="AR270" i="3"/>
  <c r="AP270" i="3"/>
  <c r="AO270" i="3"/>
  <c r="AT269" i="3"/>
  <c r="AR269" i="3"/>
  <c r="AP269" i="3"/>
  <c r="AO269" i="3"/>
  <c r="AT268" i="3"/>
  <c r="AR268" i="3"/>
  <c r="AP268" i="3"/>
  <c r="AO268" i="3"/>
  <c r="AT267" i="3"/>
  <c r="AR267" i="3"/>
  <c r="AP267" i="3"/>
  <c r="AO267" i="3"/>
  <c r="AT266" i="3"/>
  <c r="AR266" i="3"/>
  <c r="AP266" i="3"/>
  <c r="AO266" i="3"/>
  <c r="AT265" i="3"/>
  <c r="AR265" i="3"/>
  <c r="AP265" i="3"/>
  <c r="AO265" i="3"/>
  <c r="AT264" i="3"/>
  <c r="AR264" i="3"/>
  <c r="AP264" i="3"/>
  <c r="AO264" i="3"/>
  <c r="AT263" i="3"/>
  <c r="AR263" i="3"/>
  <c r="AP263" i="3"/>
  <c r="AO263" i="3"/>
  <c r="AT262" i="3"/>
  <c r="AR262" i="3"/>
  <c r="AP262" i="3"/>
  <c r="AO262" i="3"/>
  <c r="AT261" i="3"/>
  <c r="AR261" i="3"/>
  <c r="AP261" i="3"/>
  <c r="AO261" i="3"/>
  <c r="AT260" i="3"/>
  <c r="AR260" i="3"/>
  <c r="AP260" i="3"/>
  <c r="AO260" i="3"/>
  <c r="AT259" i="3"/>
  <c r="AR259" i="3"/>
  <c r="AP259" i="3"/>
  <c r="AO259" i="3"/>
  <c r="AT258" i="3"/>
  <c r="AR258" i="3"/>
  <c r="AP258" i="3"/>
  <c r="AO258" i="3"/>
  <c r="AT257" i="3"/>
  <c r="AR257" i="3"/>
  <c r="AP257" i="3"/>
  <c r="AO257" i="3"/>
  <c r="AT256" i="3"/>
  <c r="AR256" i="3"/>
  <c r="AP256" i="3"/>
  <c r="AO256" i="3"/>
  <c r="AT255" i="3"/>
  <c r="AR255" i="3"/>
  <c r="AP255" i="3"/>
  <c r="AO255" i="3"/>
  <c r="AT254" i="3"/>
  <c r="AR254" i="3"/>
  <c r="AP254" i="3"/>
  <c r="AO254" i="3"/>
  <c r="AT253" i="3"/>
  <c r="AR253" i="3"/>
  <c r="AP253" i="3"/>
  <c r="AO253" i="3"/>
  <c r="AT252" i="3"/>
  <c r="AR252" i="3"/>
  <c r="AP252" i="3"/>
  <c r="AO252" i="3"/>
  <c r="AT251" i="3"/>
  <c r="AR251" i="3"/>
  <c r="AP251" i="3"/>
  <c r="AO251" i="3"/>
  <c r="AT250" i="3"/>
  <c r="AR250" i="3"/>
  <c r="AP250" i="3"/>
  <c r="AO250" i="3"/>
  <c r="AT249" i="3"/>
  <c r="AR249" i="3"/>
  <c r="AP249" i="3"/>
  <c r="AO249" i="3"/>
  <c r="AT248" i="3"/>
  <c r="AR248" i="3"/>
  <c r="AP248" i="3"/>
  <c r="AO248" i="3"/>
  <c r="AT247" i="3"/>
  <c r="AR247" i="3"/>
  <c r="AP247" i="3"/>
  <c r="AO247" i="3"/>
  <c r="AT246" i="3"/>
  <c r="AR246" i="3"/>
  <c r="AP246" i="3"/>
  <c r="AO246" i="3"/>
  <c r="AT245" i="3"/>
  <c r="AR245" i="3"/>
  <c r="AP245" i="3"/>
  <c r="AO245" i="3"/>
  <c r="AT244" i="3"/>
  <c r="AR244" i="3"/>
  <c r="AP244" i="3"/>
  <c r="AO244" i="3"/>
  <c r="AT243" i="3"/>
  <c r="AR243" i="3"/>
  <c r="AP243" i="3"/>
  <c r="AO243" i="3"/>
  <c r="AT242" i="3"/>
  <c r="AR242" i="3"/>
  <c r="AP242" i="3"/>
  <c r="AO242" i="3"/>
  <c r="AT241" i="3"/>
  <c r="AR241" i="3"/>
  <c r="AP241" i="3"/>
  <c r="AO241" i="3"/>
  <c r="AT240" i="3"/>
  <c r="AR240" i="3"/>
  <c r="AP240" i="3"/>
  <c r="AO240" i="3"/>
  <c r="AT239" i="3"/>
  <c r="AR239" i="3"/>
  <c r="AP239" i="3"/>
  <c r="AO239" i="3"/>
  <c r="AT238" i="3"/>
  <c r="AR238" i="3"/>
  <c r="AP238" i="3"/>
  <c r="AO238" i="3"/>
  <c r="AT237" i="3"/>
  <c r="AR237" i="3"/>
  <c r="AP237" i="3"/>
  <c r="AO237" i="3"/>
  <c r="AT236" i="3"/>
  <c r="AR236" i="3"/>
  <c r="AP236" i="3"/>
  <c r="AO236" i="3"/>
  <c r="AT235" i="3"/>
  <c r="AR235" i="3"/>
  <c r="AP235" i="3"/>
  <c r="AO235" i="3"/>
  <c r="AT234" i="3"/>
  <c r="AR234" i="3"/>
  <c r="AP234" i="3"/>
  <c r="AO234" i="3"/>
  <c r="AT233" i="3"/>
  <c r="AR233" i="3"/>
  <c r="AP233" i="3"/>
  <c r="AO233" i="3"/>
  <c r="AT232" i="3"/>
  <c r="AR232" i="3"/>
  <c r="AP232" i="3"/>
  <c r="AO232" i="3"/>
  <c r="AT231" i="3"/>
  <c r="AR231" i="3"/>
  <c r="AP231" i="3"/>
  <c r="AO231" i="3"/>
  <c r="AT230" i="3"/>
  <c r="AR230" i="3"/>
  <c r="AP230" i="3"/>
  <c r="AO230" i="3"/>
  <c r="AT229" i="3"/>
  <c r="AR229" i="3"/>
  <c r="AP229" i="3"/>
  <c r="AO229" i="3"/>
  <c r="AT228" i="3"/>
  <c r="AR228" i="3"/>
  <c r="AP228" i="3"/>
  <c r="AO228" i="3"/>
  <c r="AT227" i="3"/>
  <c r="AR227" i="3"/>
  <c r="AP227" i="3"/>
  <c r="AO227" i="3"/>
  <c r="AT226" i="3"/>
  <c r="AR226" i="3"/>
  <c r="AP226" i="3"/>
  <c r="AO226" i="3"/>
  <c r="AT225" i="3"/>
  <c r="AR225" i="3"/>
  <c r="AP225" i="3"/>
  <c r="AO225" i="3"/>
  <c r="AT224" i="3"/>
  <c r="AR224" i="3"/>
  <c r="AP224" i="3"/>
  <c r="AO224" i="3"/>
  <c r="AT223" i="3"/>
  <c r="AR223" i="3"/>
  <c r="AP223" i="3"/>
  <c r="AO223" i="3"/>
  <c r="AT222" i="3"/>
  <c r="AR222" i="3"/>
  <c r="AP222" i="3"/>
  <c r="AO222" i="3"/>
  <c r="AT221" i="3"/>
  <c r="AR221" i="3"/>
  <c r="AP221" i="3"/>
  <c r="AO221" i="3"/>
  <c r="AT220" i="3"/>
  <c r="AR220" i="3"/>
  <c r="AP220" i="3"/>
  <c r="AO220" i="3"/>
  <c r="AT219" i="3"/>
  <c r="AR219" i="3"/>
  <c r="AP219" i="3"/>
  <c r="AO219" i="3"/>
  <c r="AT218" i="3"/>
  <c r="AR218" i="3"/>
  <c r="AP218" i="3"/>
  <c r="AO218" i="3"/>
  <c r="AT217" i="3"/>
  <c r="AR217" i="3"/>
  <c r="AP217" i="3"/>
  <c r="AO217" i="3"/>
  <c r="AT216" i="3"/>
  <c r="AR216" i="3"/>
  <c r="AP216" i="3"/>
  <c r="AO216" i="3"/>
  <c r="AT215" i="3"/>
  <c r="AR215" i="3"/>
  <c r="AP215" i="3"/>
  <c r="AO215" i="3"/>
  <c r="AT214" i="3"/>
  <c r="AR214" i="3"/>
  <c r="AP214" i="3"/>
  <c r="AO214" i="3"/>
  <c r="AT213" i="3"/>
  <c r="AR213" i="3"/>
  <c r="AP213" i="3"/>
  <c r="AO213" i="3"/>
  <c r="AT212" i="3"/>
  <c r="AR212" i="3"/>
  <c r="AP212" i="3"/>
  <c r="AO212" i="3"/>
  <c r="AT211" i="3"/>
  <c r="AR211" i="3"/>
  <c r="AP211" i="3"/>
  <c r="AO211" i="3"/>
  <c r="AT210" i="3"/>
  <c r="AR210" i="3"/>
  <c r="AP210" i="3"/>
  <c r="AO210" i="3"/>
  <c r="AT209" i="3"/>
  <c r="AR209" i="3"/>
  <c r="AP209" i="3"/>
  <c r="AO209" i="3"/>
  <c r="AT208" i="3"/>
  <c r="AR208" i="3"/>
  <c r="AP208" i="3"/>
  <c r="AO208" i="3"/>
  <c r="AT207" i="3"/>
  <c r="AR207" i="3"/>
  <c r="AP207" i="3"/>
  <c r="AO207" i="3"/>
  <c r="AT206" i="3"/>
  <c r="AR206" i="3"/>
  <c r="AP206" i="3"/>
  <c r="AO206" i="3"/>
  <c r="AT205" i="3"/>
  <c r="AR205" i="3"/>
  <c r="AP205" i="3"/>
  <c r="AO205" i="3"/>
  <c r="AT204" i="3"/>
  <c r="AR204" i="3"/>
  <c r="AP204" i="3"/>
  <c r="AO204" i="3"/>
  <c r="AT203" i="3"/>
  <c r="AR203" i="3"/>
  <c r="AP203" i="3"/>
  <c r="AO203" i="3"/>
  <c r="AT202" i="3"/>
  <c r="AR202" i="3"/>
  <c r="AP202" i="3"/>
  <c r="AO202" i="3"/>
  <c r="AT201" i="3"/>
  <c r="AR201" i="3"/>
  <c r="AP201" i="3"/>
  <c r="AO201" i="3"/>
  <c r="AT200" i="3"/>
  <c r="AR200" i="3"/>
  <c r="AP200" i="3"/>
  <c r="AO200" i="3"/>
  <c r="AT199" i="3"/>
  <c r="AR199" i="3"/>
  <c r="AP199" i="3"/>
  <c r="AO199" i="3"/>
  <c r="AT198" i="3"/>
  <c r="AR198" i="3"/>
  <c r="AP198" i="3"/>
  <c r="AO198" i="3"/>
  <c r="AT197" i="3"/>
  <c r="AR197" i="3"/>
  <c r="AP197" i="3"/>
  <c r="AO197" i="3"/>
  <c r="AT196" i="3"/>
  <c r="AR196" i="3"/>
  <c r="AP196" i="3"/>
  <c r="AO196" i="3"/>
  <c r="AT195" i="3"/>
  <c r="AR195" i="3"/>
  <c r="AP195" i="3"/>
  <c r="AO195" i="3"/>
  <c r="AT194" i="3"/>
  <c r="AR194" i="3"/>
  <c r="AP194" i="3"/>
  <c r="AO194" i="3"/>
  <c r="AT193" i="3"/>
  <c r="AR193" i="3"/>
  <c r="AP193" i="3"/>
  <c r="AO193" i="3"/>
  <c r="AT192" i="3"/>
  <c r="AR192" i="3"/>
  <c r="AP192" i="3"/>
  <c r="AO192" i="3"/>
  <c r="AT191" i="3"/>
  <c r="AR191" i="3"/>
  <c r="AP191" i="3"/>
  <c r="AO191" i="3"/>
  <c r="AT190" i="3"/>
  <c r="AR190" i="3"/>
  <c r="AP190" i="3"/>
  <c r="AO190" i="3"/>
  <c r="AT189" i="3"/>
  <c r="AR189" i="3"/>
  <c r="AP189" i="3"/>
  <c r="AO189" i="3"/>
  <c r="AT188" i="3"/>
  <c r="AR188" i="3"/>
  <c r="AP188" i="3"/>
  <c r="AO188" i="3"/>
  <c r="AT187" i="3"/>
  <c r="AR187" i="3"/>
  <c r="AP187" i="3"/>
  <c r="AO187" i="3"/>
  <c r="AT186" i="3"/>
  <c r="AR186" i="3"/>
  <c r="AP186" i="3"/>
  <c r="AO186" i="3"/>
  <c r="AT185" i="3"/>
  <c r="AR185" i="3"/>
  <c r="AP185" i="3"/>
  <c r="AO185" i="3"/>
  <c r="AT184" i="3"/>
  <c r="AR184" i="3"/>
  <c r="AP184" i="3"/>
  <c r="AO184" i="3"/>
  <c r="AT183" i="3"/>
  <c r="AR183" i="3"/>
  <c r="AP183" i="3"/>
  <c r="AO183" i="3"/>
  <c r="AT182" i="3"/>
  <c r="AR182" i="3"/>
  <c r="AP182" i="3"/>
  <c r="AO182" i="3"/>
  <c r="AT181" i="3"/>
  <c r="AR181" i="3"/>
  <c r="AP181" i="3"/>
  <c r="AO181" i="3"/>
  <c r="AT180" i="3"/>
  <c r="AR180" i="3"/>
  <c r="AP180" i="3"/>
  <c r="AO180" i="3"/>
  <c r="AT179" i="3"/>
  <c r="AR179" i="3"/>
  <c r="AP179" i="3"/>
  <c r="AO179" i="3"/>
  <c r="AT178" i="3"/>
  <c r="AR178" i="3"/>
  <c r="AP178" i="3"/>
  <c r="AO178" i="3"/>
  <c r="AT177" i="3"/>
  <c r="AR177" i="3"/>
  <c r="AP177" i="3"/>
  <c r="AO177" i="3"/>
  <c r="AT176" i="3"/>
  <c r="AR176" i="3"/>
  <c r="AP176" i="3"/>
  <c r="AO176" i="3"/>
  <c r="AT175" i="3"/>
  <c r="AR175" i="3"/>
  <c r="AP175" i="3"/>
  <c r="AO175" i="3"/>
  <c r="AT174" i="3"/>
  <c r="AR174" i="3"/>
  <c r="AP174" i="3"/>
  <c r="AO174" i="3"/>
  <c r="AT173" i="3"/>
  <c r="AR173" i="3"/>
  <c r="AP173" i="3"/>
  <c r="AO173" i="3"/>
  <c r="AT172" i="3"/>
  <c r="AR172" i="3"/>
  <c r="AP172" i="3"/>
  <c r="AO172" i="3"/>
  <c r="AT171" i="3"/>
  <c r="AR171" i="3"/>
  <c r="AP171" i="3"/>
  <c r="AO171" i="3"/>
  <c r="AT170" i="3"/>
  <c r="AR170" i="3"/>
  <c r="AP170" i="3"/>
  <c r="AO170" i="3"/>
  <c r="AT169" i="3"/>
  <c r="AR169" i="3"/>
  <c r="AP169" i="3"/>
  <c r="AO169" i="3"/>
  <c r="AT168" i="3"/>
  <c r="AR168" i="3"/>
  <c r="AP168" i="3"/>
  <c r="AO168" i="3"/>
  <c r="AT167" i="3"/>
  <c r="AR167" i="3"/>
  <c r="AP167" i="3"/>
  <c r="AO167" i="3"/>
  <c r="AT166" i="3"/>
  <c r="AR166" i="3"/>
  <c r="AP166" i="3"/>
  <c r="AO166" i="3"/>
  <c r="AT165" i="3"/>
  <c r="AR165" i="3"/>
  <c r="AP165" i="3"/>
  <c r="AO165" i="3"/>
  <c r="AT164" i="3"/>
  <c r="AR164" i="3"/>
  <c r="AP164" i="3"/>
  <c r="AO164" i="3"/>
  <c r="AT163" i="3"/>
  <c r="AR163" i="3"/>
  <c r="AP163" i="3"/>
  <c r="AO163" i="3"/>
  <c r="AT162" i="3"/>
  <c r="AR162" i="3"/>
  <c r="AP162" i="3"/>
  <c r="AO162" i="3"/>
  <c r="AT161" i="3"/>
  <c r="AR161" i="3"/>
  <c r="AP161" i="3"/>
  <c r="AO161" i="3"/>
  <c r="AT160" i="3"/>
  <c r="AR160" i="3"/>
  <c r="AP160" i="3"/>
  <c r="AO160" i="3"/>
  <c r="AT159" i="3"/>
  <c r="AR159" i="3"/>
  <c r="AP159" i="3"/>
  <c r="AO159" i="3"/>
  <c r="AT158" i="3"/>
  <c r="AR158" i="3"/>
  <c r="AP158" i="3"/>
  <c r="AO158" i="3"/>
  <c r="AT157" i="3"/>
  <c r="AR157" i="3"/>
  <c r="AP157" i="3"/>
  <c r="AO157" i="3"/>
  <c r="AT156" i="3"/>
  <c r="AR156" i="3"/>
  <c r="AP156" i="3"/>
  <c r="AO156" i="3"/>
  <c r="AT155" i="3"/>
  <c r="AR155" i="3"/>
  <c r="AP155" i="3"/>
  <c r="AO155" i="3"/>
  <c r="AT154" i="3"/>
  <c r="AR154" i="3"/>
  <c r="AP154" i="3"/>
  <c r="AO154" i="3"/>
  <c r="AT153" i="3"/>
  <c r="AR153" i="3"/>
  <c r="AP153" i="3"/>
  <c r="AO153" i="3"/>
  <c r="AT152" i="3"/>
  <c r="AR152" i="3"/>
  <c r="AP152" i="3"/>
  <c r="AO152" i="3"/>
  <c r="AT151" i="3"/>
  <c r="AR151" i="3"/>
  <c r="AP151" i="3"/>
  <c r="AO151" i="3"/>
  <c r="AT150" i="3"/>
  <c r="AR150" i="3"/>
  <c r="AP150" i="3"/>
  <c r="AO150" i="3"/>
  <c r="AT149" i="3"/>
  <c r="AR149" i="3"/>
  <c r="AP149" i="3"/>
  <c r="AO149" i="3"/>
  <c r="AT148" i="3"/>
  <c r="AR148" i="3"/>
  <c r="AP148" i="3"/>
  <c r="AO148" i="3"/>
  <c r="AT147" i="3"/>
  <c r="AR147" i="3"/>
  <c r="AP147" i="3"/>
  <c r="AO147" i="3"/>
  <c r="AT146" i="3"/>
  <c r="AR146" i="3"/>
  <c r="AP146" i="3"/>
  <c r="AO146" i="3"/>
  <c r="AT145" i="3"/>
  <c r="AR145" i="3"/>
  <c r="AP145" i="3"/>
  <c r="AO145" i="3"/>
  <c r="AT144" i="3"/>
  <c r="AR144" i="3"/>
  <c r="AP144" i="3"/>
  <c r="AO144" i="3"/>
  <c r="AT143" i="3"/>
  <c r="AR143" i="3"/>
  <c r="AP143" i="3"/>
  <c r="AO143" i="3"/>
  <c r="AT142" i="3"/>
  <c r="AR142" i="3"/>
  <c r="AP142" i="3"/>
  <c r="AO142" i="3"/>
  <c r="AT141" i="3"/>
  <c r="AR141" i="3"/>
  <c r="AP141" i="3"/>
  <c r="AO141" i="3"/>
  <c r="AT140" i="3"/>
  <c r="AR140" i="3"/>
  <c r="AP140" i="3"/>
  <c r="AO140" i="3"/>
  <c r="AT139" i="3"/>
  <c r="AR139" i="3"/>
  <c r="AP139" i="3"/>
  <c r="AO139" i="3"/>
  <c r="AT138" i="3"/>
  <c r="AR138" i="3"/>
  <c r="AP138" i="3"/>
  <c r="AO138" i="3"/>
  <c r="AT137" i="3"/>
  <c r="AR137" i="3"/>
  <c r="AP137" i="3"/>
  <c r="AO137" i="3"/>
  <c r="AT136" i="3"/>
  <c r="AR136" i="3"/>
  <c r="AP136" i="3"/>
  <c r="AO136" i="3"/>
  <c r="AT135" i="3"/>
  <c r="AR135" i="3"/>
  <c r="AP135" i="3"/>
  <c r="AO135" i="3"/>
  <c r="AT134" i="3"/>
  <c r="AR134" i="3"/>
  <c r="AP134" i="3"/>
  <c r="AO134" i="3"/>
  <c r="AT133" i="3"/>
  <c r="AR133" i="3"/>
  <c r="AP133" i="3"/>
  <c r="AO133" i="3"/>
  <c r="AT132" i="3"/>
  <c r="AR132" i="3"/>
  <c r="AP132" i="3"/>
  <c r="AO132" i="3"/>
  <c r="AT131" i="3"/>
  <c r="AR131" i="3"/>
  <c r="AP131" i="3"/>
  <c r="AO131" i="3"/>
  <c r="AT130" i="3"/>
  <c r="AR130" i="3"/>
  <c r="AP130" i="3"/>
  <c r="AO130" i="3"/>
  <c r="AT129" i="3"/>
  <c r="AR129" i="3"/>
  <c r="AP129" i="3"/>
  <c r="AO129" i="3"/>
  <c r="AT128" i="3"/>
  <c r="AR128" i="3"/>
  <c r="AP128" i="3"/>
  <c r="AO128" i="3"/>
  <c r="AT127" i="3"/>
  <c r="AR127" i="3"/>
  <c r="AP127" i="3"/>
  <c r="AO127" i="3"/>
  <c r="AT126" i="3"/>
  <c r="AR126" i="3"/>
  <c r="AP126" i="3"/>
  <c r="AO126" i="3"/>
  <c r="AT125" i="3"/>
  <c r="AR125" i="3"/>
  <c r="AP125" i="3"/>
  <c r="AO125" i="3"/>
  <c r="AT124" i="3"/>
  <c r="AR124" i="3"/>
  <c r="AP124" i="3"/>
  <c r="AO124" i="3"/>
  <c r="AT123" i="3"/>
  <c r="AR123" i="3"/>
  <c r="AP123" i="3"/>
  <c r="AO123" i="3"/>
  <c r="AT122" i="3"/>
  <c r="AR122" i="3"/>
  <c r="AP122" i="3"/>
  <c r="AO122" i="3"/>
  <c r="AT121" i="3"/>
  <c r="AR121" i="3"/>
  <c r="AP121" i="3"/>
  <c r="AO121" i="3"/>
  <c r="AT120" i="3"/>
  <c r="AR120" i="3"/>
  <c r="AP120" i="3"/>
  <c r="AO120" i="3"/>
  <c r="AT119" i="3"/>
  <c r="AR119" i="3"/>
  <c r="AP119" i="3"/>
  <c r="AO119" i="3"/>
  <c r="AT118" i="3"/>
  <c r="AR118" i="3"/>
  <c r="AP118" i="3"/>
  <c r="AO118" i="3"/>
  <c r="AT117" i="3"/>
  <c r="AR117" i="3"/>
  <c r="AP117" i="3"/>
  <c r="AO117" i="3"/>
  <c r="AT116" i="3"/>
  <c r="AR116" i="3"/>
  <c r="AP116" i="3"/>
  <c r="AO116" i="3"/>
  <c r="AT115" i="3"/>
  <c r="AR115" i="3"/>
  <c r="AP115" i="3"/>
  <c r="AO115" i="3"/>
  <c r="AT114" i="3"/>
  <c r="AR114" i="3"/>
  <c r="AP114" i="3"/>
  <c r="AO114" i="3"/>
  <c r="AT113" i="3"/>
  <c r="AR113" i="3"/>
  <c r="AP113" i="3"/>
  <c r="AO113" i="3"/>
  <c r="AT112" i="3"/>
  <c r="AR112" i="3"/>
  <c r="AP112" i="3"/>
  <c r="AO112" i="3"/>
  <c r="AT111" i="3"/>
  <c r="AR111" i="3"/>
  <c r="AP111" i="3"/>
  <c r="AO111" i="3"/>
  <c r="AT110" i="3"/>
  <c r="AR110" i="3"/>
  <c r="AP110" i="3"/>
  <c r="AO110" i="3"/>
  <c r="AT109" i="3"/>
  <c r="AR109" i="3"/>
  <c r="AP109" i="3"/>
  <c r="AO109" i="3"/>
  <c r="AT108" i="3"/>
  <c r="AR108" i="3"/>
  <c r="AP108" i="3"/>
  <c r="AO108" i="3"/>
  <c r="AT107" i="3"/>
  <c r="AR107" i="3"/>
  <c r="AP107" i="3"/>
  <c r="AO107" i="3"/>
  <c r="AT106" i="3"/>
  <c r="AR106" i="3"/>
  <c r="AP106" i="3"/>
  <c r="AO106" i="3"/>
  <c r="AT105" i="3"/>
  <c r="AR105" i="3"/>
  <c r="AP105" i="3"/>
  <c r="AO105" i="3"/>
  <c r="AT104" i="3"/>
  <c r="AR104" i="3"/>
  <c r="AP104" i="3"/>
  <c r="AO104" i="3"/>
  <c r="AT103" i="3"/>
  <c r="AR103" i="3"/>
  <c r="AP103" i="3"/>
  <c r="AO103" i="3"/>
  <c r="AT102" i="3"/>
  <c r="AR102" i="3"/>
  <c r="AP102" i="3"/>
  <c r="AO102" i="3"/>
  <c r="AT101" i="3"/>
  <c r="AR101" i="3"/>
  <c r="AP101" i="3"/>
  <c r="AO101" i="3"/>
  <c r="AT100" i="3"/>
  <c r="AR100" i="3"/>
  <c r="AP100" i="3"/>
  <c r="AO100" i="3"/>
  <c r="AT99" i="3"/>
  <c r="AR99" i="3"/>
  <c r="AP99" i="3"/>
  <c r="AO99" i="3"/>
  <c r="AT98" i="3"/>
  <c r="AR98" i="3"/>
  <c r="AP98" i="3"/>
  <c r="AO98" i="3"/>
  <c r="AT97" i="3"/>
  <c r="AR97" i="3"/>
  <c r="AP97" i="3"/>
  <c r="AO97" i="3"/>
  <c r="AT96" i="3"/>
  <c r="AR96" i="3"/>
  <c r="AP96" i="3"/>
  <c r="AO96" i="3"/>
  <c r="AT95" i="3"/>
  <c r="AR95" i="3"/>
  <c r="AP95" i="3"/>
  <c r="AO95" i="3"/>
  <c r="AT94" i="3"/>
  <c r="AR94" i="3"/>
  <c r="AP94" i="3"/>
  <c r="AO94" i="3"/>
  <c r="AT93" i="3"/>
  <c r="AR93" i="3"/>
  <c r="AP93" i="3"/>
  <c r="AO93" i="3"/>
  <c r="AT92" i="3"/>
  <c r="AR92" i="3"/>
  <c r="AP92" i="3"/>
  <c r="AO92" i="3"/>
  <c r="AT91" i="3"/>
  <c r="AR91" i="3"/>
  <c r="AP91" i="3"/>
  <c r="AO91" i="3"/>
  <c r="AT90" i="3"/>
  <c r="AR90" i="3"/>
  <c r="AP90" i="3"/>
  <c r="AO90" i="3"/>
  <c r="AT89" i="3"/>
  <c r="AR89" i="3"/>
  <c r="AP89" i="3"/>
  <c r="AO89" i="3"/>
  <c r="AT88" i="3"/>
  <c r="AR88" i="3"/>
  <c r="AP88" i="3"/>
  <c r="AO88" i="3"/>
  <c r="AT87" i="3"/>
  <c r="AR87" i="3"/>
  <c r="AP87" i="3"/>
  <c r="AO87" i="3"/>
  <c r="AT86" i="3"/>
  <c r="AR86" i="3"/>
  <c r="AP86" i="3"/>
  <c r="AO86" i="3"/>
  <c r="AT85" i="3"/>
  <c r="AR85" i="3"/>
  <c r="AP85" i="3"/>
  <c r="AO85" i="3"/>
  <c r="AT84" i="3"/>
  <c r="AR84" i="3"/>
  <c r="AP84" i="3"/>
  <c r="AO84" i="3"/>
  <c r="AT83" i="3"/>
  <c r="AR83" i="3"/>
  <c r="AP83" i="3"/>
  <c r="AO83" i="3"/>
  <c r="AT82" i="3"/>
  <c r="AR82" i="3"/>
  <c r="AP82" i="3"/>
  <c r="AO82" i="3"/>
  <c r="AT81" i="3"/>
  <c r="AR81" i="3"/>
  <c r="AP81" i="3"/>
  <c r="AO81" i="3"/>
  <c r="AT80" i="3"/>
  <c r="AR80" i="3"/>
  <c r="AP80" i="3"/>
  <c r="AO80" i="3"/>
  <c r="AT79" i="3"/>
  <c r="AR79" i="3"/>
  <c r="AP79" i="3"/>
  <c r="AO79" i="3"/>
  <c r="AT78" i="3"/>
  <c r="AR78" i="3"/>
  <c r="AP78" i="3"/>
  <c r="AO78" i="3"/>
  <c r="AT77" i="3"/>
  <c r="AR77" i="3"/>
  <c r="AP77" i="3"/>
  <c r="AO77" i="3"/>
  <c r="AT76" i="3"/>
  <c r="AR76" i="3"/>
  <c r="AP76" i="3"/>
  <c r="AO76" i="3"/>
  <c r="AT75" i="3"/>
  <c r="AR75" i="3"/>
  <c r="AP75" i="3"/>
  <c r="AO75" i="3"/>
  <c r="AT74" i="3"/>
  <c r="AR74" i="3"/>
  <c r="AP74" i="3"/>
  <c r="AO74" i="3"/>
  <c r="AT73" i="3"/>
  <c r="AR73" i="3"/>
  <c r="AP73" i="3"/>
  <c r="AO73" i="3"/>
  <c r="AT72" i="3"/>
  <c r="AR72" i="3"/>
  <c r="AP72" i="3"/>
  <c r="AO72" i="3"/>
  <c r="AT71" i="3"/>
  <c r="AR71" i="3"/>
  <c r="AP71" i="3"/>
  <c r="AO71" i="3"/>
  <c r="AT70" i="3"/>
  <c r="AR70" i="3"/>
  <c r="AP70" i="3"/>
  <c r="AO70" i="3"/>
  <c r="AT69" i="3"/>
  <c r="AR69" i="3"/>
  <c r="AP69" i="3"/>
  <c r="AO69" i="3"/>
  <c r="AT68" i="3"/>
  <c r="AR68" i="3"/>
  <c r="AP68" i="3"/>
  <c r="AO68" i="3"/>
  <c r="AT67" i="3"/>
  <c r="AR67" i="3"/>
  <c r="AP67" i="3"/>
  <c r="AO67" i="3"/>
  <c r="AT66" i="3"/>
  <c r="AR66" i="3"/>
  <c r="AP66" i="3"/>
  <c r="AO66" i="3"/>
  <c r="AT65" i="3"/>
  <c r="AR65" i="3"/>
  <c r="AP65" i="3"/>
  <c r="AO65" i="3"/>
  <c r="AT64" i="3"/>
  <c r="AR64" i="3"/>
  <c r="AP64" i="3"/>
  <c r="AO64" i="3"/>
  <c r="AT63" i="3"/>
  <c r="AR63" i="3"/>
  <c r="AP63" i="3"/>
  <c r="AO63" i="3"/>
  <c r="AT62" i="3"/>
  <c r="AR62" i="3"/>
  <c r="AP62" i="3"/>
  <c r="AO62" i="3"/>
  <c r="AT61" i="3"/>
  <c r="AR61" i="3"/>
  <c r="AP61" i="3"/>
  <c r="AO61" i="3"/>
  <c r="AT60" i="3"/>
  <c r="AR60" i="3"/>
  <c r="AP60" i="3"/>
  <c r="AO60" i="3"/>
  <c r="AT59" i="3"/>
  <c r="AR59" i="3"/>
  <c r="AP59" i="3"/>
  <c r="AO59" i="3"/>
  <c r="AT58" i="3"/>
  <c r="AR58" i="3"/>
  <c r="AP58" i="3"/>
  <c r="AO58" i="3"/>
  <c r="AT57" i="3"/>
  <c r="AR57" i="3"/>
  <c r="AP57" i="3"/>
  <c r="AO57" i="3"/>
  <c r="AT56" i="3"/>
  <c r="AR56" i="3"/>
  <c r="AP56" i="3"/>
  <c r="AO56" i="3"/>
  <c r="AT55" i="3"/>
  <c r="AR55" i="3"/>
  <c r="AP55" i="3"/>
  <c r="AO55" i="3"/>
  <c r="AT54" i="3"/>
  <c r="AR54" i="3"/>
  <c r="AP54" i="3"/>
  <c r="AO54" i="3"/>
  <c r="AT53" i="3"/>
  <c r="AR53" i="3"/>
  <c r="AP53" i="3"/>
  <c r="AO53" i="3"/>
  <c r="AT52" i="3"/>
  <c r="AR52" i="3"/>
  <c r="AP52" i="3"/>
  <c r="AO52" i="3"/>
  <c r="AT51" i="3"/>
  <c r="AR51" i="3"/>
  <c r="AP51" i="3"/>
  <c r="AO51" i="3"/>
  <c r="AT50" i="3"/>
  <c r="AR50" i="3"/>
  <c r="AP50" i="3"/>
  <c r="AO50" i="3"/>
  <c r="AT49" i="3"/>
  <c r="AR49" i="3"/>
  <c r="AP49" i="3"/>
  <c r="AO49" i="3"/>
  <c r="AT48" i="3"/>
  <c r="AR48" i="3"/>
  <c r="AP48" i="3"/>
  <c r="AO48" i="3"/>
  <c r="AT47" i="3"/>
  <c r="AR47" i="3"/>
  <c r="AP47" i="3"/>
  <c r="AO47" i="3"/>
  <c r="AT46" i="3"/>
  <c r="AR46" i="3"/>
  <c r="AP46" i="3"/>
  <c r="AO46" i="3"/>
  <c r="AT45" i="3"/>
  <c r="AR45" i="3"/>
  <c r="AP45" i="3"/>
  <c r="AO45" i="3"/>
  <c r="AT44" i="3"/>
  <c r="AR44" i="3"/>
  <c r="AP44" i="3"/>
  <c r="AO44" i="3"/>
  <c r="AT43" i="3"/>
  <c r="AR43" i="3"/>
  <c r="AP43" i="3"/>
  <c r="AO43" i="3"/>
  <c r="AT42" i="3"/>
  <c r="AR42" i="3"/>
  <c r="AP42" i="3"/>
  <c r="AO42" i="3"/>
  <c r="AT41" i="3"/>
  <c r="AR41" i="3"/>
  <c r="AP41" i="3"/>
  <c r="AO41" i="3"/>
  <c r="AT40" i="3"/>
  <c r="AR40" i="3"/>
  <c r="AP40" i="3"/>
  <c r="AO40" i="3"/>
  <c r="AT39" i="3"/>
  <c r="AR39" i="3"/>
  <c r="AP39" i="3"/>
  <c r="AO39" i="3"/>
  <c r="AT38" i="3"/>
  <c r="AR38" i="3"/>
  <c r="AP38" i="3"/>
  <c r="AO38" i="3"/>
  <c r="AT37" i="3"/>
  <c r="AR37" i="3"/>
  <c r="AP37" i="3"/>
  <c r="AO37" i="3"/>
  <c r="AT36" i="3"/>
  <c r="AR36" i="3"/>
  <c r="AP36" i="3"/>
  <c r="AO36" i="3"/>
  <c r="AT35" i="3"/>
  <c r="AR35" i="3"/>
  <c r="AP35" i="3"/>
  <c r="AO35" i="3"/>
  <c r="AT34" i="3"/>
  <c r="AR34" i="3"/>
  <c r="AP34" i="3"/>
  <c r="AO34" i="3"/>
  <c r="AT33" i="3"/>
  <c r="AR33" i="3"/>
  <c r="AP33" i="3"/>
  <c r="AO33" i="3"/>
  <c r="AT32" i="3"/>
  <c r="AR32" i="3"/>
  <c r="AP32" i="3"/>
  <c r="AO32" i="3"/>
  <c r="AT31" i="3"/>
  <c r="AR31" i="3"/>
  <c r="AP31" i="3"/>
  <c r="AO31" i="3"/>
  <c r="AT30" i="3"/>
  <c r="AR30" i="3"/>
  <c r="AP30" i="3"/>
  <c r="AO30" i="3"/>
  <c r="AT29" i="3"/>
  <c r="AR29" i="3"/>
  <c r="AP29" i="3"/>
  <c r="AO29" i="3"/>
  <c r="AT28" i="3"/>
  <c r="AR28" i="3"/>
  <c r="AP28" i="3"/>
  <c r="AO28" i="3"/>
  <c r="AT27" i="3"/>
  <c r="AR27" i="3"/>
  <c r="AP27" i="3"/>
  <c r="AO27" i="3"/>
  <c r="AT26" i="3"/>
  <c r="AR26" i="3"/>
  <c r="AP26" i="3"/>
  <c r="AO26" i="3"/>
  <c r="AT25" i="3"/>
  <c r="AR25" i="3"/>
  <c r="AP25" i="3"/>
  <c r="AO25" i="3"/>
  <c r="AT24" i="3"/>
  <c r="AR24" i="3"/>
  <c r="AP24" i="3"/>
  <c r="AO24" i="3"/>
  <c r="AT23" i="3"/>
  <c r="AR23" i="3"/>
  <c r="AP23" i="3"/>
  <c r="AO23" i="3"/>
  <c r="AT22" i="3"/>
  <c r="AR22" i="3"/>
  <c r="AP22" i="3"/>
  <c r="AO22" i="3"/>
  <c r="AT21" i="3"/>
  <c r="AR21" i="3"/>
  <c r="AP21" i="3"/>
  <c r="AO21" i="3"/>
  <c r="AT20" i="3"/>
  <c r="AR20" i="3"/>
  <c r="AP20" i="3"/>
  <c r="AO20" i="3"/>
  <c r="AT19" i="3"/>
  <c r="AR19" i="3"/>
  <c r="AP19" i="3"/>
  <c r="AO19" i="3"/>
  <c r="AT18" i="3"/>
  <c r="AR18" i="3"/>
  <c r="AP18" i="3"/>
  <c r="AO18" i="3"/>
  <c r="AT17" i="3"/>
  <c r="AR17" i="3"/>
  <c r="AP17" i="3"/>
  <c r="AO17" i="3"/>
  <c r="AT16" i="3"/>
  <c r="AR16" i="3"/>
  <c r="AP16" i="3"/>
  <c r="AO16" i="3"/>
  <c r="AT15" i="3"/>
  <c r="AR15" i="3"/>
  <c r="AP15" i="3"/>
  <c r="AO15" i="3"/>
  <c r="AT14" i="3"/>
  <c r="AR14" i="3"/>
  <c r="AP14" i="3"/>
  <c r="AO14" i="3"/>
  <c r="AT13" i="3"/>
  <c r="AR13" i="3"/>
  <c r="AP13" i="3"/>
  <c r="AO13" i="3"/>
  <c r="AT12" i="3"/>
  <c r="AR12" i="3"/>
  <c r="AP12" i="3"/>
  <c r="AO12" i="3"/>
  <c r="AT11" i="3"/>
  <c r="AR11" i="3"/>
  <c r="AP11" i="3"/>
  <c r="AO11" i="3"/>
  <c r="AT10" i="3"/>
  <c r="AR10" i="3"/>
  <c r="AP10" i="3"/>
  <c r="AO10" i="3"/>
  <c r="AT9" i="3"/>
  <c r="AR9" i="3"/>
  <c r="AP9" i="3"/>
  <c r="AO9" i="3"/>
  <c r="AT8" i="3"/>
  <c r="AR8" i="3"/>
  <c r="AP8" i="3"/>
  <c r="AO8" i="3"/>
  <c r="AT7" i="3"/>
  <c r="AR7" i="3"/>
  <c r="AP7" i="3"/>
  <c r="AO7" i="3"/>
  <c r="AT6" i="3"/>
  <c r="AR6" i="3"/>
  <c r="AP6" i="3"/>
  <c r="AO6" i="3"/>
  <c r="AT5" i="3"/>
  <c r="AR5" i="3"/>
  <c r="AP5" i="3"/>
  <c r="AO5" i="3"/>
  <c r="AQ3" i="3"/>
  <c r="AN3" i="3"/>
  <c r="AM3" i="3"/>
  <c r="AJ333" i="3"/>
  <c r="AH333" i="3"/>
  <c r="AF333" i="3"/>
  <c r="AE333" i="3"/>
  <c r="AJ332" i="3"/>
  <c r="AH332" i="3"/>
  <c r="AF332" i="3"/>
  <c r="AE332" i="3"/>
  <c r="AJ331" i="3"/>
  <c r="AH331" i="3"/>
  <c r="AF331" i="3"/>
  <c r="AE331" i="3"/>
  <c r="AJ330" i="3"/>
  <c r="AH330" i="3"/>
  <c r="AF330" i="3"/>
  <c r="AE330" i="3"/>
  <c r="AJ329" i="3"/>
  <c r="AH329" i="3"/>
  <c r="AF329" i="3"/>
  <c r="AE329" i="3"/>
  <c r="AJ328" i="3"/>
  <c r="AH328" i="3"/>
  <c r="AF328" i="3"/>
  <c r="AE328" i="3"/>
  <c r="AJ327" i="3"/>
  <c r="AH327" i="3"/>
  <c r="AF327" i="3"/>
  <c r="AE327" i="3"/>
  <c r="AJ326" i="3"/>
  <c r="AH326" i="3"/>
  <c r="AF326" i="3"/>
  <c r="AE326" i="3"/>
  <c r="AJ325" i="3"/>
  <c r="AH325" i="3"/>
  <c r="AF325" i="3"/>
  <c r="AE325" i="3"/>
  <c r="AJ324" i="3"/>
  <c r="AH324" i="3"/>
  <c r="AF324" i="3"/>
  <c r="AE324" i="3"/>
  <c r="AJ323" i="3"/>
  <c r="AH323" i="3"/>
  <c r="AF323" i="3"/>
  <c r="AE323" i="3"/>
  <c r="AJ322" i="3"/>
  <c r="AH322" i="3"/>
  <c r="AF322" i="3"/>
  <c r="AE322" i="3"/>
  <c r="AJ321" i="3"/>
  <c r="AH321" i="3"/>
  <c r="AF321" i="3"/>
  <c r="AE321" i="3"/>
  <c r="AJ320" i="3"/>
  <c r="AH320" i="3"/>
  <c r="AF320" i="3"/>
  <c r="AE320" i="3"/>
  <c r="AJ319" i="3"/>
  <c r="AH319" i="3"/>
  <c r="AF319" i="3"/>
  <c r="AE319" i="3"/>
  <c r="AJ318" i="3"/>
  <c r="AH318" i="3"/>
  <c r="AF318" i="3"/>
  <c r="AE318" i="3"/>
  <c r="AJ317" i="3"/>
  <c r="AH317" i="3"/>
  <c r="AF317" i="3"/>
  <c r="AE317" i="3"/>
  <c r="AJ316" i="3"/>
  <c r="AH316" i="3"/>
  <c r="AF316" i="3"/>
  <c r="AE316" i="3"/>
  <c r="AJ315" i="3"/>
  <c r="AH315" i="3"/>
  <c r="AF315" i="3"/>
  <c r="AE315" i="3"/>
  <c r="AJ314" i="3"/>
  <c r="AH314" i="3"/>
  <c r="AF314" i="3"/>
  <c r="AE314" i="3"/>
  <c r="AJ313" i="3"/>
  <c r="AH313" i="3"/>
  <c r="AF313" i="3"/>
  <c r="AE313" i="3"/>
  <c r="AJ312" i="3"/>
  <c r="AH312" i="3"/>
  <c r="AF312" i="3"/>
  <c r="AE312" i="3"/>
  <c r="AJ311" i="3"/>
  <c r="AH311" i="3"/>
  <c r="AF311" i="3"/>
  <c r="AE311" i="3"/>
  <c r="AJ310" i="3"/>
  <c r="AH310" i="3"/>
  <c r="AF310" i="3"/>
  <c r="AE310" i="3"/>
  <c r="AJ309" i="3"/>
  <c r="AH309" i="3"/>
  <c r="AF309" i="3"/>
  <c r="AE309" i="3"/>
  <c r="AJ308" i="3"/>
  <c r="AH308" i="3"/>
  <c r="AF308" i="3"/>
  <c r="AE308" i="3"/>
  <c r="AJ307" i="3"/>
  <c r="AH307" i="3"/>
  <c r="AF307" i="3"/>
  <c r="AE307" i="3"/>
  <c r="AJ306" i="3"/>
  <c r="AH306" i="3"/>
  <c r="AF306" i="3"/>
  <c r="AE306" i="3"/>
  <c r="AJ305" i="3"/>
  <c r="AH305" i="3"/>
  <c r="AF305" i="3"/>
  <c r="AE305" i="3"/>
  <c r="AJ304" i="3"/>
  <c r="AH304" i="3"/>
  <c r="AF304" i="3"/>
  <c r="AE304" i="3"/>
  <c r="AJ303" i="3"/>
  <c r="AH303" i="3"/>
  <c r="AF303" i="3"/>
  <c r="AE303" i="3"/>
  <c r="AJ302" i="3"/>
  <c r="AH302" i="3"/>
  <c r="AF302" i="3"/>
  <c r="AE302" i="3"/>
  <c r="AJ301" i="3"/>
  <c r="AH301" i="3"/>
  <c r="AF301" i="3"/>
  <c r="AE301" i="3"/>
  <c r="AJ300" i="3"/>
  <c r="AH300" i="3"/>
  <c r="AF300" i="3"/>
  <c r="AE300" i="3"/>
  <c r="AJ299" i="3"/>
  <c r="AH299" i="3"/>
  <c r="AF299" i="3"/>
  <c r="AE299" i="3"/>
  <c r="AJ298" i="3"/>
  <c r="AH298" i="3"/>
  <c r="AF298" i="3"/>
  <c r="AE298" i="3"/>
  <c r="AJ297" i="3"/>
  <c r="AH297" i="3"/>
  <c r="AF297" i="3"/>
  <c r="AE297" i="3"/>
  <c r="AJ296" i="3"/>
  <c r="AH296" i="3"/>
  <c r="AF296" i="3"/>
  <c r="AE296" i="3"/>
  <c r="AJ295" i="3"/>
  <c r="AH295" i="3"/>
  <c r="AF295" i="3"/>
  <c r="AE295" i="3"/>
  <c r="AJ294" i="3"/>
  <c r="AH294" i="3"/>
  <c r="AF294" i="3"/>
  <c r="AE294" i="3"/>
  <c r="AJ293" i="3"/>
  <c r="AH293" i="3"/>
  <c r="AF293" i="3"/>
  <c r="AE293" i="3"/>
  <c r="AJ292" i="3"/>
  <c r="AH292" i="3"/>
  <c r="AF292" i="3"/>
  <c r="AE292" i="3"/>
  <c r="AJ291" i="3"/>
  <c r="AH291" i="3"/>
  <c r="AF291" i="3"/>
  <c r="AE291" i="3"/>
  <c r="AJ290" i="3"/>
  <c r="AH290" i="3"/>
  <c r="AF290" i="3"/>
  <c r="AE290" i="3"/>
  <c r="AJ289" i="3"/>
  <c r="AH289" i="3"/>
  <c r="AF289" i="3"/>
  <c r="AE289" i="3"/>
  <c r="AJ288" i="3"/>
  <c r="AH288" i="3"/>
  <c r="AF288" i="3"/>
  <c r="AE288" i="3"/>
  <c r="AJ287" i="3"/>
  <c r="AH287" i="3"/>
  <c r="AF287" i="3"/>
  <c r="AE287" i="3"/>
  <c r="AJ286" i="3"/>
  <c r="AH286" i="3"/>
  <c r="AF286" i="3"/>
  <c r="AE286" i="3"/>
  <c r="AJ285" i="3"/>
  <c r="AH285" i="3"/>
  <c r="AF285" i="3"/>
  <c r="AE285" i="3"/>
  <c r="AJ284" i="3"/>
  <c r="AH284" i="3"/>
  <c r="AF284" i="3"/>
  <c r="AE284" i="3"/>
  <c r="AJ283" i="3"/>
  <c r="AH283" i="3"/>
  <c r="AF283" i="3"/>
  <c r="AE283" i="3"/>
  <c r="AJ282" i="3"/>
  <c r="AH282" i="3"/>
  <c r="AF282" i="3"/>
  <c r="AE282" i="3"/>
  <c r="AJ281" i="3"/>
  <c r="AH281" i="3"/>
  <c r="AF281" i="3"/>
  <c r="AE281" i="3"/>
  <c r="AJ280" i="3"/>
  <c r="AH280" i="3"/>
  <c r="AF280" i="3"/>
  <c r="AE280" i="3"/>
  <c r="AJ279" i="3"/>
  <c r="AH279" i="3"/>
  <c r="AF279" i="3"/>
  <c r="AE279" i="3"/>
  <c r="AJ278" i="3"/>
  <c r="AH278" i="3"/>
  <c r="AF278" i="3"/>
  <c r="AE278" i="3"/>
  <c r="AJ277" i="3"/>
  <c r="AH277" i="3"/>
  <c r="AF277" i="3"/>
  <c r="AE277" i="3"/>
  <c r="AJ276" i="3"/>
  <c r="AH276" i="3"/>
  <c r="AF276" i="3"/>
  <c r="AE276" i="3"/>
  <c r="AJ275" i="3"/>
  <c r="AH275" i="3"/>
  <c r="AF275" i="3"/>
  <c r="AE275" i="3"/>
  <c r="AJ274" i="3"/>
  <c r="AH274" i="3"/>
  <c r="AF274" i="3"/>
  <c r="AE274" i="3"/>
  <c r="AJ273" i="3"/>
  <c r="AH273" i="3"/>
  <c r="AF273" i="3"/>
  <c r="AE273" i="3"/>
  <c r="AJ272" i="3"/>
  <c r="AH272" i="3"/>
  <c r="AF272" i="3"/>
  <c r="AE272" i="3"/>
  <c r="AJ271" i="3"/>
  <c r="AH271" i="3"/>
  <c r="AF271" i="3"/>
  <c r="AE271" i="3"/>
  <c r="AJ270" i="3"/>
  <c r="AH270" i="3"/>
  <c r="AF270" i="3"/>
  <c r="AE270" i="3"/>
  <c r="AJ269" i="3"/>
  <c r="AH269" i="3"/>
  <c r="AF269" i="3"/>
  <c r="AE269" i="3"/>
  <c r="AJ268" i="3"/>
  <c r="AH268" i="3"/>
  <c r="AF268" i="3"/>
  <c r="AE268" i="3"/>
  <c r="AJ267" i="3"/>
  <c r="AH267" i="3"/>
  <c r="AF267" i="3"/>
  <c r="AE267" i="3"/>
  <c r="AJ266" i="3"/>
  <c r="AH266" i="3"/>
  <c r="AF266" i="3"/>
  <c r="AE266" i="3"/>
  <c r="AJ265" i="3"/>
  <c r="AH265" i="3"/>
  <c r="AF265" i="3"/>
  <c r="AE265" i="3"/>
  <c r="AJ264" i="3"/>
  <c r="AH264" i="3"/>
  <c r="AF264" i="3"/>
  <c r="AE264" i="3"/>
  <c r="AJ263" i="3"/>
  <c r="AH263" i="3"/>
  <c r="AF263" i="3"/>
  <c r="AE263" i="3"/>
  <c r="AJ262" i="3"/>
  <c r="AH262" i="3"/>
  <c r="AF262" i="3"/>
  <c r="AE262" i="3"/>
  <c r="AJ261" i="3"/>
  <c r="AH261" i="3"/>
  <c r="AF261" i="3"/>
  <c r="AE261" i="3"/>
  <c r="AJ260" i="3"/>
  <c r="AH260" i="3"/>
  <c r="AF260" i="3"/>
  <c r="AE260" i="3"/>
  <c r="AJ259" i="3"/>
  <c r="AH259" i="3"/>
  <c r="AF259" i="3"/>
  <c r="AE259" i="3"/>
  <c r="AJ258" i="3"/>
  <c r="AH258" i="3"/>
  <c r="AF258" i="3"/>
  <c r="AE258" i="3"/>
  <c r="AJ257" i="3"/>
  <c r="AH257" i="3"/>
  <c r="AF257" i="3"/>
  <c r="AE257" i="3"/>
  <c r="AJ256" i="3"/>
  <c r="AH256" i="3"/>
  <c r="AF256" i="3"/>
  <c r="AE256" i="3"/>
  <c r="AJ255" i="3"/>
  <c r="AH255" i="3"/>
  <c r="AF255" i="3"/>
  <c r="AE255" i="3"/>
  <c r="AJ254" i="3"/>
  <c r="AH254" i="3"/>
  <c r="AF254" i="3"/>
  <c r="AE254" i="3"/>
  <c r="AJ253" i="3"/>
  <c r="AH253" i="3"/>
  <c r="AF253" i="3"/>
  <c r="AE253" i="3"/>
  <c r="AJ252" i="3"/>
  <c r="AH252" i="3"/>
  <c r="AF252" i="3"/>
  <c r="AE252" i="3"/>
  <c r="AJ251" i="3"/>
  <c r="AH251" i="3"/>
  <c r="AF251" i="3"/>
  <c r="AE251" i="3"/>
  <c r="AJ250" i="3"/>
  <c r="AH250" i="3"/>
  <c r="AF250" i="3"/>
  <c r="AE250" i="3"/>
  <c r="AJ249" i="3"/>
  <c r="AH249" i="3"/>
  <c r="AF249" i="3"/>
  <c r="AE249" i="3"/>
  <c r="AJ248" i="3"/>
  <c r="AH248" i="3"/>
  <c r="AF248" i="3"/>
  <c r="AE248" i="3"/>
  <c r="AJ247" i="3"/>
  <c r="AH247" i="3"/>
  <c r="AF247" i="3"/>
  <c r="AE247" i="3"/>
  <c r="AJ246" i="3"/>
  <c r="AH246" i="3"/>
  <c r="AF246" i="3"/>
  <c r="AE246" i="3"/>
  <c r="AJ245" i="3"/>
  <c r="AH245" i="3"/>
  <c r="AF245" i="3"/>
  <c r="AE245" i="3"/>
  <c r="AJ244" i="3"/>
  <c r="AH244" i="3"/>
  <c r="AF244" i="3"/>
  <c r="AE244" i="3"/>
  <c r="AJ243" i="3"/>
  <c r="AH243" i="3"/>
  <c r="AF243" i="3"/>
  <c r="AE243" i="3"/>
  <c r="AJ242" i="3"/>
  <c r="AH242" i="3"/>
  <c r="AF242" i="3"/>
  <c r="AE242" i="3"/>
  <c r="AJ241" i="3"/>
  <c r="AH241" i="3"/>
  <c r="AF241" i="3"/>
  <c r="AE241" i="3"/>
  <c r="AJ240" i="3"/>
  <c r="AH240" i="3"/>
  <c r="AF240" i="3"/>
  <c r="AE240" i="3"/>
  <c r="AJ239" i="3"/>
  <c r="AH239" i="3"/>
  <c r="AF239" i="3"/>
  <c r="AE239" i="3"/>
  <c r="AJ238" i="3"/>
  <c r="AH238" i="3"/>
  <c r="AF238" i="3"/>
  <c r="AE238" i="3"/>
  <c r="AJ237" i="3"/>
  <c r="AH237" i="3"/>
  <c r="AF237" i="3"/>
  <c r="AE237" i="3"/>
  <c r="AJ236" i="3"/>
  <c r="AH236" i="3"/>
  <c r="AF236" i="3"/>
  <c r="AE236" i="3"/>
  <c r="AJ235" i="3"/>
  <c r="AH235" i="3"/>
  <c r="AF235" i="3"/>
  <c r="AE235" i="3"/>
  <c r="AJ234" i="3"/>
  <c r="AH234" i="3"/>
  <c r="AF234" i="3"/>
  <c r="AE234" i="3"/>
  <c r="AJ233" i="3"/>
  <c r="AH233" i="3"/>
  <c r="AF233" i="3"/>
  <c r="AE233" i="3"/>
  <c r="AJ232" i="3"/>
  <c r="AH232" i="3"/>
  <c r="AF232" i="3"/>
  <c r="AE232" i="3"/>
  <c r="AJ231" i="3"/>
  <c r="AH231" i="3"/>
  <c r="AF231" i="3"/>
  <c r="AE231" i="3"/>
  <c r="AJ230" i="3"/>
  <c r="AH230" i="3"/>
  <c r="AF230" i="3"/>
  <c r="AE230" i="3"/>
  <c r="AJ229" i="3"/>
  <c r="AH229" i="3"/>
  <c r="AF229" i="3"/>
  <c r="AE229" i="3"/>
  <c r="AJ228" i="3"/>
  <c r="AH228" i="3"/>
  <c r="AF228" i="3"/>
  <c r="AE228" i="3"/>
  <c r="AJ227" i="3"/>
  <c r="AH227" i="3"/>
  <c r="AF227" i="3"/>
  <c r="AE227" i="3"/>
  <c r="AJ226" i="3"/>
  <c r="AH226" i="3"/>
  <c r="AF226" i="3"/>
  <c r="AE226" i="3"/>
  <c r="AJ225" i="3"/>
  <c r="AH225" i="3"/>
  <c r="AF225" i="3"/>
  <c r="AE225" i="3"/>
  <c r="AJ224" i="3"/>
  <c r="AH224" i="3"/>
  <c r="AF224" i="3"/>
  <c r="AE224" i="3"/>
  <c r="AJ223" i="3"/>
  <c r="AH223" i="3"/>
  <c r="AF223" i="3"/>
  <c r="AE223" i="3"/>
  <c r="AJ222" i="3"/>
  <c r="AH222" i="3"/>
  <c r="AF222" i="3"/>
  <c r="AE222" i="3"/>
  <c r="AJ221" i="3"/>
  <c r="AH221" i="3"/>
  <c r="AF221" i="3"/>
  <c r="AE221" i="3"/>
  <c r="AJ220" i="3"/>
  <c r="AH220" i="3"/>
  <c r="AF220" i="3"/>
  <c r="AE220" i="3"/>
  <c r="AJ219" i="3"/>
  <c r="AH219" i="3"/>
  <c r="AF219" i="3"/>
  <c r="AE219" i="3"/>
  <c r="AJ218" i="3"/>
  <c r="AH218" i="3"/>
  <c r="AF218" i="3"/>
  <c r="AE218" i="3"/>
  <c r="AJ217" i="3"/>
  <c r="AH217" i="3"/>
  <c r="AF217" i="3"/>
  <c r="AE217" i="3"/>
  <c r="AJ216" i="3"/>
  <c r="AH216" i="3"/>
  <c r="AF216" i="3"/>
  <c r="AE216" i="3"/>
  <c r="AJ215" i="3"/>
  <c r="AH215" i="3"/>
  <c r="AF215" i="3"/>
  <c r="AE215" i="3"/>
  <c r="AJ214" i="3"/>
  <c r="AH214" i="3"/>
  <c r="AF214" i="3"/>
  <c r="AE214" i="3"/>
  <c r="AJ213" i="3"/>
  <c r="AH213" i="3"/>
  <c r="AF213" i="3"/>
  <c r="AE213" i="3"/>
  <c r="AJ212" i="3"/>
  <c r="AH212" i="3"/>
  <c r="AF212" i="3"/>
  <c r="AE212" i="3"/>
  <c r="AJ211" i="3"/>
  <c r="AH211" i="3"/>
  <c r="AF211" i="3"/>
  <c r="AE211" i="3"/>
  <c r="AJ210" i="3"/>
  <c r="AH210" i="3"/>
  <c r="AF210" i="3"/>
  <c r="AE210" i="3"/>
  <c r="AJ209" i="3"/>
  <c r="AH209" i="3"/>
  <c r="AF209" i="3"/>
  <c r="AE209" i="3"/>
  <c r="AJ208" i="3"/>
  <c r="AH208" i="3"/>
  <c r="AF208" i="3"/>
  <c r="AE208" i="3"/>
  <c r="AJ207" i="3"/>
  <c r="AH207" i="3"/>
  <c r="AF207" i="3"/>
  <c r="AE207" i="3"/>
  <c r="AJ206" i="3"/>
  <c r="AH206" i="3"/>
  <c r="AF206" i="3"/>
  <c r="AE206" i="3"/>
  <c r="AJ205" i="3"/>
  <c r="AH205" i="3"/>
  <c r="AF205" i="3"/>
  <c r="AE205" i="3"/>
  <c r="AJ204" i="3"/>
  <c r="AH204" i="3"/>
  <c r="AF204" i="3"/>
  <c r="AE204" i="3"/>
  <c r="AJ203" i="3"/>
  <c r="AH203" i="3"/>
  <c r="AF203" i="3"/>
  <c r="AE203" i="3"/>
  <c r="AJ202" i="3"/>
  <c r="AH202" i="3"/>
  <c r="AF202" i="3"/>
  <c r="AE202" i="3"/>
  <c r="AJ201" i="3"/>
  <c r="AH201" i="3"/>
  <c r="AF201" i="3"/>
  <c r="AE201" i="3"/>
  <c r="AJ200" i="3"/>
  <c r="AH200" i="3"/>
  <c r="AF200" i="3"/>
  <c r="AE200" i="3"/>
  <c r="AJ199" i="3"/>
  <c r="AH199" i="3"/>
  <c r="AF199" i="3"/>
  <c r="AE199" i="3"/>
  <c r="AJ198" i="3"/>
  <c r="AH198" i="3"/>
  <c r="AF198" i="3"/>
  <c r="AE198" i="3"/>
  <c r="AJ197" i="3"/>
  <c r="AH197" i="3"/>
  <c r="AF197" i="3"/>
  <c r="AE197" i="3"/>
  <c r="AJ196" i="3"/>
  <c r="AH196" i="3"/>
  <c r="AF196" i="3"/>
  <c r="AE196" i="3"/>
  <c r="AJ195" i="3"/>
  <c r="AH195" i="3"/>
  <c r="AF195" i="3"/>
  <c r="AE195" i="3"/>
  <c r="AJ194" i="3"/>
  <c r="AH194" i="3"/>
  <c r="AF194" i="3"/>
  <c r="AE194" i="3"/>
  <c r="AJ193" i="3"/>
  <c r="AH193" i="3"/>
  <c r="AF193" i="3"/>
  <c r="AE193" i="3"/>
  <c r="AJ192" i="3"/>
  <c r="AH192" i="3"/>
  <c r="AF192" i="3"/>
  <c r="AE192" i="3"/>
  <c r="AJ191" i="3"/>
  <c r="AH191" i="3"/>
  <c r="AF191" i="3"/>
  <c r="AE191" i="3"/>
  <c r="AJ190" i="3"/>
  <c r="AH190" i="3"/>
  <c r="AF190" i="3"/>
  <c r="AE190" i="3"/>
  <c r="AJ189" i="3"/>
  <c r="AH189" i="3"/>
  <c r="AF189" i="3"/>
  <c r="AE189" i="3"/>
  <c r="AJ188" i="3"/>
  <c r="AH188" i="3"/>
  <c r="AF188" i="3"/>
  <c r="AE188" i="3"/>
  <c r="AJ187" i="3"/>
  <c r="AH187" i="3"/>
  <c r="AF187" i="3"/>
  <c r="AE187" i="3"/>
  <c r="AJ186" i="3"/>
  <c r="AH186" i="3"/>
  <c r="AF186" i="3"/>
  <c r="AE186" i="3"/>
  <c r="AJ185" i="3"/>
  <c r="AH185" i="3"/>
  <c r="AF185" i="3"/>
  <c r="AE185" i="3"/>
  <c r="AJ184" i="3"/>
  <c r="AH184" i="3"/>
  <c r="AF184" i="3"/>
  <c r="AE184" i="3"/>
  <c r="AJ183" i="3"/>
  <c r="AH183" i="3"/>
  <c r="AF183" i="3"/>
  <c r="AE183" i="3"/>
  <c r="AJ182" i="3"/>
  <c r="AH182" i="3"/>
  <c r="AF182" i="3"/>
  <c r="AE182" i="3"/>
  <c r="AJ181" i="3"/>
  <c r="AH181" i="3"/>
  <c r="AF181" i="3"/>
  <c r="AE181" i="3"/>
  <c r="AJ180" i="3"/>
  <c r="AH180" i="3"/>
  <c r="AF180" i="3"/>
  <c r="AE180" i="3"/>
  <c r="AJ179" i="3"/>
  <c r="AH179" i="3"/>
  <c r="AF179" i="3"/>
  <c r="AE179" i="3"/>
  <c r="AJ178" i="3"/>
  <c r="AH178" i="3"/>
  <c r="AF178" i="3"/>
  <c r="AE178" i="3"/>
  <c r="AJ177" i="3"/>
  <c r="AH177" i="3"/>
  <c r="AF177" i="3"/>
  <c r="AE177" i="3"/>
  <c r="AJ176" i="3"/>
  <c r="AH176" i="3"/>
  <c r="AF176" i="3"/>
  <c r="AE176" i="3"/>
  <c r="AJ175" i="3"/>
  <c r="AH175" i="3"/>
  <c r="AF175" i="3"/>
  <c r="AE175" i="3"/>
  <c r="AJ174" i="3"/>
  <c r="AH174" i="3"/>
  <c r="AF174" i="3"/>
  <c r="AE174" i="3"/>
  <c r="AJ173" i="3"/>
  <c r="AH173" i="3"/>
  <c r="AF173" i="3"/>
  <c r="AE173" i="3"/>
  <c r="AJ172" i="3"/>
  <c r="AH172" i="3"/>
  <c r="AF172" i="3"/>
  <c r="AE172" i="3"/>
  <c r="AJ171" i="3"/>
  <c r="AH171" i="3"/>
  <c r="AF171" i="3"/>
  <c r="AE171" i="3"/>
  <c r="AJ170" i="3"/>
  <c r="AH170" i="3"/>
  <c r="AF170" i="3"/>
  <c r="AE170" i="3"/>
  <c r="AJ169" i="3"/>
  <c r="AH169" i="3"/>
  <c r="AF169" i="3"/>
  <c r="AE169" i="3"/>
  <c r="AJ168" i="3"/>
  <c r="AH168" i="3"/>
  <c r="AF168" i="3"/>
  <c r="AE168" i="3"/>
  <c r="AJ167" i="3"/>
  <c r="AH167" i="3"/>
  <c r="AF167" i="3"/>
  <c r="AE167" i="3"/>
  <c r="AJ166" i="3"/>
  <c r="AH166" i="3"/>
  <c r="AF166" i="3"/>
  <c r="AE166" i="3"/>
  <c r="AJ165" i="3"/>
  <c r="AH165" i="3"/>
  <c r="AF165" i="3"/>
  <c r="AE165" i="3"/>
  <c r="AJ164" i="3"/>
  <c r="AH164" i="3"/>
  <c r="AF164" i="3"/>
  <c r="AE164" i="3"/>
  <c r="AJ163" i="3"/>
  <c r="AH163" i="3"/>
  <c r="AF163" i="3"/>
  <c r="AE163" i="3"/>
  <c r="AJ162" i="3"/>
  <c r="AH162" i="3"/>
  <c r="AF162" i="3"/>
  <c r="AE162" i="3"/>
  <c r="AJ161" i="3"/>
  <c r="AH161" i="3"/>
  <c r="AF161" i="3"/>
  <c r="AE161" i="3"/>
  <c r="AJ160" i="3"/>
  <c r="AH160" i="3"/>
  <c r="AF160" i="3"/>
  <c r="AE160" i="3"/>
  <c r="AJ159" i="3"/>
  <c r="AH159" i="3"/>
  <c r="AF159" i="3"/>
  <c r="AE159" i="3"/>
  <c r="AJ158" i="3"/>
  <c r="AH158" i="3"/>
  <c r="AF158" i="3"/>
  <c r="AE158" i="3"/>
  <c r="AJ157" i="3"/>
  <c r="AH157" i="3"/>
  <c r="AF157" i="3"/>
  <c r="AE157" i="3"/>
  <c r="AJ156" i="3"/>
  <c r="AH156" i="3"/>
  <c r="AF156" i="3"/>
  <c r="AE156" i="3"/>
  <c r="AJ155" i="3"/>
  <c r="AH155" i="3"/>
  <c r="AF155" i="3"/>
  <c r="AE155" i="3"/>
  <c r="AJ154" i="3"/>
  <c r="AH154" i="3"/>
  <c r="AF154" i="3"/>
  <c r="AE154" i="3"/>
  <c r="AJ153" i="3"/>
  <c r="AH153" i="3"/>
  <c r="AF153" i="3"/>
  <c r="AE153" i="3"/>
  <c r="AJ152" i="3"/>
  <c r="AH152" i="3"/>
  <c r="AF152" i="3"/>
  <c r="AE152" i="3"/>
  <c r="AJ151" i="3"/>
  <c r="AH151" i="3"/>
  <c r="AF151" i="3"/>
  <c r="AE151" i="3"/>
  <c r="AJ150" i="3"/>
  <c r="AH150" i="3"/>
  <c r="AF150" i="3"/>
  <c r="AE150" i="3"/>
  <c r="AJ149" i="3"/>
  <c r="AH149" i="3"/>
  <c r="AF149" i="3"/>
  <c r="AE149" i="3"/>
  <c r="AJ148" i="3"/>
  <c r="AH148" i="3"/>
  <c r="AF148" i="3"/>
  <c r="AE148" i="3"/>
  <c r="AJ147" i="3"/>
  <c r="AH147" i="3"/>
  <c r="AF147" i="3"/>
  <c r="AE147" i="3"/>
  <c r="AJ146" i="3"/>
  <c r="AH146" i="3"/>
  <c r="AF146" i="3"/>
  <c r="AE146" i="3"/>
  <c r="AJ145" i="3"/>
  <c r="AH145" i="3"/>
  <c r="AF145" i="3"/>
  <c r="AE145" i="3"/>
  <c r="AJ144" i="3"/>
  <c r="AH144" i="3"/>
  <c r="AF144" i="3"/>
  <c r="AE144" i="3"/>
  <c r="AJ143" i="3"/>
  <c r="AH143" i="3"/>
  <c r="AF143" i="3"/>
  <c r="AE143" i="3"/>
  <c r="AJ142" i="3"/>
  <c r="AH142" i="3"/>
  <c r="AF142" i="3"/>
  <c r="AE142" i="3"/>
  <c r="AJ141" i="3"/>
  <c r="AH141" i="3"/>
  <c r="AF141" i="3"/>
  <c r="AE141" i="3"/>
  <c r="AJ140" i="3"/>
  <c r="AH140" i="3"/>
  <c r="AF140" i="3"/>
  <c r="AE140" i="3"/>
  <c r="AJ139" i="3"/>
  <c r="AH139" i="3"/>
  <c r="AF139" i="3"/>
  <c r="AE139" i="3"/>
  <c r="AJ138" i="3"/>
  <c r="AH138" i="3"/>
  <c r="AF138" i="3"/>
  <c r="AE138" i="3"/>
  <c r="AJ137" i="3"/>
  <c r="AH137" i="3"/>
  <c r="AF137" i="3"/>
  <c r="AE137" i="3"/>
  <c r="AJ136" i="3"/>
  <c r="AH136" i="3"/>
  <c r="AF136" i="3"/>
  <c r="AE136" i="3"/>
  <c r="AJ135" i="3"/>
  <c r="AH135" i="3"/>
  <c r="AF135" i="3"/>
  <c r="AE135" i="3"/>
  <c r="AJ134" i="3"/>
  <c r="AH134" i="3"/>
  <c r="AF134" i="3"/>
  <c r="AE134" i="3"/>
  <c r="AJ133" i="3"/>
  <c r="AH133" i="3"/>
  <c r="AF133" i="3"/>
  <c r="AE133" i="3"/>
  <c r="AJ132" i="3"/>
  <c r="AH132" i="3"/>
  <c r="AF132" i="3"/>
  <c r="AE132" i="3"/>
  <c r="AJ131" i="3"/>
  <c r="AH131" i="3"/>
  <c r="AF131" i="3"/>
  <c r="AE131" i="3"/>
  <c r="AJ130" i="3"/>
  <c r="AH130" i="3"/>
  <c r="AF130" i="3"/>
  <c r="AE130" i="3"/>
  <c r="AJ129" i="3"/>
  <c r="AH129" i="3"/>
  <c r="AF129" i="3"/>
  <c r="AE129" i="3"/>
  <c r="AJ128" i="3"/>
  <c r="AH128" i="3"/>
  <c r="AF128" i="3"/>
  <c r="AE128" i="3"/>
  <c r="AJ127" i="3"/>
  <c r="AH127" i="3"/>
  <c r="AF127" i="3"/>
  <c r="AE127" i="3"/>
  <c r="AJ126" i="3"/>
  <c r="AH126" i="3"/>
  <c r="AF126" i="3"/>
  <c r="AE126" i="3"/>
  <c r="AJ125" i="3"/>
  <c r="AH125" i="3"/>
  <c r="AF125" i="3"/>
  <c r="AE125" i="3"/>
  <c r="AJ124" i="3"/>
  <c r="AH124" i="3"/>
  <c r="AF124" i="3"/>
  <c r="AE124" i="3"/>
  <c r="AJ123" i="3"/>
  <c r="AH123" i="3"/>
  <c r="AF123" i="3"/>
  <c r="AE123" i="3"/>
  <c r="AJ122" i="3"/>
  <c r="AH122" i="3"/>
  <c r="AF122" i="3"/>
  <c r="AE122" i="3"/>
  <c r="AJ121" i="3"/>
  <c r="AH121" i="3"/>
  <c r="AF121" i="3"/>
  <c r="AE121" i="3"/>
  <c r="AJ120" i="3"/>
  <c r="AH120" i="3"/>
  <c r="AF120" i="3"/>
  <c r="AE120" i="3"/>
  <c r="AJ119" i="3"/>
  <c r="AH119" i="3"/>
  <c r="AF119" i="3"/>
  <c r="AE119" i="3"/>
  <c r="AJ118" i="3"/>
  <c r="AH118" i="3"/>
  <c r="AF118" i="3"/>
  <c r="AE118" i="3"/>
  <c r="AJ117" i="3"/>
  <c r="AH117" i="3"/>
  <c r="AF117" i="3"/>
  <c r="AE117" i="3"/>
  <c r="AJ116" i="3"/>
  <c r="AH116" i="3"/>
  <c r="AF116" i="3"/>
  <c r="AE116" i="3"/>
  <c r="AJ115" i="3"/>
  <c r="AH115" i="3"/>
  <c r="AF115" i="3"/>
  <c r="AE115" i="3"/>
  <c r="AJ114" i="3"/>
  <c r="AH114" i="3"/>
  <c r="AF114" i="3"/>
  <c r="AE114" i="3"/>
  <c r="AJ113" i="3"/>
  <c r="AH113" i="3"/>
  <c r="AF113" i="3"/>
  <c r="AE113" i="3"/>
  <c r="AJ112" i="3"/>
  <c r="AH112" i="3"/>
  <c r="AF112" i="3"/>
  <c r="AE112" i="3"/>
  <c r="AJ111" i="3"/>
  <c r="AH111" i="3"/>
  <c r="AF111" i="3"/>
  <c r="AE111" i="3"/>
  <c r="AJ110" i="3"/>
  <c r="AH110" i="3"/>
  <c r="AF110" i="3"/>
  <c r="AE110" i="3"/>
  <c r="AJ109" i="3"/>
  <c r="AH109" i="3"/>
  <c r="AF109" i="3"/>
  <c r="AE109" i="3"/>
  <c r="AJ108" i="3"/>
  <c r="AH108" i="3"/>
  <c r="AF108" i="3"/>
  <c r="AE108" i="3"/>
  <c r="AJ107" i="3"/>
  <c r="AH107" i="3"/>
  <c r="AF107" i="3"/>
  <c r="AE107" i="3"/>
  <c r="AJ106" i="3"/>
  <c r="AH106" i="3"/>
  <c r="AF106" i="3"/>
  <c r="AE106" i="3"/>
  <c r="AJ105" i="3"/>
  <c r="AH105" i="3"/>
  <c r="AF105" i="3"/>
  <c r="AE105" i="3"/>
  <c r="AJ104" i="3"/>
  <c r="AH104" i="3"/>
  <c r="AF104" i="3"/>
  <c r="AE104" i="3"/>
  <c r="AJ103" i="3"/>
  <c r="AH103" i="3"/>
  <c r="AF103" i="3"/>
  <c r="AE103" i="3"/>
  <c r="AJ102" i="3"/>
  <c r="AH102" i="3"/>
  <c r="AF102" i="3"/>
  <c r="AE102" i="3"/>
  <c r="AJ101" i="3"/>
  <c r="AH101" i="3"/>
  <c r="AF101" i="3"/>
  <c r="AE101" i="3"/>
  <c r="AJ100" i="3"/>
  <c r="AH100" i="3"/>
  <c r="AF100" i="3"/>
  <c r="AE100" i="3"/>
  <c r="AJ99" i="3"/>
  <c r="AH99" i="3"/>
  <c r="AF99" i="3"/>
  <c r="AE99" i="3"/>
  <c r="AJ98" i="3"/>
  <c r="AH98" i="3"/>
  <c r="AF98" i="3"/>
  <c r="AE98" i="3"/>
  <c r="AJ97" i="3"/>
  <c r="AH97" i="3"/>
  <c r="AF97" i="3"/>
  <c r="AE97" i="3"/>
  <c r="AJ96" i="3"/>
  <c r="AH96" i="3"/>
  <c r="AF96" i="3"/>
  <c r="AE96" i="3"/>
  <c r="AJ95" i="3"/>
  <c r="AH95" i="3"/>
  <c r="AF95" i="3"/>
  <c r="AE95" i="3"/>
  <c r="AJ94" i="3"/>
  <c r="AH94" i="3"/>
  <c r="AF94" i="3"/>
  <c r="AE94" i="3"/>
  <c r="AJ93" i="3"/>
  <c r="AH93" i="3"/>
  <c r="AF93" i="3"/>
  <c r="AE93" i="3"/>
  <c r="AJ92" i="3"/>
  <c r="AH92" i="3"/>
  <c r="AF92" i="3"/>
  <c r="AE92" i="3"/>
  <c r="AJ91" i="3"/>
  <c r="AH91" i="3"/>
  <c r="AF91" i="3"/>
  <c r="AE91" i="3"/>
  <c r="AJ90" i="3"/>
  <c r="AH90" i="3"/>
  <c r="AF90" i="3"/>
  <c r="AE90" i="3"/>
  <c r="AJ89" i="3"/>
  <c r="AH89" i="3"/>
  <c r="AF89" i="3"/>
  <c r="AE89" i="3"/>
  <c r="AJ88" i="3"/>
  <c r="AH88" i="3"/>
  <c r="AF88" i="3"/>
  <c r="AE88" i="3"/>
  <c r="AJ87" i="3"/>
  <c r="AH87" i="3"/>
  <c r="AF87" i="3"/>
  <c r="AE87" i="3"/>
  <c r="AJ86" i="3"/>
  <c r="AH86" i="3"/>
  <c r="AF86" i="3"/>
  <c r="AE86" i="3"/>
  <c r="AJ85" i="3"/>
  <c r="AH85" i="3"/>
  <c r="AF85" i="3"/>
  <c r="AE85" i="3"/>
  <c r="AJ84" i="3"/>
  <c r="AH84" i="3"/>
  <c r="AF84" i="3"/>
  <c r="AE84" i="3"/>
  <c r="AJ83" i="3"/>
  <c r="AH83" i="3"/>
  <c r="AF83" i="3"/>
  <c r="AE83" i="3"/>
  <c r="AJ82" i="3"/>
  <c r="AH82" i="3"/>
  <c r="AF82" i="3"/>
  <c r="AE82" i="3"/>
  <c r="AJ81" i="3"/>
  <c r="AH81" i="3"/>
  <c r="AF81" i="3"/>
  <c r="AE81" i="3"/>
  <c r="AJ80" i="3"/>
  <c r="AH80" i="3"/>
  <c r="AF80" i="3"/>
  <c r="AE80" i="3"/>
  <c r="AJ79" i="3"/>
  <c r="AH79" i="3"/>
  <c r="AF79" i="3"/>
  <c r="AE79" i="3"/>
  <c r="AJ78" i="3"/>
  <c r="AH78" i="3"/>
  <c r="AF78" i="3"/>
  <c r="AE78" i="3"/>
  <c r="AJ77" i="3"/>
  <c r="AH77" i="3"/>
  <c r="AF77" i="3"/>
  <c r="AE77" i="3"/>
  <c r="AJ76" i="3"/>
  <c r="AH76" i="3"/>
  <c r="AF76" i="3"/>
  <c r="AE76" i="3"/>
  <c r="AJ75" i="3"/>
  <c r="AH75" i="3"/>
  <c r="AF75" i="3"/>
  <c r="AE75" i="3"/>
  <c r="AJ74" i="3"/>
  <c r="AH74" i="3"/>
  <c r="AF74" i="3"/>
  <c r="AE74" i="3"/>
  <c r="AJ73" i="3"/>
  <c r="AH73" i="3"/>
  <c r="AF73" i="3"/>
  <c r="AE73" i="3"/>
  <c r="AJ72" i="3"/>
  <c r="AH72" i="3"/>
  <c r="AF72" i="3"/>
  <c r="AE72" i="3"/>
  <c r="AJ71" i="3"/>
  <c r="AH71" i="3"/>
  <c r="AF71" i="3"/>
  <c r="AE71" i="3"/>
  <c r="AJ70" i="3"/>
  <c r="AH70" i="3"/>
  <c r="AF70" i="3"/>
  <c r="AE70" i="3"/>
  <c r="AJ69" i="3"/>
  <c r="AH69" i="3"/>
  <c r="AF69" i="3"/>
  <c r="AE69" i="3"/>
  <c r="AJ68" i="3"/>
  <c r="AH68" i="3"/>
  <c r="AF68" i="3"/>
  <c r="AE68" i="3"/>
  <c r="AJ67" i="3"/>
  <c r="AH67" i="3"/>
  <c r="AF67" i="3"/>
  <c r="AE67" i="3"/>
  <c r="AJ66" i="3"/>
  <c r="AH66" i="3"/>
  <c r="AF66" i="3"/>
  <c r="AE66" i="3"/>
  <c r="AJ65" i="3"/>
  <c r="AH65" i="3"/>
  <c r="AF65" i="3"/>
  <c r="AE65" i="3"/>
  <c r="AJ64" i="3"/>
  <c r="AH64" i="3"/>
  <c r="AF64" i="3"/>
  <c r="AE64" i="3"/>
  <c r="AJ63" i="3"/>
  <c r="AH63" i="3"/>
  <c r="AF63" i="3"/>
  <c r="AE63" i="3"/>
  <c r="AJ62" i="3"/>
  <c r="AH62" i="3"/>
  <c r="AF62" i="3"/>
  <c r="AE62" i="3"/>
  <c r="AJ61" i="3"/>
  <c r="AH61" i="3"/>
  <c r="AF61" i="3"/>
  <c r="AE61" i="3"/>
  <c r="AJ60" i="3"/>
  <c r="AH60" i="3"/>
  <c r="AF60" i="3"/>
  <c r="AE60" i="3"/>
  <c r="AJ59" i="3"/>
  <c r="AH59" i="3"/>
  <c r="AF59" i="3"/>
  <c r="AE59" i="3"/>
  <c r="AJ58" i="3"/>
  <c r="AH58" i="3"/>
  <c r="AF58" i="3"/>
  <c r="AE58" i="3"/>
  <c r="AJ57" i="3"/>
  <c r="AH57" i="3"/>
  <c r="AF57" i="3"/>
  <c r="AE57" i="3"/>
  <c r="AJ56" i="3"/>
  <c r="AH56" i="3"/>
  <c r="AF56" i="3"/>
  <c r="AE56" i="3"/>
  <c r="AJ55" i="3"/>
  <c r="AH55" i="3"/>
  <c r="AF55" i="3"/>
  <c r="AE55" i="3"/>
  <c r="AJ54" i="3"/>
  <c r="AH54" i="3"/>
  <c r="AF54" i="3"/>
  <c r="AE54" i="3"/>
  <c r="AJ53" i="3"/>
  <c r="AH53" i="3"/>
  <c r="AF53" i="3"/>
  <c r="AE53" i="3"/>
  <c r="AJ52" i="3"/>
  <c r="AH52" i="3"/>
  <c r="AF52" i="3"/>
  <c r="AE52" i="3"/>
  <c r="AJ51" i="3"/>
  <c r="AH51" i="3"/>
  <c r="AF51" i="3"/>
  <c r="AE51" i="3"/>
  <c r="AJ50" i="3"/>
  <c r="AH50" i="3"/>
  <c r="AF50" i="3"/>
  <c r="AE50" i="3"/>
  <c r="AJ49" i="3"/>
  <c r="AH49" i="3"/>
  <c r="AF49" i="3"/>
  <c r="AE49" i="3"/>
  <c r="AJ48" i="3"/>
  <c r="AH48" i="3"/>
  <c r="AF48" i="3"/>
  <c r="AE48" i="3"/>
  <c r="AJ47" i="3"/>
  <c r="AH47" i="3"/>
  <c r="AF47" i="3"/>
  <c r="AE47" i="3"/>
  <c r="AJ46" i="3"/>
  <c r="AH46" i="3"/>
  <c r="AF46" i="3"/>
  <c r="AE46" i="3"/>
  <c r="AJ45" i="3"/>
  <c r="AH45" i="3"/>
  <c r="AF45" i="3"/>
  <c r="AE45" i="3"/>
  <c r="AJ44" i="3"/>
  <c r="AH44" i="3"/>
  <c r="AF44" i="3"/>
  <c r="AE44" i="3"/>
  <c r="AJ43" i="3"/>
  <c r="AH43" i="3"/>
  <c r="AF43" i="3"/>
  <c r="AE43" i="3"/>
  <c r="AJ42" i="3"/>
  <c r="AH42" i="3"/>
  <c r="AF42" i="3"/>
  <c r="AE42" i="3"/>
  <c r="AJ41" i="3"/>
  <c r="AH41" i="3"/>
  <c r="AF41" i="3"/>
  <c r="AE41" i="3"/>
  <c r="AJ40" i="3"/>
  <c r="AH40" i="3"/>
  <c r="AF40" i="3"/>
  <c r="AE40" i="3"/>
  <c r="AJ39" i="3"/>
  <c r="AH39" i="3"/>
  <c r="AF39" i="3"/>
  <c r="AE39" i="3"/>
  <c r="AJ38" i="3"/>
  <c r="AH38" i="3"/>
  <c r="AF38" i="3"/>
  <c r="AE38" i="3"/>
  <c r="AJ37" i="3"/>
  <c r="AH37" i="3"/>
  <c r="AF37" i="3"/>
  <c r="AE37" i="3"/>
  <c r="AJ36" i="3"/>
  <c r="AH36" i="3"/>
  <c r="AF36" i="3"/>
  <c r="AE36" i="3"/>
  <c r="AJ35" i="3"/>
  <c r="AH35" i="3"/>
  <c r="AF35" i="3"/>
  <c r="AE35" i="3"/>
  <c r="AJ34" i="3"/>
  <c r="AH34" i="3"/>
  <c r="AF34" i="3"/>
  <c r="AE34" i="3"/>
  <c r="AJ33" i="3"/>
  <c r="AH33" i="3"/>
  <c r="AF33" i="3"/>
  <c r="AE33" i="3"/>
  <c r="AJ32" i="3"/>
  <c r="AH32" i="3"/>
  <c r="AF32" i="3"/>
  <c r="AE32" i="3"/>
  <c r="AJ31" i="3"/>
  <c r="AH31" i="3"/>
  <c r="AF31" i="3"/>
  <c r="AE31" i="3"/>
  <c r="AJ30" i="3"/>
  <c r="AH30" i="3"/>
  <c r="AF30" i="3"/>
  <c r="AE30" i="3"/>
  <c r="AJ29" i="3"/>
  <c r="AH29" i="3"/>
  <c r="AF29" i="3"/>
  <c r="AE29" i="3"/>
  <c r="AJ28" i="3"/>
  <c r="AH28" i="3"/>
  <c r="AF28" i="3"/>
  <c r="AE28" i="3"/>
  <c r="AJ27" i="3"/>
  <c r="AH27" i="3"/>
  <c r="AF27" i="3"/>
  <c r="AE27" i="3"/>
  <c r="AJ26" i="3"/>
  <c r="AH26" i="3"/>
  <c r="AF26" i="3"/>
  <c r="AE26" i="3"/>
  <c r="AJ25" i="3"/>
  <c r="AH25" i="3"/>
  <c r="AF25" i="3"/>
  <c r="AE25" i="3"/>
  <c r="AJ24" i="3"/>
  <c r="AH24" i="3"/>
  <c r="AF24" i="3"/>
  <c r="AE24" i="3"/>
  <c r="AJ23" i="3"/>
  <c r="AH23" i="3"/>
  <c r="AF23" i="3"/>
  <c r="AE23" i="3"/>
  <c r="AJ22" i="3"/>
  <c r="AH22" i="3"/>
  <c r="AF22" i="3"/>
  <c r="AE22" i="3"/>
  <c r="AJ21" i="3"/>
  <c r="AH21" i="3"/>
  <c r="AF21" i="3"/>
  <c r="AE21" i="3"/>
  <c r="AJ20" i="3"/>
  <c r="AH20" i="3"/>
  <c r="AF20" i="3"/>
  <c r="AE20" i="3"/>
  <c r="AJ19" i="3"/>
  <c r="AH19" i="3"/>
  <c r="AF19" i="3"/>
  <c r="AE19" i="3"/>
  <c r="AJ18" i="3"/>
  <c r="AH18" i="3"/>
  <c r="AF18" i="3"/>
  <c r="AE18" i="3"/>
  <c r="AJ17" i="3"/>
  <c r="AH17" i="3"/>
  <c r="AF17" i="3"/>
  <c r="AE17" i="3"/>
  <c r="AJ16" i="3"/>
  <c r="AH16" i="3"/>
  <c r="AF16" i="3"/>
  <c r="AE16" i="3"/>
  <c r="AJ15" i="3"/>
  <c r="AH15" i="3"/>
  <c r="AF15" i="3"/>
  <c r="AE15" i="3"/>
  <c r="AJ14" i="3"/>
  <c r="AH14" i="3"/>
  <c r="AF14" i="3"/>
  <c r="AE14" i="3"/>
  <c r="AJ13" i="3"/>
  <c r="AH13" i="3"/>
  <c r="AF13" i="3"/>
  <c r="AE13" i="3"/>
  <c r="AJ12" i="3"/>
  <c r="AH12" i="3"/>
  <c r="AF12" i="3"/>
  <c r="AE12" i="3"/>
  <c r="AJ11" i="3"/>
  <c r="AH11" i="3"/>
  <c r="AF11" i="3"/>
  <c r="AE11" i="3"/>
  <c r="AJ10" i="3"/>
  <c r="AH10" i="3"/>
  <c r="AF10" i="3"/>
  <c r="AE10" i="3"/>
  <c r="AJ9" i="3"/>
  <c r="AH9" i="3"/>
  <c r="AF9" i="3"/>
  <c r="AE9" i="3"/>
  <c r="AJ8" i="3"/>
  <c r="AH8" i="3"/>
  <c r="AF8" i="3"/>
  <c r="AE8" i="3"/>
  <c r="AJ7" i="3"/>
  <c r="AH7" i="3"/>
  <c r="AF7" i="3"/>
  <c r="AE7" i="3"/>
  <c r="AJ6" i="3"/>
  <c r="AH6" i="3"/>
  <c r="AF6" i="3"/>
  <c r="AE6" i="3"/>
  <c r="AJ5" i="3"/>
  <c r="AH5" i="3"/>
  <c r="AF5" i="3"/>
  <c r="AE5" i="3"/>
  <c r="AG3" i="3"/>
  <c r="AD3" i="3"/>
  <c r="AC3" i="3"/>
  <c r="X5"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5"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7" i="3"/>
  <c r="Z306"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5"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U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5" i="3"/>
  <c r="U333" i="3"/>
  <c r="U332" i="3"/>
  <c r="U331" i="3"/>
  <c r="U330" i="3"/>
  <c r="U329"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W3" i="3"/>
  <c r="T3" i="3"/>
  <c r="S3" i="3"/>
  <c r="M3" i="3"/>
  <c r="V3" i="3" l="1"/>
  <c r="AJ3" i="3"/>
  <c r="P3" i="3"/>
  <c r="BJ3" i="3"/>
  <c r="AZ3" i="3"/>
  <c r="AF3" i="3"/>
  <c r="AP3" i="3"/>
  <c r="AH3" i="3"/>
  <c r="BB3" i="3"/>
  <c r="BN3" i="3"/>
  <c r="BI3" i="3"/>
  <c r="BL3" i="3"/>
  <c r="BD3" i="3"/>
  <c r="AY3" i="3"/>
  <c r="AR3" i="3"/>
  <c r="AT3" i="3"/>
  <c r="AO3" i="3"/>
  <c r="AE3" i="3"/>
  <c r="N3" i="3"/>
  <c r="U3" i="3"/>
  <c r="F6" i="3"/>
  <c r="F7" i="3"/>
  <c r="F8" i="3"/>
  <c r="BM8" i="3" s="1"/>
  <c r="F9" i="3"/>
  <c r="AA9" i="3" s="1"/>
  <c r="F10" i="3"/>
  <c r="AS10" i="3" s="1"/>
  <c r="F11" i="3"/>
  <c r="AI11" i="3" s="1"/>
  <c r="F12" i="3"/>
  <c r="AS12" i="3" s="1"/>
  <c r="F13" i="3"/>
  <c r="F14" i="3"/>
  <c r="F15" i="3"/>
  <c r="F16" i="3"/>
  <c r="AS16" i="3" s="1"/>
  <c r="F17" i="3"/>
  <c r="AA17" i="3" s="1"/>
  <c r="F18" i="3"/>
  <c r="AI18" i="3" s="1"/>
  <c r="F19" i="3"/>
  <c r="AA19" i="3" s="1"/>
  <c r="F20" i="3"/>
  <c r="BC20" i="3" s="1"/>
  <c r="F21" i="3"/>
  <c r="AI21" i="3" s="1"/>
  <c r="F22" i="3"/>
  <c r="AS22" i="3" s="1"/>
  <c r="F23" i="3"/>
  <c r="F24" i="3"/>
  <c r="BO24" i="3" s="1"/>
  <c r="F25" i="3"/>
  <c r="AA25" i="3" s="1"/>
  <c r="F26" i="3"/>
  <c r="AI26" i="3" s="1"/>
  <c r="F27" i="3"/>
  <c r="AI27" i="3" s="1"/>
  <c r="F28" i="3"/>
  <c r="BO28" i="3" s="1"/>
  <c r="F29" i="3"/>
  <c r="Y29" i="3" s="1"/>
  <c r="F30" i="3"/>
  <c r="F31" i="3"/>
  <c r="F32" i="3"/>
  <c r="AS32" i="3" s="1"/>
  <c r="F33" i="3"/>
  <c r="BE33" i="3" s="1"/>
  <c r="F34" i="3"/>
  <c r="AI34" i="3" s="1"/>
  <c r="F35" i="3"/>
  <c r="BO35" i="3" s="1"/>
  <c r="F36" i="3"/>
  <c r="Y36" i="3" s="1"/>
  <c r="F37" i="3"/>
  <c r="F38" i="3"/>
  <c r="AA38" i="3" s="1"/>
  <c r="F39" i="3"/>
  <c r="F40" i="3"/>
  <c r="AK40" i="3" s="1"/>
  <c r="F41" i="3"/>
  <c r="BM41" i="3" s="1"/>
  <c r="F42" i="3"/>
  <c r="Y42" i="3" s="1"/>
  <c r="F43" i="3"/>
  <c r="F44" i="3"/>
  <c r="F45" i="3"/>
  <c r="BE45" i="3" s="1"/>
  <c r="F46" i="3"/>
  <c r="F47" i="3"/>
  <c r="F48" i="3"/>
  <c r="AS48" i="3" s="1"/>
  <c r="F49" i="3"/>
  <c r="AI49" i="3" s="1"/>
  <c r="F50" i="3"/>
  <c r="AI50" i="3" s="1"/>
  <c r="F51" i="3"/>
  <c r="BE51" i="3" s="1"/>
  <c r="F52" i="3"/>
  <c r="AK52" i="3" s="1"/>
  <c r="F53" i="3"/>
  <c r="F54" i="3"/>
  <c r="AS54" i="3" s="1"/>
  <c r="F55" i="3"/>
  <c r="F56" i="3"/>
  <c r="AK56" i="3" s="1"/>
  <c r="F57" i="3"/>
  <c r="BE57" i="3" s="1"/>
  <c r="F58" i="3"/>
  <c r="AI58" i="3" s="1"/>
  <c r="F59" i="3"/>
  <c r="AS59" i="3" s="1"/>
  <c r="F60" i="3"/>
  <c r="Y60" i="3" s="1"/>
  <c r="F61" i="3"/>
  <c r="Y61" i="3" s="1"/>
  <c r="F62" i="3"/>
  <c r="F63" i="3"/>
  <c r="F64" i="3"/>
  <c r="Y64" i="3" s="1"/>
  <c r="F65" i="3"/>
  <c r="BE65" i="3" s="1"/>
  <c r="F66" i="3"/>
  <c r="Y66" i="3" s="1"/>
  <c r="F67" i="3"/>
  <c r="BM67" i="3" s="1"/>
  <c r="F68" i="3"/>
  <c r="F69" i="3"/>
  <c r="BO69" i="3" s="1"/>
  <c r="F70" i="3"/>
  <c r="AA70" i="3" s="1"/>
  <c r="F71" i="3"/>
  <c r="F72" i="3"/>
  <c r="Y72" i="3" s="1"/>
  <c r="F73" i="3"/>
  <c r="AA73" i="3" s="1"/>
  <c r="F74" i="3"/>
  <c r="AS74" i="3" s="1"/>
  <c r="F75" i="3"/>
  <c r="AA75" i="3" s="1"/>
  <c r="F76" i="3"/>
  <c r="F77" i="3"/>
  <c r="F78" i="3"/>
  <c r="F79" i="3"/>
  <c r="F80" i="3"/>
  <c r="AS80" i="3" s="1"/>
  <c r="F81" i="3"/>
  <c r="BE81" i="3" s="1"/>
  <c r="F82" i="3"/>
  <c r="BC82" i="3" s="1"/>
  <c r="F83" i="3"/>
  <c r="BM83" i="3" s="1"/>
  <c r="F84" i="3"/>
  <c r="F85" i="3"/>
  <c r="F86" i="3"/>
  <c r="AS86" i="3" s="1"/>
  <c r="F87" i="3"/>
  <c r="F88" i="3"/>
  <c r="AK88" i="3" s="1"/>
  <c r="F89" i="3"/>
  <c r="BE89" i="3" s="1"/>
  <c r="F90" i="3"/>
  <c r="F91" i="3"/>
  <c r="BE91" i="3" s="1"/>
  <c r="F92" i="3"/>
  <c r="AI92" i="3" s="1"/>
  <c r="F93" i="3"/>
  <c r="BE93" i="3" s="1"/>
  <c r="F94" i="3"/>
  <c r="F95" i="3"/>
  <c r="F96" i="3"/>
  <c r="AK96" i="3" s="1"/>
  <c r="F97" i="3"/>
  <c r="AA97" i="3" s="1"/>
  <c r="F98" i="3"/>
  <c r="BM98" i="3" s="1"/>
  <c r="F99" i="3"/>
  <c r="AA99" i="3" s="1"/>
  <c r="F100" i="3"/>
  <c r="BM100" i="3" s="1"/>
  <c r="F101" i="3"/>
  <c r="F102" i="3"/>
  <c r="F103" i="3"/>
  <c r="F104" i="3"/>
  <c r="AK104" i="3" s="1"/>
  <c r="F105" i="3"/>
  <c r="AA105" i="3" s="1"/>
  <c r="F106" i="3"/>
  <c r="Y106" i="3" s="1"/>
  <c r="F107" i="3"/>
  <c r="AK107" i="3" s="1"/>
  <c r="F108" i="3"/>
  <c r="Y108" i="3" s="1"/>
  <c r="F109" i="3"/>
  <c r="AS109" i="3" s="1"/>
  <c r="F110" i="3"/>
  <c r="BO110" i="3" s="1"/>
  <c r="F111" i="3"/>
  <c r="F112" i="3"/>
  <c r="BO112" i="3" s="1"/>
  <c r="F113" i="3"/>
  <c r="BM113" i="3" s="1"/>
  <c r="F114" i="3"/>
  <c r="Y114" i="3" s="1"/>
  <c r="F115" i="3"/>
  <c r="AS115" i="3" s="1"/>
  <c r="F116" i="3"/>
  <c r="F117" i="3"/>
  <c r="F118" i="3"/>
  <c r="AS118" i="3" s="1"/>
  <c r="F119" i="3"/>
  <c r="F120" i="3"/>
  <c r="Y120" i="3" s="1"/>
  <c r="F121" i="3"/>
  <c r="AA121" i="3" s="1"/>
  <c r="F122" i="3"/>
  <c r="BO122" i="3" s="1"/>
  <c r="F123" i="3"/>
  <c r="BC123" i="3" s="1"/>
  <c r="F124" i="3"/>
  <c r="AI124" i="3" s="1"/>
  <c r="F125" i="3"/>
  <c r="F126" i="3"/>
  <c r="F127" i="3"/>
  <c r="F128" i="3"/>
  <c r="AK128" i="3" s="1"/>
  <c r="F129" i="3"/>
  <c r="AA129" i="3" s="1"/>
  <c r="F130" i="3"/>
  <c r="AI130" i="3" s="1"/>
  <c r="F131" i="3"/>
  <c r="F132" i="3"/>
  <c r="AK132" i="3" s="1"/>
  <c r="F133" i="3"/>
  <c r="F134" i="3"/>
  <c r="F135" i="3"/>
  <c r="F136" i="3"/>
  <c r="BO136" i="3" s="1"/>
  <c r="F137" i="3"/>
  <c r="AI137" i="3" s="1"/>
  <c r="F138" i="3"/>
  <c r="AS138" i="3" s="1"/>
  <c r="F139" i="3"/>
  <c r="AK139" i="3" s="1"/>
  <c r="F140" i="3"/>
  <c r="AS140" i="3" s="1"/>
  <c r="F141" i="3"/>
  <c r="BM141" i="3" s="1"/>
  <c r="F142" i="3"/>
  <c r="F143" i="3"/>
  <c r="F144" i="3"/>
  <c r="AS144" i="3" s="1"/>
  <c r="F145" i="3"/>
  <c r="F146" i="3"/>
  <c r="BO146" i="3" s="1"/>
  <c r="F147" i="3"/>
  <c r="AS147" i="3" s="1"/>
  <c r="F148" i="3"/>
  <c r="AS148" i="3" s="1"/>
  <c r="F149" i="3"/>
  <c r="Y149" i="3" s="1"/>
  <c r="F150" i="3"/>
  <c r="AS150" i="3" s="1"/>
  <c r="F151" i="3"/>
  <c r="F152" i="3"/>
  <c r="BO152" i="3" s="1"/>
  <c r="F153" i="3"/>
  <c r="AI153" i="3" s="1"/>
  <c r="F154" i="3"/>
  <c r="BO154" i="3" s="1"/>
  <c r="F155" i="3"/>
  <c r="Y155" i="3" s="1"/>
  <c r="F156" i="3"/>
  <c r="BM156" i="3" s="1"/>
  <c r="F157" i="3"/>
  <c r="Y157" i="3" s="1"/>
  <c r="F158" i="3"/>
  <c r="F159" i="3"/>
  <c r="F160" i="3"/>
  <c r="AK160" i="3" s="1"/>
  <c r="F161" i="3"/>
  <c r="AI161" i="3" s="1"/>
  <c r="F162" i="3"/>
  <c r="AI162" i="3" s="1"/>
  <c r="F163" i="3"/>
  <c r="Y163" i="3" s="1"/>
  <c r="F164" i="3"/>
  <c r="AK164" i="3" s="1"/>
  <c r="F165" i="3"/>
  <c r="Y165" i="3" s="1"/>
  <c r="F166" i="3"/>
  <c r="AA166" i="3" s="1"/>
  <c r="F167" i="3"/>
  <c r="F168" i="3"/>
  <c r="BC168" i="3" s="1"/>
  <c r="F169" i="3"/>
  <c r="BM169" i="3" s="1"/>
  <c r="F170" i="3"/>
  <c r="AI170" i="3" s="1"/>
  <c r="F171" i="3"/>
  <c r="AS171" i="3" s="1"/>
  <c r="F172" i="3"/>
  <c r="F173" i="3"/>
  <c r="AU173" i="3" s="1"/>
  <c r="F174" i="3"/>
  <c r="AA174" i="3" s="1"/>
  <c r="F175" i="3"/>
  <c r="F176" i="3"/>
  <c r="Y176" i="3" s="1"/>
  <c r="F177" i="3"/>
  <c r="BO177" i="3" s="1"/>
  <c r="F178" i="3"/>
  <c r="Y178" i="3" s="1"/>
  <c r="F179" i="3"/>
  <c r="AK179" i="3" s="1"/>
  <c r="F180" i="3"/>
  <c r="BC180" i="3" s="1"/>
  <c r="F181" i="3"/>
  <c r="F182" i="3"/>
  <c r="F183" i="3"/>
  <c r="F184" i="3"/>
  <c r="AI184" i="3" s="1"/>
  <c r="F185" i="3"/>
  <c r="BM185" i="3" s="1"/>
  <c r="F186" i="3"/>
  <c r="BE186" i="3" s="1"/>
  <c r="F187" i="3"/>
  <c r="BO187" i="3" s="1"/>
  <c r="F188" i="3"/>
  <c r="AK188" i="3" s="1"/>
  <c r="F189" i="3"/>
  <c r="F190" i="3"/>
  <c r="F191" i="3"/>
  <c r="F192" i="3"/>
  <c r="BO192" i="3" s="1"/>
  <c r="F193" i="3"/>
  <c r="AA193" i="3" s="1"/>
  <c r="F194" i="3"/>
  <c r="BM194" i="3" s="1"/>
  <c r="F195" i="3"/>
  <c r="F196" i="3"/>
  <c r="Y196" i="3" s="1"/>
  <c r="F197" i="3"/>
  <c r="F198" i="3"/>
  <c r="F199" i="3"/>
  <c r="F200" i="3"/>
  <c r="BO200" i="3" s="1"/>
  <c r="F201" i="3"/>
  <c r="AK201" i="3" s="1"/>
  <c r="F202" i="3"/>
  <c r="AI202" i="3" s="1"/>
  <c r="F203" i="3"/>
  <c r="AI203" i="3" s="1"/>
  <c r="F204" i="3"/>
  <c r="BM204" i="3" s="1"/>
  <c r="F205" i="3"/>
  <c r="BO205" i="3" s="1"/>
  <c r="F206" i="3"/>
  <c r="AS206" i="3" s="1"/>
  <c r="F207" i="3"/>
  <c r="F208" i="3"/>
  <c r="BM208" i="3" s="1"/>
  <c r="F209" i="3"/>
  <c r="AU209" i="3" s="1"/>
  <c r="F210" i="3"/>
  <c r="AI210" i="3" s="1"/>
  <c r="F211" i="3"/>
  <c r="F212" i="3"/>
  <c r="BE212" i="3" s="1"/>
  <c r="F213" i="3"/>
  <c r="AK213" i="3" s="1"/>
  <c r="F214" i="3"/>
  <c r="AA214" i="3" s="1"/>
  <c r="F215" i="3"/>
  <c r="F216" i="3"/>
  <c r="BO216" i="3" s="1"/>
  <c r="F217" i="3"/>
  <c r="AA217" i="3" s="1"/>
  <c r="F218" i="3"/>
  <c r="AI218" i="3" s="1"/>
  <c r="F219" i="3"/>
  <c r="Y219" i="3" s="1"/>
  <c r="F220" i="3"/>
  <c r="AK220" i="3" s="1"/>
  <c r="F221" i="3"/>
  <c r="Y221" i="3" s="1"/>
  <c r="F222" i="3"/>
  <c r="BE222" i="3" s="1"/>
  <c r="F223" i="3"/>
  <c r="F224" i="3"/>
  <c r="BC224" i="3" s="1"/>
  <c r="F225" i="3"/>
  <c r="AI225" i="3" s="1"/>
  <c r="F226" i="3"/>
  <c r="F227" i="3"/>
  <c r="BM227" i="3" s="1"/>
  <c r="F228" i="3"/>
  <c r="BO228" i="3" s="1"/>
  <c r="F229" i="3"/>
  <c r="AU229" i="3" s="1"/>
  <c r="F230" i="3"/>
  <c r="F231" i="3"/>
  <c r="F232" i="3"/>
  <c r="AI232" i="3" s="1"/>
  <c r="F233" i="3"/>
  <c r="AU233" i="3" s="1"/>
  <c r="F234" i="3"/>
  <c r="BC234" i="3" s="1"/>
  <c r="F235" i="3"/>
  <c r="Y235" i="3" s="1"/>
  <c r="F236" i="3"/>
  <c r="Y236" i="3" s="1"/>
  <c r="F237" i="3"/>
  <c r="AU237" i="3" s="1"/>
  <c r="F238" i="3"/>
  <c r="AI238" i="3" s="1"/>
  <c r="F239" i="3"/>
  <c r="F240" i="3"/>
  <c r="AU240" i="3" s="1"/>
  <c r="F241" i="3"/>
  <c r="AS241" i="3" s="1"/>
  <c r="F242" i="3"/>
  <c r="BM242" i="3" s="1"/>
  <c r="F243" i="3"/>
  <c r="BE243" i="3" s="1"/>
  <c r="F244" i="3"/>
  <c r="F245" i="3"/>
  <c r="F246" i="3"/>
  <c r="BE246" i="3" s="1"/>
  <c r="F247" i="3"/>
  <c r="F248" i="3"/>
  <c r="BC248" i="3" s="1"/>
  <c r="F249" i="3"/>
  <c r="AA249" i="3" s="1"/>
  <c r="F250" i="3"/>
  <c r="BE250" i="3" s="1"/>
  <c r="F251" i="3"/>
  <c r="AU251" i="3" s="1"/>
  <c r="F252" i="3"/>
  <c r="BM252" i="3" s="1"/>
  <c r="F253" i="3"/>
  <c r="AK253" i="3" s="1"/>
  <c r="F254" i="3"/>
  <c r="F255" i="3"/>
  <c r="F256" i="3"/>
  <c r="AK256" i="3" s="1"/>
  <c r="F257" i="3"/>
  <c r="AI257" i="3" s="1"/>
  <c r="F258" i="3"/>
  <c r="Y258" i="3" s="1"/>
  <c r="F259" i="3"/>
  <c r="AS259" i="3" s="1"/>
  <c r="F260" i="3"/>
  <c r="F261" i="3"/>
  <c r="Y261" i="3" s="1"/>
  <c r="F262" i="3"/>
  <c r="F263" i="3"/>
  <c r="F264" i="3"/>
  <c r="AI264" i="3" s="1"/>
  <c r="F265" i="3"/>
  <c r="AU265" i="3" s="1"/>
  <c r="F266" i="3"/>
  <c r="BC266" i="3" s="1"/>
  <c r="F267" i="3"/>
  <c r="AI267" i="3" s="1"/>
  <c r="F268" i="3"/>
  <c r="Y268" i="3" s="1"/>
  <c r="F269" i="3"/>
  <c r="BO269" i="3" s="1"/>
  <c r="F270" i="3"/>
  <c r="AS270" i="3" s="1"/>
  <c r="F271" i="3"/>
  <c r="F272" i="3"/>
  <c r="BC272" i="3" s="1"/>
  <c r="F273" i="3"/>
  <c r="AS273" i="3" s="1"/>
  <c r="F274" i="3"/>
  <c r="F275" i="3"/>
  <c r="BC275" i="3" s="1"/>
  <c r="F276" i="3"/>
  <c r="AK276" i="3" s="1"/>
  <c r="F277" i="3"/>
  <c r="BM277" i="3" s="1"/>
  <c r="F278" i="3"/>
  <c r="F279" i="3"/>
  <c r="F280" i="3"/>
  <c r="BC280" i="3" s="1"/>
  <c r="F281" i="3"/>
  <c r="AA281" i="3" s="1"/>
  <c r="F282" i="3"/>
  <c r="BC282" i="3" s="1"/>
  <c r="F283" i="3"/>
  <c r="Y283" i="3" s="1"/>
  <c r="F284" i="3"/>
  <c r="Y284" i="3" s="1"/>
  <c r="F285" i="3"/>
  <c r="AK285" i="3" s="1"/>
  <c r="F286" i="3"/>
  <c r="F287" i="3"/>
  <c r="F288" i="3"/>
  <c r="AK288" i="3" s="1"/>
  <c r="F289" i="3"/>
  <c r="AA289" i="3" s="1"/>
  <c r="F290" i="3"/>
  <c r="BO290" i="3" s="1"/>
  <c r="F291" i="3"/>
  <c r="Y291" i="3" s="1"/>
  <c r="F292" i="3"/>
  <c r="AI292" i="3" s="1"/>
  <c r="F293" i="3"/>
  <c r="AK293" i="3" s="1"/>
  <c r="F294" i="3"/>
  <c r="AA294" i="3" s="1"/>
  <c r="F295" i="3"/>
  <c r="F296" i="3"/>
  <c r="Y296" i="3" s="1"/>
  <c r="F297" i="3"/>
  <c r="BM297" i="3" s="1"/>
  <c r="F298" i="3"/>
  <c r="AI298" i="3" s="1"/>
  <c r="F299" i="3"/>
  <c r="AI299" i="3" s="1"/>
  <c r="F300" i="3"/>
  <c r="F301" i="3"/>
  <c r="BM301" i="3" s="1"/>
  <c r="F302" i="3"/>
  <c r="AI302" i="3" s="1"/>
  <c r="F303" i="3"/>
  <c r="F304" i="3"/>
  <c r="BM304" i="3" s="1"/>
  <c r="F305" i="3"/>
  <c r="AI305" i="3" s="1"/>
  <c r="F306" i="3"/>
  <c r="AI306" i="3" s="1"/>
  <c r="F307" i="3"/>
  <c r="Y307" i="3" s="1"/>
  <c r="F308" i="3"/>
  <c r="F309" i="3"/>
  <c r="F310" i="3"/>
  <c r="F311" i="3"/>
  <c r="F312" i="3"/>
  <c r="Y312" i="3" s="1"/>
  <c r="F313" i="3"/>
  <c r="AA313" i="3" s="1"/>
  <c r="F314" i="3"/>
  <c r="AS314" i="3" s="1"/>
  <c r="F315" i="3"/>
  <c r="BO315" i="3" s="1"/>
  <c r="F316" i="3"/>
  <c r="F317" i="3"/>
  <c r="Y317" i="3" s="1"/>
  <c r="F318" i="3"/>
  <c r="F319" i="3"/>
  <c r="F320" i="3"/>
  <c r="BC320" i="3" s="1"/>
  <c r="F321" i="3"/>
  <c r="AA321" i="3" s="1"/>
  <c r="F322" i="3"/>
  <c r="AI322" i="3" s="1"/>
  <c r="F323" i="3"/>
  <c r="AK323" i="3" s="1"/>
  <c r="F324" i="3"/>
  <c r="BE324" i="3" s="1"/>
  <c r="F325" i="3"/>
  <c r="F326" i="3"/>
  <c r="F327" i="3"/>
  <c r="F328" i="3"/>
  <c r="BC328" i="3" s="1"/>
  <c r="F329" i="3"/>
  <c r="BC329" i="3" s="1"/>
  <c r="F330" i="3"/>
  <c r="AI330" i="3" s="1"/>
  <c r="F331" i="3"/>
  <c r="BM331" i="3" s="1"/>
  <c r="F332" i="3"/>
  <c r="AU332" i="3" s="1"/>
  <c r="F333" i="3"/>
  <c r="AK333" i="3" s="1"/>
  <c r="F5" i="3"/>
  <c r="C3" i="3"/>
  <c r="Y104" i="3" l="1"/>
  <c r="Y144" i="3"/>
  <c r="Y48" i="3"/>
  <c r="Y16" i="3"/>
  <c r="Y152" i="3"/>
  <c r="Y56" i="3"/>
  <c r="Y136" i="3"/>
  <c r="Y40" i="3"/>
  <c r="Y112" i="3"/>
  <c r="Y24" i="3"/>
  <c r="Y88" i="3"/>
  <c r="Y8" i="3"/>
  <c r="Y80" i="3"/>
  <c r="EG327" i="3"/>
  <c r="EE327" i="3"/>
  <c r="DK327" i="3"/>
  <c r="DM327" i="3"/>
  <c r="DW327" i="3"/>
  <c r="DU327" i="3"/>
  <c r="CQ327" i="3"/>
  <c r="CS327" i="3"/>
  <c r="DC327" i="3"/>
  <c r="DA327" i="3"/>
  <c r="BW327" i="3"/>
  <c r="CI327" i="3"/>
  <c r="CG327" i="3"/>
  <c r="BY327" i="3"/>
  <c r="BO327" i="3"/>
  <c r="AA327" i="3"/>
  <c r="BE327" i="3"/>
  <c r="AU327" i="3"/>
  <c r="BC327" i="3"/>
  <c r="AS327" i="3"/>
  <c r="EE319" i="3"/>
  <c r="EG319" i="3"/>
  <c r="DM319" i="3"/>
  <c r="DW319" i="3"/>
  <c r="DK319" i="3"/>
  <c r="DU319" i="3"/>
  <c r="CS319" i="3"/>
  <c r="DA319" i="3"/>
  <c r="CQ319" i="3"/>
  <c r="DC319" i="3"/>
  <c r="BW319" i="3"/>
  <c r="CG319" i="3"/>
  <c r="BY319" i="3"/>
  <c r="CI319" i="3"/>
  <c r="AU319" i="3"/>
  <c r="AA319" i="3"/>
  <c r="BO319" i="3"/>
  <c r="AI319" i="3"/>
  <c r="BC319" i="3"/>
  <c r="AS319" i="3"/>
  <c r="BE319" i="3"/>
  <c r="EG311" i="3"/>
  <c r="EE311" i="3"/>
  <c r="DM311" i="3"/>
  <c r="DW311" i="3"/>
  <c r="DU311" i="3"/>
  <c r="DK311" i="3"/>
  <c r="DC311" i="3"/>
  <c r="CS311" i="3"/>
  <c r="CQ311" i="3"/>
  <c r="DA311" i="3"/>
  <c r="CI311" i="3"/>
  <c r="BY311" i="3"/>
  <c r="CG311" i="3"/>
  <c r="BW311" i="3"/>
  <c r="BO311" i="3"/>
  <c r="AU311" i="3"/>
  <c r="BE311" i="3"/>
  <c r="AS311" i="3"/>
  <c r="BC311" i="3"/>
  <c r="AA311" i="3"/>
  <c r="EG303" i="3"/>
  <c r="EE303" i="3"/>
  <c r="DM303" i="3"/>
  <c r="DK303" i="3"/>
  <c r="DW303" i="3"/>
  <c r="DU303" i="3"/>
  <c r="CQ303" i="3"/>
  <c r="CS303" i="3"/>
  <c r="DC303" i="3"/>
  <c r="DA303" i="3"/>
  <c r="BW303" i="3"/>
  <c r="BY303" i="3"/>
  <c r="CI303" i="3"/>
  <c r="CG303" i="3"/>
  <c r="BO303" i="3"/>
  <c r="AU303" i="3"/>
  <c r="AA303" i="3"/>
  <c r="AK303" i="3"/>
  <c r="BC303" i="3"/>
  <c r="AI303" i="3"/>
  <c r="BE303" i="3"/>
  <c r="AS303" i="3"/>
  <c r="EG295" i="3"/>
  <c r="EE295" i="3"/>
  <c r="DM295" i="3"/>
  <c r="DK295" i="3"/>
  <c r="DU295" i="3"/>
  <c r="DW295" i="3"/>
  <c r="DC295" i="3"/>
  <c r="CQ295" i="3"/>
  <c r="CS295" i="3"/>
  <c r="DA295" i="3"/>
  <c r="BW295" i="3"/>
  <c r="CI295" i="3"/>
  <c r="BY295" i="3"/>
  <c r="CG295" i="3"/>
  <c r="AU295" i="3"/>
  <c r="AS295" i="3"/>
  <c r="AA295" i="3"/>
  <c r="BC295" i="3"/>
  <c r="BE295" i="3"/>
  <c r="BO295" i="3"/>
  <c r="EG287" i="3"/>
  <c r="EE287" i="3"/>
  <c r="DM287" i="3"/>
  <c r="DK287" i="3"/>
  <c r="DW287" i="3"/>
  <c r="DU287" i="3"/>
  <c r="CQ287" i="3"/>
  <c r="CS287" i="3"/>
  <c r="DC287" i="3"/>
  <c r="DA287" i="3"/>
  <c r="CG287" i="3"/>
  <c r="CI287" i="3"/>
  <c r="BW287" i="3"/>
  <c r="BY287" i="3"/>
  <c r="BC287" i="3"/>
  <c r="AA287" i="3"/>
  <c r="BO287" i="3"/>
  <c r="AK287" i="3"/>
  <c r="AI287" i="3"/>
  <c r="AS287" i="3"/>
  <c r="BE287" i="3"/>
  <c r="AU287" i="3"/>
  <c r="EE279" i="3"/>
  <c r="EG279" i="3"/>
  <c r="DM279" i="3"/>
  <c r="DK279" i="3"/>
  <c r="DW279" i="3"/>
  <c r="DU279" i="3"/>
  <c r="CS279" i="3"/>
  <c r="DC279" i="3"/>
  <c r="CQ279" i="3"/>
  <c r="DA279" i="3"/>
  <c r="CI279" i="3"/>
  <c r="BY279" i="3"/>
  <c r="BW279" i="3"/>
  <c r="CG279" i="3"/>
  <c r="AU279" i="3"/>
  <c r="BO279" i="3"/>
  <c r="AS279" i="3"/>
  <c r="BC279" i="3"/>
  <c r="BE279" i="3"/>
  <c r="AA279" i="3"/>
  <c r="EG271" i="3"/>
  <c r="EE271" i="3"/>
  <c r="DM271" i="3"/>
  <c r="DK271" i="3"/>
  <c r="DU271" i="3"/>
  <c r="DW271" i="3"/>
  <c r="CQ271" i="3"/>
  <c r="CS271" i="3"/>
  <c r="DC271" i="3"/>
  <c r="DA271" i="3"/>
  <c r="CI271" i="3"/>
  <c r="CG271" i="3"/>
  <c r="BY271" i="3"/>
  <c r="BW271" i="3"/>
  <c r="AA271" i="3"/>
  <c r="AK271" i="3"/>
  <c r="AI271" i="3"/>
  <c r="AU271" i="3"/>
  <c r="BC271" i="3"/>
  <c r="BE271" i="3"/>
  <c r="EG263" i="3"/>
  <c r="EE263" i="3"/>
  <c r="DM263" i="3"/>
  <c r="DK263" i="3"/>
  <c r="DW263" i="3"/>
  <c r="DU263" i="3"/>
  <c r="CS263" i="3"/>
  <c r="DC263" i="3"/>
  <c r="DA263" i="3"/>
  <c r="CQ263" i="3"/>
  <c r="CI263" i="3"/>
  <c r="BW263" i="3"/>
  <c r="CG263" i="3"/>
  <c r="BY263" i="3"/>
  <c r="AA263" i="3"/>
  <c r="AU263" i="3"/>
  <c r="BC263" i="3"/>
  <c r="BE263" i="3"/>
  <c r="EE255" i="3"/>
  <c r="EG255" i="3"/>
  <c r="DK255" i="3"/>
  <c r="DM255" i="3"/>
  <c r="DW255" i="3"/>
  <c r="DU255" i="3"/>
  <c r="DC255" i="3"/>
  <c r="DA255" i="3"/>
  <c r="CQ255" i="3"/>
  <c r="CS255" i="3"/>
  <c r="CI255" i="3"/>
  <c r="CG255" i="3"/>
  <c r="BY255" i="3"/>
  <c r="BW255" i="3"/>
  <c r="AK255" i="3"/>
  <c r="AU255" i="3"/>
  <c r="AA255" i="3"/>
  <c r="BC255" i="3"/>
  <c r="BE255" i="3"/>
  <c r="AS255" i="3"/>
  <c r="EG247" i="3"/>
  <c r="EE247" i="3"/>
  <c r="DM247" i="3"/>
  <c r="DK247" i="3"/>
  <c r="DW247" i="3"/>
  <c r="DU247" i="3"/>
  <c r="DC247" i="3"/>
  <c r="CQ247" i="3"/>
  <c r="CS247" i="3"/>
  <c r="DA247" i="3"/>
  <c r="CI247" i="3"/>
  <c r="BY247" i="3"/>
  <c r="CG247" i="3"/>
  <c r="BW247" i="3"/>
  <c r="BE247" i="3"/>
  <c r="BC247" i="3"/>
  <c r="AU247" i="3"/>
  <c r="AA247" i="3"/>
  <c r="BO247" i="3"/>
  <c r="EG239" i="3"/>
  <c r="EE239" i="3"/>
  <c r="DK239" i="3"/>
  <c r="DW239" i="3"/>
  <c r="DU239" i="3"/>
  <c r="DM239" i="3"/>
  <c r="CS239" i="3"/>
  <c r="CQ239" i="3"/>
  <c r="DA239" i="3"/>
  <c r="DC239" i="3"/>
  <c r="CI239" i="3"/>
  <c r="CG239" i="3"/>
  <c r="BW239" i="3"/>
  <c r="BY239" i="3"/>
  <c r="BC239" i="3"/>
  <c r="BO239" i="3"/>
  <c r="AI239" i="3"/>
  <c r="AA239" i="3"/>
  <c r="AS239" i="3"/>
  <c r="BE239" i="3"/>
  <c r="BM239" i="3"/>
  <c r="AK239" i="3"/>
  <c r="EE231" i="3"/>
  <c r="EG231" i="3"/>
  <c r="DM231" i="3"/>
  <c r="DW231" i="3"/>
  <c r="DK231" i="3"/>
  <c r="DU231" i="3"/>
  <c r="CS231" i="3"/>
  <c r="DC231" i="3"/>
  <c r="CQ231" i="3"/>
  <c r="DA231" i="3"/>
  <c r="CI231" i="3"/>
  <c r="CG231" i="3"/>
  <c r="BW231" i="3"/>
  <c r="BY231" i="3"/>
  <c r="BO231" i="3"/>
  <c r="AS231" i="3"/>
  <c r="AU231" i="3"/>
  <c r="BC231" i="3"/>
  <c r="AA231" i="3"/>
  <c r="BE231" i="3"/>
  <c r="BM231" i="3"/>
  <c r="EG223" i="3"/>
  <c r="EE223" i="3"/>
  <c r="DM223" i="3"/>
  <c r="DK223" i="3"/>
  <c r="DW223" i="3"/>
  <c r="DU223" i="3"/>
  <c r="DC223" i="3"/>
  <c r="CQ223" i="3"/>
  <c r="DA223" i="3"/>
  <c r="CS223" i="3"/>
  <c r="BW223" i="3"/>
  <c r="CG223" i="3"/>
  <c r="BY223" i="3"/>
  <c r="CI223" i="3"/>
  <c r="BE223" i="3"/>
  <c r="AA223" i="3"/>
  <c r="BO223" i="3"/>
  <c r="BC223" i="3"/>
  <c r="AU223" i="3"/>
  <c r="AK223" i="3"/>
  <c r="AS223" i="3"/>
  <c r="BM223" i="3"/>
  <c r="EG215" i="3"/>
  <c r="EE215" i="3"/>
  <c r="DU215" i="3"/>
  <c r="DM215" i="3"/>
  <c r="DK215" i="3"/>
  <c r="DW215" i="3"/>
  <c r="CQ215" i="3"/>
  <c r="DA215" i="3"/>
  <c r="CS215" i="3"/>
  <c r="DC215" i="3"/>
  <c r="CG215" i="3"/>
  <c r="BW215" i="3"/>
  <c r="CI215" i="3"/>
  <c r="BY215" i="3"/>
  <c r="BO215" i="3"/>
  <c r="AU215" i="3"/>
  <c r="BE215" i="3"/>
  <c r="BM215" i="3"/>
  <c r="BC215" i="3"/>
  <c r="AS215" i="3"/>
  <c r="AA215" i="3"/>
  <c r="EG207" i="3"/>
  <c r="EE207" i="3"/>
  <c r="DK207" i="3"/>
  <c r="DM207" i="3"/>
  <c r="DW207" i="3"/>
  <c r="DU207" i="3"/>
  <c r="DA207" i="3"/>
  <c r="CQ207" i="3"/>
  <c r="DC207" i="3"/>
  <c r="CS207" i="3"/>
  <c r="CG207" i="3"/>
  <c r="BW207" i="3"/>
  <c r="CI207" i="3"/>
  <c r="BY207" i="3"/>
  <c r="AA207" i="3"/>
  <c r="BC207" i="3"/>
  <c r="BE207" i="3"/>
  <c r="AS207" i="3"/>
  <c r="BM207" i="3"/>
  <c r="BO207" i="3"/>
  <c r="AU207" i="3"/>
  <c r="AK207" i="3"/>
  <c r="EG199" i="3"/>
  <c r="EE199" i="3"/>
  <c r="DM199" i="3"/>
  <c r="DK199" i="3"/>
  <c r="DW199" i="3"/>
  <c r="DU199" i="3"/>
  <c r="DA199" i="3"/>
  <c r="CQ199" i="3"/>
  <c r="CS199" i="3"/>
  <c r="DC199" i="3"/>
  <c r="CG199" i="3"/>
  <c r="BY199" i="3"/>
  <c r="BW199" i="3"/>
  <c r="CI199" i="3"/>
  <c r="BO199" i="3"/>
  <c r="AS199" i="3"/>
  <c r="BC199" i="3"/>
  <c r="AA199" i="3"/>
  <c r="AU199" i="3"/>
  <c r="BM199" i="3"/>
  <c r="BE199" i="3"/>
  <c r="EE191" i="3"/>
  <c r="EG191" i="3"/>
  <c r="DM191" i="3"/>
  <c r="DK191" i="3"/>
  <c r="DW191" i="3"/>
  <c r="DU191" i="3"/>
  <c r="DC191" i="3"/>
  <c r="CQ191" i="3"/>
  <c r="CS191" i="3"/>
  <c r="DA191" i="3"/>
  <c r="BW191" i="3"/>
  <c r="CI191" i="3"/>
  <c r="CG191" i="3"/>
  <c r="BY191" i="3"/>
  <c r="AU191" i="3"/>
  <c r="AA191" i="3"/>
  <c r="AK191" i="3"/>
  <c r="BC191" i="3"/>
  <c r="BE191" i="3"/>
  <c r="AS191" i="3"/>
  <c r="AI191" i="3"/>
  <c r="EE183" i="3"/>
  <c r="EG183" i="3"/>
  <c r="DK183" i="3"/>
  <c r="DM183" i="3"/>
  <c r="DU183" i="3"/>
  <c r="DW183" i="3"/>
  <c r="DA183" i="3"/>
  <c r="DC183" i="3"/>
  <c r="CQ183" i="3"/>
  <c r="CS183" i="3"/>
  <c r="CG183" i="3"/>
  <c r="BW183" i="3"/>
  <c r="BY183" i="3"/>
  <c r="CI183" i="3"/>
  <c r="AU183" i="3"/>
  <c r="BE183" i="3"/>
  <c r="BM183" i="3"/>
  <c r="BO183" i="3"/>
  <c r="BC183" i="3"/>
  <c r="AA183" i="3"/>
  <c r="EG175" i="3"/>
  <c r="EE175" i="3"/>
  <c r="DM175" i="3"/>
  <c r="DK175" i="3"/>
  <c r="DW175" i="3"/>
  <c r="DU175" i="3"/>
  <c r="CQ175" i="3"/>
  <c r="DA175" i="3"/>
  <c r="DC175" i="3"/>
  <c r="CS175" i="3"/>
  <c r="CI175" i="3"/>
  <c r="BY175" i="3"/>
  <c r="BW175" i="3"/>
  <c r="CG175" i="3"/>
  <c r="BM175" i="3"/>
  <c r="AA175" i="3"/>
  <c r="BE175" i="3"/>
  <c r="AK175" i="3"/>
  <c r="AU175" i="3"/>
  <c r="BO175" i="3"/>
  <c r="AI175" i="3"/>
  <c r="BC175" i="3"/>
  <c r="AS175" i="3"/>
  <c r="EG167" i="3"/>
  <c r="EE167" i="3"/>
  <c r="DK167" i="3"/>
  <c r="DW167" i="3"/>
  <c r="DM167" i="3"/>
  <c r="DU167" i="3"/>
  <c r="CQ167" i="3"/>
  <c r="CS167" i="3"/>
  <c r="DC167" i="3"/>
  <c r="DA167" i="3"/>
  <c r="CI167" i="3"/>
  <c r="CG167" i="3"/>
  <c r="BW167" i="3"/>
  <c r="BY167" i="3"/>
  <c r="BM167" i="3"/>
  <c r="AA167" i="3"/>
  <c r="AU167" i="3"/>
  <c r="BO167" i="3"/>
  <c r="BC167" i="3"/>
  <c r="AS167" i="3"/>
  <c r="BE167" i="3"/>
  <c r="EG159" i="3"/>
  <c r="EE159" i="3"/>
  <c r="DU159" i="3"/>
  <c r="DW159" i="3"/>
  <c r="DM159" i="3"/>
  <c r="DK159" i="3"/>
  <c r="CS159" i="3"/>
  <c r="DA159" i="3"/>
  <c r="CQ159" i="3"/>
  <c r="DC159" i="3"/>
  <c r="CI159" i="3"/>
  <c r="BW159" i="3"/>
  <c r="CG159" i="3"/>
  <c r="BY159" i="3"/>
  <c r="BC159" i="3"/>
  <c r="AI159" i="3"/>
  <c r="AA159" i="3"/>
  <c r="BM159" i="3"/>
  <c r="AU159" i="3"/>
  <c r="EG151" i="3"/>
  <c r="EE151" i="3"/>
  <c r="DM151" i="3"/>
  <c r="DU151" i="3"/>
  <c r="DW151" i="3"/>
  <c r="DK151" i="3"/>
  <c r="DC151" i="3"/>
  <c r="CS151" i="3"/>
  <c r="DA151" i="3"/>
  <c r="CQ151" i="3"/>
  <c r="CG151" i="3"/>
  <c r="CI151" i="3"/>
  <c r="BW151" i="3"/>
  <c r="BY151" i="3"/>
  <c r="BE151" i="3"/>
  <c r="BO151" i="3"/>
  <c r="AI151" i="3"/>
  <c r="BC151" i="3"/>
  <c r="AU151" i="3"/>
  <c r="BM151" i="3"/>
  <c r="AK151" i="3"/>
  <c r="AA151" i="3"/>
  <c r="EE143" i="3"/>
  <c r="EG143" i="3"/>
  <c r="DM143" i="3"/>
  <c r="DU143" i="3"/>
  <c r="DW143" i="3"/>
  <c r="DK143" i="3"/>
  <c r="CQ143" i="3"/>
  <c r="DC143" i="3"/>
  <c r="CS143" i="3"/>
  <c r="DA143" i="3"/>
  <c r="CI143" i="3"/>
  <c r="CG143" i="3"/>
  <c r="BW143" i="3"/>
  <c r="BY143" i="3"/>
  <c r="BC143" i="3"/>
  <c r="BO143" i="3"/>
  <c r="AA143" i="3"/>
  <c r="AI143" i="3"/>
  <c r="BE143" i="3"/>
  <c r="AU143" i="3"/>
  <c r="BM143" i="3"/>
  <c r="EE135" i="3"/>
  <c r="EG135" i="3"/>
  <c r="DU135" i="3"/>
  <c r="DM135" i="3"/>
  <c r="DW135" i="3"/>
  <c r="DK135" i="3"/>
  <c r="CS135" i="3"/>
  <c r="CQ135" i="3"/>
  <c r="DA135" i="3"/>
  <c r="DC135" i="3"/>
  <c r="CG135" i="3"/>
  <c r="CI135" i="3"/>
  <c r="BY135" i="3"/>
  <c r="BW135" i="3"/>
  <c r="BC135" i="3"/>
  <c r="BM135" i="3"/>
  <c r="AI135" i="3"/>
  <c r="BO135" i="3"/>
  <c r="AA135" i="3"/>
  <c r="AU135" i="3"/>
  <c r="BE135" i="3"/>
  <c r="EG127" i="3"/>
  <c r="EE127" i="3"/>
  <c r="DM127" i="3"/>
  <c r="DU127" i="3"/>
  <c r="DW127" i="3"/>
  <c r="DK127" i="3"/>
  <c r="CS127" i="3"/>
  <c r="CQ127" i="3"/>
  <c r="DA127" i="3"/>
  <c r="DC127" i="3"/>
  <c r="BW127" i="3"/>
  <c r="CG127" i="3"/>
  <c r="CI127" i="3"/>
  <c r="BY127" i="3"/>
  <c r="BO127" i="3"/>
  <c r="BC127" i="3"/>
  <c r="BM127" i="3"/>
  <c r="AA127" i="3"/>
  <c r="AI127" i="3"/>
  <c r="AU127" i="3"/>
  <c r="BE127" i="3"/>
  <c r="AK127" i="3"/>
  <c r="EE119" i="3"/>
  <c r="EG119" i="3"/>
  <c r="DM119" i="3"/>
  <c r="DU119" i="3"/>
  <c r="DW119" i="3"/>
  <c r="DK119" i="3"/>
  <c r="DC119" i="3"/>
  <c r="CQ119" i="3"/>
  <c r="DA119" i="3"/>
  <c r="CS119" i="3"/>
  <c r="CG119" i="3"/>
  <c r="CI119" i="3"/>
  <c r="BW119" i="3"/>
  <c r="BY119" i="3"/>
  <c r="BE119" i="3"/>
  <c r="AI119" i="3"/>
  <c r="BC119" i="3"/>
  <c r="BO119" i="3"/>
  <c r="BM119" i="3"/>
  <c r="AU119" i="3"/>
  <c r="AA119" i="3"/>
  <c r="EG111" i="3"/>
  <c r="EE111" i="3"/>
  <c r="DW111" i="3"/>
  <c r="DU111" i="3"/>
  <c r="DK111" i="3"/>
  <c r="DM111" i="3"/>
  <c r="CQ111" i="3"/>
  <c r="CS111" i="3"/>
  <c r="DC111" i="3"/>
  <c r="DA111" i="3"/>
  <c r="CI111" i="3"/>
  <c r="BY111" i="3"/>
  <c r="CG111" i="3"/>
  <c r="BW111" i="3"/>
  <c r="BE111" i="3"/>
  <c r="BO111" i="3"/>
  <c r="AA111" i="3"/>
  <c r="BM111" i="3"/>
  <c r="AU111" i="3"/>
  <c r="BC111" i="3"/>
  <c r="AI111" i="3"/>
  <c r="EE103" i="3"/>
  <c r="EG103" i="3"/>
  <c r="DM103" i="3"/>
  <c r="DW103" i="3"/>
  <c r="DU103" i="3"/>
  <c r="DK103" i="3"/>
  <c r="DC103" i="3"/>
  <c r="CS103" i="3"/>
  <c r="CQ103" i="3"/>
  <c r="DA103" i="3"/>
  <c r="BY103" i="3"/>
  <c r="CG103" i="3"/>
  <c r="CI103" i="3"/>
  <c r="BW103" i="3"/>
  <c r="AI103" i="3"/>
  <c r="BO103" i="3"/>
  <c r="Y103" i="3"/>
  <c r="AU103" i="3"/>
  <c r="BE103" i="3"/>
  <c r="BM103" i="3"/>
  <c r="EG95" i="3"/>
  <c r="EE95" i="3"/>
  <c r="DM95" i="3"/>
  <c r="DW95" i="3"/>
  <c r="DU95" i="3"/>
  <c r="DK95" i="3"/>
  <c r="DA95" i="3"/>
  <c r="CS95" i="3"/>
  <c r="DC95" i="3"/>
  <c r="CQ95" i="3"/>
  <c r="BY95" i="3"/>
  <c r="CG95" i="3"/>
  <c r="CI95" i="3"/>
  <c r="BW95" i="3"/>
  <c r="BM95" i="3"/>
  <c r="Y95" i="3"/>
  <c r="AI95" i="3"/>
  <c r="BO95" i="3"/>
  <c r="AU95" i="3"/>
  <c r="BE95" i="3"/>
  <c r="AK95" i="3"/>
  <c r="BC95" i="3"/>
  <c r="EG87" i="3"/>
  <c r="EE87" i="3"/>
  <c r="DW87" i="3"/>
  <c r="DM87" i="3"/>
  <c r="DK87" i="3"/>
  <c r="DU87" i="3"/>
  <c r="DC87" i="3"/>
  <c r="CS87" i="3"/>
  <c r="CQ87" i="3"/>
  <c r="DA87" i="3"/>
  <c r="CG87" i="3"/>
  <c r="CI87" i="3"/>
  <c r="BW87" i="3"/>
  <c r="BY87" i="3"/>
  <c r="BM87" i="3"/>
  <c r="Y87" i="3"/>
  <c r="AI87" i="3"/>
  <c r="AK87" i="3"/>
  <c r="BO87" i="3"/>
  <c r="AU87" i="3"/>
  <c r="BE87" i="3"/>
  <c r="EG79" i="3"/>
  <c r="EE79" i="3"/>
  <c r="DU79" i="3"/>
  <c r="DM79" i="3"/>
  <c r="DW79" i="3"/>
  <c r="DK79" i="3"/>
  <c r="DA79" i="3"/>
  <c r="DC79" i="3"/>
  <c r="CS79" i="3"/>
  <c r="CQ79" i="3"/>
  <c r="BW79" i="3"/>
  <c r="BY79" i="3"/>
  <c r="CG79" i="3"/>
  <c r="CI79" i="3"/>
  <c r="BM79" i="3"/>
  <c r="BO79" i="3"/>
  <c r="AI79" i="3"/>
  <c r="Y79" i="3"/>
  <c r="AU79" i="3"/>
  <c r="EE71" i="3"/>
  <c r="EG71" i="3"/>
  <c r="DW71" i="3"/>
  <c r="DM71" i="3"/>
  <c r="DK71" i="3"/>
  <c r="DU71" i="3"/>
  <c r="CS71" i="3"/>
  <c r="DC71" i="3"/>
  <c r="DA71" i="3"/>
  <c r="CQ71" i="3"/>
  <c r="BW71" i="3"/>
  <c r="CG71" i="3"/>
  <c r="BY71" i="3"/>
  <c r="CI71" i="3"/>
  <c r="BM71" i="3"/>
  <c r="AI71" i="3"/>
  <c r="AK71" i="3"/>
  <c r="AU71" i="3"/>
  <c r="Y71" i="3"/>
  <c r="BO71" i="3"/>
  <c r="BC71" i="3"/>
  <c r="EG63" i="3"/>
  <c r="EE63" i="3"/>
  <c r="DK63" i="3"/>
  <c r="DU63" i="3"/>
  <c r="DM63" i="3"/>
  <c r="DW63" i="3"/>
  <c r="DA63" i="3"/>
  <c r="DC63" i="3"/>
  <c r="CS63" i="3"/>
  <c r="CQ63" i="3"/>
  <c r="BY63" i="3"/>
  <c r="BW63" i="3"/>
  <c r="CG63" i="3"/>
  <c r="CI63" i="3"/>
  <c r="AK63" i="3"/>
  <c r="Y63" i="3"/>
  <c r="BM63" i="3"/>
  <c r="AI63" i="3"/>
  <c r="AU63" i="3"/>
  <c r="BE63" i="3"/>
  <c r="BC63" i="3"/>
  <c r="EE55" i="3"/>
  <c r="EG55" i="3"/>
  <c r="DW55" i="3"/>
  <c r="DM55" i="3"/>
  <c r="DK55" i="3"/>
  <c r="DU55" i="3"/>
  <c r="DC55" i="3"/>
  <c r="DA55" i="3"/>
  <c r="CS55" i="3"/>
  <c r="CQ55" i="3"/>
  <c r="BY55" i="3"/>
  <c r="BW55" i="3"/>
  <c r="CI55" i="3"/>
  <c r="CG55" i="3"/>
  <c r="Y55" i="3"/>
  <c r="BO55" i="3"/>
  <c r="AK55" i="3"/>
  <c r="AU55" i="3"/>
  <c r="BM55" i="3"/>
  <c r="BE55" i="3"/>
  <c r="BC55" i="3"/>
  <c r="EG47" i="3"/>
  <c r="EE47" i="3"/>
  <c r="DU47" i="3"/>
  <c r="DW47" i="3"/>
  <c r="DK47" i="3"/>
  <c r="DM47" i="3"/>
  <c r="DA47" i="3"/>
  <c r="DC47" i="3"/>
  <c r="CQ47" i="3"/>
  <c r="CS47" i="3"/>
  <c r="CG47" i="3"/>
  <c r="CI47" i="3"/>
  <c r="BW47" i="3"/>
  <c r="BY47" i="3"/>
  <c r="BM47" i="3"/>
  <c r="AK47" i="3"/>
  <c r="Y47" i="3"/>
  <c r="BO47" i="3"/>
  <c r="AU47" i="3"/>
  <c r="BC47" i="3"/>
  <c r="EG39" i="3"/>
  <c r="EE39" i="3"/>
  <c r="DM39" i="3"/>
  <c r="DK39" i="3"/>
  <c r="DW39" i="3"/>
  <c r="DU39" i="3"/>
  <c r="CS39" i="3"/>
  <c r="DA39" i="3"/>
  <c r="DC39" i="3"/>
  <c r="CQ39" i="3"/>
  <c r="BY39" i="3"/>
  <c r="CG39" i="3"/>
  <c r="BW39" i="3"/>
  <c r="CI39" i="3"/>
  <c r="AK39" i="3"/>
  <c r="Y39" i="3"/>
  <c r="BM39" i="3"/>
  <c r="BE39" i="3"/>
  <c r="BO39" i="3"/>
  <c r="BC39" i="3"/>
  <c r="AU39" i="3"/>
  <c r="EG31" i="3"/>
  <c r="EE31" i="3"/>
  <c r="DK31" i="3"/>
  <c r="DW31" i="3"/>
  <c r="DU31" i="3"/>
  <c r="DM31" i="3"/>
  <c r="DA31" i="3"/>
  <c r="DC31" i="3"/>
  <c r="CS31" i="3"/>
  <c r="CQ31" i="3"/>
  <c r="BW31" i="3"/>
  <c r="BY31" i="3"/>
  <c r="CG31" i="3"/>
  <c r="CI31" i="3"/>
  <c r="AK31" i="3"/>
  <c r="Y31" i="3"/>
  <c r="BM31" i="3"/>
  <c r="BC31" i="3"/>
  <c r="AU31" i="3"/>
  <c r="BO31" i="3"/>
  <c r="EG23" i="3"/>
  <c r="EE23" i="3"/>
  <c r="DW23" i="3"/>
  <c r="DM23" i="3"/>
  <c r="DU23" i="3"/>
  <c r="DK23" i="3"/>
  <c r="CS23" i="3"/>
  <c r="DA23" i="3"/>
  <c r="CQ23" i="3"/>
  <c r="DC23" i="3"/>
  <c r="BY23" i="3"/>
  <c r="BW23" i="3"/>
  <c r="CG23" i="3"/>
  <c r="CI23" i="3"/>
  <c r="BM23" i="3"/>
  <c r="Y23" i="3"/>
  <c r="BO23" i="3"/>
  <c r="AK23" i="3"/>
  <c r="AU23" i="3"/>
  <c r="EG15" i="3"/>
  <c r="EE15" i="3"/>
  <c r="DM15" i="3"/>
  <c r="DU15" i="3"/>
  <c r="DK15" i="3"/>
  <c r="DW15" i="3"/>
  <c r="CQ15" i="3"/>
  <c r="DC15" i="3"/>
  <c r="DA15" i="3"/>
  <c r="CS15" i="3"/>
  <c r="BY15" i="3"/>
  <c r="BW15" i="3"/>
  <c r="CI15" i="3"/>
  <c r="CG15" i="3"/>
  <c r="BE15" i="3"/>
  <c r="BM15" i="3"/>
  <c r="BO15" i="3"/>
  <c r="Y15" i="3"/>
  <c r="AK15" i="3"/>
  <c r="AU15" i="3"/>
  <c r="BC15" i="3"/>
  <c r="EE7" i="3"/>
  <c r="EG7" i="3"/>
  <c r="DU7" i="3"/>
  <c r="DK7" i="3"/>
  <c r="DW7" i="3"/>
  <c r="DM7" i="3"/>
  <c r="CS7" i="3"/>
  <c r="DA7" i="3"/>
  <c r="DC7" i="3"/>
  <c r="CQ7" i="3"/>
  <c r="CI7" i="3"/>
  <c r="BY7" i="3"/>
  <c r="CG7" i="3"/>
  <c r="BW7" i="3"/>
  <c r="Y7" i="3"/>
  <c r="BM7" i="3"/>
  <c r="BE7" i="3"/>
  <c r="BO7" i="3"/>
  <c r="AK7" i="3"/>
  <c r="BC7" i="3"/>
  <c r="AU7" i="3"/>
  <c r="Y243" i="3"/>
  <c r="Y179" i="3"/>
  <c r="Y115" i="3"/>
  <c r="Y280" i="3"/>
  <c r="Y216" i="3"/>
  <c r="Y293" i="3"/>
  <c r="Y229" i="3"/>
  <c r="Y330" i="3"/>
  <c r="Y266" i="3"/>
  <c r="Y202" i="3"/>
  <c r="Y138" i="3"/>
  <c r="Y74" i="3"/>
  <c r="Y10" i="3"/>
  <c r="Y303" i="3"/>
  <c r="Y271" i="3"/>
  <c r="Y239" i="3"/>
  <c r="Y207" i="3"/>
  <c r="Y175" i="3"/>
  <c r="Y143" i="3"/>
  <c r="Y111" i="3"/>
  <c r="AA49" i="3"/>
  <c r="AA302" i="3"/>
  <c r="AA79" i="3"/>
  <c r="AA59" i="3"/>
  <c r="Y140" i="3"/>
  <c r="Y92" i="3"/>
  <c r="AA7" i="3"/>
  <c r="AA95" i="3"/>
  <c r="AK317" i="3"/>
  <c r="AK173" i="3"/>
  <c r="AI234" i="3"/>
  <c r="AK209" i="3"/>
  <c r="AI327" i="3"/>
  <c r="AI212" i="3"/>
  <c r="AI276" i="3"/>
  <c r="AI164" i="3"/>
  <c r="AI132" i="3"/>
  <c r="AI100" i="3"/>
  <c r="AI66" i="3"/>
  <c r="AK295" i="3"/>
  <c r="AK222" i="3"/>
  <c r="AK311" i="3"/>
  <c r="AK228" i="3"/>
  <c r="AK152" i="3"/>
  <c r="AK120" i="3"/>
  <c r="AS313" i="3"/>
  <c r="AS281" i="3"/>
  <c r="AU177" i="3"/>
  <c r="AS269" i="3"/>
  <c r="AS237" i="3"/>
  <c r="AS205" i="3"/>
  <c r="AS173" i="3"/>
  <c r="AU201" i="3"/>
  <c r="AS155" i="3"/>
  <c r="AS123" i="3"/>
  <c r="AS91" i="3"/>
  <c r="AS27" i="3"/>
  <c r="AS249" i="3"/>
  <c r="AS185" i="3"/>
  <c r="BM321" i="3"/>
  <c r="BM305" i="3"/>
  <c r="BM289" i="3"/>
  <c r="BM261" i="3"/>
  <c r="BC200" i="3"/>
  <c r="BM255" i="3"/>
  <c r="BO259" i="3"/>
  <c r="BO193" i="3"/>
  <c r="BO271" i="3"/>
  <c r="BC212" i="3"/>
  <c r="BO164" i="3"/>
  <c r="BO144" i="3"/>
  <c r="BM124" i="3"/>
  <c r="BM104" i="3"/>
  <c r="BE171" i="3"/>
  <c r="BO220" i="3"/>
  <c r="BM130" i="3"/>
  <c r="BO169" i="3"/>
  <c r="BC67" i="3"/>
  <c r="BE27" i="3"/>
  <c r="BE73" i="3"/>
  <c r="BE21" i="3"/>
  <c r="BC97" i="3"/>
  <c r="BE100" i="3"/>
  <c r="BE31" i="3"/>
  <c r="AK233" i="3"/>
  <c r="AI23" i="3"/>
  <c r="AI31" i="3"/>
  <c r="AK217" i="3"/>
  <c r="AK119" i="3"/>
  <c r="AI242" i="3"/>
  <c r="AI251" i="3"/>
  <c r="AU196" i="3"/>
  <c r="AS156" i="3"/>
  <c r="AS20" i="3"/>
  <c r="AS141" i="3"/>
  <c r="AU180" i="3"/>
  <c r="AS247" i="3"/>
  <c r="BC304" i="3"/>
  <c r="BE140" i="3"/>
  <c r="BC314" i="3"/>
  <c r="BE162" i="3"/>
  <c r="BM19" i="3"/>
  <c r="BO227" i="3"/>
  <c r="BM258" i="3"/>
  <c r="BO63" i="3"/>
  <c r="BC301" i="3"/>
  <c r="BE157" i="3"/>
  <c r="BE123" i="3"/>
  <c r="EE309" i="3"/>
  <c r="EG309" i="3"/>
  <c r="DW309" i="3"/>
  <c r="DM309" i="3"/>
  <c r="DU309" i="3"/>
  <c r="DK309" i="3"/>
  <c r="CS309" i="3"/>
  <c r="CQ309" i="3"/>
  <c r="DC309" i="3"/>
  <c r="DA309" i="3"/>
  <c r="BW309" i="3"/>
  <c r="CG309" i="3"/>
  <c r="BY309" i="3"/>
  <c r="CI309" i="3"/>
  <c r="AI309" i="3"/>
  <c r="AA309" i="3"/>
  <c r="BC309" i="3"/>
  <c r="BO309" i="3"/>
  <c r="AU309" i="3"/>
  <c r="EG5" i="3"/>
  <c r="EE5" i="3"/>
  <c r="DM5" i="3"/>
  <c r="DU5" i="3"/>
  <c r="DK5" i="3"/>
  <c r="DW5" i="3"/>
  <c r="DC5" i="3"/>
  <c r="DA5" i="3"/>
  <c r="CQ5" i="3"/>
  <c r="CS5" i="3"/>
  <c r="CI5" i="3"/>
  <c r="BW5" i="3"/>
  <c r="BY5" i="3"/>
  <c r="CG5" i="3"/>
  <c r="AA5" i="3"/>
  <c r="AU5" i="3"/>
  <c r="AK5" i="3"/>
  <c r="BC5" i="3"/>
  <c r="BE5" i="3"/>
  <c r="BM5" i="3"/>
  <c r="BO5" i="3"/>
  <c r="EE326" i="3"/>
  <c r="EG326" i="3"/>
  <c r="DU326" i="3"/>
  <c r="DW326" i="3"/>
  <c r="DM326" i="3"/>
  <c r="DK326" i="3"/>
  <c r="CS326" i="3"/>
  <c r="DA326" i="3"/>
  <c r="DC326" i="3"/>
  <c r="CQ326" i="3"/>
  <c r="BW326" i="3"/>
  <c r="CI326" i="3"/>
  <c r="CG326" i="3"/>
  <c r="BY326" i="3"/>
  <c r="AK326" i="3"/>
  <c r="BE326" i="3"/>
  <c r="AU326" i="3"/>
  <c r="BM326" i="3"/>
  <c r="BO326" i="3"/>
  <c r="BC326" i="3"/>
  <c r="Y326" i="3"/>
  <c r="EE318" i="3"/>
  <c r="EG318" i="3"/>
  <c r="DU318" i="3"/>
  <c r="DM318" i="3"/>
  <c r="DK318" i="3"/>
  <c r="DW318" i="3"/>
  <c r="DA318" i="3"/>
  <c r="CS318" i="3"/>
  <c r="CQ318" i="3"/>
  <c r="DC318" i="3"/>
  <c r="BY318" i="3"/>
  <c r="CI318" i="3"/>
  <c r="CG318" i="3"/>
  <c r="BW318" i="3"/>
  <c r="BE318" i="3"/>
  <c r="Y318" i="3"/>
  <c r="AU318" i="3"/>
  <c r="BM318" i="3"/>
  <c r="BC318" i="3"/>
  <c r="BO318" i="3"/>
  <c r="EG310" i="3"/>
  <c r="EE310" i="3"/>
  <c r="DW310" i="3"/>
  <c r="DM310" i="3"/>
  <c r="DK310" i="3"/>
  <c r="DU310" i="3"/>
  <c r="DA310" i="3"/>
  <c r="DC310" i="3"/>
  <c r="CS310" i="3"/>
  <c r="CQ310" i="3"/>
  <c r="BW310" i="3"/>
  <c r="CG310" i="3"/>
  <c r="BY310" i="3"/>
  <c r="CI310" i="3"/>
  <c r="AK310" i="3"/>
  <c r="Y310" i="3"/>
  <c r="AU310" i="3"/>
  <c r="BE310" i="3"/>
  <c r="BM310" i="3"/>
  <c r="BC310" i="3"/>
  <c r="EE302" i="3"/>
  <c r="EG302" i="3"/>
  <c r="DU302" i="3"/>
  <c r="DW302" i="3"/>
  <c r="DM302" i="3"/>
  <c r="DK302" i="3"/>
  <c r="DC302" i="3"/>
  <c r="CS302" i="3"/>
  <c r="DA302" i="3"/>
  <c r="CQ302" i="3"/>
  <c r="BY302" i="3"/>
  <c r="CI302" i="3"/>
  <c r="CG302" i="3"/>
  <c r="BW302" i="3"/>
  <c r="Y302" i="3"/>
  <c r="BE302" i="3"/>
  <c r="AU302" i="3"/>
  <c r="BC302" i="3"/>
  <c r="BO302" i="3"/>
  <c r="EE294" i="3"/>
  <c r="EG294" i="3"/>
  <c r="DM294" i="3"/>
  <c r="DW294" i="3"/>
  <c r="DK294" i="3"/>
  <c r="DU294" i="3"/>
  <c r="CQ294" i="3"/>
  <c r="DC294" i="3"/>
  <c r="DA294" i="3"/>
  <c r="CS294" i="3"/>
  <c r="CI294" i="3"/>
  <c r="CG294" i="3"/>
  <c r="BY294" i="3"/>
  <c r="BW294" i="3"/>
  <c r="Y294" i="3"/>
  <c r="AK294" i="3"/>
  <c r="BE294" i="3"/>
  <c r="BC294" i="3"/>
  <c r="BO294" i="3"/>
  <c r="AU294" i="3"/>
  <c r="BM294" i="3"/>
  <c r="EE286" i="3"/>
  <c r="EG286" i="3"/>
  <c r="DW286" i="3"/>
  <c r="DU286" i="3"/>
  <c r="DM286" i="3"/>
  <c r="DK286" i="3"/>
  <c r="CS286" i="3"/>
  <c r="CQ286" i="3"/>
  <c r="DC286" i="3"/>
  <c r="DA286" i="3"/>
  <c r="CI286" i="3"/>
  <c r="BY286" i="3"/>
  <c r="BW286" i="3"/>
  <c r="CG286" i="3"/>
  <c r="BO286" i="3"/>
  <c r="BE286" i="3"/>
  <c r="Y286" i="3"/>
  <c r="AU286" i="3"/>
  <c r="BM286" i="3"/>
  <c r="BC286" i="3"/>
  <c r="EG278" i="3"/>
  <c r="EE278" i="3"/>
  <c r="DM278" i="3"/>
  <c r="DW278" i="3"/>
  <c r="DU278" i="3"/>
  <c r="DK278" i="3"/>
  <c r="CS278" i="3"/>
  <c r="DA278" i="3"/>
  <c r="DC278" i="3"/>
  <c r="CQ278" i="3"/>
  <c r="CG278" i="3"/>
  <c r="BY278" i="3"/>
  <c r="BW278" i="3"/>
  <c r="CI278" i="3"/>
  <c r="BM278" i="3"/>
  <c r="AU278" i="3"/>
  <c r="BO278" i="3"/>
  <c r="AK278" i="3"/>
  <c r="Y278" i="3"/>
  <c r="BC278" i="3"/>
  <c r="BE278" i="3"/>
  <c r="EE270" i="3"/>
  <c r="EG270" i="3"/>
  <c r="DM270" i="3"/>
  <c r="DU270" i="3"/>
  <c r="DK270" i="3"/>
  <c r="DW270" i="3"/>
  <c r="DA270" i="3"/>
  <c r="CS270" i="3"/>
  <c r="CQ270" i="3"/>
  <c r="DC270" i="3"/>
  <c r="BY270" i="3"/>
  <c r="CI270" i="3"/>
  <c r="BW270" i="3"/>
  <c r="CG270" i="3"/>
  <c r="BO270" i="3"/>
  <c r="BM270" i="3"/>
  <c r="Y270" i="3"/>
  <c r="AU270" i="3"/>
  <c r="BC270" i="3"/>
  <c r="EE262" i="3"/>
  <c r="EG262" i="3"/>
  <c r="DM262" i="3"/>
  <c r="DW262" i="3"/>
  <c r="DK262" i="3"/>
  <c r="DU262" i="3"/>
  <c r="DC262" i="3"/>
  <c r="DA262" i="3"/>
  <c r="CS262" i="3"/>
  <c r="CQ262" i="3"/>
  <c r="BW262" i="3"/>
  <c r="BY262" i="3"/>
  <c r="CI262" i="3"/>
  <c r="CG262" i="3"/>
  <c r="BO262" i="3"/>
  <c r="BM262" i="3"/>
  <c r="Y262" i="3"/>
  <c r="AK262" i="3"/>
  <c r="BC262" i="3"/>
  <c r="AU262" i="3"/>
  <c r="EG254" i="3"/>
  <c r="EE254" i="3"/>
  <c r="DM254" i="3"/>
  <c r="DU254" i="3"/>
  <c r="DW254" i="3"/>
  <c r="DK254" i="3"/>
  <c r="CS254" i="3"/>
  <c r="DA254" i="3"/>
  <c r="DC254" i="3"/>
  <c r="CQ254" i="3"/>
  <c r="BY254" i="3"/>
  <c r="CG254" i="3"/>
  <c r="CI254" i="3"/>
  <c r="BW254" i="3"/>
  <c r="Y254" i="3"/>
  <c r="AU254" i="3"/>
  <c r="BO254" i="3"/>
  <c r="BM254" i="3"/>
  <c r="EG246" i="3"/>
  <c r="EE246" i="3"/>
  <c r="DM246" i="3"/>
  <c r="DW246" i="3"/>
  <c r="DK246" i="3"/>
  <c r="DU246" i="3"/>
  <c r="DC246" i="3"/>
  <c r="DA246" i="3"/>
  <c r="CQ246" i="3"/>
  <c r="CS246" i="3"/>
  <c r="CI246" i="3"/>
  <c r="BW246" i="3"/>
  <c r="BY246" i="3"/>
  <c r="CG246" i="3"/>
  <c r="Y246" i="3"/>
  <c r="AU246" i="3"/>
  <c r="BM246" i="3"/>
  <c r="AK246" i="3"/>
  <c r="BO246" i="3"/>
  <c r="EE238" i="3"/>
  <c r="EG238" i="3"/>
  <c r="DM238" i="3"/>
  <c r="DW238" i="3"/>
  <c r="DU238" i="3"/>
  <c r="DK238" i="3"/>
  <c r="DC238" i="3"/>
  <c r="CS238" i="3"/>
  <c r="DA238" i="3"/>
  <c r="CQ238" i="3"/>
  <c r="BY238" i="3"/>
  <c r="BW238" i="3"/>
  <c r="CI238" i="3"/>
  <c r="CG238" i="3"/>
  <c r="AU238" i="3"/>
  <c r="Y238" i="3"/>
  <c r="BM238" i="3"/>
  <c r="EG230" i="3"/>
  <c r="EE230" i="3"/>
  <c r="DM230" i="3"/>
  <c r="DK230" i="3"/>
  <c r="DU230" i="3"/>
  <c r="DW230" i="3"/>
  <c r="DC230" i="3"/>
  <c r="DA230" i="3"/>
  <c r="CS230" i="3"/>
  <c r="CQ230" i="3"/>
  <c r="CI230" i="3"/>
  <c r="BY230" i="3"/>
  <c r="CG230" i="3"/>
  <c r="BW230" i="3"/>
  <c r="AK230" i="3"/>
  <c r="BE230" i="3"/>
  <c r="BO230" i="3"/>
  <c r="Y230" i="3"/>
  <c r="AU230" i="3"/>
  <c r="BM230" i="3"/>
  <c r="BC230" i="3"/>
  <c r="EG222" i="3"/>
  <c r="EE222" i="3"/>
  <c r="DM222" i="3"/>
  <c r="DW222" i="3"/>
  <c r="DK222" i="3"/>
  <c r="DU222" i="3"/>
  <c r="CS222" i="3"/>
  <c r="DA222" i="3"/>
  <c r="CQ222" i="3"/>
  <c r="DC222" i="3"/>
  <c r="CI222" i="3"/>
  <c r="BW222" i="3"/>
  <c r="CG222" i="3"/>
  <c r="BY222" i="3"/>
  <c r="Y222" i="3"/>
  <c r="AU222" i="3"/>
  <c r="BO222" i="3"/>
  <c r="BC222" i="3"/>
  <c r="EG214" i="3"/>
  <c r="EE214" i="3"/>
  <c r="DM214" i="3"/>
  <c r="DK214" i="3"/>
  <c r="DW214" i="3"/>
  <c r="DU214" i="3"/>
  <c r="CS214" i="3"/>
  <c r="CQ214" i="3"/>
  <c r="DC214" i="3"/>
  <c r="DA214" i="3"/>
  <c r="CI214" i="3"/>
  <c r="BY214" i="3"/>
  <c r="CG214" i="3"/>
  <c r="BW214" i="3"/>
  <c r="Y214" i="3"/>
  <c r="AK214" i="3"/>
  <c r="BM214" i="3"/>
  <c r="AU214" i="3"/>
  <c r="BE214" i="3"/>
  <c r="BO214" i="3"/>
  <c r="EG206" i="3"/>
  <c r="EE206" i="3"/>
  <c r="DM206" i="3"/>
  <c r="DW206" i="3"/>
  <c r="DU206" i="3"/>
  <c r="DK206" i="3"/>
  <c r="CS206" i="3"/>
  <c r="DC206" i="3"/>
  <c r="CQ206" i="3"/>
  <c r="DA206" i="3"/>
  <c r="CI206" i="3"/>
  <c r="BY206" i="3"/>
  <c r="BW206" i="3"/>
  <c r="CG206" i="3"/>
  <c r="Y206" i="3"/>
  <c r="AU206" i="3"/>
  <c r="BM206" i="3"/>
  <c r="EE198" i="3"/>
  <c r="EG198" i="3"/>
  <c r="DM198" i="3"/>
  <c r="DU198" i="3"/>
  <c r="DK198" i="3"/>
  <c r="DW198" i="3"/>
  <c r="DC198" i="3"/>
  <c r="DA198" i="3"/>
  <c r="CS198" i="3"/>
  <c r="CQ198" i="3"/>
  <c r="BY198" i="3"/>
  <c r="CG198" i="3"/>
  <c r="CI198" i="3"/>
  <c r="BW198" i="3"/>
  <c r="Y198" i="3"/>
  <c r="AU198" i="3"/>
  <c r="BM198" i="3"/>
  <c r="AK198" i="3"/>
  <c r="BC198" i="3"/>
  <c r="BO198" i="3"/>
  <c r="BE198" i="3"/>
  <c r="EE190" i="3"/>
  <c r="EG190" i="3"/>
  <c r="DM190" i="3"/>
  <c r="DW190" i="3"/>
  <c r="DK190" i="3"/>
  <c r="DU190" i="3"/>
  <c r="DA190" i="3"/>
  <c r="CS190" i="3"/>
  <c r="CQ190" i="3"/>
  <c r="DC190" i="3"/>
  <c r="BY190" i="3"/>
  <c r="CG190" i="3"/>
  <c r="CI190" i="3"/>
  <c r="BW190" i="3"/>
  <c r="AU190" i="3"/>
  <c r="Y190" i="3"/>
  <c r="BM190" i="3"/>
  <c r="EG182" i="3"/>
  <c r="EE182" i="3"/>
  <c r="DM182" i="3"/>
  <c r="DW182" i="3"/>
  <c r="DK182" i="3"/>
  <c r="DU182" i="3"/>
  <c r="DC182" i="3"/>
  <c r="DA182" i="3"/>
  <c r="CQ182" i="3"/>
  <c r="CS182" i="3"/>
  <c r="CI182" i="3"/>
  <c r="CG182" i="3"/>
  <c r="BW182" i="3"/>
  <c r="BY182" i="3"/>
  <c r="BO182" i="3"/>
  <c r="AK182" i="3"/>
  <c r="AU182" i="3"/>
  <c r="Y182" i="3"/>
  <c r="BM182" i="3"/>
  <c r="BC182" i="3"/>
  <c r="EG174" i="3"/>
  <c r="EE174" i="3"/>
  <c r="DM174" i="3"/>
  <c r="DW174" i="3"/>
  <c r="DU174" i="3"/>
  <c r="DK174" i="3"/>
  <c r="CS174" i="3"/>
  <c r="CQ174" i="3"/>
  <c r="DC174" i="3"/>
  <c r="DA174" i="3"/>
  <c r="BW174" i="3"/>
  <c r="CI174" i="3"/>
  <c r="BY174" i="3"/>
  <c r="CG174" i="3"/>
  <c r="AU174" i="3"/>
  <c r="Y174" i="3"/>
  <c r="BM174" i="3"/>
  <c r="BC174" i="3"/>
  <c r="BO174" i="3"/>
  <c r="EE166" i="3"/>
  <c r="EG166" i="3"/>
  <c r="DM166" i="3"/>
  <c r="DK166" i="3"/>
  <c r="DW166" i="3"/>
  <c r="DU166" i="3"/>
  <c r="DA166" i="3"/>
  <c r="CS166" i="3"/>
  <c r="CQ166" i="3"/>
  <c r="DC166" i="3"/>
  <c r="CI166" i="3"/>
  <c r="BY166" i="3"/>
  <c r="BW166" i="3"/>
  <c r="CG166" i="3"/>
  <c r="Y166" i="3"/>
  <c r="AU166" i="3"/>
  <c r="AK166" i="3"/>
  <c r="BO166" i="3"/>
  <c r="BM166" i="3"/>
  <c r="EG158" i="3"/>
  <c r="EE158" i="3"/>
  <c r="DW158" i="3"/>
  <c r="DK158" i="3"/>
  <c r="DU158" i="3"/>
  <c r="DM158" i="3"/>
  <c r="CQ158" i="3"/>
  <c r="DA158" i="3"/>
  <c r="CS158" i="3"/>
  <c r="DC158" i="3"/>
  <c r="CG158" i="3"/>
  <c r="BW158" i="3"/>
  <c r="CI158" i="3"/>
  <c r="BY158" i="3"/>
  <c r="Y158" i="3"/>
  <c r="AU158" i="3"/>
  <c r="AK158" i="3"/>
  <c r="BC158" i="3"/>
  <c r="AI158" i="3"/>
  <c r="BE158" i="3"/>
  <c r="BM158" i="3"/>
  <c r="EE150" i="3"/>
  <c r="EG150" i="3"/>
  <c r="DK150" i="3"/>
  <c r="DW150" i="3"/>
  <c r="DU150" i="3"/>
  <c r="DM150" i="3"/>
  <c r="CS150" i="3"/>
  <c r="CQ150" i="3"/>
  <c r="DC150" i="3"/>
  <c r="DA150" i="3"/>
  <c r="CI150" i="3"/>
  <c r="BW150" i="3"/>
  <c r="BY150" i="3"/>
  <c r="CG150" i="3"/>
  <c r="AI150" i="3"/>
  <c r="BC150" i="3"/>
  <c r="Y150" i="3"/>
  <c r="AU150" i="3"/>
  <c r="BE150" i="3"/>
  <c r="AK150" i="3"/>
  <c r="BO150" i="3"/>
  <c r="EG142" i="3"/>
  <c r="EE142" i="3"/>
  <c r="DW142" i="3"/>
  <c r="DK142" i="3"/>
  <c r="DM142" i="3"/>
  <c r="DU142" i="3"/>
  <c r="DC142" i="3"/>
  <c r="CS142" i="3"/>
  <c r="CQ142" i="3"/>
  <c r="DA142" i="3"/>
  <c r="BY142" i="3"/>
  <c r="CG142" i="3"/>
  <c r="CI142" i="3"/>
  <c r="BW142" i="3"/>
  <c r="AK142" i="3"/>
  <c r="AU142" i="3"/>
  <c r="Y142" i="3"/>
  <c r="BC142" i="3"/>
  <c r="BE142" i="3"/>
  <c r="AI142" i="3"/>
  <c r="BM142" i="3"/>
  <c r="EG134" i="3"/>
  <c r="EE134" i="3"/>
  <c r="DW134" i="3"/>
  <c r="DK134" i="3"/>
  <c r="DU134" i="3"/>
  <c r="DM134" i="3"/>
  <c r="DC134" i="3"/>
  <c r="CQ134" i="3"/>
  <c r="DA134" i="3"/>
  <c r="CS134" i="3"/>
  <c r="CG134" i="3"/>
  <c r="BW134" i="3"/>
  <c r="CI134" i="3"/>
  <c r="BY134" i="3"/>
  <c r="BE134" i="3"/>
  <c r="BC134" i="3"/>
  <c r="AU134" i="3"/>
  <c r="AK134" i="3"/>
  <c r="Y134" i="3"/>
  <c r="BO134" i="3"/>
  <c r="EG126" i="3"/>
  <c r="EE126" i="3"/>
  <c r="DW126" i="3"/>
  <c r="DM126" i="3"/>
  <c r="DU126" i="3"/>
  <c r="DK126" i="3"/>
  <c r="DC126" i="3"/>
  <c r="DA126" i="3"/>
  <c r="CS126" i="3"/>
  <c r="CQ126" i="3"/>
  <c r="BY126" i="3"/>
  <c r="CG126" i="3"/>
  <c r="CI126" i="3"/>
  <c r="BW126" i="3"/>
  <c r="BE126" i="3"/>
  <c r="AU126" i="3"/>
  <c r="BC126" i="3"/>
  <c r="Y126" i="3"/>
  <c r="AI126" i="3"/>
  <c r="BM126" i="3"/>
  <c r="EE118" i="3"/>
  <c r="EG118" i="3"/>
  <c r="DK118" i="3"/>
  <c r="DW118" i="3"/>
  <c r="DM118" i="3"/>
  <c r="DU118" i="3"/>
  <c r="DC118" i="3"/>
  <c r="CS118" i="3"/>
  <c r="DA118" i="3"/>
  <c r="CQ118" i="3"/>
  <c r="BY118" i="3"/>
  <c r="BW118" i="3"/>
  <c r="CI118" i="3"/>
  <c r="CG118" i="3"/>
  <c r="BE118" i="3"/>
  <c r="AK118" i="3"/>
  <c r="AU118" i="3"/>
  <c r="Y118" i="3"/>
  <c r="AI118" i="3"/>
  <c r="BC118" i="3"/>
  <c r="BO118" i="3"/>
  <c r="EG110" i="3"/>
  <c r="EE110" i="3"/>
  <c r="DW110" i="3"/>
  <c r="DK110" i="3"/>
  <c r="DM110" i="3"/>
  <c r="DU110" i="3"/>
  <c r="DC110" i="3"/>
  <c r="CQ110" i="3"/>
  <c r="DA110" i="3"/>
  <c r="CS110" i="3"/>
  <c r="CI110" i="3"/>
  <c r="BY110" i="3"/>
  <c r="CG110" i="3"/>
  <c r="BW110" i="3"/>
  <c r="Y110" i="3"/>
  <c r="AU110" i="3"/>
  <c r="BC110" i="3"/>
  <c r="AK110" i="3"/>
  <c r="BE110" i="3"/>
  <c r="BM110" i="3"/>
  <c r="EG102" i="3"/>
  <c r="EE102" i="3"/>
  <c r="DK102" i="3"/>
  <c r="DW102" i="3"/>
  <c r="DM102" i="3"/>
  <c r="DU102" i="3"/>
  <c r="CQ102" i="3"/>
  <c r="CS102" i="3"/>
  <c r="DC102" i="3"/>
  <c r="DA102" i="3"/>
  <c r="CI102" i="3"/>
  <c r="BW102" i="3"/>
  <c r="BY102" i="3"/>
  <c r="CG102" i="3"/>
  <c r="BE102" i="3"/>
  <c r="AU102" i="3"/>
  <c r="Y102" i="3"/>
  <c r="AK102" i="3"/>
  <c r="BO102" i="3"/>
  <c r="AI102" i="3"/>
  <c r="BM102" i="3"/>
  <c r="BC102" i="3"/>
  <c r="EG94" i="3"/>
  <c r="EE94" i="3"/>
  <c r="DU94" i="3"/>
  <c r="DK94" i="3"/>
  <c r="DW94" i="3"/>
  <c r="DM94" i="3"/>
  <c r="CQ94" i="3"/>
  <c r="CS94" i="3"/>
  <c r="DA94" i="3"/>
  <c r="DC94" i="3"/>
  <c r="CI94" i="3"/>
  <c r="BY94" i="3"/>
  <c r="BW94" i="3"/>
  <c r="CG94" i="3"/>
  <c r="AU94" i="3"/>
  <c r="BE94" i="3"/>
  <c r="AI94" i="3"/>
  <c r="BM94" i="3"/>
  <c r="Y94" i="3"/>
  <c r="BC94" i="3"/>
  <c r="AK94" i="3"/>
  <c r="EE86" i="3"/>
  <c r="EG86" i="3"/>
  <c r="DK86" i="3"/>
  <c r="DW86" i="3"/>
  <c r="DM86" i="3"/>
  <c r="DU86" i="3"/>
  <c r="DC86" i="3"/>
  <c r="DA86" i="3"/>
  <c r="CQ86" i="3"/>
  <c r="CS86" i="3"/>
  <c r="BW86" i="3"/>
  <c r="CG86" i="3"/>
  <c r="BY86" i="3"/>
  <c r="CI86" i="3"/>
  <c r="AI86" i="3"/>
  <c r="BE86" i="3"/>
  <c r="AU86" i="3"/>
  <c r="Y86" i="3"/>
  <c r="BO86" i="3"/>
  <c r="BM86" i="3"/>
  <c r="BC86" i="3"/>
  <c r="AK86" i="3"/>
  <c r="EG78" i="3"/>
  <c r="EE78" i="3"/>
  <c r="DW78" i="3"/>
  <c r="DM78" i="3"/>
  <c r="DU78" i="3"/>
  <c r="DK78" i="3"/>
  <c r="CQ78" i="3"/>
  <c r="CS78" i="3"/>
  <c r="DC78" i="3"/>
  <c r="DA78" i="3"/>
  <c r="BY78" i="3"/>
  <c r="BW78" i="3"/>
  <c r="CI78" i="3"/>
  <c r="CG78" i="3"/>
  <c r="BO78" i="3"/>
  <c r="AU78" i="3"/>
  <c r="BM78" i="3"/>
  <c r="Y78" i="3"/>
  <c r="AK78" i="3"/>
  <c r="BE78" i="3"/>
  <c r="BC78" i="3"/>
  <c r="EG70" i="3"/>
  <c r="EE70" i="3"/>
  <c r="DM70" i="3"/>
  <c r="DW70" i="3"/>
  <c r="DK70" i="3"/>
  <c r="DU70" i="3"/>
  <c r="DA70" i="3"/>
  <c r="CS70" i="3"/>
  <c r="DC70" i="3"/>
  <c r="CQ70" i="3"/>
  <c r="CG70" i="3"/>
  <c r="CI70" i="3"/>
  <c r="BY70" i="3"/>
  <c r="BW70" i="3"/>
  <c r="BO70" i="3"/>
  <c r="BM70" i="3"/>
  <c r="AU70" i="3"/>
  <c r="Y70" i="3"/>
  <c r="BE70" i="3"/>
  <c r="AK70" i="3"/>
  <c r="BC70" i="3"/>
  <c r="EG62" i="3"/>
  <c r="EE62" i="3"/>
  <c r="DM62" i="3"/>
  <c r="DW62" i="3"/>
  <c r="DU62" i="3"/>
  <c r="DK62" i="3"/>
  <c r="CQ62" i="3"/>
  <c r="CS62" i="3"/>
  <c r="DC62" i="3"/>
  <c r="DA62" i="3"/>
  <c r="CI62" i="3"/>
  <c r="CG62" i="3"/>
  <c r="BW62" i="3"/>
  <c r="BY62" i="3"/>
  <c r="BC62" i="3"/>
  <c r="AU62" i="3"/>
  <c r="AK62" i="3"/>
  <c r="Y62" i="3"/>
  <c r="BE62" i="3"/>
  <c r="BM62" i="3"/>
  <c r="BO62" i="3"/>
  <c r="EE54" i="3"/>
  <c r="EG54" i="3"/>
  <c r="DM54" i="3"/>
  <c r="DU54" i="3"/>
  <c r="DW54" i="3"/>
  <c r="DK54" i="3"/>
  <c r="DA54" i="3"/>
  <c r="CS54" i="3"/>
  <c r="CQ54" i="3"/>
  <c r="DC54" i="3"/>
  <c r="BY54" i="3"/>
  <c r="BW54" i="3"/>
  <c r="CI54" i="3"/>
  <c r="CG54" i="3"/>
  <c r="BE54" i="3"/>
  <c r="AK54" i="3"/>
  <c r="Y54" i="3"/>
  <c r="AU54" i="3"/>
  <c r="BC54" i="3"/>
  <c r="BM54" i="3"/>
  <c r="BO54" i="3"/>
  <c r="EG46" i="3"/>
  <c r="EE46" i="3"/>
  <c r="DW46" i="3"/>
  <c r="DM46" i="3"/>
  <c r="DU46" i="3"/>
  <c r="DK46" i="3"/>
  <c r="CQ46" i="3"/>
  <c r="CS46" i="3"/>
  <c r="DC46" i="3"/>
  <c r="DA46" i="3"/>
  <c r="CI46" i="3"/>
  <c r="BW46" i="3"/>
  <c r="CG46" i="3"/>
  <c r="BY46" i="3"/>
  <c r="AU46" i="3"/>
  <c r="Y46" i="3"/>
  <c r="BM46" i="3"/>
  <c r="AK46" i="3"/>
  <c r="BC46" i="3"/>
  <c r="EG38" i="3"/>
  <c r="EE38" i="3"/>
  <c r="DM38" i="3"/>
  <c r="DW38" i="3"/>
  <c r="DK38" i="3"/>
  <c r="DU38" i="3"/>
  <c r="DA38" i="3"/>
  <c r="CQ38" i="3"/>
  <c r="CS38" i="3"/>
  <c r="DC38" i="3"/>
  <c r="CG38" i="3"/>
  <c r="BW38" i="3"/>
  <c r="CI38" i="3"/>
  <c r="BY38" i="3"/>
  <c r="BM38" i="3"/>
  <c r="AK38" i="3"/>
  <c r="Y38" i="3"/>
  <c r="BE38" i="3"/>
  <c r="AU38" i="3"/>
  <c r="BC38" i="3"/>
  <c r="EG30" i="3"/>
  <c r="EE30" i="3"/>
  <c r="DW30" i="3"/>
  <c r="DM30" i="3"/>
  <c r="DU30" i="3"/>
  <c r="DK30" i="3"/>
  <c r="CQ30" i="3"/>
  <c r="DA30" i="3"/>
  <c r="CS30" i="3"/>
  <c r="DC30" i="3"/>
  <c r="CI30" i="3"/>
  <c r="CG30" i="3"/>
  <c r="BY30" i="3"/>
  <c r="BW30" i="3"/>
  <c r="AU30" i="3"/>
  <c r="Y30" i="3"/>
  <c r="BO30" i="3"/>
  <c r="BE30" i="3"/>
  <c r="BM30" i="3"/>
  <c r="AK30" i="3"/>
  <c r="BC30" i="3"/>
  <c r="EG22" i="3"/>
  <c r="EE22" i="3"/>
  <c r="DW22" i="3"/>
  <c r="DM22" i="3"/>
  <c r="DU22" i="3"/>
  <c r="DK22" i="3"/>
  <c r="DA22" i="3"/>
  <c r="DC22" i="3"/>
  <c r="CQ22" i="3"/>
  <c r="CS22" i="3"/>
  <c r="CI22" i="3"/>
  <c r="BY22" i="3"/>
  <c r="CG22" i="3"/>
  <c r="BW22" i="3"/>
  <c r="BO22" i="3"/>
  <c r="BC22" i="3"/>
  <c r="Y22" i="3"/>
  <c r="AK22" i="3"/>
  <c r="AU22" i="3"/>
  <c r="BE22" i="3"/>
  <c r="BM22" i="3"/>
  <c r="EG14" i="3"/>
  <c r="EE14" i="3"/>
  <c r="DW14" i="3"/>
  <c r="DM14" i="3"/>
  <c r="DU14" i="3"/>
  <c r="DK14" i="3"/>
  <c r="DC14" i="3"/>
  <c r="DA14" i="3"/>
  <c r="CS14" i="3"/>
  <c r="CQ14" i="3"/>
  <c r="BW14" i="3"/>
  <c r="BY14" i="3"/>
  <c r="CI14" i="3"/>
  <c r="CG14" i="3"/>
  <c r="Y14" i="3"/>
  <c r="AU14" i="3"/>
  <c r="AK14" i="3"/>
  <c r="BE14" i="3"/>
  <c r="BO14" i="3"/>
  <c r="EG6" i="3"/>
  <c r="EE6" i="3"/>
  <c r="DW6" i="3"/>
  <c r="DM6" i="3"/>
  <c r="DU6" i="3"/>
  <c r="DK6" i="3"/>
  <c r="DA6" i="3"/>
  <c r="CS6" i="3"/>
  <c r="DC6" i="3"/>
  <c r="CQ6" i="3"/>
  <c r="BY6" i="3"/>
  <c r="CG6" i="3"/>
  <c r="CI6" i="3"/>
  <c r="BW6" i="3"/>
  <c r="Y6" i="3"/>
  <c r="AU6" i="3"/>
  <c r="AK6" i="3"/>
  <c r="BO6" i="3"/>
  <c r="BC6" i="3"/>
  <c r="Y299" i="3"/>
  <c r="Y171" i="3"/>
  <c r="Y107" i="3"/>
  <c r="Y272" i="3"/>
  <c r="Y208" i="3"/>
  <c r="Y285" i="3"/>
  <c r="Y322" i="3"/>
  <c r="Y194" i="3"/>
  <c r="Y130" i="3"/>
  <c r="AA329" i="3"/>
  <c r="AA297" i="3"/>
  <c r="AA265" i="3"/>
  <c r="AA233" i="3"/>
  <c r="AA201" i="3"/>
  <c r="AA169" i="3"/>
  <c r="AA137" i="3"/>
  <c r="AA41" i="3"/>
  <c r="Y156" i="3"/>
  <c r="Y276" i="3"/>
  <c r="Y148" i="3"/>
  <c r="Y20" i="3"/>
  <c r="AA254" i="3"/>
  <c r="AA126" i="3"/>
  <c r="AA86" i="3"/>
  <c r="Y324" i="3"/>
  <c r="AA91" i="3"/>
  <c r="AI310" i="3"/>
  <c r="AI246" i="3"/>
  <c r="AI166" i="3"/>
  <c r="AI209" i="3"/>
  <c r="AK302" i="3"/>
  <c r="AK238" i="3"/>
  <c r="AK327" i="3"/>
  <c r="AK212" i="3"/>
  <c r="AK100" i="3"/>
  <c r="AI62" i="3"/>
  <c r="AI30" i="3"/>
  <c r="AI183" i="3"/>
  <c r="AK273" i="3"/>
  <c r="AK193" i="3"/>
  <c r="AK289" i="3"/>
  <c r="AK177" i="3"/>
  <c r="AI144" i="3"/>
  <c r="AI112" i="3"/>
  <c r="AI80" i="3"/>
  <c r="AS309" i="3"/>
  <c r="AS277" i="3"/>
  <c r="AS225" i="3"/>
  <c r="AS146" i="3"/>
  <c r="AS114" i="3"/>
  <c r="AS82" i="3"/>
  <c r="AS50" i="3"/>
  <c r="AS18" i="3"/>
  <c r="AU269" i="3"/>
  <c r="AU205" i="3"/>
  <c r="AS326" i="3"/>
  <c r="AS262" i="3"/>
  <c r="AS198" i="3"/>
  <c r="AS151" i="3"/>
  <c r="AS119" i="3"/>
  <c r="AS87" i="3"/>
  <c r="AS55" i="3"/>
  <c r="AS23" i="3"/>
  <c r="AU249" i="3"/>
  <c r="AU185" i="3"/>
  <c r="BM319" i="3"/>
  <c r="BM303" i="3"/>
  <c r="BM287" i="3"/>
  <c r="BM251" i="3"/>
  <c r="BM269" i="3"/>
  <c r="BO255" i="3"/>
  <c r="BC256" i="3"/>
  <c r="BO190" i="3"/>
  <c r="BM257" i="3"/>
  <c r="BO160" i="3"/>
  <c r="BM140" i="3"/>
  <c r="BO124" i="3"/>
  <c r="BO104" i="3"/>
  <c r="BC121" i="3"/>
  <c r="BM220" i="3"/>
  <c r="BC206" i="3"/>
  <c r="BM150" i="3"/>
  <c r="BO130" i="3"/>
  <c r="BM106" i="3"/>
  <c r="BE67" i="3"/>
  <c r="BC65" i="3"/>
  <c r="BC41" i="3"/>
  <c r="BE97" i="3"/>
  <c r="BE35" i="3"/>
  <c r="BC100" i="3"/>
  <c r="AI5" i="3"/>
  <c r="AI15" i="3"/>
  <c r="AK115" i="3"/>
  <c r="AI223" i="3"/>
  <c r="AK16" i="3"/>
  <c r="AI9" i="3"/>
  <c r="AI178" i="3"/>
  <c r="AK111" i="3"/>
  <c r="AK208" i="3"/>
  <c r="AK240" i="3"/>
  <c r="AK224" i="3"/>
  <c r="AS160" i="3"/>
  <c r="AU239" i="3"/>
  <c r="BC296" i="3"/>
  <c r="BE124" i="3"/>
  <c r="BC298" i="3"/>
  <c r="BE297" i="3"/>
  <c r="BM296" i="3"/>
  <c r="BM149" i="3"/>
  <c r="BE233" i="3"/>
  <c r="BO289" i="3"/>
  <c r="BC313" i="3"/>
  <c r="EG293" i="3"/>
  <c r="EE293" i="3"/>
  <c r="DW293" i="3"/>
  <c r="DK293" i="3"/>
  <c r="DU293" i="3"/>
  <c r="DM293" i="3"/>
  <c r="CQ293" i="3"/>
  <c r="DC293" i="3"/>
  <c r="DA293" i="3"/>
  <c r="CS293" i="3"/>
  <c r="CI293" i="3"/>
  <c r="BY293" i="3"/>
  <c r="CG293" i="3"/>
  <c r="BW293" i="3"/>
  <c r="AA293" i="3"/>
  <c r="BE293" i="3"/>
  <c r="AU293" i="3"/>
  <c r="BO293" i="3"/>
  <c r="BC293" i="3"/>
  <c r="AI293" i="3"/>
  <c r="EE253" i="3"/>
  <c r="EG253" i="3"/>
  <c r="DU253" i="3"/>
  <c r="DM253" i="3"/>
  <c r="DK253" i="3"/>
  <c r="DW253" i="3"/>
  <c r="CS253" i="3"/>
  <c r="CQ253" i="3"/>
  <c r="DC253" i="3"/>
  <c r="DA253" i="3"/>
  <c r="BY253" i="3"/>
  <c r="CG253" i="3"/>
  <c r="BW253" i="3"/>
  <c r="CI253" i="3"/>
  <c r="AI253" i="3"/>
  <c r="AA253" i="3"/>
  <c r="BO253" i="3"/>
  <c r="EG237" i="3"/>
  <c r="EE237" i="3"/>
  <c r="DW237" i="3"/>
  <c r="DU237" i="3"/>
  <c r="DM237" i="3"/>
  <c r="DK237" i="3"/>
  <c r="DC237" i="3"/>
  <c r="CQ237" i="3"/>
  <c r="CS237" i="3"/>
  <c r="DA237" i="3"/>
  <c r="CI237" i="3"/>
  <c r="BY237" i="3"/>
  <c r="CG237" i="3"/>
  <c r="BW237" i="3"/>
  <c r="AI237" i="3"/>
  <c r="BE237" i="3"/>
  <c r="BM237" i="3"/>
  <c r="BO237" i="3"/>
  <c r="AA237" i="3"/>
  <c r="BC237" i="3"/>
  <c r="EG213" i="3"/>
  <c r="EE213" i="3"/>
  <c r="DU213" i="3"/>
  <c r="DM213" i="3"/>
  <c r="DK213" i="3"/>
  <c r="DW213" i="3"/>
  <c r="DC213" i="3"/>
  <c r="DA213" i="3"/>
  <c r="CQ213" i="3"/>
  <c r="CS213" i="3"/>
  <c r="CG213" i="3"/>
  <c r="BW213" i="3"/>
  <c r="BY213" i="3"/>
  <c r="CI213" i="3"/>
  <c r="BM213" i="3"/>
  <c r="AA213" i="3"/>
  <c r="AI213" i="3"/>
  <c r="BE213" i="3"/>
  <c r="BO213" i="3"/>
  <c r="EG197" i="3"/>
  <c r="EE197" i="3"/>
  <c r="DU197" i="3"/>
  <c r="DM197" i="3"/>
  <c r="DW197" i="3"/>
  <c r="DK197" i="3"/>
  <c r="DA197" i="3"/>
  <c r="CQ197" i="3"/>
  <c r="CS197" i="3"/>
  <c r="DC197" i="3"/>
  <c r="CI197" i="3"/>
  <c r="CG197" i="3"/>
  <c r="BY197" i="3"/>
  <c r="BW197" i="3"/>
  <c r="AA197" i="3"/>
  <c r="BO197" i="3"/>
  <c r="AI197" i="3"/>
  <c r="EE173" i="3"/>
  <c r="EG173" i="3"/>
  <c r="DW173" i="3"/>
  <c r="DU173" i="3"/>
  <c r="DK173" i="3"/>
  <c r="DM173" i="3"/>
  <c r="CQ173" i="3"/>
  <c r="DC173" i="3"/>
  <c r="DA173" i="3"/>
  <c r="CS173" i="3"/>
  <c r="BW173" i="3"/>
  <c r="CI173" i="3"/>
  <c r="CG173" i="3"/>
  <c r="BY173" i="3"/>
  <c r="BM173" i="3"/>
  <c r="BE173" i="3"/>
  <c r="AI173" i="3"/>
  <c r="AA173" i="3"/>
  <c r="BO173" i="3"/>
  <c r="EE157" i="3"/>
  <c r="EG157" i="3"/>
  <c r="DK157" i="3"/>
  <c r="DU157" i="3"/>
  <c r="DW157" i="3"/>
  <c r="DM157" i="3"/>
  <c r="CQ157" i="3"/>
  <c r="DC157" i="3"/>
  <c r="DA157" i="3"/>
  <c r="CS157" i="3"/>
  <c r="CI157" i="3"/>
  <c r="BW157" i="3"/>
  <c r="BY157" i="3"/>
  <c r="CG157" i="3"/>
  <c r="BC157" i="3"/>
  <c r="AU157" i="3"/>
  <c r="BO157" i="3"/>
  <c r="AA157" i="3"/>
  <c r="AK157" i="3"/>
  <c r="AS157" i="3"/>
  <c r="BM157" i="3"/>
  <c r="EE141" i="3"/>
  <c r="EG141" i="3"/>
  <c r="DW141" i="3"/>
  <c r="DU141" i="3"/>
  <c r="DK141" i="3"/>
  <c r="DM141" i="3"/>
  <c r="CQ141" i="3"/>
  <c r="DC141" i="3"/>
  <c r="DA141" i="3"/>
  <c r="CS141" i="3"/>
  <c r="CI141" i="3"/>
  <c r="CG141" i="3"/>
  <c r="BY141" i="3"/>
  <c r="BW141" i="3"/>
  <c r="AI141" i="3"/>
  <c r="AU141" i="3"/>
  <c r="AK141" i="3"/>
  <c r="BO141" i="3"/>
  <c r="AA141" i="3"/>
  <c r="BC141" i="3"/>
  <c r="BE141" i="3"/>
  <c r="EG133" i="3"/>
  <c r="EE133" i="3"/>
  <c r="DW133" i="3"/>
  <c r="DU133" i="3"/>
  <c r="DK133" i="3"/>
  <c r="DM133" i="3"/>
  <c r="DA133" i="3"/>
  <c r="CQ133" i="3"/>
  <c r="CS133" i="3"/>
  <c r="DC133" i="3"/>
  <c r="BY133" i="3"/>
  <c r="CG133" i="3"/>
  <c r="BW133" i="3"/>
  <c r="CI133" i="3"/>
  <c r="AI133" i="3"/>
  <c r="BC133" i="3"/>
  <c r="BE133" i="3"/>
  <c r="AA133" i="3"/>
  <c r="AU133" i="3"/>
  <c r="BM133" i="3"/>
  <c r="AS133" i="3"/>
  <c r="AK133" i="3"/>
  <c r="EG117" i="3"/>
  <c r="EE117" i="3"/>
  <c r="DK117" i="3"/>
  <c r="DM117" i="3"/>
  <c r="DW117" i="3"/>
  <c r="DU117" i="3"/>
  <c r="CS117" i="3"/>
  <c r="DC117" i="3"/>
  <c r="DA117" i="3"/>
  <c r="CQ117" i="3"/>
  <c r="CI117" i="3"/>
  <c r="BW117" i="3"/>
  <c r="CG117" i="3"/>
  <c r="BY117" i="3"/>
  <c r="AI117" i="3"/>
  <c r="AA117" i="3"/>
  <c r="BE117" i="3"/>
  <c r="AK117" i="3"/>
  <c r="AU117" i="3"/>
  <c r="BO117" i="3"/>
  <c r="BC117" i="3"/>
  <c r="BM117" i="3"/>
  <c r="AS117" i="3"/>
  <c r="EE109" i="3"/>
  <c r="EG109" i="3"/>
  <c r="DW109" i="3"/>
  <c r="DM109" i="3"/>
  <c r="DU109" i="3"/>
  <c r="DK109" i="3"/>
  <c r="CQ109" i="3"/>
  <c r="DC109" i="3"/>
  <c r="DA109" i="3"/>
  <c r="CS109" i="3"/>
  <c r="BY109" i="3"/>
  <c r="CI109" i="3"/>
  <c r="BW109" i="3"/>
  <c r="CG109" i="3"/>
  <c r="AI109" i="3"/>
  <c r="BO109" i="3"/>
  <c r="AU109" i="3"/>
  <c r="BE109" i="3"/>
  <c r="AA109" i="3"/>
  <c r="BM109" i="3"/>
  <c r="AK109" i="3"/>
  <c r="EG101" i="3"/>
  <c r="EE101" i="3"/>
  <c r="DW101" i="3"/>
  <c r="DK101" i="3"/>
  <c r="DU101" i="3"/>
  <c r="DM101" i="3"/>
  <c r="DA101" i="3"/>
  <c r="CS101" i="3"/>
  <c r="DC101" i="3"/>
  <c r="CQ101" i="3"/>
  <c r="BY101" i="3"/>
  <c r="CI101" i="3"/>
  <c r="CG101" i="3"/>
  <c r="BW101" i="3"/>
  <c r="AI101" i="3"/>
  <c r="AA101" i="3"/>
  <c r="BM101" i="3"/>
  <c r="AU101" i="3"/>
  <c r="BE101" i="3"/>
  <c r="AK101" i="3"/>
  <c r="BO101" i="3"/>
  <c r="AS101" i="3"/>
  <c r="EG93" i="3"/>
  <c r="EE93" i="3"/>
  <c r="DK93" i="3"/>
  <c r="DW93" i="3"/>
  <c r="DU93" i="3"/>
  <c r="DM93" i="3"/>
  <c r="DA93" i="3"/>
  <c r="CS93" i="3"/>
  <c r="DC93" i="3"/>
  <c r="CQ93" i="3"/>
  <c r="BY93" i="3"/>
  <c r="CG93" i="3"/>
  <c r="BW93" i="3"/>
  <c r="CI93" i="3"/>
  <c r="BM93" i="3"/>
  <c r="AU93" i="3"/>
  <c r="AK93" i="3"/>
  <c r="AA93" i="3"/>
  <c r="BO93" i="3"/>
  <c r="AS93" i="3"/>
  <c r="BC93" i="3"/>
  <c r="EG85" i="3"/>
  <c r="EE85" i="3"/>
  <c r="DU85" i="3"/>
  <c r="DM85" i="3"/>
  <c r="DK85" i="3"/>
  <c r="DW85" i="3"/>
  <c r="CS85" i="3"/>
  <c r="DA85" i="3"/>
  <c r="DC85" i="3"/>
  <c r="CQ85" i="3"/>
  <c r="BW85" i="3"/>
  <c r="BY85" i="3"/>
  <c r="CG85" i="3"/>
  <c r="CI85" i="3"/>
  <c r="BM85" i="3"/>
  <c r="AU85" i="3"/>
  <c r="AA85" i="3"/>
  <c r="AK85" i="3"/>
  <c r="AS85" i="3"/>
  <c r="BE85" i="3"/>
  <c r="AI85" i="3"/>
  <c r="BC85" i="3"/>
  <c r="BO85" i="3"/>
  <c r="EE77" i="3"/>
  <c r="EG77" i="3"/>
  <c r="DW77" i="3"/>
  <c r="DU77" i="3"/>
  <c r="DK77" i="3"/>
  <c r="DM77" i="3"/>
  <c r="DA77" i="3"/>
  <c r="DC77" i="3"/>
  <c r="CS77" i="3"/>
  <c r="CQ77" i="3"/>
  <c r="BY77" i="3"/>
  <c r="CI77" i="3"/>
  <c r="BW77" i="3"/>
  <c r="CG77" i="3"/>
  <c r="BM77" i="3"/>
  <c r="AU77" i="3"/>
  <c r="AK77" i="3"/>
  <c r="AA77" i="3"/>
  <c r="BO77" i="3"/>
  <c r="BC77" i="3"/>
  <c r="EE61" i="3"/>
  <c r="EG61" i="3"/>
  <c r="DW61" i="3"/>
  <c r="DK61" i="3"/>
  <c r="DU61" i="3"/>
  <c r="DM61" i="3"/>
  <c r="DA61" i="3"/>
  <c r="CS61" i="3"/>
  <c r="DC61" i="3"/>
  <c r="CQ61" i="3"/>
  <c r="BY61" i="3"/>
  <c r="CI61" i="3"/>
  <c r="CG61" i="3"/>
  <c r="BW61" i="3"/>
  <c r="AU61" i="3"/>
  <c r="AK61" i="3"/>
  <c r="BO61" i="3"/>
  <c r="AA61" i="3"/>
  <c r="BM61" i="3"/>
  <c r="AS61" i="3"/>
  <c r="BC61" i="3"/>
  <c r="EE53" i="3"/>
  <c r="EG53" i="3"/>
  <c r="DK53" i="3"/>
  <c r="DW53" i="3"/>
  <c r="DM53" i="3"/>
  <c r="DU53" i="3"/>
  <c r="CQ53" i="3"/>
  <c r="CS53" i="3"/>
  <c r="DC53" i="3"/>
  <c r="DA53" i="3"/>
  <c r="CG53" i="3"/>
  <c r="BY53" i="3"/>
  <c r="CI53" i="3"/>
  <c r="BW53" i="3"/>
  <c r="BO53" i="3"/>
  <c r="AA53" i="3"/>
  <c r="AU53" i="3"/>
  <c r="AK53" i="3"/>
  <c r="BE53" i="3"/>
  <c r="BC53" i="3"/>
  <c r="AS53" i="3"/>
  <c r="EE45" i="3"/>
  <c r="EG45" i="3"/>
  <c r="DM45" i="3"/>
  <c r="DU45" i="3"/>
  <c r="DW45" i="3"/>
  <c r="DK45" i="3"/>
  <c r="DC45" i="3"/>
  <c r="DA45" i="3"/>
  <c r="CS45" i="3"/>
  <c r="CQ45" i="3"/>
  <c r="BY45" i="3"/>
  <c r="CG45" i="3"/>
  <c r="CI45" i="3"/>
  <c r="BW45" i="3"/>
  <c r="AU45" i="3"/>
  <c r="BO45" i="3"/>
  <c r="AA45" i="3"/>
  <c r="AK45" i="3"/>
  <c r="BC45" i="3"/>
  <c r="EG37" i="3"/>
  <c r="EE37" i="3"/>
  <c r="DW37" i="3"/>
  <c r="DU37" i="3"/>
  <c r="DK37" i="3"/>
  <c r="DM37" i="3"/>
  <c r="DA37" i="3"/>
  <c r="CS37" i="3"/>
  <c r="CQ37" i="3"/>
  <c r="DC37" i="3"/>
  <c r="BW37" i="3"/>
  <c r="CG37" i="3"/>
  <c r="CI37" i="3"/>
  <c r="BY37" i="3"/>
  <c r="AA37" i="3"/>
  <c r="AU37" i="3"/>
  <c r="BO37" i="3"/>
  <c r="AK37" i="3"/>
  <c r="BE37" i="3"/>
  <c r="BC37" i="3"/>
  <c r="AS37" i="3"/>
  <c r="EE29" i="3"/>
  <c r="EG29" i="3"/>
  <c r="DM29" i="3"/>
  <c r="DW29" i="3"/>
  <c r="DK29" i="3"/>
  <c r="DU29" i="3"/>
  <c r="DC29" i="3"/>
  <c r="CQ29" i="3"/>
  <c r="CS29" i="3"/>
  <c r="DA29" i="3"/>
  <c r="CI29" i="3"/>
  <c r="BW29" i="3"/>
  <c r="BY29" i="3"/>
  <c r="CG29" i="3"/>
  <c r="AU29" i="3"/>
  <c r="BO29" i="3"/>
  <c r="AA29" i="3"/>
  <c r="AS29" i="3"/>
  <c r="AK29" i="3"/>
  <c r="AI29" i="3"/>
  <c r="BC29" i="3"/>
  <c r="EG21" i="3"/>
  <c r="EE21" i="3"/>
  <c r="DU21" i="3"/>
  <c r="DK21" i="3"/>
  <c r="DW21" i="3"/>
  <c r="DM21" i="3"/>
  <c r="DA21" i="3"/>
  <c r="DC21" i="3"/>
  <c r="CS21" i="3"/>
  <c r="CQ21" i="3"/>
  <c r="BW21" i="3"/>
  <c r="CG21" i="3"/>
  <c r="CI21" i="3"/>
  <c r="BY21" i="3"/>
  <c r="BO21" i="3"/>
  <c r="AU21" i="3"/>
  <c r="AA21" i="3"/>
  <c r="AS21" i="3"/>
  <c r="BC21" i="3"/>
  <c r="AK21" i="3"/>
  <c r="EE13" i="3"/>
  <c r="EG13" i="3"/>
  <c r="DK13" i="3"/>
  <c r="DW13" i="3"/>
  <c r="DU13" i="3"/>
  <c r="DM13" i="3"/>
  <c r="DA13" i="3"/>
  <c r="DC13" i="3"/>
  <c r="CS13" i="3"/>
  <c r="CQ13" i="3"/>
  <c r="CI13" i="3"/>
  <c r="BW13" i="3"/>
  <c r="CG13" i="3"/>
  <c r="BY13" i="3"/>
  <c r="AU13" i="3"/>
  <c r="BE13" i="3"/>
  <c r="BC13" i="3"/>
  <c r="AA13" i="3"/>
  <c r="AI13" i="3"/>
  <c r="AK13" i="3"/>
  <c r="BM13" i="3"/>
  <c r="Y227" i="3"/>
  <c r="Y328" i="3"/>
  <c r="Y264" i="3"/>
  <c r="Y200" i="3"/>
  <c r="Y277" i="3"/>
  <c r="Y213" i="3"/>
  <c r="Y314" i="3"/>
  <c r="Y250" i="3"/>
  <c r="Y186" i="3"/>
  <c r="Y122" i="3"/>
  <c r="Y58" i="3"/>
  <c r="Y327" i="3"/>
  <c r="Y295" i="3"/>
  <c r="Y263" i="3"/>
  <c r="Y231" i="3"/>
  <c r="Y199" i="3"/>
  <c r="Y167" i="3"/>
  <c r="Y135" i="3"/>
  <c r="AA33" i="3"/>
  <c r="AA270" i="3"/>
  <c r="AA142" i="3"/>
  <c r="AA54" i="3"/>
  <c r="AA262" i="3"/>
  <c r="AA134" i="3"/>
  <c r="AA14" i="3"/>
  <c r="AA23" i="3"/>
  <c r="Y77" i="3"/>
  <c r="AA310" i="3"/>
  <c r="AA182" i="3"/>
  <c r="Y52" i="3"/>
  <c r="AA55" i="3"/>
  <c r="AK301" i="3"/>
  <c r="AK237" i="3"/>
  <c r="AI206" i="3"/>
  <c r="AI180" i="3"/>
  <c r="AK305" i="3"/>
  <c r="AI199" i="3"/>
  <c r="AI174" i="3"/>
  <c r="AI156" i="3"/>
  <c r="AK183" i="3"/>
  <c r="AI273" i="3"/>
  <c r="AI193" i="3"/>
  <c r="AI289" i="3"/>
  <c r="AI177" i="3"/>
  <c r="AK144" i="3"/>
  <c r="AK112" i="3"/>
  <c r="AK80" i="3"/>
  <c r="AS305" i="3"/>
  <c r="AU225" i="3"/>
  <c r="AS142" i="3"/>
  <c r="AS110" i="3"/>
  <c r="AS78" i="3"/>
  <c r="AS46" i="3"/>
  <c r="AS14" i="3"/>
  <c r="AS261" i="3"/>
  <c r="AS229" i="3"/>
  <c r="AS197" i="3"/>
  <c r="AS318" i="3"/>
  <c r="AS254" i="3"/>
  <c r="AS190" i="3"/>
  <c r="AS83" i="3"/>
  <c r="AS51" i="3"/>
  <c r="AS19" i="3"/>
  <c r="AS233" i="3"/>
  <c r="BM333" i="3"/>
  <c r="BM317" i="3"/>
  <c r="BM283" i="3"/>
  <c r="BO251" i="3"/>
  <c r="BO248" i="3"/>
  <c r="BO257" i="3"/>
  <c r="BM197" i="3"/>
  <c r="BO140" i="3"/>
  <c r="BM120" i="3"/>
  <c r="BC113" i="3"/>
  <c r="BE206" i="3"/>
  <c r="BM146" i="3"/>
  <c r="BO126" i="3"/>
  <c r="BO106" i="3"/>
  <c r="BE270" i="3"/>
  <c r="BC51" i="3"/>
  <c r="BC89" i="3"/>
  <c r="BE41" i="3"/>
  <c r="BM57" i="3"/>
  <c r="BM21" i="3"/>
  <c r="BM267" i="3"/>
  <c r="AI37" i="3"/>
  <c r="AK8" i="3"/>
  <c r="AK275" i="3"/>
  <c r="AK176" i="3"/>
  <c r="AK103" i="3"/>
  <c r="AI122" i="3"/>
  <c r="AS298" i="3"/>
  <c r="AS77" i="3"/>
  <c r="BC288" i="3"/>
  <c r="BC186" i="3"/>
  <c r="BE309" i="3"/>
  <c r="BO38" i="3"/>
  <c r="BO80" i="3"/>
  <c r="BM314" i="3"/>
  <c r="BM320" i="3"/>
  <c r="BE159" i="3"/>
  <c r="BE280" i="3"/>
  <c r="BM247" i="3"/>
  <c r="EE301" i="3"/>
  <c r="EG301" i="3"/>
  <c r="DW301" i="3"/>
  <c r="DM301" i="3"/>
  <c r="DK301" i="3"/>
  <c r="DU301" i="3"/>
  <c r="DC301" i="3"/>
  <c r="DA301" i="3"/>
  <c r="CS301" i="3"/>
  <c r="CQ301" i="3"/>
  <c r="BY301" i="3"/>
  <c r="BW301" i="3"/>
  <c r="CI301" i="3"/>
  <c r="CG301" i="3"/>
  <c r="BE301" i="3"/>
  <c r="BO301" i="3"/>
  <c r="AU301" i="3"/>
  <c r="AA301" i="3"/>
  <c r="AI301" i="3"/>
  <c r="EG269" i="3"/>
  <c r="EE269" i="3"/>
  <c r="DM269" i="3"/>
  <c r="DW269" i="3"/>
  <c r="DU269" i="3"/>
  <c r="DK269" i="3"/>
  <c r="CQ269" i="3"/>
  <c r="DC269" i="3"/>
  <c r="DA269" i="3"/>
  <c r="CS269" i="3"/>
  <c r="BY269" i="3"/>
  <c r="BW269" i="3"/>
  <c r="CG269" i="3"/>
  <c r="CI269" i="3"/>
  <c r="AI269" i="3"/>
  <c r="AA269" i="3"/>
  <c r="BC269" i="3"/>
  <c r="BE269" i="3"/>
  <c r="EE245" i="3"/>
  <c r="EG245" i="3"/>
  <c r="DU245" i="3"/>
  <c r="DK245" i="3"/>
  <c r="DW245" i="3"/>
  <c r="DM245" i="3"/>
  <c r="DA245" i="3"/>
  <c r="CQ245" i="3"/>
  <c r="CS245" i="3"/>
  <c r="DC245" i="3"/>
  <c r="CI245" i="3"/>
  <c r="CG245" i="3"/>
  <c r="BW245" i="3"/>
  <c r="BY245" i="3"/>
  <c r="AA245" i="3"/>
  <c r="BM245" i="3"/>
  <c r="AI245" i="3"/>
  <c r="BE245" i="3"/>
  <c r="AK245" i="3"/>
  <c r="BO245" i="3"/>
  <c r="EE221" i="3"/>
  <c r="EG221" i="3"/>
  <c r="DU221" i="3"/>
  <c r="DK221" i="3"/>
  <c r="DW221" i="3"/>
  <c r="DM221" i="3"/>
  <c r="CQ221" i="3"/>
  <c r="CS221" i="3"/>
  <c r="DC221" i="3"/>
  <c r="DA221" i="3"/>
  <c r="CG221" i="3"/>
  <c r="BY221" i="3"/>
  <c r="BW221" i="3"/>
  <c r="CI221" i="3"/>
  <c r="BM221" i="3"/>
  <c r="BE221" i="3"/>
  <c r="AA221" i="3"/>
  <c r="AI221" i="3"/>
  <c r="BC221" i="3"/>
  <c r="BO221" i="3"/>
  <c r="EG205" i="3"/>
  <c r="EE205" i="3"/>
  <c r="DU205" i="3"/>
  <c r="DW205" i="3"/>
  <c r="DM205" i="3"/>
  <c r="DK205" i="3"/>
  <c r="DC205" i="3"/>
  <c r="CS205" i="3"/>
  <c r="CQ205" i="3"/>
  <c r="DA205" i="3"/>
  <c r="BY205" i="3"/>
  <c r="CI205" i="3"/>
  <c r="CG205" i="3"/>
  <c r="BW205" i="3"/>
  <c r="BM205" i="3"/>
  <c r="AI205" i="3"/>
  <c r="AK205" i="3"/>
  <c r="AA205" i="3"/>
  <c r="BE205" i="3"/>
  <c r="BC205" i="3"/>
  <c r="EE189" i="3"/>
  <c r="EG189" i="3"/>
  <c r="DU189" i="3"/>
  <c r="DW189" i="3"/>
  <c r="DK189" i="3"/>
  <c r="DM189" i="3"/>
  <c r="DC189" i="3"/>
  <c r="CQ189" i="3"/>
  <c r="DA189" i="3"/>
  <c r="CS189" i="3"/>
  <c r="CI189" i="3"/>
  <c r="CG189" i="3"/>
  <c r="BY189" i="3"/>
  <c r="BW189" i="3"/>
  <c r="BO189" i="3"/>
  <c r="AA189" i="3"/>
  <c r="BC189" i="3"/>
  <c r="AI189" i="3"/>
  <c r="AK189" i="3"/>
  <c r="BE189" i="3"/>
  <c r="BM189" i="3"/>
  <c r="EE181" i="3"/>
  <c r="EG181" i="3"/>
  <c r="DU181" i="3"/>
  <c r="DM181" i="3"/>
  <c r="DK181" i="3"/>
  <c r="DW181" i="3"/>
  <c r="DA181" i="3"/>
  <c r="CQ181" i="3"/>
  <c r="CS181" i="3"/>
  <c r="DC181" i="3"/>
  <c r="BY181" i="3"/>
  <c r="BW181" i="3"/>
  <c r="CI181" i="3"/>
  <c r="CG181" i="3"/>
  <c r="AA181" i="3"/>
  <c r="BE181" i="3"/>
  <c r="AI181" i="3"/>
  <c r="BC181" i="3"/>
  <c r="BM181" i="3"/>
  <c r="BO181" i="3"/>
  <c r="EE165" i="3"/>
  <c r="EG165" i="3"/>
  <c r="DU165" i="3"/>
  <c r="DK165" i="3"/>
  <c r="DM165" i="3"/>
  <c r="DW165" i="3"/>
  <c r="CQ165" i="3"/>
  <c r="CS165" i="3"/>
  <c r="DA165" i="3"/>
  <c r="DC165" i="3"/>
  <c r="CI165" i="3"/>
  <c r="CG165" i="3"/>
  <c r="BY165" i="3"/>
  <c r="BW165" i="3"/>
  <c r="AA165" i="3"/>
  <c r="AI165" i="3"/>
  <c r="BM165" i="3"/>
  <c r="BC165" i="3"/>
  <c r="BO165" i="3"/>
  <c r="BE165" i="3"/>
  <c r="EG149" i="3"/>
  <c r="EE149" i="3"/>
  <c r="DW149" i="3"/>
  <c r="DU149" i="3"/>
  <c r="DK149" i="3"/>
  <c r="DM149" i="3"/>
  <c r="DC149" i="3"/>
  <c r="DA149" i="3"/>
  <c r="CQ149" i="3"/>
  <c r="CS149" i="3"/>
  <c r="BY149" i="3"/>
  <c r="CI149" i="3"/>
  <c r="CG149" i="3"/>
  <c r="BW149" i="3"/>
  <c r="AK149" i="3"/>
  <c r="AU149" i="3"/>
  <c r="AA149" i="3"/>
  <c r="BC149" i="3"/>
  <c r="AS149" i="3"/>
  <c r="BO149" i="3"/>
  <c r="BE149" i="3"/>
  <c r="EG125" i="3"/>
  <c r="EE125" i="3"/>
  <c r="DW125" i="3"/>
  <c r="DK125" i="3"/>
  <c r="DU125" i="3"/>
  <c r="DM125" i="3"/>
  <c r="CQ125" i="3"/>
  <c r="CS125" i="3"/>
  <c r="DA125" i="3"/>
  <c r="DC125" i="3"/>
  <c r="CG125" i="3"/>
  <c r="BY125" i="3"/>
  <c r="BW125" i="3"/>
  <c r="CI125" i="3"/>
  <c r="BC125" i="3"/>
  <c r="AU125" i="3"/>
  <c r="AK125" i="3"/>
  <c r="BM125" i="3"/>
  <c r="AI125" i="3"/>
  <c r="AA125" i="3"/>
  <c r="BE125" i="3"/>
  <c r="BO125" i="3"/>
  <c r="AS125" i="3"/>
  <c r="EG69" i="3"/>
  <c r="EE69" i="3"/>
  <c r="DU69" i="3"/>
  <c r="DK69" i="3"/>
  <c r="DW69" i="3"/>
  <c r="DM69" i="3"/>
  <c r="DC69" i="3"/>
  <c r="CS69" i="3"/>
  <c r="DA69" i="3"/>
  <c r="CQ69" i="3"/>
  <c r="CG69" i="3"/>
  <c r="BY69" i="3"/>
  <c r="BW69" i="3"/>
  <c r="CI69" i="3"/>
  <c r="AA69" i="3"/>
  <c r="AU69" i="3"/>
  <c r="AS69" i="3"/>
  <c r="BM69" i="3"/>
  <c r="BE69" i="3"/>
  <c r="BC69" i="3"/>
  <c r="AK69" i="3"/>
  <c r="EE332" i="3"/>
  <c r="EG332" i="3"/>
  <c r="DK332" i="3"/>
  <c r="DU332" i="3"/>
  <c r="DM332" i="3"/>
  <c r="DW332" i="3"/>
  <c r="CQ332" i="3"/>
  <c r="DA332" i="3"/>
  <c r="DC332" i="3"/>
  <c r="CS332" i="3"/>
  <c r="BW332" i="3"/>
  <c r="BY332" i="3"/>
  <c r="CI332" i="3"/>
  <c r="CG332" i="3"/>
  <c r="AK332" i="3"/>
  <c r="BO332" i="3"/>
  <c r="AA332" i="3"/>
  <c r="AS332" i="3"/>
  <c r="BM332" i="3"/>
  <c r="BC332" i="3"/>
  <c r="BE332" i="3"/>
  <c r="AI332" i="3"/>
  <c r="EG324" i="3"/>
  <c r="EE324" i="3"/>
  <c r="DU324" i="3"/>
  <c r="DK324" i="3"/>
  <c r="DW324" i="3"/>
  <c r="DM324" i="3"/>
  <c r="DA324" i="3"/>
  <c r="CS324" i="3"/>
  <c r="DC324" i="3"/>
  <c r="CQ324" i="3"/>
  <c r="BW324" i="3"/>
  <c r="CG324" i="3"/>
  <c r="BY324" i="3"/>
  <c r="CI324" i="3"/>
  <c r="BM324" i="3"/>
  <c r="AS324" i="3"/>
  <c r="AA324" i="3"/>
  <c r="BO324" i="3"/>
  <c r="BC324" i="3"/>
  <c r="EG316" i="3"/>
  <c r="EE316" i="3"/>
  <c r="DK316" i="3"/>
  <c r="DU316" i="3"/>
  <c r="DM316" i="3"/>
  <c r="DW316" i="3"/>
  <c r="CQ316" i="3"/>
  <c r="CS316" i="3"/>
  <c r="DC316" i="3"/>
  <c r="DA316" i="3"/>
  <c r="BW316" i="3"/>
  <c r="CI316" i="3"/>
  <c r="CG316" i="3"/>
  <c r="BY316" i="3"/>
  <c r="AA316" i="3"/>
  <c r="AK316" i="3"/>
  <c r="AI316" i="3"/>
  <c r="AS316" i="3"/>
  <c r="BE316" i="3"/>
  <c r="BC316" i="3"/>
  <c r="BO316" i="3"/>
  <c r="BM316" i="3"/>
  <c r="AU316" i="3"/>
  <c r="EE308" i="3"/>
  <c r="EG308" i="3"/>
  <c r="DU308" i="3"/>
  <c r="DK308" i="3"/>
  <c r="DM308" i="3"/>
  <c r="DW308" i="3"/>
  <c r="CS308" i="3"/>
  <c r="DC308" i="3"/>
  <c r="DA308" i="3"/>
  <c r="CQ308" i="3"/>
  <c r="BY308" i="3"/>
  <c r="CI308" i="3"/>
  <c r="BW308" i="3"/>
  <c r="CG308" i="3"/>
  <c r="AA308" i="3"/>
  <c r="AS308" i="3"/>
  <c r="BO308" i="3"/>
  <c r="BM308" i="3"/>
  <c r="BE308" i="3"/>
  <c r="BC308" i="3"/>
  <c r="AU308" i="3"/>
  <c r="EG300" i="3"/>
  <c r="EE300" i="3"/>
  <c r="DK300" i="3"/>
  <c r="DU300" i="3"/>
  <c r="DM300" i="3"/>
  <c r="DW300" i="3"/>
  <c r="DC300" i="3"/>
  <c r="DA300" i="3"/>
  <c r="CS300" i="3"/>
  <c r="CQ300" i="3"/>
  <c r="CI300" i="3"/>
  <c r="BW300" i="3"/>
  <c r="CG300" i="3"/>
  <c r="BY300" i="3"/>
  <c r="BM300" i="3"/>
  <c r="AA300" i="3"/>
  <c r="BO300" i="3"/>
  <c r="AS300" i="3"/>
  <c r="AK300" i="3"/>
  <c r="BE300" i="3"/>
  <c r="BC300" i="3"/>
  <c r="AI300" i="3"/>
  <c r="AU300" i="3"/>
  <c r="EG292" i="3"/>
  <c r="EE292" i="3"/>
  <c r="DU292" i="3"/>
  <c r="DK292" i="3"/>
  <c r="DW292" i="3"/>
  <c r="DM292" i="3"/>
  <c r="DC292" i="3"/>
  <c r="CS292" i="3"/>
  <c r="CQ292" i="3"/>
  <c r="DA292" i="3"/>
  <c r="BW292" i="3"/>
  <c r="CI292" i="3"/>
  <c r="CG292" i="3"/>
  <c r="BY292" i="3"/>
  <c r="AA292" i="3"/>
  <c r="AS292" i="3"/>
  <c r="BO292" i="3"/>
  <c r="AU292" i="3"/>
  <c r="BE292" i="3"/>
  <c r="BM292" i="3"/>
  <c r="BC292" i="3"/>
  <c r="EE284" i="3"/>
  <c r="EG284" i="3"/>
  <c r="DK284" i="3"/>
  <c r="DU284" i="3"/>
  <c r="DM284" i="3"/>
  <c r="DW284" i="3"/>
  <c r="CS284" i="3"/>
  <c r="DC284" i="3"/>
  <c r="DA284" i="3"/>
  <c r="CQ284" i="3"/>
  <c r="CI284" i="3"/>
  <c r="BW284" i="3"/>
  <c r="BY284" i="3"/>
  <c r="CG284" i="3"/>
  <c r="BM284" i="3"/>
  <c r="BE284" i="3"/>
  <c r="AS284" i="3"/>
  <c r="AA284" i="3"/>
  <c r="AK284" i="3"/>
  <c r="AU284" i="3"/>
  <c r="BC284" i="3"/>
  <c r="EE276" i="3"/>
  <c r="EG276" i="3"/>
  <c r="DU276" i="3"/>
  <c r="DK276" i="3"/>
  <c r="DM276" i="3"/>
  <c r="DW276" i="3"/>
  <c r="DA276" i="3"/>
  <c r="DC276" i="3"/>
  <c r="CQ276" i="3"/>
  <c r="CS276" i="3"/>
  <c r="CI276" i="3"/>
  <c r="BY276" i="3"/>
  <c r="CG276" i="3"/>
  <c r="BW276" i="3"/>
  <c r="AS276" i="3"/>
  <c r="BE276" i="3"/>
  <c r="AA276" i="3"/>
  <c r="BO276" i="3"/>
  <c r="BM276" i="3"/>
  <c r="BC276" i="3"/>
  <c r="EG268" i="3"/>
  <c r="EE268" i="3"/>
  <c r="DU268" i="3"/>
  <c r="DK268" i="3"/>
  <c r="DW268" i="3"/>
  <c r="DM268" i="3"/>
  <c r="CQ268" i="3"/>
  <c r="DC268" i="3"/>
  <c r="DA268" i="3"/>
  <c r="CS268" i="3"/>
  <c r="CG268" i="3"/>
  <c r="CI268" i="3"/>
  <c r="BY268" i="3"/>
  <c r="BW268" i="3"/>
  <c r="AS268" i="3"/>
  <c r="BE268" i="3"/>
  <c r="AA268" i="3"/>
  <c r="BO268" i="3"/>
  <c r="AI268" i="3"/>
  <c r="AU268" i="3"/>
  <c r="AK268" i="3"/>
  <c r="BC268" i="3"/>
  <c r="BM268" i="3"/>
  <c r="EG260" i="3"/>
  <c r="EE260" i="3"/>
  <c r="DU260" i="3"/>
  <c r="DK260" i="3"/>
  <c r="DM260" i="3"/>
  <c r="DW260" i="3"/>
  <c r="DA260" i="3"/>
  <c r="CS260" i="3"/>
  <c r="DC260" i="3"/>
  <c r="CQ260" i="3"/>
  <c r="CG260" i="3"/>
  <c r="BY260" i="3"/>
  <c r="BW260" i="3"/>
  <c r="CI260" i="3"/>
  <c r="AA260" i="3"/>
  <c r="AS260" i="3"/>
  <c r="BO260" i="3"/>
  <c r="BM260" i="3"/>
  <c r="BC260" i="3"/>
  <c r="BE260" i="3"/>
  <c r="EG252" i="3"/>
  <c r="EE252" i="3"/>
  <c r="DK252" i="3"/>
  <c r="DU252" i="3"/>
  <c r="DM252" i="3"/>
  <c r="DW252" i="3"/>
  <c r="DA252" i="3"/>
  <c r="CS252" i="3"/>
  <c r="DC252" i="3"/>
  <c r="CQ252" i="3"/>
  <c r="BW252" i="3"/>
  <c r="CG252" i="3"/>
  <c r="CI252" i="3"/>
  <c r="BY252" i="3"/>
  <c r="AS252" i="3"/>
  <c r="AA252" i="3"/>
  <c r="AK252" i="3"/>
  <c r="BO252" i="3"/>
  <c r="AU252" i="3"/>
  <c r="BE252" i="3"/>
  <c r="EE244" i="3"/>
  <c r="EG244" i="3"/>
  <c r="DK244" i="3"/>
  <c r="DM244" i="3"/>
  <c r="DU244" i="3"/>
  <c r="DW244" i="3"/>
  <c r="DC244" i="3"/>
  <c r="DA244" i="3"/>
  <c r="CS244" i="3"/>
  <c r="CQ244" i="3"/>
  <c r="BW244" i="3"/>
  <c r="BY244" i="3"/>
  <c r="CI244" i="3"/>
  <c r="CG244" i="3"/>
  <c r="AA244" i="3"/>
  <c r="BM244" i="3"/>
  <c r="BO244" i="3"/>
  <c r="AS244" i="3"/>
  <c r="EE236" i="3"/>
  <c r="EG236" i="3"/>
  <c r="DK236" i="3"/>
  <c r="DM236" i="3"/>
  <c r="DU236" i="3"/>
  <c r="DW236" i="3"/>
  <c r="CS236" i="3"/>
  <c r="CQ236" i="3"/>
  <c r="DA236" i="3"/>
  <c r="DC236" i="3"/>
  <c r="BW236" i="3"/>
  <c r="CG236" i="3"/>
  <c r="BY236" i="3"/>
  <c r="CI236" i="3"/>
  <c r="AA236" i="3"/>
  <c r="AK236" i="3"/>
  <c r="AS236" i="3"/>
  <c r="BE236" i="3"/>
  <c r="BM236" i="3"/>
  <c r="BC236" i="3"/>
  <c r="EG228" i="3"/>
  <c r="EE228" i="3"/>
  <c r="DU228" i="3"/>
  <c r="DK228" i="3"/>
  <c r="DM228" i="3"/>
  <c r="DW228" i="3"/>
  <c r="DA228" i="3"/>
  <c r="DC228" i="3"/>
  <c r="CS228" i="3"/>
  <c r="CQ228" i="3"/>
  <c r="BY228" i="3"/>
  <c r="CG228" i="3"/>
  <c r="BW228" i="3"/>
  <c r="CI228" i="3"/>
  <c r="AA228" i="3"/>
  <c r="BM228" i="3"/>
  <c r="AS228" i="3"/>
  <c r="AU228" i="3"/>
  <c r="EE220" i="3"/>
  <c r="EG220" i="3"/>
  <c r="DU220" i="3"/>
  <c r="DW220" i="3"/>
  <c r="DM220" i="3"/>
  <c r="DK220" i="3"/>
  <c r="DC220" i="3"/>
  <c r="CS220" i="3"/>
  <c r="CQ220" i="3"/>
  <c r="DA220" i="3"/>
  <c r="CG220" i="3"/>
  <c r="CI220" i="3"/>
  <c r="BY220" i="3"/>
  <c r="BW220" i="3"/>
  <c r="AS220" i="3"/>
  <c r="AA220" i="3"/>
  <c r="BC220" i="3"/>
  <c r="AI220" i="3"/>
  <c r="BE220" i="3"/>
  <c r="EE212" i="3"/>
  <c r="EG212" i="3"/>
  <c r="DU212" i="3"/>
  <c r="DM212" i="3"/>
  <c r="DK212" i="3"/>
  <c r="DW212" i="3"/>
  <c r="CS212" i="3"/>
  <c r="CQ212" i="3"/>
  <c r="DC212" i="3"/>
  <c r="DA212" i="3"/>
  <c r="BY212" i="3"/>
  <c r="CG212" i="3"/>
  <c r="BW212" i="3"/>
  <c r="CI212" i="3"/>
  <c r="AA212" i="3"/>
  <c r="AS212" i="3"/>
  <c r="BO212" i="3"/>
  <c r="AU212" i="3"/>
  <c r="BM212" i="3"/>
  <c r="EE204" i="3"/>
  <c r="EG204" i="3"/>
  <c r="DW204" i="3"/>
  <c r="DM204" i="3"/>
  <c r="DK204" i="3"/>
  <c r="DU204" i="3"/>
  <c r="CS204" i="3"/>
  <c r="DA204" i="3"/>
  <c r="CQ204" i="3"/>
  <c r="DC204" i="3"/>
  <c r="BW204" i="3"/>
  <c r="BY204" i="3"/>
  <c r="CG204" i="3"/>
  <c r="CI204" i="3"/>
  <c r="AK204" i="3"/>
  <c r="BE204" i="3"/>
  <c r="AS204" i="3"/>
  <c r="AA204" i="3"/>
  <c r="AI204" i="3"/>
  <c r="BO204" i="3"/>
  <c r="EE196" i="3"/>
  <c r="EG196" i="3"/>
  <c r="DK196" i="3"/>
  <c r="DM196" i="3"/>
  <c r="DU196" i="3"/>
  <c r="DW196" i="3"/>
  <c r="DA196" i="3"/>
  <c r="DC196" i="3"/>
  <c r="CS196" i="3"/>
  <c r="CQ196" i="3"/>
  <c r="BW196" i="3"/>
  <c r="CI196" i="3"/>
  <c r="BY196" i="3"/>
  <c r="CG196" i="3"/>
  <c r="BO196" i="3"/>
  <c r="AA196" i="3"/>
  <c r="AS196" i="3"/>
  <c r="BM196" i="3"/>
  <c r="BE196" i="3"/>
  <c r="BC196" i="3"/>
  <c r="EE188" i="3"/>
  <c r="EG188" i="3"/>
  <c r="DK188" i="3"/>
  <c r="DW188" i="3"/>
  <c r="DM188" i="3"/>
  <c r="DU188" i="3"/>
  <c r="DA188" i="3"/>
  <c r="DC188" i="3"/>
  <c r="CS188" i="3"/>
  <c r="CQ188" i="3"/>
  <c r="CG188" i="3"/>
  <c r="BW188" i="3"/>
  <c r="CI188" i="3"/>
  <c r="BY188" i="3"/>
  <c r="BE188" i="3"/>
  <c r="AI188" i="3"/>
  <c r="AA188" i="3"/>
  <c r="AS188" i="3"/>
  <c r="AU188" i="3"/>
  <c r="BC188" i="3"/>
  <c r="EG180" i="3"/>
  <c r="EE180" i="3"/>
  <c r="DW180" i="3"/>
  <c r="DU180" i="3"/>
  <c r="DK180" i="3"/>
  <c r="DM180" i="3"/>
  <c r="DA180" i="3"/>
  <c r="DC180" i="3"/>
  <c r="CS180" i="3"/>
  <c r="CQ180" i="3"/>
  <c r="BW180" i="3"/>
  <c r="CG180" i="3"/>
  <c r="BY180" i="3"/>
  <c r="CI180" i="3"/>
  <c r="BE180" i="3"/>
  <c r="AA180" i="3"/>
  <c r="AS180" i="3"/>
  <c r="EG172" i="3"/>
  <c r="EE172" i="3"/>
  <c r="DW172" i="3"/>
  <c r="DK172" i="3"/>
  <c r="DU172" i="3"/>
  <c r="DM172" i="3"/>
  <c r="DA172" i="3"/>
  <c r="DC172" i="3"/>
  <c r="CQ172" i="3"/>
  <c r="CS172" i="3"/>
  <c r="BW172" i="3"/>
  <c r="CG172" i="3"/>
  <c r="BY172" i="3"/>
  <c r="CI172" i="3"/>
  <c r="AA172" i="3"/>
  <c r="BE172" i="3"/>
  <c r="AS172" i="3"/>
  <c r="BO172" i="3"/>
  <c r="BC172" i="3"/>
  <c r="AK172" i="3"/>
  <c r="EE164" i="3"/>
  <c r="EG164" i="3"/>
  <c r="DM164" i="3"/>
  <c r="DW164" i="3"/>
  <c r="DU164" i="3"/>
  <c r="DK164" i="3"/>
  <c r="CS164" i="3"/>
  <c r="DC164" i="3"/>
  <c r="CQ164" i="3"/>
  <c r="DA164" i="3"/>
  <c r="CG164" i="3"/>
  <c r="CI164" i="3"/>
  <c r="BY164" i="3"/>
  <c r="BW164" i="3"/>
  <c r="BE164" i="3"/>
  <c r="AA164" i="3"/>
  <c r="AU164" i="3"/>
  <c r="BC164" i="3"/>
  <c r="AS164" i="3"/>
  <c r="EE156" i="3"/>
  <c r="EG156" i="3"/>
  <c r="DW156" i="3"/>
  <c r="DU156" i="3"/>
  <c r="DM156" i="3"/>
  <c r="DK156" i="3"/>
  <c r="CS156" i="3"/>
  <c r="CQ156" i="3"/>
  <c r="DC156" i="3"/>
  <c r="DA156" i="3"/>
  <c r="CI156" i="3"/>
  <c r="BY156" i="3"/>
  <c r="CG156" i="3"/>
  <c r="BW156" i="3"/>
  <c r="BC156" i="3"/>
  <c r="AA156" i="3"/>
  <c r="AU156" i="3"/>
  <c r="EE148" i="3"/>
  <c r="EG148" i="3"/>
  <c r="DM148" i="3"/>
  <c r="DW148" i="3"/>
  <c r="DU148" i="3"/>
  <c r="DK148" i="3"/>
  <c r="CS148" i="3"/>
  <c r="DA148" i="3"/>
  <c r="CQ148" i="3"/>
  <c r="DC148" i="3"/>
  <c r="BW148" i="3"/>
  <c r="CG148" i="3"/>
  <c r="CI148" i="3"/>
  <c r="BY148" i="3"/>
  <c r="AU148" i="3"/>
  <c r="AA148" i="3"/>
  <c r="BC148" i="3"/>
  <c r="BE148" i="3"/>
  <c r="EG140" i="3"/>
  <c r="EE140" i="3"/>
  <c r="DM140" i="3"/>
  <c r="DU140" i="3"/>
  <c r="DW140" i="3"/>
  <c r="DK140" i="3"/>
  <c r="CQ140" i="3"/>
  <c r="DA140" i="3"/>
  <c r="CS140" i="3"/>
  <c r="DC140" i="3"/>
  <c r="CI140" i="3"/>
  <c r="BW140" i="3"/>
  <c r="CG140" i="3"/>
  <c r="BY140" i="3"/>
  <c r="BC140" i="3"/>
  <c r="AA140" i="3"/>
  <c r="AU140" i="3"/>
  <c r="EE132" i="3"/>
  <c r="EG132" i="3"/>
  <c r="DW132" i="3"/>
  <c r="DM132" i="3"/>
  <c r="DK132" i="3"/>
  <c r="DU132" i="3"/>
  <c r="CS132" i="3"/>
  <c r="DA132" i="3"/>
  <c r="CQ132" i="3"/>
  <c r="DC132" i="3"/>
  <c r="CI132" i="3"/>
  <c r="CG132" i="3"/>
  <c r="BY132" i="3"/>
  <c r="BW132" i="3"/>
  <c r="AU132" i="3"/>
  <c r="AA132" i="3"/>
  <c r="BE132" i="3"/>
  <c r="AS132" i="3"/>
  <c r="BC132" i="3"/>
  <c r="EE124" i="3"/>
  <c r="EG124" i="3"/>
  <c r="DM124" i="3"/>
  <c r="DU124" i="3"/>
  <c r="DW124" i="3"/>
  <c r="DK124" i="3"/>
  <c r="CS124" i="3"/>
  <c r="CQ124" i="3"/>
  <c r="DC124" i="3"/>
  <c r="DA124" i="3"/>
  <c r="BY124" i="3"/>
  <c r="CG124" i="3"/>
  <c r="BW124" i="3"/>
  <c r="CI124" i="3"/>
  <c r="BC124" i="3"/>
  <c r="AA124" i="3"/>
  <c r="AU124" i="3"/>
  <c r="AS124" i="3"/>
  <c r="EE116" i="3"/>
  <c r="EG116" i="3"/>
  <c r="DM116" i="3"/>
  <c r="DW116" i="3"/>
  <c r="DU116" i="3"/>
  <c r="DK116" i="3"/>
  <c r="DC116" i="3"/>
  <c r="DA116" i="3"/>
  <c r="CS116" i="3"/>
  <c r="CQ116" i="3"/>
  <c r="BY116" i="3"/>
  <c r="CI116" i="3"/>
  <c r="BW116" i="3"/>
  <c r="CG116" i="3"/>
  <c r="BE116" i="3"/>
  <c r="AA116" i="3"/>
  <c r="AU116" i="3"/>
  <c r="EG108" i="3"/>
  <c r="EE108" i="3"/>
  <c r="DM108" i="3"/>
  <c r="DW108" i="3"/>
  <c r="DU108" i="3"/>
  <c r="DK108" i="3"/>
  <c r="DC108" i="3"/>
  <c r="CQ108" i="3"/>
  <c r="CS108" i="3"/>
  <c r="DA108" i="3"/>
  <c r="CG108" i="3"/>
  <c r="BW108" i="3"/>
  <c r="CI108" i="3"/>
  <c r="BY108" i="3"/>
  <c r="AA108" i="3"/>
  <c r="BC108" i="3"/>
  <c r="AU108" i="3"/>
  <c r="BE108" i="3"/>
  <c r="AS108" i="3"/>
  <c r="BO108" i="3"/>
  <c r="EE100" i="3"/>
  <c r="EG100" i="3"/>
  <c r="DM100" i="3"/>
  <c r="DW100" i="3"/>
  <c r="DU100" i="3"/>
  <c r="DK100" i="3"/>
  <c r="CS100" i="3"/>
  <c r="DA100" i="3"/>
  <c r="CQ100" i="3"/>
  <c r="DC100" i="3"/>
  <c r="CG100" i="3"/>
  <c r="BY100" i="3"/>
  <c r="BW100" i="3"/>
  <c r="CI100" i="3"/>
  <c r="AA100" i="3"/>
  <c r="AU100" i="3"/>
  <c r="AS100" i="3"/>
  <c r="EE92" i="3"/>
  <c r="EG92" i="3"/>
  <c r="DM92" i="3"/>
  <c r="DK92" i="3"/>
  <c r="DU92" i="3"/>
  <c r="DW92" i="3"/>
  <c r="DC92" i="3"/>
  <c r="CS92" i="3"/>
  <c r="DA92" i="3"/>
  <c r="CQ92" i="3"/>
  <c r="BW92" i="3"/>
  <c r="CI92" i="3"/>
  <c r="CG92" i="3"/>
  <c r="BY92" i="3"/>
  <c r="BE92" i="3"/>
  <c r="BO92" i="3"/>
  <c r="AA92" i="3"/>
  <c r="AU92" i="3"/>
  <c r="BM92" i="3"/>
  <c r="EE84" i="3"/>
  <c r="EG84" i="3"/>
  <c r="DU84" i="3"/>
  <c r="DM84" i="3"/>
  <c r="DW84" i="3"/>
  <c r="DK84" i="3"/>
  <c r="DA84" i="3"/>
  <c r="CS84" i="3"/>
  <c r="DC84" i="3"/>
  <c r="CQ84" i="3"/>
  <c r="CI84" i="3"/>
  <c r="BY84" i="3"/>
  <c r="CG84" i="3"/>
  <c r="BW84" i="3"/>
  <c r="BO84" i="3"/>
  <c r="AU84" i="3"/>
  <c r="AA84" i="3"/>
  <c r="BE84" i="3"/>
  <c r="BM84" i="3"/>
  <c r="BC84" i="3"/>
  <c r="EG76" i="3"/>
  <c r="EE76" i="3"/>
  <c r="DU76" i="3"/>
  <c r="DM76" i="3"/>
  <c r="DK76" i="3"/>
  <c r="DW76" i="3"/>
  <c r="CQ76" i="3"/>
  <c r="CS76" i="3"/>
  <c r="DA76" i="3"/>
  <c r="DC76" i="3"/>
  <c r="CI76" i="3"/>
  <c r="CG76" i="3"/>
  <c r="BY76" i="3"/>
  <c r="BW76" i="3"/>
  <c r="BE76" i="3"/>
  <c r="AA76" i="3"/>
  <c r="BM76" i="3"/>
  <c r="BO76" i="3"/>
  <c r="AU76" i="3"/>
  <c r="EE68" i="3"/>
  <c r="EG68" i="3"/>
  <c r="DM68" i="3"/>
  <c r="DK68" i="3"/>
  <c r="DW68" i="3"/>
  <c r="DU68" i="3"/>
  <c r="CQ68" i="3"/>
  <c r="CS68" i="3"/>
  <c r="DC68" i="3"/>
  <c r="DA68" i="3"/>
  <c r="BY68" i="3"/>
  <c r="BW68" i="3"/>
  <c r="CI68" i="3"/>
  <c r="CG68" i="3"/>
  <c r="BO68" i="3"/>
  <c r="AU68" i="3"/>
  <c r="AA68" i="3"/>
  <c r="AK68" i="3"/>
  <c r="AI68" i="3"/>
  <c r="BE68" i="3"/>
  <c r="BC68" i="3"/>
  <c r="AS68" i="3"/>
  <c r="BM68" i="3"/>
  <c r="EE60" i="3"/>
  <c r="EG60" i="3"/>
  <c r="DU60" i="3"/>
  <c r="DK60" i="3"/>
  <c r="DM60" i="3"/>
  <c r="DW60" i="3"/>
  <c r="CQ60" i="3"/>
  <c r="DC60" i="3"/>
  <c r="DA60" i="3"/>
  <c r="CS60" i="3"/>
  <c r="BY60" i="3"/>
  <c r="CI60" i="3"/>
  <c r="BW60" i="3"/>
  <c r="CG60" i="3"/>
  <c r="BC60" i="3"/>
  <c r="AA60" i="3"/>
  <c r="BE60" i="3"/>
  <c r="AU60" i="3"/>
  <c r="AI60" i="3"/>
  <c r="AS60" i="3"/>
  <c r="BM60" i="3"/>
  <c r="EE52" i="3"/>
  <c r="EG52" i="3"/>
  <c r="DM52" i="3"/>
  <c r="DU52" i="3"/>
  <c r="DW52" i="3"/>
  <c r="DK52" i="3"/>
  <c r="DA52" i="3"/>
  <c r="CQ52" i="3"/>
  <c r="CS52" i="3"/>
  <c r="DC52" i="3"/>
  <c r="CG52" i="3"/>
  <c r="CI52" i="3"/>
  <c r="BW52" i="3"/>
  <c r="BY52" i="3"/>
  <c r="BE52" i="3"/>
  <c r="AA52" i="3"/>
  <c r="AU52" i="3"/>
  <c r="BC52" i="3"/>
  <c r="BM52" i="3"/>
  <c r="BO52" i="3"/>
  <c r="AI52" i="3"/>
  <c r="EG44" i="3"/>
  <c r="EE44" i="3"/>
  <c r="DU44" i="3"/>
  <c r="DK44" i="3"/>
  <c r="DM44" i="3"/>
  <c r="DW44" i="3"/>
  <c r="CS44" i="3"/>
  <c r="DA44" i="3"/>
  <c r="DC44" i="3"/>
  <c r="CQ44" i="3"/>
  <c r="CI44" i="3"/>
  <c r="CG44" i="3"/>
  <c r="BY44" i="3"/>
  <c r="BW44" i="3"/>
  <c r="AA44" i="3"/>
  <c r="BM44" i="3"/>
  <c r="AU44" i="3"/>
  <c r="BO44" i="3"/>
  <c r="AS44" i="3"/>
  <c r="BC44" i="3"/>
  <c r="AI44" i="3"/>
  <c r="BE44" i="3"/>
  <c r="AK44" i="3"/>
  <c r="EE36" i="3"/>
  <c r="EG36" i="3"/>
  <c r="DW36" i="3"/>
  <c r="DM36" i="3"/>
  <c r="DK36" i="3"/>
  <c r="DU36" i="3"/>
  <c r="CS36" i="3"/>
  <c r="CQ36" i="3"/>
  <c r="DC36" i="3"/>
  <c r="DA36" i="3"/>
  <c r="BY36" i="3"/>
  <c r="BW36" i="3"/>
  <c r="CI36" i="3"/>
  <c r="CG36" i="3"/>
  <c r="AA36" i="3"/>
  <c r="BM36" i="3"/>
  <c r="AU36" i="3"/>
  <c r="BO36" i="3"/>
  <c r="BE36" i="3"/>
  <c r="AI36" i="3"/>
  <c r="AS36" i="3"/>
  <c r="EE28" i="3"/>
  <c r="EG28" i="3"/>
  <c r="DM28" i="3"/>
  <c r="DK28" i="3"/>
  <c r="DW28" i="3"/>
  <c r="DU28" i="3"/>
  <c r="DA28" i="3"/>
  <c r="CQ28" i="3"/>
  <c r="CS28" i="3"/>
  <c r="DC28" i="3"/>
  <c r="BY28" i="3"/>
  <c r="CI28" i="3"/>
  <c r="CG28" i="3"/>
  <c r="BW28" i="3"/>
  <c r="BE28" i="3"/>
  <c r="AA28" i="3"/>
  <c r="AU28" i="3"/>
  <c r="AI28" i="3"/>
  <c r="AS28" i="3"/>
  <c r="BM28" i="3"/>
  <c r="EE20" i="3"/>
  <c r="EG20" i="3"/>
  <c r="DU20" i="3"/>
  <c r="DM20" i="3"/>
  <c r="DW20" i="3"/>
  <c r="DK20" i="3"/>
  <c r="DA20" i="3"/>
  <c r="CQ20" i="3"/>
  <c r="CS20" i="3"/>
  <c r="DC20" i="3"/>
  <c r="CG20" i="3"/>
  <c r="BY20" i="3"/>
  <c r="BW20" i="3"/>
  <c r="CI20" i="3"/>
  <c r="BM20" i="3"/>
  <c r="BE20" i="3"/>
  <c r="AU20" i="3"/>
  <c r="AA20" i="3"/>
  <c r="AI20" i="3"/>
  <c r="AK20" i="3"/>
  <c r="EG12" i="3"/>
  <c r="EE12" i="3"/>
  <c r="DW12" i="3"/>
  <c r="DM12" i="3"/>
  <c r="DU12" i="3"/>
  <c r="DK12" i="3"/>
  <c r="CS12" i="3"/>
  <c r="CQ12" i="3"/>
  <c r="DA12" i="3"/>
  <c r="DC12" i="3"/>
  <c r="CI12" i="3"/>
  <c r="BY12" i="3"/>
  <c r="CG12" i="3"/>
  <c r="BW12" i="3"/>
  <c r="BC12" i="3"/>
  <c r="AA12" i="3"/>
  <c r="AU12" i="3"/>
  <c r="BO12" i="3"/>
  <c r="AI12" i="3"/>
  <c r="BE12" i="3"/>
  <c r="Y320" i="3"/>
  <c r="Y256" i="3"/>
  <c r="Y192" i="3"/>
  <c r="Y128" i="3"/>
  <c r="Y333" i="3"/>
  <c r="Y269" i="3"/>
  <c r="Y205" i="3"/>
  <c r="Y141" i="3"/>
  <c r="Y306" i="3"/>
  <c r="Y242" i="3"/>
  <c r="Y50" i="3"/>
  <c r="AA257" i="3"/>
  <c r="AA225" i="3"/>
  <c r="AA161" i="3"/>
  <c r="AA89" i="3"/>
  <c r="Y252" i="3"/>
  <c r="Y124" i="3"/>
  <c r="AA30" i="3"/>
  <c r="Y45" i="3"/>
  <c r="Y244" i="3"/>
  <c r="Y116" i="3"/>
  <c r="AA102" i="3"/>
  <c r="AA222" i="3"/>
  <c r="Y68" i="3"/>
  <c r="AA71" i="3"/>
  <c r="Y292" i="3"/>
  <c r="Y164" i="3"/>
  <c r="AA46" i="3"/>
  <c r="AA51" i="3"/>
  <c r="AI294" i="3"/>
  <c r="AI230" i="3"/>
  <c r="AI314" i="3"/>
  <c r="AI186" i="3"/>
  <c r="AK206" i="3"/>
  <c r="AK292" i="3"/>
  <c r="AK180" i="3"/>
  <c r="AK199" i="3"/>
  <c r="AK174" i="3"/>
  <c r="AK156" i="3"/>
  <c r="AK124" i="3"/>
  <c r="AK92" i="3"/>
  <c r="AI54" i="3"/>
  <c r="AI22" i="3"/>
  <c r="AI318" i="3"/>
  <c r="AI263" i="3"/>
  <c r="AI286" i="3"/>
  <c r="AK257" i="3"/>
  <c r="AI167" i="3"/>
  <c r="AI136" i="3"/>
  <c r="AI104" i="3"/>
  <c r="AS333" i="3"/>
  <c r="AS301" i="3"/>
  <c r="AU176" i="3"/>
  <c r="AS217" i="3"/>
  <c r="AS106" i="3"/>
  <c r="AS42" i="3"/>
  <c r="AU261" i="3"/>
  <c r="AU197" i="3"/>
  <c r="AS165" i="3"/>
  <c r="AS310" i="3"/>
  <c r="AS246" i="3"/>
  <c r="AS182" i="3"/>
  <c r="AS143" i="3"/>
  <c r="AS111" i="3"/>
  <c r="AS79" i="3"/>
  <c r="AS47" i="3"/>
  <c r="AS15" i="3"/>
  <c r="BM315" i="3"/>
  <c r="BM299" i="3"/>
  <c r="BM281" i="3"/>
  <c r="BM265" i="3"/>
  <c r="BC254" i="3"/>
  <c r="BO232" i="3"/>
  <c r="BO238" i="3"/>
  <c r="BC184" i="3"/>
  <c r="BM188" i="3"/>
  <c r="BO156" i="3"/>
  <c r="BM136" i="3"/>
  <c r="BO120" i="3"/>
  <c r="BO100" i="3"/>
  <c r="BC109" i="3"/>
  <c r="BO191" i="3"/>
  <c r="BM172" i="3"/>
  <c r="BM122" i="3"/>
  <c r="BO242" i="3"/>
  <c r="BO194" i="3"/>
  <c r="BE61" i="3"/>
  <c r="BC33" i="3"/>
  <c r="BC79" i="3"/>
  <c r="BM53" i="3"/>
  <c r="BO20" i="3"/>
  <c r="BM263" i="3"/>
  <c r="BE174" i="3"/>
  <c r="AK309" i="3"/>
  <c r="AK28" i="3"/>
  <c r="AI172" i="3"/>
  <c r="AK79" i="3"/>
  <c r="AI77" i="3"/>
  <c r="AI55" i="3"/>
  <c r="AI93" i="3"/>
  <c r="AK126" i="3"/>
  <c r="AU204" i="3"/>
  <c r="AS116" i="3"/>
  <c r="AS45" i="3"/>
  <c r="AS128" i="3"/>
  <c r="BC92" i="3"/>
  <c r="BC245" i="3"/>
  <c r="BE112" i="3"/>
  <c r="BC204" i="3"/>
  <c r="BE216" i="3"/>
  <c r="BE137" i="3"/>
  <c r="BO13" i="3"/>
  <c r="BO159" i="3"/>
  <c r="EG325" i="3"/>
  <c r="EE325" i="3"/>
  <c r="DW325" i="3"/>
  <c r="DK325" i="3"/>
  <c r="DU325" i="3"/>
  <c r="DM325" i="3"/>
  <c r="CQ325" i="3"/>
  <c r="CS325" i="3"/>
  <c r="DC325" i="3"/>
  <c r="DA325" i="3"/>
  <c r="BY325" i="3"/>
  <c r="CI325" i="3"/>
  <c r="CG325" i="3"/>
  <c r="BW325" i="3"/>
  <c r="AU325" i="3"/>
  <c r="BC325" i="3"/>
  <c r="AI325" i="3"/>
  <c r="AA325" i="3"/>
  <c r="BO325" i="3"/>
  <c r="AK325" i="3"/>
  <c r="BE325" i="3"/>
  <c r="EG229" i="3"/>
  <c r="EE229" i="3"/>
  <c r="DU229" i="3"/>
  <c r="DW229" i="3"/>
  <c r="DM229" i="3"/>
  <c r="DK229" i="3"/>
  <c r="CQ229" i="3"/>
  <c r="CS229" i="3"/>
  <c r="DA229" i="3"/>
  <c r="DC229" i="3"/>
  <c r="BW229" i="3"/>
  <c r="CG229" i="3"/>
  <c r="BY229" i="3"/>
  <c r="CI229" i="3"/>
  <c r="AA229" i="3"/>
  <c r="BE229" i="3"/>
  <c r="BM229" i="3"/>
  <c r="AI229" i="3"/>
  <c r="BO229" i="3"/>
  <c r="EE331" i="3"/>
  <c r="EG331" i="3"/>
  <c r="DM331" i="3"/>
  <c r="DW331" i="3"/>
  <c r="DK331" i="3"/>
  <c r="DU331" i="3"/>
  <c r="CS331" i="3"/>
  <c r="DC331" i="3"/>
  <c r="CQ331" i="3"/>
  <c r="DA331" i="3"/>
  <c r="CG331" i="3"/>
  <c r="BY331" i="3"/>
  <c r="BW331" i="3"/>
  <c r="CI331" i="3"/>
  <c r="BC331" i="3"/>
  <c r="AA331" i="3"/>
  <c r="AU331" i="3"/>
  <c r="BO331" i="3"/>
  <c r="AS331" i="3"/>
  <c r="AI331" i="3"/>
  <c r="BE331" i="3"/>
  <c r="AK331" i="3"/>
  <c r="EG323" i="3"/>
  <c r="EE323" i="3"/>
  <c r="DW323" i="3"/>
  <c r="DK323" i="3"/>
  <c r="DU323" i="3"/>
  <c r="DM323" i="3"/>
  <c r="DC323" i="3"/>
  <c r="DA323" i="3"/>
  <c r="CQ323" i="3"/>
  <c r="CS323" i="3"/>
  <c r="BW323" i="3"/>
  <c r="CG323" i="3"/>
  <c r="CI323" i="3"/>
  <c r="BY323" i="3"/>
  <c r="AA323" i="3"/>
  <c r="AU323" i="3"/>
  <c r="BO323" i="3"/>
  <c r="BC323" i="3"/>
  <c r="AS323" i="3"/>
  <c r="AI323" i="3"/>
  <c r="BE323" i="3"/>
  <c r="EE315" i="3"/>
  <c r="EG315" i="3"/>
  <c r="DK315" i="3"/>
  <c r="DW315" i="3"/>
  <c r="DM315" i="3"/>
  <c r="DU315" i="3"/>
  <c r="CS315" i="3"/>
  <c r="CQ315" i="3"/>
  <c r="DC315" i="3"/>
  <c r="DA315" i="3"/>
  <c r="BY315" i="3"/>
  <c r="BW315" i="3"/>
  <c r="CI315" i="3"/>
  <c r="CG315" i="3"/>
  <c r="AA315" i="3"/>
  <c r="AK315" i="3"/>
  <c r="BE315" i="3"/>
  <c r="AI315" i="3"/>
  <c r="AU315" i="3"/>
  <c r="BC315" i="3"/>
  <c r="EG307" i="3"/>
  <c r="EE307" i="3"/>
  <c r="DM307" i="3"/>
  <c r="DW307" i="3"/>
  <c r="DU307" i="3"/>
  <c r="DK307" i="3"/>
  <c r="DA307" i="3"/>
  <c r="CQ307" i="3"/>
  <c r="CS307" i="3"/>
  <c r="DC307" i="3"/>
  <c r="BY307" i="3"/>
  <c r="BW307" i="3"/>
  <c r="CI307" i="3"/>
  <c r="CG307" i="3"/>
  <c r="BO307" i="3"/>
  <c r="AA307" i="3"/>
  <c r="AI307" i="3"/>
  <c r="AU307" i="3"/>
  <c r="AS307" i="3"/>
  <c r="BC307" i="3"/>
  <c r="BE307" i="3"/>
  <c r="EG299" i="3"/>
  <c r="EE299" i="3"/>
  <c r="DM299" i="3"/>
  <c r="DW299" i="3"/>
  <c r="DK299" i="3"/>
  <c r="DU299" i="3"/>
  <c r="CS299" i="3"/>
  <c r="CQ299" i="3"/>
  <c r="DA299" i="3"/>
  <c r="DC299" i="3"/>
  <c r="CG299" i="3"/>
  <c r="BY299" i="3"/>
  <c r="BW299" i="3"/>
  <c r="CI299" i="3"/>
  <c r="AA299" i="3"/>
  <c r="AK299" i="3"/>
  <c r="BC299" i="3"/>
  <c r="AS299" i="3"/>
  <c r="BE299" i="3"/>
  <c r="BO299" i="3"/>
  <c r="AU299" i="3"/>
  <c r="EE291" i="3"/>
  <c r="EG291" i="3"/>
  <c r="DM291" i="3"/>
  <c r="DK291" i="3"/>
  <c r="DW291" i="3"/>
  <c r="DU291" i="3"/>
  <c r="CS291" i="3"/>
  <c r="DA291" i="3"/>
  <c r="DC291" i="3"/>
  <c r="CQ291" i="3"/>
  <c r="BY291" i="3"/>
  <c r="BW291" i="3"/>
  <c r="CI291" i="3"/>
  <c r="CG291" i="3"/>
  <c r="AU291" i="3"/>
  <c r="AS291" i="3"/>
  <c r="AI291" i="3"/>
  <c r="BC291" i="3"/>
  <c r="AA291" i="3"/>
  <c r="BE291" i="3"/>
  <c r="BO291" i="3"/>
  <c r="EE283" i="3"/>
  <c r="EG283" i="3"/>
  <c r="DM283" i="3"/>
  <c r="DK283" i="3"/>
  <c r="DU283" i="3"/>
  <c r="DW283" i="3"/>
  <c r="CQ283" i="3"/>
  <c r="CS283" i="3"/>
  <c r="DC283" i="3"/>
  <c r="DA283" i="3"/>
  <c r="BW283" i="3"/>
  <c r="BY283" i="3"/>
  <c r="CG283" i="3"/>
  <c r="CI283" i="3"/>
  <c r="AA283" i="3"/>
  <c r="AS283" i="3"/>
  <c r="BC283" i="3"/>
  <c r="BO283" i="3"/>
  <c r="BE283" i="3"/>
  <c r="AU283" i="3"/>
  <c r="AI283" i="3"/>
  <c r="EG275" i="3"/>
  <c r="EE275" i="3"/>
  <c r="DM275" i="3"/>
  <c r="DK275" i="3"/>
  <c r="DW275" i="3"/>
  <c r="DU275" i="3"/>
  <c r="DA275" i="3"/>
  <c r="CQ275" i="3"/>
  <c r="CS275" i="3"/>
  <c r="DC275" i="3"/>
  <c r="BY275" i="3"/>
  <c r="BW275" i="3"/>
  <c r="CG275" i="3"/>
  <c r="CI275" i="3"/>
  <c r="BO275" i="3"/>
  <c r="AU275" i="3"/>
  <c r="AA275" i="3"/>
  <c r="AI275" i="3"/>
  <c r="AS275" i="3"/>
  <c r="BE275" i="3"/>
  <c r="EE267" i="3"/>
  <c r="EG267" i="3"/>
  <c r="DM267" i="3"/>
  <c r="DK267" i="3"/>
  <c r="DW267" i="3"/>
  <c r="DU267" i="3"/>
  <c r="CS267" i="3"/>
  <c r="DA267" i="3"/>
  <c r="CQ267" i="3"/>
  <c r="DC267" i="3"/>
  <c r="CI267" i="3"/>
  <c r="CG267" i="3"/>
  <c r="BY267" i="3"/>
  <c r="BW267" i="3"/>
  <c r="AK267" i="3"/>
  <c r="AA267" i="3"/>
  <c r="AS267" i="3"/>
  <c r="BE267" i="3"/>
  <c r="BO267" i="3"/>
  <c r="BC267" i="3"/>
  <c r="AU267" i="3"/>
  <c r="EE259" i="3"/>
  <c r="EG259" i="3"/>
  <c r="DK259" i="3"/>
  <c r="DM259" i="3"/>
  <c r="DU259" i="3"/>
  <c r="DW259" i="3"/>
  <c r="CQ259" i="3"/>
  <c r="CS259" i="3"/>
  <c r="DC259" i="3"/>
  <c r="DA259" i="3"/>
  <c r="BW259" i="3"/>
  <c r="CG259" i="3"/>
  <c r="BY259" i="3"/>
  <c r="CI259" i="3"/>
  <c r="AI259" i="3"/>
  <c r="AA259" i="3"/>
  <c r="BC259" i="3"/>
  <c r="AU259" i="3"/>
  <c r="BE259" i="3"/>
  <c r="AK259" i="3"/>
  <c r="EG251" i="3"/>
  <c r="EE251" i="3"/>
  <c r="DM251" i="3"/>
  <c r="DK251" i="3"/>
  <c r="DW251" i="3"/>
  <c r="DU251" i="3"/>
  <c r="CQ251" i="3"/>
  <c r="CS251" i="3"/>
  <c r="DA251" i="3"/>
  <c r="DC251" i="3"/>
  <c r="BW251" i="3"/>
  <c r="BY251" i="3"/>
  <c r="CG251" i="3"/>
  <c r="CI251" i="3"/>
  <c r="AK251" i="3"/>
  <c r="AS251" i="3"/>
  <c r="BC251" i="3"/>
  <c r="AA251" i="3"/>
  <c r="BE251" i="3"/>
  <c r="EG243" i="3"/>
  <c r="EE243" i="3"/>
  <c r="DM243" i="3"/>
  <c r="DK243" i="3"/>
  <c r="DW243" i="3"/>
  <c r="DU243" i="3"/>
  <c r="CQ243" i="3"/>
  <c r="CS243" i="3"/>
  <c r="DA243" i="3"/>
  <c r="DC243" i="3"/>
  <c r="CG243" i="3"/>
  <c r="CI243" i="3"/>
  <c r="BW243" i="3"/>
  <c r="BY243" i="3"/>
  <c r="BO243" i="3"/>
  <c r="AA243" i="3"/>
  <c r="AI243" i="3"/>
  <c r="AU243" i="3"/>
  <c r="BM243" i="3"/>
  <c r="AS243" i="3"/>
  <c r="BC243" i="3"/>
  <c r="AK243" i="3"/>
  <c r="EE235" i="3"/>
  <c r="EG235" i="3"/>
  <c r="DM235" i="3"/>
  <c r="DW235" i="3"/>
  <c r="DK235" i="3"/>
  <c r="DU235" i="3"/>
  <c r="DA235" i="3"/>
  <c r="CS235" i="3"/>
  <c r="DC235" i="3"/>
  <c r="CQ235" i="3"/>
  <c r="BY235" i="3"/>
  <c r="CG235" i="3"/>
  <c r="CI235" i="3"/>
  <c r="BW235" i="3"/>
  <c r="AA235" i="3"/>
  <c r="AI235" i="3"/>
  <c r="BM235" i="3"/>
  <c r="AK235" i="3"/>
  <c r="AU235" i="3"/>
  <c r="AS235" i="3"/>
  <c r="BE235" i="3"/>
  <c r="BO235" i="3"/>
  <c r="BC235" i="3"/>
  <c r="EE227" i="3"/>
  <c r="EG227" i="3"/>
  <c r="DU227" i="3"/>
  <c r="DK227" i="3"/>
  <c r="DM227" i="3"/>
  <c r="DW227" i="3"/>
  <c r="CQ227" i="3"/>
  <c r="DC227" i="3"/>
  <c r="DA227" i="3"/>
  <c r="CS227" i="3"/>
  <c r="BW227" i="3"/>
  <c r="BY227" i="3"/>
  <c r="CG227" i="3"/>
  <c r="CI227" i="3"/>
  <c r="AI227" i="3"/>
  <c r="AA227" i="3"/>
  <c r="AU227" i="3"/>
  <c r="BC227" i="3"/>
  <c r="BE227" i="3"/>
  <c r="AS227" i="3"/>
  <c r="EE219" i="3"/>
  <c r="EG219" i="3"/>
  <c r="DW219" i="3"/>
  <c r="DM219" i="3"/>
  <c r="DU219" i="3"/>
  <c r="DK219" i="3"/>
  <c r="CS219" i="3"/>
  <c r="CQ219" i="3"/>
  <c r="DC219" i="3"/>
  <c r="DA219" i="3"/>
  <c r="CG219" i="3"/>
  <c r="BY219" i="3"/>
  <c r="CI219" i="3"/>
  <c r="BW219" i="3"/>
  <c r="BO219" i="3"/>
  <c r="AI219" i="3"/>
  <c r="AA219" i="3"/>
  <c r="BC219" i="3"/>
  <c r="BE219" i="3"/>
  <c r="AS219" i="3"/>
  <c r="AU219" i="3"/>
  <c r="AK219" i="3"/>
  <c r="EG211" i="3"/>
  <c r="EE211" i="3"/>
  <c r="DM211" i="3"/>
  <c r="DW211" i="3"/>
  <c r="DK211" i="3"/>
  <c r="DU211" i="3"/>
  <c r="DA211" i="3"/>
  <c r="DC211" i="3"/>
  <c r="CS211" i="3"/>
  <c r="CQ211" i="3"/>
  <c r="CG211" i="3"/>
  <c r="BY211" i="3"/>
  <c r="BW211" i="3"/>
  <c r="CI211" i="3"/>
  <c r="AA211" i="3"/>
  <c r="AS211" i="3"/>
  <c r="BM211" i="3"/>
  <c r="AI211" i="3"/>
  <c r="BC211" i="3"/>
  <c r="BO211" i="3"/>
  <c r="AK211" i="3"/>
  <c r="BE211" i="3"/>
  <c r="EE203" i="3"/>
  <c r="EG203" i="3"/>
  <c r="DM203" i="3"/>
  <c r="DW203" i="3"/>
  <c r="DU203" i="3"/>
  <c r="DK203" i="3"/>
  <c r="DC203" i="3"/>
  <c r="CS203" i="3"/>
  <c r="DA203" i="3"/>
  <c r="CQ203" i="3"/>
  <c r="BY203" i="3"/>
  <c r="BW203" i="3"/>
  <c r="CI203" i="3"/>
  <c r="CG203" i="3"/>
  <c r="AA203" i="3"/>
  <c r="AK203" i="3"/>
  <c r="AS203" i="3"/>
  <c r="BE203" i="3"/>
  <c r="BM203" i="3"/>
  <c r="BC203" i="3"/>
  <c r="AU203" i="3"/>
  <c r="EE195" i="3"/>
  <c r="EG195" i="3"/>
  <c r="DK195" i="3"/>
  <c r="DM195" i="3"/>
  <c r="DW195" i="3"/>
  <c r="DU195" i="3"/>
  <c r="DA195" i="3"/>
  <c r="DC195" i="3"/>
  <c r="CS195" i="3"/>
  <c r="CQ195" i="3"/>
  <c r="CG195" i="3"/>
  <c r="BY195" i="3"/>
  <c r="BW195" i="3"/>
  <c r="CI195" i="3"/>
  <c r="AI195" i="3"/>
  <c r="BO195" i="3"/>
  <c r="AU195" i="3"/>
  <c r="AA195" i="3"/>
  <c r="BC195" i="3"/>
  <c r="BM195" i="3"/>
  <c r="BE195" i="3"/>
  <c r="AS195" i="3"/>
  <c r="EE187" i="3"/>
  <c r="EG187" i="3"/>
  <c r="DW187" i="3"/>
  <c r="DM187" i="3"/>
  <c r="DU187" i="3"/>
  <c r="DK187" i="3"/>
  <c r="DA187" i="3"/>
  <c r="CS187" i="3"/>
  <c r="DC187" i="3"/>
  <c r="CQ187" i="3"/>
  <c r="CI187" i="3"/>
  <c r="BW187" i="3"/>
  <c r="CG187" i="3"/>
  <c r="BY187" i="3"/>
  <c r="AI187" i="3"/>
  <c r="AA187" i="3"/>
  <c r="AK187" i="3"/>
  <c r="BM187" i="3"/>
  <c r="AU187" i="3"/>
  <c r="AS187" i="3"/>
  <c r="BC187" i="3"/>
  <c r="BE187" i="3"/>
  <c r="EG179" i="3"/>
  <c r="EE179" i="3"/>
  <c r="DU179" i="3"/>
  <c r="DK179" i="3"/>
  <c r="DM179" i="3"/>
  <c r="DW179" i="3"/>
  <c r="CS179" i="3"/>
  <c r="DC179" i="3"/>
  <c r="DA179" i="3"/>
  <c r="CQ179" i="3"/>
  <c r="BW179" i="3"/>
  <c r="BY179" i="3"/>
  <c r="CI179" i="3"/>
  <c r="CG179" i="3"/>
  <c r="AI179" i="3"/>
  <c r="BM179" i="3"/>
  <c r="AA179" i="3"/>
  <c r="AU179" i="3"/>
  <c r="AS179" i="3"/>
  <c r="BO179" i="3"/>
  <c r="BE179" i="3"/>
  <c r="EE171" i="3"/>
  <c r="EG171" i="3"/>
  <c r="DM171" i="3"/>
  <c r="DK171" i="3"/>
  <c r="DW171" i="3"/>
  <c r="DU171" i="3"/>
  <c r="DC171" i="3"/>
  <c r="CQ171" i="3"/>
  <c r="DA171" i="3"/>
  <c r="CS171" i="3"/>
  <c r="CG171" i="3"/>
  <c r="CI171" i="3"/>
  <c r="BW171" i="3"/>
  <c r="BY171" i="3"/>
  <c r="AA171" i="3"/>
  <c r="AK171" i="3"/>
  <c r="BM171" i="3"/>
  <c r="AI171" i="3"/>
  <c r="AU171" i="3"/>
  <c r="EG163" i="3"/>
  <c r="EE163" i="3"/>
  <c r="DM163" i="3"/>
  <c r="DW163" i="3"/>
  <c r="DU163" i="3"/>
  <c r="DK163" i="3"/>
  <c r="CQ163" i="3"/>
  <c r="CS163" i="3"/>
  <c r="DC163" i="3"/>
  <c r="DA163" i="3"/>
  <c r="CI163" i="3"/>
  <c r="BY163" i="3"/>
  <c r="CG163" i="3"/>
  <c r="BW163" i="3"/>
  <c r="BC163" i="3"/>
  <c r="BM163" i="3"/>
  <c r="AI163" i="3"/>
  <c r="AA163" i="3"/>
  <c r="AU163" i="3"/>
  <c r="BO163" i="3"/>
  <c r="BE163" i="3"/>
  <c r="EE155" i="3"/>
  <c r="EG155" i="3"/>
  <c r="DW155" i="3"/>
  <c r="DM155" i="3"/>
  <c r="DU155" i="3"/>
  <c r="DK155" i="3"/>
  <c r="CQ155" i="3"/>
  <c r="CS155" i="3"/>
  <c r="DC155" i="3"/>
  <c r="DA155" i="3"/>
  <c r="CI155" i="3"/>
  <c r="CG155" i="3"/>
  <c r="BY155" i="3"/>
  <c r="BW155" i="3"/>
  <c r="BO155" i="3"/>
  <c r="AA155" i="3"/>
  <c r="AI155" i="3"/>
  <c r="AU155" i="3"/>
  <c r="BE155" i="3"/>
  <c r="BM155" i="3"/>
  <c r="AK155" i="3"/>
  <c r="EG147" i="3"/>
  <c r="EE147" i="3"/>
  <c r="DM147" i="3"/>
  <c r="DW147" i="3"/>
  <c r="DU147" i="3"/>
  <c r="DK147" i="3"/>
  <c r="CQ147" i="3"/>
  <c r="DC147" i="3"/>
  <c r="CS147" i="3"/>
  <c r="DA147" i="3"/>
  <c r="CG147" i="3"/>
  <c r="BY147" i="3"/>
  <c r="CI147" i="3"/>
  <c r="BW147" i="3"/>
  <c r="BC147" i="3"/>
  <c r="AI147" i="3"/>
  <c r="AU147" i="3"/>
  <c r="AA147" i="3"/>
  <c r="BO147" i="3"/>
  <c r="BE147" i="3"/>
  <c r="BM147" i="3"/>
  <c r="EE139" i="3"/>
  <c r="EG139" i="3"/>
  <c r="DW139" i="3"/>
  <c r="DM139" i="3"/>
  <c r="DU139" i="3"/>
  <c r="DK139" i="3"/>
  <c r="CQ139" i="3"/>
  <c r="DC139" i="3"/>
  <c r="DA139" i="3"/>
  <c r="CS139" i="3"/>
  <c r="CI139" i="3"/>
  <c r="CG139" i="3"/>
  <c r="BY139" i="3"/>
  <c r="BW139" i="3"/>
  <c r="BE139" i="3"/>
  <c r="BO139" i="3"/>
  <c r="BC139" i="3"/>
  <c r="AI139" i="3"/>
  <c r="AA139" i="3"/>
  <c r="AU139" i="3"/>
  <c r="BM139" i="3"/>
  <c r="EE131" i="3"/>
  <c r="EG131" i="3"/>
  <c r="DW131" i="3"/>
  <c r="DM131" i="3"/>
  <c r="DU131" i="3"/>
  <c r="DK131" i="3"/>
  <c r="DC131" i="3"/>
  <c r="CQ131" i="3"/>
  <c r="DA131" i="3"/>
  <c r="CS131" i="3"/>
  <c r="CG131" i="3"/>
  <c r="BY131" i="3"/>
  <c r="CI131" i="3"/>
  <c r="BW131" i="3"/>
  <c r="BC131" i="3"/>
  <c r="AI131" i="3"/>
  <c r="AA131" i="3"/>
  <c r="BO131" i="3"/>
  <c r="AU131" i="3"/>
  <c r="AK131" i="3"/>
  <c r="BM131" i="3"/>
  <c r="BE131" i="3"/>
  <c r="EE123" i="3"/>
  <c r="EG123" i="3"/>
  <c r="DM123" i="3"/>
  <c r="DW123" i="3"/>
  <c r="DU123" i="3"/>
  <c r="DK123" i="3"/>
  <c r="CS123" i="3"/>
  <c r="DC123" i="3"/>
  <c r="CQ123" i="3"/>
  <c r="DA123" i="3"/>
  <c r="CG123" i="3"/>
  <c r="BY123" i="3"/>
  <c r="BW123" i="3"/>
  <c r="CI123" i="3"/>
  <c r="AI123" i="3"/>
  <c r="AA123" i="3"/>
  <c r="AU123" i="3"/>
  <c r="AK123" i="3"/>
  <c r="BM123" i="3"/>
  <c r="EG115" i="3"/>
  <c r="EE115" i="3"/>
  <c r="DM115" i="3"/>
  <c r="DW115" i="3"/>
  <c r="DU115" i="3"/>
  <c r="DK115" i="3"/>
  <c r="DC115" i="3"/>
  <c r="DA115" i="3"/>
  <c r="CQ115" i="3"/>
  <c r="CS115" i="3"/>
  <c r="CI115" i="3"/>
  <c r="BW115" i="3"/>
  <c r="BY115" i="3"/>
  <c r="CG115" i="3"/>
  <c r="BO115" i="3"/>
  <c r="BE115" i="3"/>
  <c r="AI115" i="3"/>
  <c r="AU115" i="3"/>
  <c r="AA115" i="3"/>
  <c r="BC115" i="3"/>
  <c r="BM115" i="3"/>
  <c r="EE107" i="3"/>
  <c r="EG107" i="3"/>
  <c r="DW107" i="3"/>
  <c r="DU107" i="3"/>
  <c r="DM107" i="3"/>
  <c r="DK107" i="3"/>
  <c r="CQ107" i="3"/>
  <c r="CS107" i="3"/>
  <c r="DC107" i="3"/>
  <c r="DA107" i="3"/>
  <c r="BW107" i="3"/>
  <c r="CG107" i="3"/>
  <c r="CI107" i="3"/>
  <c r="BY107" i="3"/>
  <c r="AI107" i="3"/>
  <c r="AA107" i="3"/>
  <c r="BC107" i="3"/>
  <c r="AU107" i="3"/>
  <c r="BO107" i="3"/>
  <c r="BM107" i="3"/>
  <c r="BE107" i="3"/>
  <c r="EE99" i="3"/>
  <c r="EG99" i="3"/>
  <c r="DW99" i="3"/>
  <c r="DM99" i="3"/>
  <c r="DU99" i="3"/>
  <c r="DK99" i="3"/>
  <c r="DC99" i="3"/>
  <c r="DA99" i="3"/>
  <c r="CS99" i="3"/>
  <c r="CQ99" i="3"/>
  <c r="CG99" i="3"/>
  <c r="CI99" i="3"/>
  <c r="BY99" i="3"/>
  <c r="BW99" i="3"/>
  <c r="BC99" i="3"/>
  <c r="BM99" i="3"/>
  <c r="Y99" i="3"/>
  <c r="AU99" i="3"/>
  <c r="BO99" i="3"/>
  <c r="AI99" i="3"/>
  <c r="BE99" i="3"/>
  <c r="AK99" i="3"/>
  <c r="EE91" i="3"/>
  <c r="EG91" i="3"/>
  <c r="DW91" i="3"/>
  <c r="DM91" i="3"/>
  <c r="DU91" i="3"/>
  <c r="DK91" i="3"/>
  <c r="DA91" i="3"/>
  <c r="CS91" i="3"/>
  <c r="DC91" i="3"/>
  <c r="CQ91" i="3"/>
  <c r="CG91" i="3"/>
  <c r="BW91" i="3"/>
  <c r="CI91" i="3"/>
  <c r="BY91" i="3"/>
  <c r="Y91" i="3"/>
  <c r="BO91" i="3"/>
  <c r="AU91" i="3"/>
  <c r="AI91" i="3"/>
  <c r="AK91" i="3"/>
  <c r="BC91" i="3"/>
  <c r="EG83" i="3"/>
  <c r="EE83" i="3"/>
  <c r="DM83" i="3"/>
  <c r="DW83" i="3"/>
  <c r="DK83" i="3"/>
  <c r="DU83" i="3"/>
  <c r="DA83" i="3"/>
  <c r="CQ83" i="3"/>
  <c r="CS83" i="3"/>
  <c r="DC83" i="3"/>
  <c r="BY83" i="3"/>
  <c r="BW83" i="3"/>
  <c r="CG83" i="3"/>
  <c r="CI83" i="3"/>
  <c r="Y83" i="3"/>
  <c r="AU83" i="3"/>
  <c r="BO83" i="3"/>
  <c r="AK83" i="3"/>
  <c r="AI83" i="3"/>
  <c r="EG75" i="3"/>
  <c r="EE75" i="3"/>
  <c r="DM75" i="3"/>
  <c r="DW75" i="3"/>
  <c r="DU75" i="3"/>
  <c r="DK75" i="3"/>
  <c r="CS75" i="3"/>
  <c r="DC75" i="3"/>
  <c r="DA75" i="3"/>
  <c r="CQ75" i="3"/>
  <c r="CI75" i="3"/>
  <c r="BY75" i="3"/>
  <c r="BW75" i="3"/>
  <c r="CG75" i="3"/>
  <c r="AK75" i="3"/>
  <c r="Y75" i="3"/>
  <c r="BO75" i="3"/>
  <c r="AU75" i="3"/>
  <c r="BM75" i="3"/>
  <c r="EE67" i="3"/>
  <c r="EG67" i="3"/>
  <c r="DM67" i="3"/>
  <c r="DW67" i="3"/>
  <c r="DK67" i="3"/>
  <c r="DU67" i="3"/>
  <c r="CS67" i="3"/>
  <c r="CQ67" i="3"/>
  <c r="DC67" i="3"/>
  <c r="DA67" i="3"/>
  <c r="CG67" i="3"/>
  <c r="BW67" i="3"/>
  <c r="CI67" i="3"/>
  <c r="BY67" i="3"/>
  <c r="BO67" i="3"/>
  <c r="AU67" i="3"/>
  <c r="Y67" i="3"/>
  <c r="AI67" i="3"/>
  <c r="EE59" i="3"/>
  <c r="EG59" i="3"/>
  <c r="DW59" i="3"/>
  <c r="DK59" i="3"/>
  <c r="DM59" i="3"/>
  <c r="DU59" i="3"/>
  <c r="CS59" i="3"/>
  <c r="DC59" i="3"/>
  <c r="DA59" i="3"/>
  <c r="CQ59" i="3"/>
  <c r="BW59" i="3"/>
  <c r="BY59" i="3"/>
  <c r="CG59" i="3"/>
  <c r="CI59" i="3"/>
  <c r="AI59" i="3"/>
  <c r="AK59" i="3"/>
  <c r="Y59" i="3"/>
  <c r="AU59" i="3"/>
  <c r="BO59" i="3"/>
  <c r="BE59" i="3"/>
  <c r="BM59" i="3"/>
  <c r="EG51" i="3"/>
  <c r="EE51" i="3"/>
  <c r="DM51" i="3"/>
  <c r="DW51" i="3"/>
  <c r="DU51" i="3"/>
  <c r="DK51" i="3"/>
  <c r="DC51" i="3"/>
  <c r="CS51" i="3"/>
  <c r="CQ51" i="3"/>
  <c r="DA51" i="3"/>
  <c r="BW51" i="3"/>
  <c r="BY51" i="3"/>
  <c r="CG51" i="3"/>
  <c r="CI51" i="3"/>
  <c r="Y51" i="3"/>
  <c r="BO51" i="3"/>
  <c r="AU51" i="3"/>
  <c r="AK51" i="3"/>
  <c r="AI51" i="3"/>
  <c r="BM51" i="3"/>
  <c r="EG43" i="3"/>
  <c r="EE43" i="3"/>
  <c r="DM43" i="3"/>
  <c r="DW43" i="3"/>
  <c r="DU43" i="3"/>
  <c r="DK43" i="3"/>
  <c r="DA43" i="3"/>
  <c r="CS43" i="3"/>
  <c r="DC43" i="3"/>
  <c r="CQ43" i="3"/>
  <c r="BY43" i="3"/>
  <c r="BW43" i="3"/>
  <c r="CI43" i="3"/>
  <c r="CG43" i="3"/>
  <c r="BM43" i="3"/>
  <c r="AK43" i="3"/>
  <c r="Y43" i="3"/>
  <c r="AU43" i="3"/>
  <c r="BO43" i="3"/>
  <c r="AI43" i="3"/>
  <c r="EG35" i="3"/>
  <c r="EE35" i="3"/>
  <c r="DW35" i="3"/>
  <c r="DK35" i="3"/>
  <c r="DM35" i="3"/>
  <c r="DU35" i="3"/>
  <c r="CS35" i="3"/>
  <c r="CQ35" i="3"/>
  <c r="DA35" i="3"/>
  <c r="DC35" i="3"/>
  <c r="BY35" i="3"/>
  <c r="CG35" i="3"/>
  <c r="CI35" i="3"/>
  <c r="BW35" i="3"/>
  <c r="AU35" i="3"/>
  <c r="AK35" i="3"/>
  <c r="Y35" i="3"/>
  <c r="AI35" i="3"/>
  <c r="BC35" i="3"/>
  <c r="EE27" i="3"/>
  <c r="EG27" i="3"/>
  <c r="DK27" i="3"/>
  <c r="DU27" i="3"/>
  <c r="DW27" i="3"/>
  <c r="DM27" i="3"/>
  <c r="DC27" i="3"/>
  <c r="DA27" i="3"/>
  <c r="CS27" i="3"/>
  <c r="CQ27" i="3"/>
  <c r="BY27" i="3"/>
  <c r="CG27" i="3"/>
  <c r="CI27" i="3"/>
  <c r="BW27" i="3"/>
  <c r="BM27" i="3"/>
  <c r="AK27" i="3"/>
  <c r="Y27" i="3"/>
  <c r="BO27" i="3"/>
  <c r="AU27" i="3"/>
  <c r="EG19" i="3"/>
  <c r="EE19" i="3"/>
  <c r="DM19" i="3"/>
  <c r="DK19" i="3"/>
  <c r="DU19" i="3"/>
  <c r="DW19" i="3"/>
  <c r="DC19" i="3"/>
  <c r="CQ19" i="3"/>
  <c r="DA19" i="3"/>
  <c r="CS19" i="3"/>
  <c r="CG19" i="3"/>
  <c r="BW19" i="3"/>
  <c r="CI19" i="3"/>
  <c r="BY19" i="3"/>
  <c r="AI19" i="3"/>
  <c r="AK19" i="3"/>
  <c r="BC19" i="3"/>
  <c r="AU19" i="3"/>
  <c r="BE19" i="3"/>
  <c r="Y19" i="3"/>
  <c r="BO19" i="3"/>
  <c r="EE11" i="3"/>
  <c r="EG11" i="3"/>
  <c r="DM11" i="3"/>
  <c r="DW11" i="3"/>
  <c r="DU11" i="3"/>
  <c r="DK11" i="3"/>
  <c r="DC11" i="3"/>
  <c r="CS11" i="3"/>
  <c r="DA11" i="3"/>
  <c r="CQ11" i="3"/>
  <c r="BY11" i="3"/>
  <c r="BW11" i="3"/>
  <c r="CG11" i="3"/>
  <c r="CI11" i="3"/>
  <c r="Y11" i="3"/>
  <c r="BM11" i="3"/>
  <c r="AK11" i="3"/>
  <c r="BE11" i="3"/>
  <c r="AU11" i="3"/>
  <c r="BC11" i="3"/>
  <c r="Y275" i="3"/>
  <c r="Y211" i="3"/>
  <c r="Y147" i="3"/>
  <c r="Y248" i="3"/>
  <c r="Y184" i="3"/>
  <c r="Y325" i="3"/>
  <c r="Y197" i="3"/>
  <c r="Y133" i="3"/>
  <c r="Y298" i="3"/>
  <c r="Y234" i="3"/>
  <c r="Y170" i="3"/>
  <c r="Y319" i="3"/>
  <c r="Y287" i="3"/>
  <c r="Y255" i="3"/>
  <c r="Y223" i="3"/>
  <c r="Y191" i="3"/>
  <c r="Y159" i="3"/>
  <c r="Y127" i="3"/>
  <c r="AA81" i="3"/>
  <c r="AA238" i="3"/>
  <c r="AA110" i="3"/>
  <c r="Y21" i="3"/>
  <c r="AA39" i="3"/>
  <c r="AA230" i="3"/>
  <c r="Y84" i="3"/>
  <c r="Y93" i="3"/>
  <c r="Y332" i="3"/>
  <c r="Y204" i="3"/>
  <c r="AA62" i="3"/>
  <c r="AA67" i="3"/>
  <c r="AA278" i="3"/>
  <c r="AA150" i="3"/>
  <c r="Y37" i="3"/>
  <c r="Y12" i="3"/>
  <c r="AK221" i="3"/>
  <c r="AI215" i="3"/>
  <c r="AI279" i="3"/>
  <c r="AK225" i="3"/>
  <c r="AK241" i="3"/>
  <c r="AI76" i="3"/>
  <c r="AI270" i="3"/>
  <c r="AI148" i="3"/>
  <c r="AI116" i="3"/>
  <c r="AI84" i="3"/>
  <c r="AK318" i="3"/>
  <c r="AK263" i="3"/>
  <c r="AK286" i="3"/>
  <c r="AK167" i="3"/>
  <c r="AK136" i="3"/>
  <c r="AS329" i="3"/>
  <c r="AS297" i="3"/>
  <c r="AU168" i="3"/>
  <c r="AU217" i="3"/>
  <c r="AS134" i="3"/>
  <c r="AS102" i="3"/>
  <c r="AS70" i="3"/>
  <c r="AS38" i="3"/>
  <c r="AS6" i="3"/>
  <c r="AS253" i="3"/>
  <c r="AS221" i="3"/>
  <c r="AS189" i="3"/>
  <c r="AU165" i="3"/>
  <c r="AS302" i="3"/>
  <c r="AS238" i="3"/>
  <c r="AS174" i="3"/>
  <c r="AS139" i="3"/>
  <c r="AS107" i="3"/>
  <c r="AS75" i="3"/>
  <c r="AS43" i="3"/>
  <c r="AS11" i="3"/>
  <c r="AS209" i="3"/>
  <c r="BM329" i="3"/>
  <c r="BM313" i="3"/>
  <c r="BM279" i="3"/>
  <c r="BO265" i="3"/>
  <c r="BE254" i="3"/>
  <c r="BC176" i="3"/>
  <c r="BC244" i="3"/>
  <c r="BO188" i="3"/>
  <c r="BM152" i="3"/>
  <c r="BM116" i="3"/>
  <c r="BC190" i="3"/>
  <c r="BC101" i="3"/>
  <c r="BM191" i="3"/>
  <c r="BM162" i="3"/>
  <c r="BO142" i="3"/>
  <c r="BE47" i="3"/>
  <c r="BC81" i="3"/>
  <c r="BC57" i="3"/>
  <c r="BE79" i="3"/>
  <c r="BM45" i="3"/>
  <c r="BM14" i="3"/>
  <c r="BO263" i="3"/>
  <c r="BC87" i="3"/>
  <c r="AI39" i="3"/>
  <c r="AK163" i="3"/>
  <c r="AK307" i="3"/>
  <c r="AI75" i="3"/>
  <c r="AK277" i="3"/>
  <c r="AI255" i="3"/>
  <c r="AK159" i="3"/>
  <c r="AK12" i="3"/>
  <c r="AI69" i="3"/>
  <c r="AI45" i="3"/>
  <c r="AU304" i="3"/>
  <c r="AS92" i="3"/>
  <c r="AU220" i="3"/>
  <c r="AS13" i="3"/>
  <c r="AS112" i="3"/>
  <c r="AU211" i="3"/>
  <c r="BC76" i="3"/>
  <c r="BC229" i="3"/>
  <c r="BE197" i="3"/>
  <c r="BO203" i="3"/>
  <c r="BM91" i="3"/>
  <c r="BM153" i="3"/>
  <c r="BM35" i="3"/>
  <c r="BE304" i="3"/>
  <c r="BE264" i="3"/>
  <c r="BO57" i="3"/>
  <c r="EG285" i="3"/>
  <c r="EE285" i="3"/>
  <c r="DW285" i="3"/>
  <c r="DU285" i="3"/>
  <c r="DM285" i="3"/>
  <c r="DK285" i="3"/>
  <c r="CQ285" i="3"/>
  <c r="DC285" i="3"/>
  <c r="DA285" i="3"/>
  <c r="CS285" i="3"/>
  <c r="CI285" i="3"/>
  <c r="BY285" i="3"/>
  <c r="CG285" i="3"/>
  <c r="BW285" i="3"/>
  <c r="AU285" i="3"/>
  <c r="AI285" i="3"/>
  <c r="AA285" i="3"/>
  <c r="BE285" i="3"/>
  <c r="BO285" i="3"/>
  <c r="BM285" i="3"/>
  <c r="BC285" i="3"/>
  <c r="EE322" i="3"/>
  <c r="EG322" i="3"/>
  <c r="DM322" i="3"/>
  <c r="DK322" i="3"/>
  <c r="DW322" i="3"/>
  <c r="DU322" i="3"/>
  <c r="CS322" i="3"/>
  <c r="DA322" i="3"/>
  <c r="DC322" i="3"/>
  <c r="CQ322" i="3"/>
  <c r="BY322" i="3"/>
  <c r="BW322" i="3"/>
  <c r="CI322" i="3"/>
  <c r="CG322" i="3"/>
  <c r="BO322" i="3"/>
  <c r="AA322" i="3"/>
  <c r="BE322" i="3"/>
  <c r="AU322" i="3"/>
  <c r="BM322" i="3"/>
  <c r="AK322" i="3"/>
  <c r="BC322" i="3"/>
  <c r="EG298" i="3"/>
  <c r="EE298" i="3"/>
  <c r="DM298" i="3"/>
  <c r="DU298" i="3"/>
  <c r="DW298" i="3"/>
  <c r="DK298" i="3"/>
  <c r="CQ298" i="3"/>
  <c r="DA298" i="3"/>
  <c r="DC298" i="3"/>
  <c r="CS298" i="3"/>
  <c r="BY298" i="3"/>
  <c r="CG298" i="3"/>
  <c r="CI298" i="3"/>
  <c r="BW298" i="3"/>
  <c r="BO298" i="3"/>
  <c r="AK298" i="3"/>
  <c r="AA298" i="3"/>
  <c r="AU298" i="3"/>
  <c r="BM298" i="3"/>
  <c r="EE290" i="3"/>
  <c r="EG290" i="3"/>
  <c r="DM290" i="3"/>
  <c r="DW290" i="3"/>
  <c r="DU290" i="3"/>
  <c r="DK290" i="3"/>
  <c r="CS290" i="3"/>
  <c r="CQ290" i="3"/>
  <c r="DC290" i="3"/>
  <c r="DA290" i="3"/>
  <c r="CI290" i="3"/>
  <c r="CG290" i="3"/>
  <c r="BW290" i="3"/>
  <c r="BY290" i="3"/>
  <c r="BE290" i="3"/>
  <c r="AA290" i="3"/>
  <c r="AU290" i="3"/>
  <c r="AK290" i="3"/>
  <c r="AS290" i="3"/>
  <c r="BM290" i="3"/>
  <c r="BC290" i="3"/>
  <c r="AI290" i="3"/>
  <c r="EE282" i="3"/>
  <c r="EG282" i="3"/>
  <c r="DW282" i="3"/>
  <c r="DM282" i="3"/>
  <c r="DU282" i="3"/>
  <c r="DK282" i="3"/>
  <c r="DA282" i="3"/>
  <c r="CQ282" i="3"/>
  <c r="DC282" i="3"/>
  <c r="CS282" i="3"/>
  <c r="BY282" i="3"/>
  <c r="BW282" i="3"/>
  <c r="CI282" i="3"/>
  <c r="CG282" i="3"/>
  <c r="BE282" i="3"/>
  <c r="AU282" i="3"/>
  <c r="AA282" i="3"/>
  <c r="AK282" i="3"/>
  <c r="AS282" i="3"/>
  <c r="BM282" i="3"/>
  <c r="BO282" i="3"/>
  <c r="EE274" i="3"/>
  <c r="EG274" i="3"/>
  <c r="DM274" i="3"/>
  <c r="DU274" i="3"/>
  <c r="DW274" i="3"/>
  <c r="DK274" i="3"/>
  <c r="CS274" i="3"/>
  <c r="CQ274" i="3"/>
  <c r="DA274" i="3"/>
  <c r="DC274" i="3"/>
  <c r="BW274" i="3"/>
  <c r="CI274" i="3"/>
  <c r="CG274" i="3"/>
  <c r="BY274" i="3"/>
  <c r="BE274" i="3"/>
  <c r="AA274" i="3"/>
  <c r="AK274" i="3"/>
  <c r="AU274" i="3"/>
  <c r="BM274" i="3"/>
  <c r="BC274" i="3"/>
  <c r="AI274" i="3"/>
  <c r="BO274" i="3"/>
  <c r="AS274" i="3"/>
  <c r="EG266" i="3"/>
  <c r="EE266" i="3"/>
  <c r="DM266" i="3"/>
  <c r="DU266" i="3"/>
  <c r="DW266" i="3"/>
  <c r="DK266" i="3"/>
  <c r="DA266" i="3"/>
  <c r="CQ266" i="3"/>
  <c r="CS266" i="3"/>
  <c r="DC266" i="3"/>
  <c r="BY266" i="3"/>
  <c r="CI266" i="3"/>
  <c r="CG266" i="3"/>
  <c r="BW266" i="3"/>
  <c r="AA266" i="3"/>
  <c r="BO266" i="3"/>
  <c r="AK266" i="3"/>
  <c r="AU266" i="3"/>
  <c r="AS266" i="3"/>
  <c r="BM266" i="3"/>
  <c r="BE266" i="3"/>
  <c r="EE258" i="3"/>
  <c r="EG258" i="3"/>
  <c r="DM258" i="3"/>
  <c r="DK258" i="3"/>
  <c r="DW258" i="3"/>
  <c r="DU258" i="3"/>
  <c r="CQ258" i="3"/>
  <c r="DC258" i="3"/>
  <c r="CS258" i="3"/>
  <c r="DA258" i="3"/>
  <c r="BW258" i="3"/>
  <c r="BY258" i="3"/>
  <c r="CI258" i="3"/>
  <c r="CG258" i="3"/>
  <c r="AA258" i="3"/>
  <c r="AU258" i="3"/>
  <c r="AK258" i="3"/>
  <c r="BO258" i="3"/>
  <c r="AI258" i="3"/>
  <c r="BC258" i="3"/>
  <c r="EG250" i="3"/>
  <c r="EE250" i="3"/>
  <c r="DM250" i="3"/>
  <c r="DK250" i="3"/>
  <c r="DW250" i="3"/>
  <c r="DU250" i="3"/>
  <c r="CQ250" i="3"/>
  <c r="DC250" i="3"/>
  <c r="CS250" i="3"/>
  <c r="DA250" i="3"/>
  <c r="BW250" i="3"/>
  <c r="CG250" i="3"/>
  <c r="BY250" i="3"/>
  <c r="CI250" i="3"/>
  <c r="BM250" i="3"/>
  <c r="BO250" i="3"/>
  <c r="AS250" i="3"/>
  <c r="AA250" i="3"/>
  <c r="AK250" i="3"/>
  <c r="BC250" i="3"/>
  <c r="AU250" i="3"/>
  <c r="EE242" i="3"/>
  <c r="EG242" i="3"/>
  <c r="DM242" i="3"/>
  <c r="DK242" i="3"/>
  <c r="DW242" i="3"/>
  <c r="DU242" i="3"/>
  <c r="DA242" i="3"/>
  <c r="DC242" i="3"/>
  <c r="CS242" i="3"/>
  <c r="CQ242" i="3"/>
  <c r="BY242" i="3"/>
  <c r="BW242" i="3"/>
  <c r="CG242" i="3"/>
  <c r="CI242" i="3"/>
  <c r="AS242" i="3"/>
  <c r="AK242" i="3"/>
  <c r="AU242" i="3"/>
  <c r="AA242" i="3"/>
  <c r="BC242" i="3"/>
  <c r="EE234" i="3"/>
  <c r="EG234" i="3"/>
  <c r="DW234" i="3"/>
  <c r="DU234" i="3"/>
  <c r="DM234" i="3"/>
  <c r="DK234" i="3"/>
  <c r="DC234" i="3"/>
  <c r="DA234" i="3"/>
  <c r="CS234" i="3"/>
  <c r="CQ234" i="3"/>
  <c r="BY234" i="3"/>
  <c r="BW234" i="3"/>
  <c r="CG234" i="3"/>
  <c r="CI234" i="3"/>
  <c r="BO234" i="3"/>
  <c r="AK234" i="3"/>
  <c r="BM234" i="3"/>
  <c r="BE234" i="3"/>
  <c r="AS234" i="3"/>
  <c r="AA234" i="3"/>
  <c r="AU234" i="3"/>
  <c r="EG226" i="3"/>
  <c r="EE226" i="3"/>
  <c r="DU226" i="3"/>
  <c r="DM226" i="3"/>
  <c r="DW226" i="3"/>
  <c r="DK226" i="3"/>
  <c r="DC226" i="3"/>
  <c r="CQ226" i="3"/>
  <c r="DA226" i="3"/>
  <c r="CS226" i="3"/>
  <c r="BY226" i="3"/>
  <c r="BW226" i="3"/>
  <c r="CI226" i="3"/>
  <c r="CG226" i="3"/>
  <c r="BE226" i="3"/>
  <c r="AU226" i="3"/>
  <c r="AA226" i="3"/>
  <c r="AK226" i="3"/>
  <c r="AS226" i="3"/>
  <c r="AI226" i="3"/>
  <c r="BC226" i="3"/>
  <c r="BO226" i="3"/>
  <c r="EG218" i="3"/>
  <c r="EE218" i="3"/>
  <c r="DW218" i="3"/>
  <c r="DK218" i="3"/>
  <c r="DU218" i="3"/>
  <c r="DM218" i="3"/>
  <c r="DA218" i="3"/>
  <c r="DC218" i="3"/>
  <c r="CS218" i="3"/>
  <c r="CQ218" i="3"/>
  <c r="BW218" i="3"/>
  <c r="CI218" i="3"/>
  <c r="BY218" i="3"/>
  <c r="CG218" i="3"/>
  <c r="BM218" i="3"/>
  <c r="AA218" i="3"/>
  <c r="AU218" i="3"/>
  <c r="BE218" i="3"/>
  <c r="AS218" i="3"/>
  <c r="AK218" i="3"/>
  <c r="BO218" i="3"/>
  <c r="EG210" i="3"/>
  <c r="EE210" i="3"/>
  <c r="DK210" i="3"/>
  <c r="DW210" i="3"/>
  <c r="DU210" i="3"/>
  <c r="DM210" i="3"/>
  <c r="CS210" i="3"/>
  <c r="CQ210" i="3"/>
  <c r="DC210" i="3"/>
  <c r="DA210" i="3"/>
  <c r="BW210" i="3"/>
  <c r="BY210" i="3"/>
  <c r="CG210" i="3"/>
  <c r="CI210" i="3"/>
  <c r="AK210" i="3"/>
  <c r="AA210" i="3"/>
  <c r="AU210" i="3"/>
  <c r="BE210" i="3"/>
  <c r="AS210" i="3"/>
  <c r="BC210" i="3"/>
  <c r="EG202" i="3"/>
  <c r="EE202" i="3"/>
  <c r="DW202" i="3"/>
  <c r="DU202" i="3"/>
  <c r="DM202" i="3"/>
  <c r="DK202" i="3"/>
  <c r="CQ202" i="3"/>
  <c r="DC202" i="3"/>
  <c r="DA202" i="3"/>
  <c r="CS202" i="3"/>
  <c r="BW202" i="3"/>
  <c r="CI202" i="3"/>
  <c r="BY202" i="3"/>
  <c r="CG202" i="3"/>
  <c r="AS202" i="3"/>
  <c r="BM202" i="3"/>
  <c r="AA202" i="3"/>
  <c r="AU202" i="3"/>
  <c r="BE202" i="3"/>
  <c r="AK202" i="3"/>
  <c r="EE194" i="3"/>
  <c r="EG194" i="3"/>
  <c r="DU194" i="3"/>
  <c r="DW194" i="3"/>
  <c r="DM194" i="3"/>
  <c r="DK194" i="3"/>
  <c r="DC194" i="3"/>
  <c r="DA194" i="3"/>
  <c r="CS194" i="3"/>
  <c r="CQ194" i="3"/>
  <c r="BY194" i="3"/>
  <c r="CI194" i="3"/>
  <c r="BW194" i="3"/>
  <c r="CG194" i="3"/>
  <c r="AS194" i="3"/>
  <c r="AA194" i="3"/>
  <c r="AK194" i="3"/>
  <c r="BE194" i="3"/>
  <c r="AU194" i="3"/>
  <c r="BC194" i="3"/>
  <c r="AI194" i="3"/>
  <c r="EE186" i="3"/>
  <c r="EG186" i="3"/>
  <c r="DU186" i="3"/>
  <c r="DW186" i="3"/>
  <c r="DM186" i="3"/>
  <c r="DK186" i="3"/>
  <c r="DC186" i="3"/>
  <c r="CS186" i="3"/>
  <c r="DA186" i="3"/>
  <c r="CQ186" i="3"/>
  <c r="BY186" i="3"/>
  <c r="BW186" i="3"/>
  <c r="CI186" i="3"/>
  <c r="CG186" i="3"/>
  <c r="BO186" i="3"/>
  <c r="AA186" i="3"/>
  <c r="AU186" i="3"/>
  <c r="AK186" i="3"/>
  <c r="BM186" i="3"/>
  <c r="AS186" i="3"/>
  <c r="EG178" i="3"/>
  <c r="EE178" i="3"/>
  <c r="DM178" i="3"/>
  <c r="DK178" i="3"/>
  <c r="DW178" i="3"/>
  <c r="DU178" i="3"/>
  <c r="DC178" i="3"/>
  <c r="DA178" i="3"/>
  <c r="CS178" i="3"/>
  <c r="CQ178" i="3"/>
  <c r="CG178" i="3"/>
  <c r="BW178" i="3"/>
  <c r="BY178" i="3"/>
  <c r="CI178" i="3"/>
  <c r="BE178" i="3"/>
  <c r="AU178" i="3"/>
  <c r="AK178" i="3"/>
  <c r="AA178" i="3"/>
  <c r="BO178" i="3"/>
  <c r="AS178" i="3"/>
  <c r="BM178" i="3"/>
  <c r="EE170" i="3"/>
  <c r="EG170" i="3"/>
  <c r="DW170" i="3"/>
  <c r="DM170" i="3"/>
  <c r="DU170" i="3"/>
  <c r="DK170" i="3"/>
  <c r="DC170" i="3"/>
  <c r="DA170" i="3"/>
  <c r="CS170" i="3"/>
  <c r="CQ170" i="3"/>
  <c r="CI170" i="3"/>
  <c r="BW170" i="3"/>
  <c r="BY170" i="3"/>
  <c r="CG170" i="3"/>
  <c r="AK170" i="3"/>
  <c r="AA170" i="3"/>
  <c r="AU170" i="3"/>
  <c r="BM170" i="3"/>
  <c r="BE170" i="3"/>
  <c r="BO170" i="3"/>
  <c r="AS170" i="3"/>
  <c r="EG162" i="3"/>
  <c r="EE162" i="3"/>
  <c r="DK162" i="3"/>
  <c r="DW162" i="3"/>
  <c r="DM162" i="3"/>
  <c r="DU162" i="3"/>
  <c r="CS162" i="3"/>
  <c r="DA162" i="3"/>
  <c r="DC162" i="3"/>
  <c r="CQ162" i="3"/>
  <c r="BY162" i="3"/>
  <c r="CI162" i="3"/>
  <c r="CG162" i="3"/>
  <c r="BW162" i="3"/>
  <c r="AU162" i="3"/>
  <c r="BC162" i="3"/>
  <c r="AA162" i="3"/>
  <c r="AK162" i="3"/>
  <c r="EE154" i="3"/>
  <c r="EG154" i="3"/>
  <c r="DW154" i="3"/>
  <c r="DM154" i="3"/>
  <c r="DK154" i="3"/>
  <c r="DU154" i="3"/>
  <c r="CS154" i="3"/>
  <c r="CQ154" i="3"/>
  <c r="DA154" i="3"/>
  <c r="DC154" i="3"/>
  <c r="CG154" i="3"/>
  <c r="BY154" i="3"/>
  <c r="BW154" i="3"/>
  <c r="CI154" i="3"/>
  <c r="BE154" i="3"/>
  <c r="AK154" i="3"/>
  <c r="AA154" i="3"/>
  <c r="AU154" i="3"/>
  <c r="AI154" i="3"/>
  <c r="BC154" i="3"/>
  <c r="EG146" i="3"/>
  <c r="EE146" i="3"/>
  <c r="DW146" i="3"/>
  <c r="DK146" i="3"/>
  <c r="DM146" i="3"/>
  <c r="DU146" i="3"/>
  <c r="CS146" i="3"/>
  <c r="CQ146" i="3"/>
  <c r="DA146" i="3"/>
  <c r="DC146" i="3"/>
  <c r="CI146" i="3"/>
  <c r="BY146" i="3"/>
  <c r="BW146" i="3"/>
  <c r="CG146" i="3"/>
  <c r="BE146" i="3"/>
  <c r="AU146" i="3"/>
  <c r="AA146" i="3"/>
  <c r="BC146" i="3"/>
  <c r="AK146" i="3"/>
  <c r="EG138" i="3"/>
  <c r="EE138" i="3"/>
  <c r="DW138" i="3"/>
  <c r="DM138" i="3"/>
  <c r="DU138" i="3"/>
  <c r="DK138" i="3"/>
  <c r="DA138" i="3"/>
  <c r="DC138" i="3"/>
  <c r="CQ138" i="3"/>
  <c r="CS138" i="3"/>
  <c r="BW138" i="3"/>
  <c r="BY138" i="3"/>
  <c r="CI138" i="3"/>
  <c r="CG138" i="3"/>
  <c r="AA138" i="3"/>
  <c r="AI138" i="3"/>
  <c r="AU138" i="3"/>
  <c r="BE138" i="3"/>
  <c r="AK138" i="3"/>
  <c r="BC138" i="3"/>
  <c r="EG130" i="3"/>
  <c r="EE130" i="3"/>
  <c r="DW130" i="3"/>
  <c r="DK130" i="3"/>
  <c r="DM130" i="3"/>
  <c r="DU130" i="3"/>
  <c r="CQ130" i="3"/>
  <c r="DA130" i="3"/>
  <c r="DC130" i="3"/>
  <c r="CS130" i="3"/>
  <c r="BY130" i="3"/>
  <c r="BW130" i="3"/>
  <c r="CI130" i="3"/>
  <c r="CG130" i="3"/>
  <c r="AA130" i="3"/>
  <c r="BE130" i="3"/>
  <c r="AU130" i="3"/>
  <c r="AK130" i="3"/>
  <c r="BC130" i="3"/>
  <c r="EE122" i="3"/>
  <c r="EG122" i="3"/>
  <c r="DW122" i="3"/>
  <c r="DM122" i="3"/>
  <c r="DK122" i="3"/>
  <c r="DU122" i="3"/>
  <c r="DC122" i="3"/>
  <c r="CS122" i="3"/>
  <c r="DA122" i="3"/>
  <c r="CQ122" i="3"/>
  <c r="BW122" i="3"/>
  <c r="CI122" i="3"/>
  <c r="BY122" i="3"/>
  <c r="CG122" i="3"/>
  <c r="AA122" i="3"/>
  <c r="AK122" i="3"/>
  <c r="AU122" i="3"/>
  <c r="BC122" i="3"/>
  <c r="BE122" i="3"/>
  <c r="EG114" i="3"/>
  <c r="EE114" i="3"/>
  <c r="DW114" i="3"/>
  <c r="DM114" i="3"/>
  <c r="DK114" i="3"/>
  <c r="DU114" i="3"/>
  <c r="CQ114" i="3"/>
  <c r="CS114" i="3"/>
  <c r="DC114" i="3"/>
  <c r="DA114" i="3"/>
  <c r="CG114" i="3"/>
  <c r="CI114" i="3"/>
  <c r="BY114" i="3"/>
  <c r="BW114" i="3"/>
  <c r="AU114" i="3"/>
  <c r="AA114" i="3"/>
  <c r="AK114" i="3"/>
  <c r="BC114" i="3"/>
  <c r="AI114" i="3"/>
  <c r="EG106" i="3"/>
  <c r="EE106" i="3"/>
  <c r="DW106" i="3"/>
  <c r="DM106" i="3"/>
  <c r="DU106" i="3"/>
  <c r="DK106" i="3"/>
  <c r="CS106" i="3"/>
  <c r="DA106" i="3"/>
  <c r="CQ106" i="3"/>
  <c r="DC106" i="3"/>
  <c r="BW106" i="3"/>
  <c r="CG106" i="3"/>
  <c r="CI106" i="3"/>
  <c r="BY106" i="3"/>
  <c r="AA106" i="3"/>
  <c r="AI106" i="3"/>
  <c r="AU106" i="3"/>
  <c r="BE106" i="3"/>
  <c r="AK106" i="3"/>
  <c r="BC106" i="3"/>
  <c r="EG98" i="3"/>
  <c r="EE98" i="3"/>
  <c r="DM98" i="3"/>
  <c r="DK98" i="3"/>
  <c r="DU98" i="3"/>
  <c r="DW98" i="3"/>
  <c r="DC98" i="3"/>
  <c r="DA98" i="3"/>
  <c r="CS98" i="3"/>
  <c r="CQ98" i="3"/>
  <c r="CG98" i="3"/>
  <c r="CI98" i="3"/>
  <c r="BW98" i="3"/>
  <c r="BY98" i="3"/>
  <c r="BC98" i="3"/>
  <c r="AU98" i="3"/>
  <c r="AA98" i="3"/>
  <c r="AI98" i="3"/>
  <c r="AK98" i="3"/>
  <c r="BO98" i="3"/>
  <c r="BE98" i="3"/>
  <c r="EE90" i="3"/>
  <c r="EG90" i="3"/>
  <c r="DW90" i="3"/>
  <c r="DM90" i="3"/>
  <c r="DK90" i="3"/>
  <c r="DU90" i="3"/>
  <c r="CS90" i="3"/>
  <c r="DC90" i="3"/>
  <c r="CQ90" i="3"/>
  <c r="DA90" i="3"/>
  <c r="BW90" i="3"/>
  <c r="CG90" i="3"/>
  <c r="BY90" i="3"/>
  <c r="CI90" i="3"/>
  <c r="BM90" i="3"/>
  <c r="AK90" i="3"/>
  <c r="AA90" i="3"/>
  <c r="AU90" i="3"/>
  <c r="BE90" i="3"/>
  <c r="BO90" i="3"/>
  <c r="BC90" i="3"/>
  <c r="EG82" i="3"/>
  <c r="EE82" i="3"/>
  <c r="DK82" i="3"/>
  <c r="DW82" i="3"/>
  <c r="DM82" i="3"/>
  <c r="DU82" i="3"/>
  <c r="CS82" i="3"/>
  <c r="CQ82" i="3"/>
  <c r="DA82" i="3"/>
  <c r="DC82" i="3"/>
  <c r="BW82" i="3"/>
  <c r="CI82" i="3"/>
  <c r="BY82" i="3"/>
  <c r="CG82" i="3"/>
  <c r="AU82" i="3"/>
  <c r="AA82" i="3"/>
  <c r="BE82" i="3"/>
  <c r="BO82" i="3"/>
  <c r="AI82" i="3"/>
  <c r="AK82" i="3"/>
  <c r="BM82" i="3"/>
  <c r="EG74" i="3"/>
  <c r="EE74" i="3"/>
  <c r="DM74" i="3"/>
  <c r="DW74" i="3"/>
  <c r="DU74" i="3"/>
  <c r="DK74" i="3"/>
  <c r="DC74" i="3"/>
  <c r="DA74" i="3"/>
  <c r="CQ74" i="3"/>
  <c r="CS74" i="3"/>
  <c r="CI74" i="3"/>
  <c r="CG74" i="3"/>
  <c r="BY74" i="3"/>
  <c r="BW74" i="3"/>
  <c r="AA74" i="3"/>
  <c r="BM74" i="3"/>
  <c r="AU74" i="3"/>
  <c r="BO74" i="3"/>
  <c r="BC74" i="3"/>
  <c r="AK74" i="3"/>
  <c r="BE74" i="3"/>
  <c r="EG66" i="3"/>
  <c r="EE66" i="3"/>
  <c r="DM66" i="3"/>
  <c r="DW66" i="3"/>
  <c r="DU66" i="3"/>
  <c r="DK66" i="3"/>
  <c r="CS66" i="3"/>
  <c r="DC66" i="3"/>
  <c r="DA66" i="3"/>
  <c r="CQ66" i="3"/>
  <c r="CG66" i="3"/>
  <c r="CI66" i="3"/>
  <c r="BY66" i="3"/>
  <c r="BW66" i="3"/>
  <c r="AA66" i="3"/>
  <c r="AU66" i="3"/>
  <c r="AK66" i="3"/>
  <c r="BM66" i="3"/>
  <c r="EG58" i="3"/>
  <c r="EE58" i="3"/>
  <c r="DW58" i="3"/>
  <c r="DM58" i="3"/>
  <c r="DU58" i="3"/>
  <c r="DK58" i="3"/>
  <c r="DC58" i="3"/>
  <c r="DA58" i="3"/>
  <c r="CQ58" i="3"/>
  <c r="CS58" i="3"/>
  <c r="CI58" i="3"/>
  <c r="BY58" i="3"/>
  <c r="BW58" i="3"/>
  <c r="CG58" i="3"/>
  <c r="BO58" i="3"/>
  <c r="AA58" i="3"/>
  <c r="BM58" i="3"/>
  <c r="AK58" i="3"/>
  <c r="AU58" i="3"/>
  <c r="BE58" i="3"/>
  <c r="BC58" i="3"/>
  <c r="EG50" i="3"/>
  <c r="EE50" i="3"/>
  <c r="DM50" i="3"/>
  <c r="DW50" i="3"/>
  <c r="DU50" i="3"/>
  <c r="DK50" i="3"/>
  <c r="CQ50" i="3"/>
  <c r="CS50" i="3"/>
  <c r="DC50" i="3"/>
  <c r="DA50" i="3"/>
  <c r="CI50" i="3"/>
  <c r="BW50" i="3"/>
  <c r="CG50" i="3"/>
  <c r="BY50" i="3"/>
  <c r="AK50" i="3"/>
  <c r="AU50" i="3"/>
  <c r="BO50" i="3"/>
  <c r="AA50" i="3"/>
  <c r="BC50" i="3"/>
  <c r="BM50" i="3"/>
  <c r="BE50" i="3"/>
  <c r="EG42" i="3"/>
  <c r="EE42" i="3"/>
  <c r="DM42" i="3"/>
  <c r="DW42" i="3"/>
  <c r="DU42" i="3"/>
  <c r="DK42" i="3"/>
  <c r="DC42" i="3"/>
  <c r="DA42" i="3"/>
  <c r="CQ42" i="3"/>
  <c r="CS42" i="3"/>
  <c r="BY42" i="3"/>
  <c r="BW42" i="3"/>
  <c r="CG42" i="3"/>
  <c r="CI42" i="3"/>
  <c r="BO42" i="3"/>
  <c r="AK42" i="3"/>
  <c r="AA42" i="3"/>
  <c r="AU42" i="3"/>
  <c r="BC42" i="3"/>
  <c r="BE42" i="3"/>
  <c r="BM42" i="3"/>
  <c r="EG34" i="3"/>
  <c r="EE34" i="3"/>
  <c r="DM34" i="3"/>
  <c r="DW34" i="3"/>
  <c r="DK34" i="3"/>
  <c r="DU34" i="3"/>
  <c r="CQ34" i="3"/>
  <c r="CS34" i="3"/>
  <c r="DC34" i="3"/>
  <c r="DA34" i="3"/>
  <c r="CI34" i="3"/>
  <c r="BW34" i="3"/>
  <c r="CG34" i="3"/>
  <c r="BY34" i="3"/>
  <c r="AK34" i="3"/>
  <c r="BE34" i="3"/>
  <c r="AU34" i="3"/>
  <c r="AA34" i="3"/>
  <c r="BM34" i="3"/>
  <c r="BO34" i="3"/>
  <c r="BC34" i="3"/>
  <c r="EE26" i="3"/>
  <c r="EG26" i="3"/>
  <c r="DW26" i="3"/>
  <c r="DM26" i="3"/>
  <c r="DK26" i="3"/>
  <c r="DU26" i="3"/>
  <c r="DC26" i="3"/>
  <c r="DA26" i="3"/>
  <c r="CQ26" i="3"/>
  <c r="CS26" i="3"/>
  <c r="CI26" i="3"/>
  <c r="CG26" i="3"/>
  <c r="BY26" i="3"/>
  <c r="BW26" i="3"/>
  <c r="BO26" i="3"/>
  <c r="AA26" i="3"/>
  <c r="AK26" i="3"/>
  <c r="BE26" i="3"/>
  <c r="AU26" i="3"/>
  <c r="BM26" i="3"/>
  <c r="BC26" i="3"/>
  <c r="EE18" i="3"/>
  <c r="EG18" i="3"/>
  <c r="DM18" i="3"/>
  <c r="DW18" i="3"/>
  <c r="DU18" i="3"/>
  <c r="DK18" i="3"/>
  <c r="CS18" i="3"/>
  <c r="DC18" i="3"/>
  <c r="CQ18" i="3"/>
  <c r="DA18" i="3"/>
  <c r="BW18" i="3"/>
  <c r="CI18" i="3"/>
  <c r="CG18" i="3"/>
  <c r="BY18" i="3"/>
  <c r="BE18" i="3"/>
  <c r="AU18" i="3"/>
  <c r="AA18" i="3"/>
  <c r="BC18" i="3"/>
  <c r="AK18" i="3"/>
  <c r="BO18" i="3"/>
  <c r="BM18" i="3"/>
  <c r="EG10" i="3"/>
  <c r="EE10" i="3"/>
  <c r="DM10" i="3"/>
  <c r="DW10" i="3"/>
  <c r="DU10" i="3"/>
  <c r="DK10" i="3"/>
  <c r="CQ10" i="3"/>
  <c r="DA10" i="3"/>
  <c r="DC10" i="3"/>
  <c r="CS10" i="3"/>
  <c r="CG10" i="3"/>
  <c r="BY10" i="3"/>
  <c r="CI10" i="3"/>
  <c r="BW10" i="3"/>
  <c r="AK10" i="3"/>
  <c r="AA10" i="3"/>
  <c r="AU10" i="3"/>
  <c r="BC10" i="3"/>
  <c r="BE10" i="3"/>
  <c r="BO10" i="3"/>
  <c r="BM10" i="3"/>
  <c r="Y331" i="3"/>
  <c r="Y267" i="3"/>
  <c r="Y203" i="3"/>
  <c r="Y139" i="3"/>
  <c r="Y304" i="3"/>
  <c r="Y240" i="3"/>
  <c r="Y253" i="3"/>
  <c r="Y189" i="3"/>
  <c r="Y125" i="3"/>
  <c r="Y290" i="3"/>
  <c r="Y226" i="3"/>
  <c r="Y162" i="3"/>
  <c r="Y98" i="3"/>
  <c r="Y34" i="3"/>
  <c r="AA185" i="3"/>
  <c r="AA153" i="3"/>
  <c r="Y220" i="3"/>
  <c r="Y100" i="3"/>
  <c r="AA15" i="3"/>
  <c r="AA35" i="3"/>
  <c r="Y212" i="3"/>
  <c r="AA78" i="3"/>
  <c r="AA87" i="3"/>
  <c r="AA318" i="3"/>
  <c r="AA190" i="3"/>
  <c r="Y53" i="3"/>
  <c r="Y28" i="3"/>
  <c r="Y260" i="3"/>
  <c r="Y132" i="3"/>
  <c r="AA31" i="3"/>
  <c r="AA6" i="3"/>
  <c r="AI278" i="3"/>
  <c r="AI214" i="3"/>
  <c r="AI282" i="3"/>
  <c r="AK197" i="3"/>
  <c r="AK215" i="3"/>
  <c r="AK279" i="3"/>
  <c r="AI241" i="3"/>
  <c r="AK76" i="3"/>
  <c r="AK270" i="3"/>
  <c r="AK148" i="3"/>
  <c r="AK116" i="3"/>
  <c r="AK84" i="3"/>
  <c r="AI46" i="3"/>
  <c r="AI14" i="3"/>
  <c r="AI308" i="3"/>
  <c r="AI244" i="3"/>
  <c r="AI324" i="3"/>
  <c r="AI247" i="3"/>
  <c r="AI160" i="3"/>
  <c r="AI128" i="3"/>
  <c r="AI96" i="3"/>
  <c r="AS325" i="3"/>
  <c r="AS293" i="3"/>
  <c r="AS265" i="3"/>
  <c r="AS162" i="3"/>
  <c r="AS130" i="3"/>
  <c r="AS98" i="3"/>
  <c r="AS66" i="3"/>
  <c r="AS34" i="3"/>
  <c r="AU253" i="3"/>
  <c r="AU221" i="3"/>
  <c r="AU189" i="3"/>
  <c r="AS294" i="3"/>
  <c r="AS230" i="3"/>
  <c r="AS166" i="3"/>
  <c r="AS135" i="3"/>
  <c r="AS103" i="3"/>
  <c r="AS71" i="3"/>
  <c r="AS39" i="3"/>
  <c r="AS7" i="3"/>
  <c r="BM327" i="3"/>
  <c r="BM311" i="3"/>
  <c r="BM295" i="3"/>
  <c r="BC252" i="3"/>
  <c r="BE253" i="3"/>
  <c r="BC218" i="3"/>
  <c r="BO171" i="3"/>
  <c r="BE244" i="3"/>
  <c r="BM180" i="3"/>
  <c r="BM132" i="3"/>
  <c r="BO116" i="3"/>
  <c r="BE190" i="3"/>
  <c r="BC166" i="3"/>
  <c r="BO162" i="3"/>
  <c r="BM138" i="3"/>
  <c r="BM118" i="3"/>
  <c r="BM226" i="3"/>
  <c r="BC83" i="3"/>
  <c r="BC43" i="3"/>
  <c r="BE29" i="3"/>
  <c r="BC23" i="3"/>
  <c r="BM12" i="3"/>
  <c r="BM253" i="3"/>
  <c r="BC75" i="3"/>
  <c r="AI7" i="3"/>
  <c r="AK304" i="3"/>
  <c r="AI157" i="3"/>
  <c r="AI284" i="3"/>
  <c r="AI61" i="3"/>
  <c r="AK229" i="3"/>
  <c r="AI248" i="3"/>
  <c r="AK283" i="3"/>
  <c r="AI146" i="3"/>
  <c r="AI110" i="3"/>
  <c r="AK67" i="3"/>
  <c r="AS5" i="3"/>
  <c r="AU276" i="3"/>
  <c r="AS84" i="3"/>
  <c r="AS271" i="3"/>
  <c r="AS96" i="3"/>
  <c r="AS258" i="3"/>
  <c r="BC246" i="3"/>
  <c r="BC36" i="3"/>
  <c r="BC213" i="3"/>
  <c r="BC66" i="3"/>
  <c r="BC173" i="3"/>
  <c r="BO60" i="3"/>
  <c r="BO66" i="3"/>
  <c r="BO123" i="3"/>
  <c r="BC155" i="3"/>
  <c r="BO296" i="3"/>
  <c r="BO94" i="3"/>
  <c r="BE242" i="3"/>
  <c r="BM219" i="3"/>
  <c r="BE6" i="3"/>
  <c r="EG317" i="3"/>
  <c r="EE317" i="3"/>
  <c r="DW317" i="3"/>
  <c r="DU317" i="3"/>
  <c r="DM317" i="3"/>
  <c r="DK317" i="3"/>
  <c r="CQ317" i="3"/>
  <c r="DC317" i="3"/>
  <c r="CS317" i="3"/>
  <c r="DA317" i="3"/>
  <c r="CG317" i="3"/>
  <c r="BW317" i="3"/>
  <c r="BY317" i="3"/>
  <c r="CI317" i="3"/>
  <c r="AU317" i="3"/>
  <c r="BO317" i="3"/>
  <c r="AA317" i="3"/>
  <c r="AI317" i="3"/>
  <c r="BC317" i="3"/>
  <c r="BE317" i="3"/>
  <c r="EG277" i="3"/>
  <c r="EE277" i="3"/>
  <c r="DU277" i="3"/>
  <c r="DW277" i="3"/>
  <c r="DM277" i="3"/>
  <c r="DK277" i="3"/>
  <c r="CQ277" i="3"/>
  <c r="CS277" i="3"/>
  <c r="DC277" i="3"/>
  <c r="DA277" i="3"/>
  <c r="CG277" i="3"/>
  <c r="BY277" i="3"/>
  <c r="CI277" i="3"/>
  <c r="BW277" i="3"/>
  <c r="BO277" i="3"/>
  <c r="AU277" i="3"/>
  <c r="AA277" i="3"/>
  <c r="AI277" i="3"/>
  <c r="BE277" i="3"/>
  <c r="BC277" i="3"/>
  <c r="EG330" i="3"/>
  <c r="EE330" i="3"/>
  <c r="DM330" i="3"/>
  <c r="DU330" i="3"/>
  <c r="DW330" i="3"/>
  <c r="DK330" i="3"/>
  <c r="DA330" i="3"/>
  <c r="CQ330" i="3"/>
  <c r="CS330" i="3"/>
  <c r="DC330" i="3"/>
  <c r="BY330" i="3"/>
  <c r="CI330" i="3"/>
  <c r="CG330" i="3"/>
  <c r="BW330" i="3"/>
  <c r="AA330" i="3"/>
  <c r="BO330" i="3"/>
  <c r="AK330" i="3"/>
  <c r="AS330" i="3"/>
  <c r="AU330" i="3"/>
  <c r="BE330" i="3"/>
  <c r="BM330" i="3"/>
  <c r="EE314" i="3"/>
  <c r="EG314" i="3"/>
  <c r="DM314" i="3"/>
  <c r="DW314" i="3"/>
  <c r="DK314" i="3"/>
  <c r="DU314" i="3"/>
  <c r="CS314" i="3"/>
  <c r="CQ314" i="3"/>
  <c r="DC314" i="3"/>
  <c r="DA314" i="3"/>
  <c r="CI314" i="3"/>
  <c r="BY314" i="3"/>
  <c r="BW314" i="3"/>
  <c r="CG314" i="3"/>
  <c r="AA314" i="3"/>
  <c r="AK314" i="3"/>
  <c r="BE314" i="3"/>
  <c r="AU314" i="3"/>
  <c r="BO314" i="3"/>
  <c r="EG321" i="3"/>
  <c r="EE321" i="3"/>
  <c r="DW321" i="3"/>
  <c r="DU321" i="3"/>
  <c r="DM321" i="3"/>
  <c r="DK321" i="3"/>
  <c r="CQ321" i="3"/>
  <c r="CS321" i="3"/>
  <c r="DA321" i="3"/>
  <c r="DC321" i="3"/>
  <c r="BY321" i="3"/>
  <c r="CG321" i="3"/>
  <c r="BW321" i="3"/>
  <c r="CI321" i="3"/>
  <c r="BC321" i="3"/>
  <c r="AU321" i="3"/>
  <c r="Y321" i="3"/>
  <c r="BO321" i="3"/>
  <c r="BE321" i="3"/>
  <c r="EG305" i="3"/>
  <c r="EE305" i="3"/>
  <c r="DW305" i="3"/>
  <c r="DU305" i="3"/>
  <c r="DM305" i="3"/>
  <c r="DK305" i="3"/>
  <c r="CQ305" i="3"/>
  <c r="DA305" i="3"/>
  <c r="DC305" i="3"/>
  <c r="CS305" i="3"/>
  <c r="CG305" i="3"/>
  <c r="BW305" i="3"/>
  <c r="BY305" i="3"/>
  <c r="CI305" i="3"/>
  <c r="BE305" i="3"/>
  <c r="BO305" i="3"/>
  <c r="Y305" i="3"/>
  <c r="AU305" i="3"/>
  <c r="BC305" i="3"/>
  <c r="EG289" i="3"/>
  <c r="EE289" i="3"/>
  <c r="DU289" i="3"/>
  <c r="DK289" i="3"/>
  <c r="DW289" i="3"/>
  <c r="DM289" i="3"/>
  <c r="CQ289" i="3"/>
  <c r="DC289" i="3"/>
  <c r="DA289" i="3"/>
  <c r="CS289" i="3"/>
  <c r="CG289" i="3"/>
  <c r="CI289" i="3"/>
  <c r="BY289" i="3"/>
  <c r="BW289" i="3"/>
  <c r="Y289" i="3"/>
  <c r="AU289" i="3"/>
  <c r="BC289" i="3"/>
  <c r="BE289" i="3"/>
  <c r="EG273" i="3"/>
  <c r="EE273" i="3"/>
  <c r="DU273" i="3"/>
  <c r="DM273" i="3"/>
  <c r="DK273" i="3"/>
  <c r="DW273" i="3"/>
  <c r="CS273" i="3"/>
  <c r="CQ273" i="3"/>
  <c r="DC273" i="3"/>
  <c r="DA273" i="3"/>
  <c r="BW273" i="3"/>
  <c r="CI273" i="3"/>
  <c r="CG273" i="3"/>
  <c r="BY273" i="3"/>
  <c r="Y273" i="3"/>
  <c r="AU273" i="3"/>
  <c r="BO273" i="3"/>
  <c r="BC273" i="3"/>
  <c r="BE273" i="3"/>
  <c r="EE257" i="3"/>
  <c r="EG257" i="3"/>
  <c r="DU257" i="3"/>
  <c r="DK257" i="3"/>
  <c r="DW257" i="3"/>
  <c r="DM257" i="3"/>
  <c r="CQ257" i="3"/>
  <c r="DC257" i="3"/>
  <c r="DA257" i="3"/>
  <c r="CS257" i="3"/>
  <c r="BY257" i="3"/>
  <c r="CI257" i="3"/>
  <c r="CG257" i="3"/>
  <c r="BW257" i="3"/>
  <c r="BC257" i="3"/>
  <c r="Y257" i="3"/>
  <c r="BE257" i="3"/>
  <c r="EG241" i="3"/>
  <c r="EE241" i="3"/>
  <c r="DU241" i="3"/>
  <c r="DW241" i="3"/>
  <c r="DM241" i="3"/>
  <c r="DK241" i="3"/>
  <c r="CS241" i="3"/>
  <c r="DC241" i="3"/>
  <c r="DA241" i="3"/>
  <c r="CQ241" i="3"/>
  <c r="BW241" i="3"/>
  <c r="CI241" i="3"/>
  <c r="BY241" i="3"/>
  <c r="CG241" i="3"/>
  <c r="BE241" i="3"/>
  <c r="Y241" i="3"/>
  <c r="BM241" i="3"/>
  <c r="BO241" i="3"/>
  <c r="BC241" i="3"/>
  <c r="EG225" i="3"/>
  <c r="EE225" i="3"/>
  <c r="DU225" i="3"/>
  <c r="DW225" i="3"/>
  <c r="DK225" i="3"/>
  <c r="DM225" i="3"/>
  <c r="DA225" i="3"/>
  <c r="CS225" i="3"/>
  <c r="DC225" i="3"/>
  <c r="CQ225" i="3"/>
  <c r="BY225" i="3"/>
  <c r="CI225" i="3"/>
  <c r="CG225" i="3"/>
  <c r="BW225" i="3"/>
  <c r="Y225" i="3"/>
  <c r="BM225" i="3"/>
  <c r="BE225" i="3"/>
  <c r="BO225" i="3"/>
  <c r="BC225" i="3"/>
  <c r="EG209" i="3"/>
  <c r="EE209" i="3"/>
  <c r="DU209" i="3"/>
  <c r="DW209" i="3"/>
  <c r="DM209" i="3"/>
  <c r="DK209" i="3"/>
  <c r="CQ209" i="3"/>
  <c r="DA209" i="3"/>
  <c r="DC209" i="3"/>
  <c r="CS209" i="3"/>
  <c r="BW209" i="3"/>
  <c r="BY209" i="3"/>
  <c r="CI209" i="3"/>
  <c r="CG209" i="3"/>
  <c r="Y209" i="3"/>
  <c r="BE209" i="3"/>
  <c r="BO209" i="3"/>
  <c r="BC209" i="3"/>
  <c r="BM209" i="3"/>
  <c r="EG193" i="3"/>
  <c r="EE193" i="3"/>
  <c r="DU193" i="3"/>
  <c r="DM193" i="3"/>
  <c r="DW193" i="3"/>
  <c r="DK193" i="3"/>
  <c r="DC193" i="3"/>
  <c r="CQ193" i="3"/>
  <c r="DA193" i="3"/>
  <c r="CS193" i="3"/>
  <c r="CI193" i="3"/>
  <c r="CG193" i="3"/>
  <c r="BY193" i="3"/>
  <c r="BW193" i="3"/>
  <c r="BE193" i="3"/>
  <c r="Y193" i="3"/>
  <c r="BM193" i="3"/>
  <c r="BC193" i="3"/>
  <c r="EE177" i="3"/>
  <c r="EG177" i="3"/>
  <c r="DU177" i="3"/>
  <c r="DW177" i="3"/>
  <c r="DM177" i="3"/>
  <c r="DK177" i="3"/>
  <c r="CQ177" i="3"/>
  <c r="DA177" i="3"/>
  <c r="DC177" i="3"/>
  <c r="CS177" i="3"/>
  <c r="CG177" i="3"/>
  <c r="CI177" i="3"/>
  <c r="BY177" i="3"/>
  <c r="BW177" i="3"/>
  <c r="BE177" i="3"/>
  <c r="Y177" i="3"/>
  <c r="BC177" i="3"/>
  <c r="BM177" i="3"/>
  <c r="EG169" i="3"/>
  <c r="EE169" i="3"/>
  <c r="DU169" i="3"/>
  <c r="DW169" i="3"/>
  <c r="DK169" i="3"/>
  <c r="DM169" i="3"/>
  <c r="DA169" i="3"/>
  <c r="DC169" i="3"/>
  <c r="CQ169" i="3"/>
  <c r="CS169" i="3"/>
  <c r="BW169" i="3"/>
  <c r="CG169" i="3"/>
  <c r="BY169" i="3"/>
  <c r="CI169" i="3"/>
  <c r="Y169" i="3"/>
  <c r="BC169" i="3"/>
  <c r="AI169" i="3"/>
  <c r="AK169" i="3"/>
  <c r="BE169" i="3"/>
  <c r="EE153" i="3"/>
  <c r="EG153" i="3"/>
  <c r="DU153" i="3"/>
  <c r="DK153" i="3"/>
  <c r="DW153" i="3"/>
  <c r="DM153" i="3"/>
  <c r="CS153" i="3"/>
  <c r="CQ153" i="3"/>
  <c r="DA153" i="3"/>
  <c r="DC153" i="3"/>
  <c r="CI153" i="3"/>
  <c r="CG153" i="3"/>
  <c r="BW153" i="3"/>
  <c r="BY153" i="3"/>
  <c r="Y153" i="3"/>
  <c r="AK153" i="3"/>
  <c r="BE153" i="3"/>
  <c r="AS153" i="3"/>
  <c r="BC153" i="3"/>
  <c r="BO153" i="3"/>
  <c r="AU153" i="3"/>
  <c r="EE145" i="3"/>
  <c r="EG145" i="3"/>
  <c r="DK145" i="3"/>
  <c r="DW145" i="3"/>
  <c r="DU145" i="3"/>
  <c r="DM145" i="3"/>
  <c r="CQ145" i="3"/>
  <c r="CS145" i="3"/>
  <c r="DA145" i="3"/>
  <c r="DC145" i="3"/>
  <c r="BY145" i="3"/>
  <c r="BW145" i="3"/>
  <c r="CI145" i="3"/>
  <c r="CG145" i="3"/>
  <c r="Y145" i="3"/>
  <c r="BO145" i="3"/>
  <c r="AS145" i="3"/>
  <c r="AU145" i="3"/>
  <c r="AI145" i="3"/>
  <c r="AK145" i="3"/>
  <c r="BE145" i="3"/>
  <c r="BC145" i="3"/>
  <c r="EG137" i="3"/>
  <c r="EE137" i="3"/>
  <c r="DW137" i="3"/>
  <c r="DU137" i="3"/>
  <c r="DK137" i="3"/>
  <c r="DM137" i="3"/>
  <c r="CQ137" i="3"/>
  <c r="CS137" i="3"/>
  <c r="DC137" i="3"/>
  <c r="DA137" i="3"/>
  <c r="CI137" i="3"/>
  <c r="CG137" i="3"/>
  <c r="BW137" i="3"/>
  <c r="BY137" i="3"/>
  <c r="BC137" i="3"/>
  <c r="AK137" i="3"/>
  <c r="BM137" i="3"/>
  <c r="Y137" i="3"/>
  <c r="AS137" i="3"/>
  <c r="AU137" i="3"/>
  <c r="BO137" i="3"/>
  <c r="EE121" i="3"/>
  <c r="EG121" i="3"/>
  <c r="DK121" i="3"/>
  <c r="DM121" i="3"/>
  <c r="DW121" i="3"/>
  <c r="DU121" i="3"/>
  <c r="CQ121" i="3"/>
  <c r="CS121" i="3"/>
  <c r="DC121" i="3"/>
  <c r="DA121" i="3"/>
  <c r="BW121" i="3"/>
  <c r="CI121" i="3"/>
  <c r="BY121" i="3"/>
  <c r="CG121" i="3"/>
  <c r="AI121" i="3"/>
  <c r="BM121" i="3"/>
  <c r="AK121" i="3"/>
  <c r="Y121" i="3"/>
  <c r="BE121" i="3"/>
  <c r="BO121" i="3"/>
  <c r="AU121" i="3"/>
  <c r="AS121" i="3"/>
  <c r="EE113" i="3"/>
  <c r="EG113" i="3"/>
  <c r="DW113" i="3"/>
  <c r="DK113" i="3"/>
  <c r="DU113" i="3"/>
  <c r="DM113" i="3"/>
  <c r="CQ113" i="3"/>
  <c r="DC113" i="3"/>
  <c r="DA113" i="3"/>
  <c r="CS113" i="3"/>
  <c r="BW113" i="3"/>
  <c r="BY113" i="3"/>
  <c r="CI113" i="3"/>
  <c r="CG113" i="3"/>
  <c r="AI113" i="3"/>
  <c r="AS113" i="3"/>
  <c r="Y113" i="3"/>
  <c r="AK113" i="3"/>
  <c r="BO113" i="3"/>
  <c r="AU113" i="3"/>
  <c r="BE113" i="3"/>
  <c r="EG105" i="3"/>
  <c r="EE105" i="3"/>
  <c r="DK105" i="3"/>
  <c r="DW105" i="3"/>
  <c r="DM105" i="3"/>
  <c r="DU105" i="3"/>
  <c r="CS105" i="3"/>
  <c r="CQ105" i="3"/>
  <c r="DA105" i="3"/>
  <c r="DC105" i="3"/>
  <c r="CI105" i="3"/>
  <c r="BY105" i="3"/>
  <c r="BW105" i="3"/>
  <c r="CG105" i="3"/>
  <c r="BO105" i="3"/>
  <c r="AI105" i="3"/>
  <c r="Y105" i="3"/>
  <c r="BE105" i="3"/>
  <c r="AU105" i="3"/>
  <c r="AS105" i="3"/>
  <c r="BM105" i="3"/>
  <c r="AK105" i="3"/>
  <c r="BC105" i="3"/>
  <c r="EE97" i="3"/>
  <c r="EG97" i="3"/>
  <c r="DU97" i="3"/>
  <c r="DK97" i="3"/>
  <c r="DW97" i="3"/>
  <c r="DM97" i="3"/>
  <c r="CQ97" i="3"/>
  <c r="DA97" i="3"/>
  <c r="CS97" i="3"/>
  <c r="DC97" i="3"/>
  <c r="CI97" i="3"/>
  <c r="CG97" i="3"/>
  <c r="BY97" i="3"/>
  <c r="BW97" i="3"/>
  <c r="Y97" i="3"/>
  <c r="AS97" i="3"/>
  <c r="BM97" i="3"/>
  <c r="AK97" i="3"/>
  <c r="BO97" i="3"/>
  <c r="AI97" i="3"/>
  <c r="AU97" i="3"/>
  <c r="EE89" i="3"/>
  <c r="EG89" i="3"/>
  <c r="DW89" i="3"/>
  <c r="DK89" i="3"/>
  <c r="DU89" i="3"/>
  <c r="DM89" i="3"/>
  <c r="CS89" i="3"/>
  <c r="DC89" i="3"/>
  <c r="DA89" i="3"/>
  <c r="CQ89" i="3"/>
  <c r="BW89" i="3"/>
  <c r="CG89" i="3"/>
  <c r="BY89" i="3"/>
  <c r="CI89" i="3"/>
  <c r="AK89" i="3"/>
  <c r="Y89" i="3"/>
  <c r="BO89" i="3"/>
  <c r="BM89" i="3"/>
  <c r="AI89" i="3"/>
  <c r="AU89" i="3"/>
  <c r="AS89" i="3"/>
  <c r="EE81" i="3"/>
  <c r="EG81" i="3"/>
  <c r="DW81" i="3"/>
  <c r="DK81" i="3"/>
  <c r="DM81" i="3"/>
  <c r="DU81" i="3"/>
  <c r="CS81" i="3"/>
  <c r="DA81" i="3"/>
  <c r="CQ81" i="3"/>
  <c r="DC81" i="3"/>
  <c r="CG81" i="3"/>
  <c r="BW81" i="3"/>
  <c r="CI81" i="3"/>
  <c r="BY81" i="3"/>
  <c r="Y81" i="3"/>
  <c r="AS81" i="3"/>
  <c r="BO81" i="3"/>
  <c r="AK81" i="3"/>
  <c r="AI81" i="3"/>
  <c r="AU81" i="3"/>
  <c r="BM81" i="3"/>
  <c r="EG73" i="3"/>
  <c r="EE73" i="3"/>
  <c r="DK73" i="3"/>
  <c r="DW73" i="3"/>
  <c r="DU73" i="3"/>
  <c r="DM73" i="3"/>
  <c r="CQ73" i="3"/>
  <c r="DA73" i="3"/>
  <c r="CS73" i="3"/>
  <c r="DC73" i="3"/>
  <c r="CG73" i="3"/>
  <c r="CI73" i="3"/>
  <c r="BY73" i="3"/>
  <c r="BW73" i="3"/>
  <c r="AK73" i="3"/>
  <c r="AI73" i="3"/>
  <c r="BM73" i="3"/>
  <c r="Y73" i="3"/>
  <c r="AU73" i="3"/>
  <c r="BO73" i="3"/>
  <c r="AS73" i="3"/>
  <c r="EE65" i="3"/>
  <c r="EG65" i="3"/>
  <c r="DK65" i="3"/>
  <c r="DW65" i="3"/>
  <c r="DM65" i="3"/>
  <c r="DU65" i="3"/>
  <c r="DC65" i="3"/>
  <c r="CS65" i="3"/>
  <c r="DA65" i="3"/>
  <c r="CQ65" i="3"/>
  <c r="BW65" i="3"/>
  <c r="BY65" i="3"/>
  <c r="CG65" i="3"/>
  <c r="CI65" i="3"/>
  <c r="AS65" i="3"/>
  <c r="AI65" i="3"/>
  <c r="Y65" i="3"/>
  <c r="BO65" i="3"/>
  <c r="AK65" i="3"/>
  <c r="BM65" i="3"/>
  <c r="AU65" i="3"/>
  <c r="EE57" i="3"/>
  <c r="EG57" i="3"/>
  <c r="DK57" i="3"/>
  <c r="DW57" i="3"/>
  <c r="DM57" i="3"/>
  <c r="DU57" i="3"/>
  <c r="CQ57" i="3"/>
  <c r="DC57" i="3"/>
  <c r="DA57" i="3"/>
  <c r="CS57" i="3"/>
  <c r="BW57" i="3"/>
  <c r="CG57" i="3"/>
  <c r="BY57" i="3"/>
  <c r="CI57" i="3"/>
  <c r="Y57" i="3"/>
  <c r="AK57" i="3"/>
  <c r="AS57" i="3"/>
  <c r="AU57" i="3"/>
  <c r="AI57" i="3"/>
  <c r="EE49" i="3"/>
  <c r="EG49" i="3"/>
  <c r="DU49" i="3"/>
  <c r="DW49" i="3"/>
  <c r="DK49" i="3"/>
  <c r="DM49" i="3"/>
  <c r="CQ49" i="3"/>
  <c r="DC49" i="3"/>
  <c r="DA49" i="3"/>
  <c r="CS49" i="3"/>
  <c r="BY49" i="3"/>
  <c r="BW49" i="3"/>
  <c r="CG49" i="3"/>
  <c r="CI49" i="3"/>
  <c r="AS49" i="3"/>
  <c r="AK49" i="3"/>
  <c r="Y49" i="3"/>
  <c r="BO49" i="3"/>
  <c r="AU49" i="3"/>
  <c r="BM49" i="3"/>
  <c r="EE41" i="3"/>
  <c r="EG41" i="3"/>
  <c r="DW41" i="3"/>
  <c r="DK41" i="3"/>
  <c r="DU41" i="3"/>
  <c r="DM41" i="3"/>
  <c r="DC41" i="3"/>
  <c r="CS41" i="3"/>
  <c r="CQ41" i="3"/>
  <c r="DA41" i="3"/>
  <c r="CG41" i="3"/>
  <c r="CI41" i="3"/>
  <c r="BW41" i="3"/>
  <c r="BY41" i="3"/>
  <c r="Y41" i="3"/>
  <c r="BO41" i="3"/>
  <c r="AK41" i="3"/>
  <c r="AU41" i="3"/>
  <c r="AS41" i="3"/>
  <c r="EE33" i="3"/>
  <c r="EG33" i="3"/>
  <c r="DK33" i="3"/>
  <c r="DW33" i="3"/>
  <c r="DU33" i="3"/>
  <c r="DM33" i="3"/>
  <c r="CQ33" i="3"/>
  <c r="DA33" i="3"/>
  <c r="CS33" i="3"/>
  <c r="DC33" i="3"/>
  <c r="BY33" i="3"/>
  <c r="CI33" i="3"/>
  <c r="BW33" i="3"/>
  <c r="CG33" i="3"/>
  <c r="Y33" i="3"/>
  <c r="AS33" i="3"/>
  <c r="AK33" i="3"/>
  <c r="BO33" i="3"/>
  <c r="AI33" i="3"/>
  <c r="BM33" i="3"/>
  <c r="AU33" i="3"/>
  <c r="EE25" i="3"/>
  <c r="EG25" i="3"/>
  <c r="DK25" i="3"/>
  <c r="DU25" i="3"/>
  <c r="DW25" i="3"/>
  <c r="DM25" i="3"/>
  <c r="CQ25" i="3"/>
  <c r="CS25" i="3"/>
  <c r="DC25" i="3"/>
  <c r="DA25" i="3"/>
  <c r="BY25" i="3"/>
  <c r="BW25" i="3"/>
  <c r="CG25" i="3"/>
  <c r="CI25" i="3"/>
  <c r="Y25" i="3"/>
  <c r="AK25" i="3"/>
  <c r="AS25" i="3"/>
  <c r="AU25" i="3"/>
  <c r="BO25" i="3"/>
  <c r="AI25" i="3"/>
  <c r="BM25" i="3"/>
  <c r="EE17" i="3"/>
  <c r="EG17" i="3"/>
  <c r="DW17" i="3"/>
  <c r="DU17" i="3"/>
  <c r="DK17" i="3"/>
  <c r="DM17" i="3"/>
  <c r="CS17" i="3"/>
  <c r="DA17" i="3"/>
  <c r="DC17" i="3"/>
  <c r="CQ17" i="3"/>
  <c r="CG17" i="3"/>
  <c r="BW17" i="3"/>
  <c r="BY17" i="3"/>
  <c r="CI17" i="3"/>
  <c r="Y17" i="3"/>
  <c r="AS17" i="3"/>
  <c r="BE17" i="3"/>
  <c r="AK17" i="3"/>
  <c r="BO17" i="3"/>
  <c r="AU17" i="3"/>
  <c r="AI17" i="3"/>
  <c r="BC17" i="3"/>
  <c r="BM17" i="3"/>
  <c r="EE9" i="3"/>
  <c r="EG9" i="3"/>
  <c r="DK9" i="3"/>
  <c r="DW9" i="3"/>
  <c r="DU9" i="3"/>
  <c r="DM9" i="3"/>
  <c r="DA9" i="3"/>
  <c r="DC9" i="3"/>
  <c r="CS9" i="3"/>
  <c r="CQ9" i="3"/>
  <c r="CI9" i="3"/>
  <c r="BY9" i="3"/>
  <c r="BW9" i="3"/>
  <c r="CG9" i="3"/>
  <c r="BO9" i="3"/>
  <c r="AK9" i="3"/>
  <c r="BM9" i="3"/>
  <c r="Y9" i="3"/>
  <c r="AS9" i="3"/>
  <c r="BE9" i="3"/>
  <c r="BC9" i="3"/>
  <c r="AU9" i="3"/>
  <c r="Y323" i="3"/>
  <c r="Y259" i="3"/>
  <c r="Y195" i="3"/>
  <c r="Y131" i="3"/>
  <c r="Y232" i="3"/>
  <c r="Y168" i="3"/>
  <c r="Y309" i="3"/>
  <c r="Y245" i="3"/>
  <c r="Y181" i="3"/>
  <c r="Y117" i="3"/>
  <c r="Y282" i="3"/>
  <c r="Y218" i="3"/>
  <c r="Y154" i="3"/>
  <c r="Y90" i="3"/>
  <c r="Y26" i="3"/>
  <c r="Y311" i="3"/>
  <c r="Y279" i="3"/>
  <c r="Y247" i="3"/>
  <c r="Y215" i="3"/>
  <c r="Y183" i="3"/>
  <c r="Y151" i="3"/>
  <c r="Y119" i="3"/>
  <c r="AA65" i="3"/>
  <c r="Y5" i="3"/>
  <c r="AA206" i="3"/>
  <c r="AA94" i="3"/>
  <c r="AA11" i="3"/>
  <c r="AA326" i="3"/>
  <c r="AA198" i="3"/>
  <c r="Y69" i="3"/>
  <c r="AA83" i="3"/>
  <c r="Y300" i="3"/>
  <c r="Y172" i="3"/>
  <c r="AA47" i="3"/>
  <c r="AA22" i="3"/>
  <c r="AA246" i="3"/>
  <c r="AA118" i="3"/>
  <c r="AA27" i="3"/>
  <c r="AK269" i="3"/>
  <c r="AI198" i="3"/>
  <c r="AI266" i="3"/>
  <c r="AK181" i="3"/>
  <c r="AI196" i="3"/>
  <c r="AI260" i="3"/>
  <c r="AI254" i="3"/>
  <c r="AI231" i="3"/>
  <c r="AK321" i="3"/>
  <c r="AI190" i="3"/>
  <c r="AI140" i="3"/>
  <c r="AI108" i="3"/>
  <c r="AI74" i="3"/>
  <c r="AI42" i="3"/>
  <c r="AI10" i="3"/>
  <c r="AK308" i="3"/>
  <c r="AK244" i="3"/>
  <c r="AK324" i="3"/>
  <c r="AK247" i="3"/>
  <c r="AS321" i="3"/>
  <c r="AS289" i="3"/>
  <c r="AS158" i="3"/>
  <c r="AS126" i="3"/>
  <c r="AS94" i="3"/>
  <c r="AS62" i="3"/>
  <c r="AS30" i="3"/>
  <c r="AS169" i="3"/>
  <c r="AS245" i="3"/>
  <c r="AS213" i="3"/>
  <c r="AS181" i="3"/>
  <c r="AU241" i="3"/>
  <c r="AS286" i="3"/>
  <c r="AS222" i="3"/>
  <c r="AS163" i="3"/>
  <c r="AS131" i="3"/>
  <c r="AS99" i="3"/>
  <c r="AS67" i="3"/>
  <c r="AS35" i="3"/>
  <c r="AS257" i="3"/>
  <c r="AS193" i="3"/>
  <c r="BM325" i="3"/>
  <c r="BM309" i="3"/>
  <c r="BM293" i="3"/>
  <c r="BM275" i="3"/>
  <c r="BC253" i="3"/>
  <c r="BE262" i="3"/>
  <c r="BO206" i="3"/>
  <c r="BC228" i="3"/>
  <c r="BO180" i="3"/>
  <c r="BM148" i="3"/>
  <c r="BO132" i="3"/>
  <c r="BE182" i="3"/>
  <c r="BE166" i="3"/>
  <c r="BC238" i="3"/>
  <c r="BO158" i="3"/>
  <c r="BO138" i="3"/>
  <c r="BM114" i="3"/>
  <c r="BO210" i="3"/>
  <c r="BE83" i="3"/>
  <c r="BE43" i="3"/>
  <c r="BE77" i="3"/>
  <c r="BC49" i="3"/>
  <c r="BC25" i="3"/>
  <c r="BE23" i="3"/>
  <c r="BM37" i="3"/>
  <c r="BE75" i="3"/>
  <c r="AK291" i="3"/>
  <c r="AI149" i="3"/>
  <c r="AI78" i="3"/>
  <c r="AK195" i="3"/>
  <c r="AI236" i="3"/>
  <c r="AK143" i="3"/>
  <c r="AI207" i="3"/>
  <c r="AI134" i="3"/>
  <c r="AI90" i="3"/>
  <c r="AI47" i="3"/>
  <c r="AU324" i="3"/>
  <c r="AS76" i="3"/>
  <c r="AS263" i="3"/>
  <c r="AU236" i="3"/>
  <c r="AS315" i="3"/>
  <c r="BC214" i="3"/>
  <c r="BE114" i="3"/>
  <c r="BC178" i="3"/>
  <c r="BC28" i="3"/>
  <c r="BC170" i="3"/>
  <c r="BM302" i="3"/>
  <c r="BO11" i="3"/>
  <c r="BO310" i="3"/>
  <c r="BO133" i="3"/>
  <c r="BO284" i="3"/>
  <c r="BE66" i="3"/>
  <c r="BM222" i="3"/>
  <c r="BC197" i="3"/>
  <c r="BE298" i="3"/>
  <c r="EG333" i="3"/>
  <c r="EE333" i="3"/>
  <c r="DW333" i="3"/>
  <c r="DM333" i="3"/>
  <c r="DK333" i="3"/>
  <c r="DU333" i="3"/>
  <c r="CQ333" i="3"/>
  <c r="CS333" i="3"/>
  <c r="DA333" i="3"/>
  <c r="DC333" i="3"/>
  <c r="BW333" i="3"/>
  <c r="CG333" i="3"/>
  <c r="CI333" i="3"/>
  <c r="BY333" i="3"/>
  <c r="BE333" i="3"/>
  <c r="AI333" i="3"/>
  <c r="BC333" i="3"/>
  <c r="AA333" i="3"/>
  <c r="AU333" i="3"/>
  <c r="BO333" i="3"/>
  <c r="EE261" i="3"/>
  <c r="EG261" i="3"/>
  <c r="DM261" i="3"/>
  <c r="DW261" i="3"/>
  <c r="DK261" i="3"/>
  <c r="DU261" i="3"/>
  <c r="DC261" i="3"/>
  <c r="DA261" i="3"/>
  <c r="CQ261" i="3"/>
  <c r="CS261" i="3"/>
  <c r="CG261" i="3"/>
  <c r="CI261" i="3"/>
  <c r="BW261" i="3"/>
  <c r="BY261" i="3"/>
  <c r="BC261" i="3"/>
  <c r="AI261" i="3"/>
  <c r="AA261" i="3"/>
  <c r="AK261" i="3"/>
  <c r="BE261" i="3"/>
  <c r="BO261" i="3"/>
  <c r="EE306" i="3"/>
  <c r="EG306" i="3"/>
  <c r="DM306" i="3"/>
  <c r="DU306" i="3"/>
  <c r="DK306" i="3"/>
  <c r="DW306" i="3"/>
  <c r="DA306" i="3"/>
  <c r="DC306" i="3"/>
  <c r="CS306" i="3"/>
  <c r="CQ306" i="3"/>
  <c r="BY306" i="3"/>
  <c r="BW306" i="3"/>
  <c r="CG306" i="3"/>
  <c r="CI306" i="3"/>
  <c r="AA306" i="3"/>
  <c r="AK306" i="3"/>
  <c r="AU306" i="3"/>
  <c r="BO306" i="3"/>
  <c r="BC306" i="3"/>
  <c r="BM306" i="3"/>
  <c r="AS306" i="3"/>
  <c r="EG329" i="3"/>
  <c r="EE329" i="3"/>
  <c r="DW329" i="3"/>
  <c r="DM329" i="3"/>
  <c r="DU329" i="3"/>
  <c r="DK329" i="3"/>
  <c r="DC329" i="3"/>
  <c r="DA329" i="3"/>
  <c r="CQ329" i="3"/>
  <c r="CS329" i="3"/>
  <c r="BW329" i="3"/>
  <c r="CI329" i="3"/>
  <c r="BY329" i="3"/>
  <c r="CG329" i="3"/>
  <c r="AK329" i="3"/>
  <c r="AU329" i="3"/>
  <c r="AI329" i="3"/>
  <c r="Y329" i="3"/>
  <c r="BE329" i="3"/>
  <c r="BO329" i="3"/>
  <c r="EG313" i="3"/>
  <c r="EE313" i="3"/>
  <c r="DW313" i="3"/>
  <c r="DM313" i="3"/>
  <c r="DK313" i="3"/>
  <c r="DU313" i="3"/>
  <c r="CQ313" i="3"/>
  <c r="CS313" i="3"/>
  <c r="DC313" i="3"/>
  <c r="DA313" i="3"/>
  <c r="CG313" i="3"/>
  <c r="CI313" i="3"/>
  <c r="BY313" i="3"/>
  <c r="BW313" i="3"/>
  <c r="AU313" i="3"/>
  <c r="BE313" i="3"/>
  <c r="Y313" i="3"/>
  <c r="BO313" i="3"/>
  <c r="AI313" i="3"/>
  <c r="EE297" i="3"/>
  <c r="EG297" i="3"/>
  <c r="DU297" i="3"/>
  <c r="DW297" i="3"/>
  <c r="DM297" i="3"/>
  <c r="DK297" i="3"/>
  <c r="CQ297" i="3"/>
  <c r="CS297" i="3"/>
  <c r="DC297" i="3"/>
  <c r="DA297" i="3"/>
  <c r="CG297" i="3"/>
  <c r="BW297" i="3"/>
  <c r="BY297" i="3"/>
  <c r="CI297" i="3"/>
  <c r="AU297" i="3"/>
  <c r="Y297" i="3"/>
  <c r="AI297" i="3"/>
  <c r="AK297" i="3"/>
  <c r="BC297" i="3"/>
  <c r="BO297" i="3"/>
  <c r="EG281" i="3"/>
  <c r="EE281" i="3"/>
  <c r="DU281" i="3"/>
  <c r="DW281" i="3"/>
  <c r="DM281" i="3"/>
  <c r="DK281" i="3"/>
  <c r="CS281" i="3"/>
  <c r="CQ281" i="3"/>
  <c r="DA281" i="3"/>
  <c r="DC281" i="3"/>
  <c r="BY281" i="3"/>
  <c r="CG281" i="3"/>
  <c r="CI281" i="3"/>
  <c r="BW281" i="3"/>
  <c r="AI281" i="3"/>
  <c r="Y281" i="3"/>
  <c r="AU281" i="3"/>
  <c r="BO281" i="3"/>
  <c r="BC281" i="3"/>
  <c r="BE281" i="3"/>
  <c r="EG265" i="3"/>
  <c r="EE265" i="3"/>
  <c r="DU265" i="3"/>
  <c r="DW265" i="3"/>
  <c r="DM265" i="3"/>
  <c r="DK265" i="3"/>
  <c r="CS265" i="3"/>
  <c r="DC265" i="3"/>
  <c r="DA265" i="3"/>
  <c r="CQ265" i="3"/>
  <c r="CI265" i="3"/>
  <c r="BY265" i="3"/>
  <c r="BW265" i="3"/>
  <c r="CG265" i="3"/>
  <c r="BE265" i="3"/>
  <c r="Y265" i="3"/>
  <c r="AI265" i="3"/>
  <c r="AK265" i="3"/>
  <c r="EE249" i="3"/>
  <c r="EG249" i="3"/>
  <c r="DU249" i="3"/>
  <c r="DK249" i="3"/>
  <c r="DW249" i="3"/>
  <c r="DM249" i="3"/>
  <c r="CS249" i="3"/>
  <c r="CQ249" i="3"/>
  <c r="DC249" i="3"/>
  <c r="DA249" i="3"/>
  <c r="CI249" i="3"/>
  <c r="CG249" i="3"/>
  <c r="BW249" i="3"/>
  <c r="BY249" i="3"/>
  <c r="BE249" i="3"/>
  <c r="Y249" i="3"/>
  <c r="AI249" i="3"/>
  <c r="BO249" i="3"/>
  <c r="BC249" i="3"/>
  <c r="BM249" i="3"/>
  <c r="EG233" i="3"/>
  <c r="EE233" i="3"/>
  <c r="DU233" i="3"/>
  <c r="DW233" i="3"/>
  <c r="DM233" i="3"/>
  <c r="DK233" i="3"/>
  <c r="DA233" i="3"/>
  <c r="DC233" i="3"/>
  <c r="CS233" i="3"/>
  <c r="CQ233" i="3"/>
  <c r="CI233" i="3"/>
  <c r="CG233" i="3"/>
  <c r="BY233" i="3"/>
  <c r="BW233" i="3"/>
  <c r="AI233" i="3"/>
  <c r="Y233" i="3"/>
  <c r="BM233" i="3"/>
  <c r="BO233" i="3"/>
  <c r="BC233" i="3"/>
  <c r="EG217" i="3"/>
  <c r="EE217" i="3"/>
  <c r="DU217" i="3"/>
  <c r="DW217" i="3"/>
  <c r="DM217" i="3"/>
  <c r="DK217" i="3"/>
  <c r="CQ217" i="3"/>
  <c r="DC217" i="3"/>
  <c r="DA217" i="3"/>
  <c r="CS217" i="3"/>
  <c r="BY217" i="3"/>
  <c r="CI217" i="3"/>
  <c r="CG217" i="3"/>
  <c r="BW217" i="3"/>
  <c r="BO217" i="3"/>
  <c r="AI217" i="3"/>
  <c r="Y217" i="3"/>
  <c r="BC217" i="3"/>
  <c r="BE217" i="3"/>
  <c r="BM217" i="3"/>
  <c r="EG201" i="3"/>
  <c r="EE201" i="3"/>
  <c r="DU201" i="3"/>
  <c r="DM201" i="3"/>
  <c r="DW201" i="3"/>
  <c r="DK201" i="3"/>
  <c r="CQ201" i="3"/>
  <c r="DC201" i="3"/>
  <c r="CS201" i="3"/>
  <c r="DA201" i="3"/>
  <c r="CI201" i="3"/>
  <c r="BW201" i="3"/>
  <c r="CG201" i="3"/>
  <c r="BY201" i="3"/>
  <c r="AI201" i="3"/>
  <c r="Y201" i="3"/>
  <c r="BO201" i="3"/>
  <c r="BE201" i="3"/>
  <c r="BC201" i="3"/>
  <c r="BM201" i="3"/>
  <c r="EE185" i="3"/>
  <c r="EG185" i="3"/>
  <c r="DW185" i="3"/>
  <c r="DU185" i="3"/>
  <c r="DM185" i="3"/>
  <c r="DK185" i="3"/>
  <c r="CS185" i="3"/>
  <c r="DA185" i="3"/>
  <c r="CQ185" i="3"/>
  <c r="DC185" i="3"/>
  <c r="CG185" i="3"/>
  <c r="CI185" i="3"/>
  <c r="BW185" i="3"/>
  <c r="BY185" i="3"/>
  <c r="AI185" i="3"/>
  <c r="Y185" i="3"/>
  <c r="BC185" i="3"/>
  <c r="AK185" i="3"/>
  <c r="BO185" i="3"/>
  <c r="BE185" i="3"/>
  <c r="EE161" i="3"/>
  <c r="EG161" i="3"/>
  <c r="DW161" i="3"/>
  <c r="DK161" i="3"/>
  <c r="DU161" i="3"/>
  <c r="DM161" i="3"/>
  <c r="CQ161" i="3"/>
  <c r="CS161" i="3"/>
  <c r="DC161" i="3"/>
  <c r="DA161" i="3"/>
  <c r="BY161" i="3"/>
  <c r="BW161" i="3"/>
  <c r="CG161" i="3"/>
  <c r="CI161" i="3"/>
  <c r="Y161" i="3"/>
  <c r="AS161" i="3"/>
  <c r="BC161" i="3"/>
  <c r="BM161" i="3"/>
  <c r="BO161" i="3"/>
  <c r="BE161" i="3"/>
  <c r="AK161" i="3"/>
  <c r="AU161" i="3"/>
  <c r="EE129" i="3"/>
  <c r="EG129" i="3"/>
  <c r="DK129" i="3"/>
  <c r="DW129" i="3"/>
  <c r="DM129" i="3"/>
  <c r="DU129" i="3"/>
  <c r="CS129" i="3"/>
  <c r="DC129" i="3"/>
  <c r="DA129" i="3"/>
  <c r="CQ129" i="3"/>
  <c r="BY129" i="3"/>
  <c r="BW129" i="3"/>
  <c r="CI129" i="3"/>
  <c r="CG129" i="3"/>
  <c r="BC129" i="3"/>
  <c r="AS129" i="3"/>
  <c r="AI129" i="3"/>
  <c r="Y129" i="3"/>
  <c r="AK129" i="3"/>
  <c r="BE129" i="3"/>
  <c r="BO129" i="3"/>
  <c r="BM129" i="3"/>
  <c r="AU129" i="3"/>
  <c r="EG328" i="3"/>
  <c r="EE328" i="3"/>
  <c r="DK328" i="3"/>
  <c r="DU328" i="3"/>
  <c r="DW328" i="3"/>
  <c r="DM328" i="3"/>
  <c r="CS328" i="3"/>
  <c r="CQ328" i="3"/>
  <c r="DC328" i="3"/>
  <c r="DA328" i="3"/>
  <c r="BY328" i="3"/>
  <c r="CI328" i="3"/>
  <c r="CG328" i="3"/>
  <c r="BW328" i="3"/>
  <c r="AA328" i="3"/>
  <c r="BO328" i="3"/>
  <c r="AI328" i="3"/>
  <c r="BM328" i="3"/>
  <c r="BE328" i="3"/>
  <c r="AS328" i="3"/>
  <c r="AU328" i="3"/>
  <c r="AK328" i="3"/>
  <c r="EE320" i="3"/>
  <c r="EG320" i="3"/>
  <c r="DK320" i="3"/>
  <c r="DU320" i="3"/>
  <c r="DW320" i="3"/>
  <c r="DM320" i="3"/>
  <c r="DA320" i="3"/>
  <c r="CQ320" i="3"/>
  <c r="DC320" i="3"/>
  <c r="CS320" i="3"/>
  <c r="BY320" i="3"/>
  <c r="CI320" i="3"/>
  <c r="BW320" i="3"/>
  <c r="CG320" i="3"/>
  <c r="AS320" i="3"/>
  <c r="BE320" i="3"/>
  <c r="AK320" i="3"/>
  <c r="AA320" i="3"/>
  <c r="AI320" i="3"/>
  <c r="AU320" i="3"/>
  <c r="BO320" i="3"/>
  <c r="EE312" i="3"/>
  <c r="EG312" i="3"/>
  <c r="DK312" i="3"/>
  <c r="DU312" i="3"/>
  <c r="DM312" i="3"/>
  <c r="DW312" i="3"/>
  <c r="DC312" i="3"/>
  <c r="CQ312" i="3"/>
  <c r="CS312" i="3"/>
  <c r="DA312" i="3"/>
  <c r="BY312" i="3"/>
  <c r="CI312" i="3"/>
  <c r="BW312" i="3"/>
  <c r="CG312" i="3"/>
  <c r="BO312" i="3"/>
  <c r="AS312" i="3"/>
  <c r="AA312" i="3"/>
  <c r="AK312" i="3"/>
  <c r="AI312" i="3"/>
  <c r="BE312" i="3"/>
  <c r="BM312" i="3"/>
  <c r="AU312" i="3"/>
  <c r="EG304" i="3"/>
  <c r="EE304" i="3"/>
  <c r="DK304" i="3"/>
  <c r="DU304" i="3"/>
  <c r="DW304" i="3"/>
  <c r="DM304" i="3"/>
  <c r="DA304" i="3"/>
  <c r="CS304" i="3"/>
  <c r="DC304" i="3"/>
  <c r="CQ304" i="3"/>
  <c r="BY304" i="3"/>
  <c r="CG304" i="3"/>
  <c r="CI304" i="3"/>
  <c r="BW304" i="3"/>
  <c r="AS304" i="3"/>
  <c r="BO304" i="3"/>
  <c r="AA304" i="3"/>
  <c r="AI304" i="3"/>
  <c r="EE296" i="3"/>
  <c r="EG296" i="3"/>
  <c r="DU296" i="3"/>
  <c r="DM296" i="3"/>
  <c r="DW296" i="3"/>
  <c r="DK296" i="3"/>
  <c r="CQ296" i="3"/>
  <c r="DA296" i="3"/>
  <c r="DC296" i="3"/>
  <c r="CS296" i="3"/>
  <c r="BW296" i="3"/>
  <c r="BY296" i="3"/>
  <c r="CG296" i="3"/>
  <c r="CI296" i="3"/>
  <c r="AI296" i="3"/>
  <c r="AK296" i="3"/>
  <c r="AA296" i="3"/>
  <c r="AS296" i="3"/>
  <c r="BE296" i="3"/>
  <c r="AU296" i="3"/>
  <c r="EG288" i="3"/>
  <c r="EE288" i="3"/>
  <c r="DU288" i="3"/>
  <c r="DW288" i="3"/>
  <c r="DK288" i="3"/>
  <c r="DM288" i="3"/>
  <c r="CS288" i="3"/>
  <c r="DA288" i="3"/>
  <c r="CQ288" i="3"/>
  <c r="DC288" i="3"/>
  <c r="CI288" i="3"/>
  <c r="BY288" i="3"/>
  <c r="BW288" i="3"/>
  <c r="CG288" i="3"/>
  <c r="AI288" i="3"/>
  <c r="AA288" i="3"/>
  <c r="AS288" i="3"/>
  <c r="BE288" i="3"/>
  <c r="AU288" i="3"/>
  <c r="BO288" i="3"/>
  <c r="BM288" i="3"/>
  <c r="EE280" i="3"/>
  <c r="EG280" i="3"/>
  <c r="DU280" i="3"/>
  <c r="DW280" i="3"/>
  <c r="DK280" i="3"/>
  <c r="DM280" i="3"/>
  <c r="CQ280" i="3"/>
  <c r="DC280" i="3"/>
  <c r="DA280" i="3"/>
  <c r="CS280" i="3"/>
  <c r="BW280" i="3"/>
  <c r="BY280" i="3"/>
  <c r="CG280" i="3"/>
  <c r="CI280" i="3"/>
  <c r="AA280" i="3"/>
  <c r="AS280" i="3"/>
  <c r="AK280" i="3"/>
  <c r="BM280" i="3"/>
  <c r="BO280" i="3"/>
  <c r="AU280" i="3"/>
  <c r="AI280" i="3"/>
  <c r="EG272" i="3"/>
  <c r="EE272" i="3"/>
  <c r="DU272" i="3"/>
  <c r="DK272" i="3"/>
  <c r="DW272" i="3"/>
  <c r="DM272" i="3"/>
  <c r="DC272" i="3"/>
  <c r="CQ272" i="3"/>
  <c r="CS272" i="3"/>
  <c r="DA272" i="3"/>
  <c r="CI272" i="3"/>
  <c r="BY272" i="3"/>
  <c r="CG272" i="3"/>
  <c r="BW272" i="3"/>
  <c r="AA272" i="3"/>
  <c r="AI272" i="3"/>
  <c r="AS272" i="3"/>
  <c r="BM272" i="3"/>
  <c r="AK272" i="3"/>
  <c r="BO272" i="3"/>
  <c r="BE272" i="3"/>
  <c r="AU272" i="3"/>
  <c r="EE264" i="3"/>
  <c r="EG264" i="3"/>
  <c r="DU264" i="3"/>
  <c r="DW264" i="3"/>
  <c r="DK264" i="3"/>
  <c r="DM264" i="3"/>
  <c r="CQ264" i="3"/>
  <c r="CS264" i="3"/>
  <c r="DA264" i="3"/>
  <c r="DC264" i="3"/>
  <c r="CG264" i="3"/>
  <c r="BW264" i="3"/>
  <c r="BY264" i="3"/>
  <c r="CI264" i="3"/>
  <c r="BC264" i="3"/>
  <c r="AA264" i="3"/>
  <c r="BM264" i="3"/>
  <c r="BO264" i="3"/>
  <c r="AU264" i="3"/>
  <c r="AK264" i="3"/>
  <c r="AS264" i="3"/>
  <c r="EG256" i="3"/>
  <c r="EE256" i="3"/>
  <c r="DU256" i="3"/>
  <c r="DK256" i="3"/>
  <c r="DW256" i="3"/>
  <c r="DM256" i="3"/>
  <c r="CS256" i="3"/>
  <c r="CQ256" i="3"/>
  <c r="DA256" i="3"/>
  <c r="DC256" i="3"/>
  <c r="CG256" i="3"/>
  <c r="BW256" i="3"/>
  <c r="CI256" i="3"/>
  <c r="BY256" i="3"/>
  <c r="AS256" i="3"/>
  <c r="BO256" i="3"/>
  <c r="AA256" i="3"/>
  <c r="BE256" i="3"/>
  <c r="AI256" i="3"/>
  <c r="BM256" i="3"/>
  <c r="AU256" i="3"/>
  <c r="EG248" i="3"/>
  <c r="EE248" i="3"/>
  <c r="DU248" i="3"/>
  <c r="DW248" i="3"/>
  <c r="DK248" i="3"/>
  <c r="DM248" i="3"/>
  <c r="DC248" i="3"/>
  <c r="DA248" i="3"/>
  <c r="CS248" i="3"/>
  <c r="CQ248" i="3"/>
  <c r="CI248" i="3"/>
  <c r="BW248" i="3"/>
  <c r="BY248" i="3"/>
  <c r="CG248" i="3"/>
  <c r="AU248" i="3"/>
  <c r="BM248" i="3"/>
  <c r="AK248" i="3"/>
  <c r="AS248" i="3"/>
  <c r="AA248" i="3"/>
  <c r="BE248" i="3"/>
  <c r="EG240" i="3"/>
  <c r="EE240" i="3"/>
  <c r="DW240" i="3"/>
  <c r="DK240" i="3"/>
  <c r="DM240" i="3"/>
  <c r="DU240" i="3"/>
  <c r="CS240" i="3"/>
  <c r="DC240" i="3"/>
  <c r="DA240" i="3"/>
  <c r="CQ240" i="3"/>
  <c r="BY240" i="3"/>
  <c r="CI240" i="3"/>
  <c r="BW240" i="3"/>
  <c r="CG240" i="3"/>
  <c r="BO240" i="3"/>
  <c r="AA240" i="3"/>
  <c r="AI240" i="3"/>
  <c r="BE240" i="3"/>
  <c r="BC240" i="3"/>
  <c r="AS240" i="3"/>
  <c r="BM240" i="3"/>
  <c r="EG232" i="3"/>
  <c r="EE232" i="3"/>
  <c r="DW232" i="3"/>
  <c r="DU232" i="3"/>
  <c r="DM232" i="3"/>
  <c r="DK232" i="3"/>
  <c r="DC232" i="3"/>
  <c r="DA232" i="3"/>
  <c r="CS232" i="3"/>
  <c r="CQ232" i="3"/>
  <c r="BY232" i="3"/>
  <c r="BW232" i="3"/>
  <c r="CI232" i="3"/>
  <c r="CG232" i="3"/>
  <c r="AU232" i="3"/>
  <c r="AA232" i="3"/>
  <c r="BM232" i="3"/>
  <c r="BE232" i="3"/>
  <c r="AK232" i="3"/>
  <c r="AS232" i="3"/>
  <c r="EG224" i="3"/>
  <c r="EE224" i="3"/>
  <c r="DW224" i="3"/>
  <c r="DU224" i="3"/>
  <c r="DK224" i="3"/>
  <c r="DM224" i="3"/>
  <c r="CS224" i="3"/>
  <c r="DA224" i="3"/>
  <c r="DC224" i="3"/>
  <c r="CQ224" i="3"/>
  <c r="BW224" i="3"/>
  <c r="CI224" i="3"/>
  <c r="BY224" i="3"/>
  <c r="CG224" i="3"/>
  <c r="AS224" i="3"/>
  <c r="AA224" i="3"/>
  <c r="AI224" i="3"/>
  <c r="BE224" i="3"/>
  <c r="BO224" i="3"/>
  <c r="BM224" i="3"/>
  <c r="AU224" i="3"/>
  <c r="EE216" i="3"/>
  <c r="EG216" i="3"/>
  <c r="DU216" i="3"/>
  <c r="DW216" i="3"/>
  <c r="DM216" i="3"/>
  <c r="DK216" i="3"/>
  <c r="DC216" i="3"/>
  <c r="CQ216" i="3"/>
  <c r="DA216" i="3"/>
  <c r="CS216" i="3"/>
  <c r="BW216" i="3"/>
  <c r="CI216" i="3"/>
  <c r="BY216" i="3"/>
  <c r="CG216" i="3"/>
  <c r="AA216" i="3"/>
  <c r="AK216" i="3"/>
  <c r="BM216" i="3"/>
  <c r="AS216" i="3"/>
  <c r="AU216" i="3"/>
  <c r="AI216" i="3"/>
  <c r="BC216" i="3"/>
  <c r="EE208" i="3"/>
  <c r="EG208" i="3"/>
  <c r="DU208" i="3"/>
  <c r="DW208" i="3"/>
  <c r="DK208" i="3"/>
  <c r="DM208" i="3"/>
  <c r="DC208" i="3"/>
  <c r="DA208" i="3"/>
  <c r="CQ208" i="3"/>
  <c r="CS208" i="3"/>
  <c r="BW208" i="3"/>
  <c r="CI208" i="3"/>
  <c r="CG208" i="3"/>
  <c r="BY208" i="3"/>
  <c r="AA208" i="3"/>
  <c r="AS208" i="3"/>
  <c r="BO208" i="3"/>
  <c r="AI208" i="3"/>
  <c r="AU208" i="3"/>
  <c r="BC208" i="3"/>
  <c r="EG200" i="3"/>
  <c r="EE200" i="3"/>
  <c r="DU200" i="3"/>
  <c r="DW200" i="3"/>
  <c r="DK200" i="3"/>
  <c r="DM200" i="3"/>
  <c r="CS200" i="3"/>
  <c r="DA200" i="3"/>
  <c r="CQ200" i="3"/>
  <c r="DC200" i="3"/>
  <c r="BW200" i="3"/>
  <c r="BY200" i="3"/>
  <c r="CI200" i="3"/>
  <c r="CG200" i="3"/>
  <c r="AA200" i="3"/>
  <c r="BM200" i="3"/>
  <c r="BE200" i="3"/>
  <c r="AK200" i="3"/>
  <c r="AU200" i="3"/>
  <c r="AI200" i="3"/>
  <c r="AS200" i="3"/>
  <c r="EE192" i="3"/>
  <c r="EG192" i="3"/>
  <c r="DW192" i="3"/>
  <c r="DK192" i="3"/>
  <c r="DU192" i="3"/>
  <c r="DM192" i="3"/>
  <c r="DC192" i="3"/>
  <c r="CS192" i="3"/>
  <c r="CQ192" i="3"/>
  <c r="DA192" i="3"/>
  <c r="BW192" i="3"/>
  <c r="CG192" i="3"/>
  <c r="CI192" i="3"/>
  <c r="BY192" i="3"/>
  <c r="BE192" i="3"/>
  <c r="BM192" i="3"/>
  <c r="AI192" i="3"/>
  <c r="AA192" i="3"/>
  <c r="AK192" i="3"/>
  <c r="AS192" i="3"/>
  <c r="BC192" i="3"/>
  <c r="AU192" i="3"/>
  <c r="EE184" i="3"/>
  <c r="EG184" i="3"/>
  <c r="DW184" i="3"/>
  <c r="DU184" i="3"/>
  <c r="DK184" i="3"/>
  <c r="DM184" i="3"/>
  <c r="DC184" i="3"/>
  <c r="DA184" i="3"/>
  <c r="CS184" i="3"/>
  <c r="CQ184" i="3"/>
  <c r="BW184" i="3"/>
  <c r="BY184" i="3"/>
  <c r="CI184" i="3"/>
  <c r="CG184" i="3"/>
  <c r="BO184" i="3"/>
  <c r="BM184" i="3"/>
  <c r="AA184" i="3"/>
  <c r="AK184" i="3"/>
  <c r="AS184" i="3"/>
  <c r="AU184" i="3"/>
  <c r="EE176" i="3"/>
  <c r="EG176" i="3"/>
  <c r="DW176" i="3"/>
  <c r="DU176" i="3"/>
  <c r="DK176" i="3"/>
  <c r="DM176" i="3"/>
  <c r="DC176" i="3"/>
  <c r="DA176" i="3"/>
  <c r="CS176" i="3"/>
  <c r="CQ176" i="3"/>
  <c r="BW176" i="3"/>
  <c r="CI176" i="3"/>
  <c r="BY176" i="3"/>
  <c r="CG176" i="3"/>
  <c r="BM176" i="3"/>
  <c r="AI176" i="3"/>
  <c r="AA176" i="3"/>
  <c r="BE176" i="3"/>
  <c r="BO176" i="3"/>
  <c r="AS176" i="3"/>
  <c r="EG168" i="3"/>
  <c r="EE168" i="3"/>
  <c r="DU168" i="3"/>
  <c r="DW168" i="3"/>
  <c r="DM168" i="3"/>
  <c r="DK168" i="3"/>
  <c r="DC168" i="3"/>
  <c r="DA168" i="3"/>
  <c r="CQ168" i="3"/>
  <c r="CS168" i="3"/>
  <c r="BW168" i="3"/>
  <c r="CG168" i="3"/>
  <c r="BY168" i="3"/>
  <c r="CI168" i="3"/>
  <c r="BO168" i="3"/>
  <c r="BM168" i="3"/>
  <c r="AA168" i="3"/>
  <c r="AK168" i="3"/>
  <c r="BE168" i="3"/>
  <c r="AS168" i="3"/>
  <c r="AI168" i="3"/>
  <c r="EE160" i="3"/>
  <c r="EG160" i="3"/>
  <c r="DM160" i="3"/>
  <c r="DK160" i="3"/>
  <c r="DU160" i="3"/>
  <c r="DW160" i="3"/>
  <c r="DC160" i="3"/>
  <c r="DA160" i="3"/>
  <c r="CS160" i="3"/>
  <c r="CQ160" i="3"/>
  <c r="BW160" i="3"/>
  <c r="CG160" i="3"/>
  <c r="CI160" i="3"/>
  <c r="BY160" i="3"/>
  <c r="BE160" i="3"/>
  <c r="AA160" i="3"/>
  <c r="BM160" i="3"/>
  <c r="AU160" i="3"/>
  <c r="BC160" i="3"/>
  <c r="EE152" i="3"/>
  <c r="EG152" i="3"/>
  <c r="DK152" i="3"/>
  <c r="DU152" i="3"/>
  <c r="DW152" i="3"/>
  <c r="DM152" i="3"/>
  <c r="CS152" i="3"/>
  <c r="DC152" i="3"/>
  <c r="CQ152" i="3"/>
  <c r="DA152" i="3"/>
  <c r="BW152" i="3"/>
  <c r="CG152" i="3"/>
  <c r="CI152" i="3"/>
  <c r="BY152" i="3"/>
  <c r="AA152" i="3"/>
  <c r="BC152" i="3"/>
  <c r="BE152" i="3"/>
  <c r="AU152" i="3"/>
  <c r="AS152" i="3"/>
  <c r="EE144" i="3"/>
  <c r="EG144" i="3"/>
  <c r="DM144" i="3"/>
  <c r="DK144" i="3"/>
  <c r="DW144" i="3"/>
  <c r="DU144" i="3"/>
  <c r="CS144" i="3"/>
  <c r="DC144" i="3"/>
  <c r="CQ144" i="3"/>
  <c r="DA144" i="3"/>
  <c r="BW144" i="3"/>
  <c r="CI144" i="3"/>
  <c r="CG144" i="3"/>
  <c r="BY144" i="3"/>
  <c r="AA144" i="3"/>
  <c r="BC144" i="3"/>
  <c r="AU144" i="3"/>
  <c r="BM144" i="3"/>
  <c r="BE144" i="3"/>
  <c r="EE136" i="3"/>
  <c r="EG136" i="3"/>
  <c r="DW136" i="3"/>
  <c r="DK136" i="3"/>
  <c r="DM136" i="3"/>
  <c r="DU136" i="3"/>
  <c r="CS136" i="3"/>
  <c r="DC136" i="3"/>
  <c r="CQ136" i="3"/>
  <c r="DA136" i="3"/>
  <c r="CI136" i="3"/>
  <c r="BY136" i="3"/>
  <c r="CG136" i="3"/>
  <c r="BW136" i="3"/>
  <c r="AA136" i="3"/>
  <c r="AU136" i="3"/>
  <c r="BC136" i="3"/>
  <c r="BE136" i="3"/>
  <c r="AS136" i="3"/>
  <c r="EE128" i="3"/>
  <c r="EG128" i="3"/>
  <c r="DM128" i="3"/>
  <c r="DW128" i="3"/>
  <c r="DU128" i="3"/>
  <c r="DK128" i="3"/>
  <c r="CQ128" i="3"/>
  <c r="DA128" i="3"/>
  <c r="CS128" i="3"/>
  <c r="DC128" i="3"/>
  <c r="BY128" i="3"/>
  <c r="CG128" i="3"/>
  <c r="CI128" i="3"/>
  <c r="BW128" i="3"/>
  <c r="AA128" i="3"/>
  <c r="BE128" i="3"/>
  <c r="BM128" i="3"/>
  <c r="AU128" i="3"/>
  <c r="BC128" i="3"/>
  <c r="EE120" i="3"/>
  <c r="EG120" i="3"/>
  <c r="DW120" i="3"/>
  <c r="DM120" i="3"/>
  <c r="DU120" i="3"/>
  <c r="DK120" i="3"/>
  <c r="CQ120" i="3"/>
  <c r="DC120" i="3"/>
  <c r="CS120" i="3"/>
  <c r="DA120" i="3"/>
  <c r="CI120" i="3"/>
  <c r="BY120" i="3"/>
  <c r="CG120" i="3"/>
  <c r="BW120" i="3"/>
  <c r="BC120" i="3"/>
  <c r="BE120" i="3"/>
  <c r="AA120" i="3"/>
  <c r="AS120" i="3"/>
  <c r="AU120" i="3"/>
  <c r="EE112" i="3"/>
  <c r="EG112" i="3"/>
  <c r="DU112" i="3"/>
  <c r="DK112" i="3"/>
  <c r="DM112" i="3"/>
  <c r="DW112" i="3"/>
  <c r="CQ112" i="3"/>
  <c r="DA112" i="3"/>
  <c r="DC112" i="3"/>
  <c r="CS112" i="3"/>
  <c r="BY112" i="3"/>
  <c r="BW112" i="3"/>
  <c r="CG112" i="3"/>
  <c r="CI112" i="3"/>
  <c r="AA112" i="3"/>
  <c r="BM112" i="3"/>
  <c r="BC112" i="3"/>
  <c r="AU112" i="3"/>
  <c r="EE104" i="3"/>
  <c r="EG104" i="3"/>
  <c r="DK104" i="3"/>
  <c r="DU104" i="3"/>
  <c r="DM104" i="3"/>
  <c r="DW104" i="3"/>
  <c r="DC104" i="3"/>
  <c r="CQ104" i="3"/>
  <c r="DA104" i="3"/>
  <c r="CS104" i="3"/>
  <c r="BW104" i="3"/>
  <c r="BY104" i="3"/>
  <c r="CI104" i="3"/>
  <c r="CG104" i="3"/>
  <c r="AA104" i="3"/>
  <c r="AU104" i="3"/>
  <c r="AS104" i="3"/>
  <c r="BE104" i="3"/>
  <c r="EE96" i="3"/>
  <c r="EG96" i="3"/>
  <c r="DW96" i="3"/>
  <c r="DM96" i="3"/>
  <c r="DU96" i="3"/>
  <c r="DK96" i="3"/>
  <c r="DA96" i="3"/>
  <c r="DC96" i="3"/>
  <c r="CS96" i="3"/>
  <c r="CQ96" i="3"/>
  <c r="BY96" i="3"/>
  <c r="CI96" i="3"/>
  <c r="BW96" i="3"/>
  <c r="CG96" i="3"/>
  <c r="AA96" i="3"/>
  <c r="BO96" i="3"/>
  <c r="BE96" i="3"/>
  <c r="BC96" i="3"/>
  <c r="BM96" i="3"/>
  <c r="AU96" i="3"/>
  <c r="EE88" i="3"/>
  <c r="EG88" i="3"/>
  <c r="DW88" i="3"/>
  <c r="DU88" i="3"/>
  <c r="DM88" i="3"/>
  <c r="DK88" i="3"/>
  <c r="CS88" i="3"/>
  <c r="CQ88" i="3"/>
  <c r="DC88" i="3"/>
  <c r="DA88" i="3"/>
  <c r="CG88" i="3"/>
  <c r="BW88" i="3"/>
  <c r="CI88" i="3"/>
  <c r="BY88" i="3"/>
  <c r="BE88" i="3"/>
  <c r="AA88" i="3"/>
  <c r="BC88" i="3"/>
  <c r="AU88" i="3"/>
  <c r="BM88" i="3"/>
  <c r="AS88" i="3"/>
  <c r="BO88" i="3"/>
  <c r="EE80" i="3"/>
  <c r="EG80" i="3"/>
  <c r="DK80" i="3"/>
  <c r="DW80" i="3"/>
  <c r="DM80" i="3"/>
  <c r="DU80" i="3"/>
  <c r="DC80" i="3"/>
  <c r="CS80" i="3"/>
  <c r="DA80" i="3"/>
  <c r="CQ80" i="3"/>
  <c r="CI80" i="3"/>
  <c r="BY80" i="3"/>
  <c r="CG80" i="3"/>
  <c r="BW80" i="3"/>
  <c r="AA80" i="3"/>
  <c r="BM80" i="3"/>
  <c r="BE80" i="3"/>
  <c r="AU80" i="3"/>
  <c r="BC80" i="3"/>
  <c r="EE72" i="3"/>
  <c r="EG72" i="3"/>
  <c r="DM72" i="3"/>
  <c r="DW72" i="3"/>
  <c r="DK72" i="3"/>
  <c r="DU72" i="3"/>
  <c r="CQ72" i="3"/>
  <c r="CS72" i="3"/>
  <c r="DA72" i="3"/>
  <c r="DC72" i="3"/>
  <c r="BY72" i="3"/>
  <c r="CG72" i="3"/>
  <c r="BW72" i="3"/>
  <c r="CI72" i="3"/>
  <c r="AA72" i="3"/>
  <c r="BO72" i="3"/>
  <c r="AI72" i="3"/>
  <c r="AU72" i="3"/>
  <c r="BE72" i="3"/>
  <c r="BM72" i="3"/>
  <c r="BC72" i="3"/>
  <c r="AS72" i="3"/>
  <c r="EE64" i="3"/>
  <c r="EG64" i="3"/>
  <c r="DM64" i="3"/>
  <c r="DK64" i="3"/>
  <c r="DW64" i="3"/>
  <c r="DU64" i="3"/>
  <c r="CQ64" i="3"/>
  <c r="CS64" i="3"/>
  <c r="DC64" i="3"/>
  <c r="DA64" i="3"/>
  <c r="BW64" i="3"/>
  <c r="BY64" i="3"/>
  <c r="CI64" i="3"/>
  <c r="CG64" i="3"/>
  <c r="BE64" i="3"/>
  <c r="AI64" i="3"/>
  <c r="BO64" i="3"/>
  <c r="BM64" i="3"/>
  <c r="AA64" i="3"/>
  <c r="BC64" i="3"/>
  <c r="AU64" i="3"/>
  <c r="AK64" i="3"/>
  <c r="EE56" i="3"/>
  <c r="EG56" i="3"/>
  <c r="DU56" i="3"/>
  <c r="DM56" i="3"/>
  <c r="DW56" i="3"/>
  <c r="DK56" i="3"/>
  <c r="DC56" i="3"/>
  <c r="DA56" i="3"/>
  <c r="CQ56" i="3"/>
  <c r="CS56" i="3"/>
  <c r="CI56" i="3"/>
  <c r="BY56" i="3"/>
  <c r="CG56" i="3"/>
  <c r="BW56" i="3"/>
  <c r="BC56" i="3"/>
  <c r="AI56" i="3"/>
  <c r="AA56" i="3"/>
  <c r="BE56" i="3"/>
  <c r="BO56" i="3"/>
  <c r="AS56" i="3"/>
  <c r="BM56" i="3"/>
  <c r="AU56" i="3"/>
  <c r="EE48" i="3"/>
  <c r="EG48" i="3"/>
  <c r="DK48" i="3"/>
  <c r="DM48" i="3"/>
  <c r="DW48" i="3"/>
  <c r="DU48" i="3"/>
  <c r="CS48" i="3"/>
  <c r="CQ48" i="3"/>
  <c r="DC48" i="3"/>
  <c r="DA48" i="3"/>
  <c r="CI48" i="3"/>
  <c r="BY48" i="3"/>
  <c r="BW48" i="3"/>
  <c r="CG48" i="3"/>
  <c r="AA48" i="3"/>
  <c r="AI48" i="3"/>
  <c r="BM48" i="3"/>
  <c r="AK48" i="3"/>
  <c r="BO48" i="3"/>
  <c r="AU48" i="3"/>
  <c r="BE48" i="3"/>
  <c r="BC48" i="3"/>
  <c r="EE40" i="3"/>
  <c r="EG40" i="3"/>
  <c r="DU40" i="3"/>
  <c r="DM40" i="3"/>
  <c r="DW40" i="3"/>
  <c r="DK40" i="3"/>
  <c r="CQ40" i="3"/>
  <c r="CS40" i="3"/>
  <c r="DA40" i="3"/>
  <c r="DC40" i="3"/>
  <c r="BY40" i="3"/>
  <c r="CI40" i="3"/>
  <c r="CG40" i="3"/>
  <c r="BW40" i="3"/>
  <c r="BM40" i="3"/>
  <c r="AI40" i="3"/>
  <c r="BO40" i="3"/>
  <c r="AA40" i="3"/>
  <c r="BE40" i="3"/>
  <c r="BC40" i="3"/>
  <c r="AU40" i="3"/>
  <c r="AS40" i="3"/>
  <c r="EE32" i="3"/>
  <c r="EG32" i="3"/>
  <c r="DU32" i="3"/>
  <c r="DM32" i="3"/>
  <c r="DK32" i="3"/>
  <c r="DW32" i="3"/>
  <c r="CQ32" i="3"/>
  <c r="CS32" i="3"/>
  <c r="DC32" i="3"/>
  <c r="DA32" i="3"/>
  <c r="BW32" i="3"/>
  <c r="BY32" i="3"/>
  <c r="CI32" i="3"/>
  <c r="CG32" i="3"/>
  <c r="AA32" i="3"/>
  <c r="BM32" i="3"/>
  <c r="AI32" i="3"/>
  <c r="BC32" i="3"/>
  <c r="BO32" i="3"/>
  <c r="AU32" i="3"/>
  <c r="AK32" i="3"/>
  <c r="BE32" i="3"/>
  <c r="EE24" i="3"/>
  <c r="EG24" i="3"/>
  <c r="DK24" i="3"/>
  <c r="DW24" i="3"/>
  <c r="DU24" i="3"/>
  <c r="DM24" i="3"/>
  <c r="CQ24" i="3"/>
  <c r="CS24" i="3"/>
  <c r="DC24" i="3"/>
  <c r="DA24" i="3"/>
  <c r="CI24" i="3"/>
  <c r="BY24" i="3"/>
  <c r="CG24" i="3"/>
  <c r="BW24" i="3"/>
  <c r="AA24" i="3"/>
  <c r="AI24" i="3"/>
  <c r="BE24" i="3"/>
  <c r="BM24" i="3"/>
  <c r="AU24" i="3"/>
  <c r="AS24" i="3"/>
  <c r="BC24" i="3"/>
  <c r="AK24" i="3"/>
  <c r="EE16" i="3"/>
  <c r="EG16" i="3"/>
  <c r="DK16" i="3"/>
  <c r="DW16" i="3"/>
  <c r="DU16" i="3"/>
  <c r="DM16" i="3"/>
  <c r="DC16" i="3"/>
  <c r="CS16" i="3"/>
  <c r="DA16" i="3"/>
  <c r="CQ16" i="3"/>
  <c r="BW16" i="3"/>
  <c r="CI16" i="3"/>
  <c r="CG16" i="3"/>
  <c r="BY16" i="3"/>
  <c r="AA16" i="3"/>
  <c r="AI16" i="3"/>
  <c r="AU16" i="3"/>
  <c r="BM16" i="3"/>
  <c r="BC16" i="3"/>
  <c r="EE8" i="3"/>
  <c r="EG8" i="3"/>
  <c r="DU8" i="3"/>
  <c r="DM8" i="3"/>
  <c r="DW8" i="3"/>
  <c r="DK8" i="3"/>
  <c r="DA8" i="3"/>
  <c r="CS8" i="3"/>
  <c r="DC8" i="3"/>
  <c r="CQ8" i="3"/>
  <c r="CG8" i="3"/>
  <c r="CI8" i="3"/>
  <c r="BY8" i="3"/>
  <c r="BW8" i="3"/>
  <c r="AA8" i="3"/>
  <c r="BO8" i="3"/>
  <c r="AI8" i="3"/>
  <c r="AU8" i="3"/>
  <c r="BE8" i="3"/>
  <c r="BC8" i="3"/>
  <c r="AS8" i="3"/>
  <c r="Y315" i="3"/>
  <c r="Y251" i="3"/>
  <c r="Y187" i="3"/>
  <c r="Y123" i="3"/>
  <c r="Y288" i="3"/>
  <c r="Y224" i="3"/>
  <c r="Y160" i="3"/>
  <c r="Y96" i="3"/>
  <c r="Y32" i="3"/>
  <c r="Y301" i="3"/>
  <c r="Y237" i="3"/>
  <c r="Y173" i="3"/>
  <c r="Y109" i="3"/>
  <c r="Y274" i="3"/>
  <c r="Y210" i="3"/>
  <c r="Y146" i="3"/>
  <c r="Y82" i="3"/>
  <c r="Y18" i="3"/>
  <c r="AA305" i="3"/>
  <c r="AA273" i="3"/>
  <c r="AA241" i="3"/>
  <c r="AA209" i="3"/>
  <c r="AA177" i="3"/>
  <c r="AA145" i="3"/>
  <c r="AA113" i="3"/>
  <c r="AA57" i="3"/>
  <c r="Y316" i="3"/>
  <c r="Y188" i="3"/>
  <c r="Y85" i="3"/>
  <c r="AA103" i="3"/>
  <c r="Y308" i="3"/>
  <c r="Y180" i="3"/>
  <c r="AA63" i="3"/>
  <c r="Y44" i="3"/>
  <c r="AA286" i="3"/>
  <c r="AA158" i="3"/>
  <c r="AA43" i="3"/>
  <c r="Y13" i="3"/>
  <c r="Y228" i="3"/>
  <c r="Y101" i="3"/>
  <c r="Y76" i="3"/>
  <c r="AI326" i="3"/>
  <c r="AI262" i="3"/>
  <c r="AI182" i="3"/>
  <c r="AI250" i="3"/>
  <c r="AK165" i="3"/>
  <c r="AK196" i="3"/>
  <c r="AK260" i="3"/>
  <c r="AK254" i="3"/>
  <c r="AK231" i="3"/>
  <c r="AI321" i="3"/>
  <c r="AK190" i="3"/>
  <c r="AK140" i="3"/>
  <c r="AK108" i="3"/>
  <c r="AI70" i="3"/>
  <c r="AI38" i="3"/>
  <c r="AI6" i="3"/>
  <c r="AI295" i="3"/>
  <c r="AI222" i="3"/>
  <c r="AI311" i="3"/>
  <c r="AI228" i="3"/>
  <c r="AI152" i="3"/>
  <c r="AI120" i="3"/>
  <c r="AI88" i="3"/>
  <c r="AS317" i="3"/>
  <c r="AS285" i="3"/>
  <c r="AS177" i="3"/>
  <c r="AS154" i="3"/>
  <c r="AS122" i="3"/>
  <c r="AS90" i="3"/>
  <c r="AS58" i="3"/>
  <c r="AS26" i="3"/>
  <c r="AU169" i="3"/>
  <c r="AU245" i="3"/>
  <c r="AU213" i="3"/>
  <c r="AU181" i="3"/>
  <c r="AS201" i="3"/>
  <c r="AS278" i="3"/>
  <c r="AS214" i="3"/>
  <c r="AS159" i="3"/>
  <c r="AS127" i="3"/>
  <c r="AS95" i="3"/>
  <c r="AS63" i="3"/>
  <c r="AS31" i="3"/>
  <c r="AU257" i="3"/>
  <c r="AU193" i="3"/>
  <c r="BM323" i="3"/>
  <c r="BM307" i="3"/>
  <c r="BM291" i="3"/>
  <c r="BM273" i="3"/>
  <c r="BC232" i="3"/>
  <c r="BE258" i="3"/>
  <c r="BM259" i="3"/>
  <c r="BC202" i="3"/>
  <c r="BM271" i="3"/>
  <c r="BE228" i="3"/>
  <c r="BM164" i="3"/>
  <c r="BO148" i="3"/>
  <c r="BO128" i="3"/>
  <c r="BM108" i="3"/>
  <c r="BC171" i="3"/>
  <c r="BO236" i="3"/>
  <c r="BE238" i="3"/>
  <c r="BM154" i="3"/>
  <c r="BM134" i="3"/>
  <c r="BO114" i="3"/>
  <c r="BM210" i="3"/>
  <c r="BE71" i="3"/>
  <c r="BC27" i="3"/>
  <c r="BC73" i="3"/>
  <c r="BE49" i="3"/>
  <c r="BE25" i="3"/>
  <c r="BC104" i="3"/>
  <c r="BM29" i="3"/>
  <c r="BM6" i="3"/>
  <c r="BC179" i="3"/>
  <c r="BC59" i="3"/>
  <c r="AK249" i="3"/>
  <c r="AK72" i="3"/>
  <c r="AK147" i="3"/>
  <c r="AI252" i="3"/>
  <c r="AI53" i="3"/>
  <c r="AK36" i="3"/>
  <c r="AI41" i="3"/>
  <c r="AK227" i="3"/>
  <c r="AK135" i="3"/>
  <c r="AK281" i="3"/>
  <c r="AK319" i="3"/>
  <c r="AK60" i="3"/>
  <c r="AK313" i="3"/>
  <c r="AU260" i="3"/>
  <c r="AS183" i="3"/>
  <c r="AS52" i="3"/>
  <c r="AU172" i="3"/>
  <c r="AU244" i="3"/>
  <c r="AS64" i="3"/>
  <c r="AS322" i="3"/>
  <c r="BC312" i="3"/>
  <c r="BE156" i="3"/>
  <c r="BC330" i="3"/>
  <c r="BC14" i="3"/>
  <c r="BE46" i="3"/>
  <c r="BE16" i="3"/>
  <c r="BO202" i="3"/>
  <c r="BM145" i="3"/>
  <c r="BO46" i="3"/>
  <c r="BE306" i="3"/>
  <c r="BC103" i="3"/>
  <c r="BC265" i="3"/>
  <c r="BO16" i="3"/>
  <c r="BE184" i="3"/>
  <c r="BC116" i="3"/>
  <c r="BE208" i="3"/>
  <c r="X3" i="3"/>
  <c r="Z3" i="3"/>
  <c r="F3" i="3"/>
  <c r="E3" i="3"/>
  <c r="BC3" i="3" l="1"/>
  <c r="BM3" i="3"/>
  <c r="BO3" i="3"/>
  <c r="Y3" i="3"/>
  <c r="AS3" i="3"/>
  <c r="AK3" i="3"/>
  <c r="AU3" i="3"/>
  <c r="AA3" i="3"/>
  <c r="BE3" i="3"/>
  <c r="AI3" i="3"/>
  <c r="DC3" i="3"/>
  <c r="CG3" i="3"/>
  <c r="DW3" i="3"/>
  <c r="BY3" i="3"/>
  <c r="DK3" i="3"/>
  <c r="BW3" i="3"/>
  <c r="DU3" i="3"/>
  <c r="CI3" i="3"/>
  <c r="DM3" i="3"/>
  <c r="CS3" i="3"/>
  <c r="EE3" i="3"/>
  <c r="CQ3" i="3"/>
  <c r="EG3" i="3"/>
  <c r="DA3" i="3"/>
  <c r="D3" i="3"/>
  <c r="H3" i="3" l="1"/>
  <c r="L3" i="3"/>
  <c r="J3" i="3"/>
  <c r="K6" i="3" l="1"/>
  <c r="K7" i="3"/>
  <c r="Q7" i="3" l="1"/>
  <c r="O7" i="3"/>
  <c r="Q6" i="3"/>
  <c r="O6" i="3"/>
  <c r="K8" i="3"/>
  <c r="Q8" i="3" l="1"/>
  <c r="O8" i="3"/>
  <c r="K5" i="3"/>
  <c r="Q5" i="3" l="1"/>
  <c r="O5" i="3"/>
  <c r="K178" i="3"/>
  <c r="K101" i="3"/>
  <c r="K139" i="3"/>
  <c r="K84" i="3"/>
  <c r="K50" i="3"/>
  <c r="K17" i="3"/>
  <c r="K221" i="3"/>
  <c r="K237" i="3"/>
  <c r="K33" i="3"/>
  <c r="K146" i="3"/>
  <c r="K297" i="3"/>
  <c r="K305" i="3"/>
  <c r="K301" i="3"/>
  <c r="K18" i="3"/>
  <c r="K235" i="3"/>
  <c r="K219" i="3"/>
  <c r="K68" i="3"/>
  <c r="K34" i="3"/>
  <c r="K270" i="3"/>
  <c r="K162" i="3"/>
  <c r="K46" i="3"/>
  <c r="K243" i="3"/>
  <c r="K174" i="3"/>
  <c r="K209" i="3"/>
  <c r="K54" i="3"/>
  <c r="K321" i="3"/>
  <c r="K164" i="3"/>
  <c r="K273" i="3"/>
  <c r="K290" i="3"/>
  <c r="K85" i="3"/>
  <c r="K156" i="3"/>
  <c r="K175" i="3"/>
  <c r="K246" i="3"/>
  <c r="K218" i="3"/>
  <c r="K80" i="3"/>
  <c r="K200" i="3"/>
  <c r="K260" i="3"/>
  <c r="K314" i="3"/>
  <c r="K261" i="3"/>
  <c r="K91" i="3"/>
  <c r="K39" i="3"/>
  <c r="K271" i="3"/>
  <c r="K187" i="3"/>
  <c r="K207" i="3"/>
  <c r="K315" i="3"/>
  <c r="K234" i="3"/>
  <c r="K318" i="3"/>
  <c r="K42" i="3"/>
  <c r="K292" i="3"/>
  <c r="K171" i="3"/>
  <c r="K20" i="3"/>
  <c r="K248" i="3"/>
  <c r="K245" i="3"/>
  <c r="K99" i="3"/>
  <c r="K183" i="3"/>
  <c r="K255" i="3"/>
  <c r="K230" i="3"/>
  <c r="K119" i="3"/>
  <c r="K70" i="3"/>
  <c r="K23" i="3"/>
  <c r="K228" i="3"/>
  <c r="K147" i="3"/>
  <c r="K63" i="3"/>
  <c r="K257" i="3"/>
  <c r="K215" i="3"/>
  <c r="K95" i="3"/>
  <c r="K165" i="3"/>
  <c r="K11" i="3"/>
  <c r="K304" i="3"/>
  <c r="K15" i="3"/>
  <c r="K52" i="3"/>
  <c r="K90" i="3"/>
  <c r="K244" i="3"/>
  <c r="K48" i="3"/>
  <c r="K240" i="3"/>
  <c r="K182" i="3"/>
  <c r="K97" i="3"/>
  <c r="K133" i="3"/>
  <c r="K62" i="3"/>
  <c r="K210" i="3"/>
  <c r="K208" i="3"/>
  <c r="K59" i="3"/>
  <c r="K131" i="3"/>
  <c r="K110" i="3"/>
  <c r="K153" i="3"/>
  <c r="K87" i="3"/>
  <c r="K176" i="3"/>
  <c r="K57" i="3"/>
  <c r="K316" i="3"/>
  <c r="K67" i="3"/>
  <c r="K249" i="3"/>
  <c r="K102" i="3"/>
  <c r="K253" i="3"/>
  <c r="K289" i="3"/>
  <c r="K94" i="3"/>
  <c r="K60" i="3"/>
  <c r="K47" i="3"/>
  <c r="K258" i="3"/>
  <c r="K323" i="3"/>
  <c r="K203" i="3"/>
  <c r="K194" i="3"/>
  <c r="K83" i="3"/>
  <c r="K311" i="3"/>
  <c r="K152" i="3"/>
  <c r="K251" i="3"/>
  <c r="K239" i="3"/>
  <c r="K45" i="3"/>
  <c r="K143" i="3"/>
  <c r="K212" i="3"/>
  <c r="K116" i="3"/>
  <c r="K121" i="3"/>
  <c r="K124" i="3"/>
  <c r="K179" i="3"/>
  <c r="K262" i="3"/>
  <c r="K223" i="3"/>
  <c r="K278" i="3"/>
  <c r="K128" i="3"/>
  <c r="K192" i="3"/>
  <c r="K16" i="3"/>
  <c r="K73" i="3"/>
  <c r="K195" i="3"/>
  <c r="K216" i="3"/>
  <c r="K306" i="3"/>
  <c r="K320" i="3"/>
  <c r="K25" i="3"/>
  <c r="K166" i="3"/>
  <c r="K118" i="3"/>
  <c r="K327" i="3"/>
  <c r="K75" i="3"/>
  <c r="K288" i="3"/>
  <c r="K65" i="3"/>
  <c r="K27" i="3"/>
  <c r="K49" i="3"/>
  <c r="K293" i="3"/>
  <c r="K197" i="3"/>
  <c r="K74" i="3"/>
  <c r="K10" i="3"/>
  <c r="K220" i="3"/>
  <c r="K134" i="3"/>
  <c r="K170" i="3"/>
  <c r="K330" i="3"/>
  <c r="K254" i="3"/>
  <c r="K155" i="3"/>
  <c r="K280" i="3"/>
  <c r="K326" i="3"/>
  <c r="K72" i="3"/>
  <c r="K277" i="3"/>
  <c r="K154" i="3"/>
  <c r="K26" i="3"/>
  <c r="K51" i="3"/>
  <c r="K180" i="3"/>
  <c r="K44" i="3"/>
  <c r="K89" i="3"/>
  <c r="K140" i="3"/>
  <c r="K268" i="3"/>
  <c r="K281" i="3"/>
  <c r="K105" i="3"/>
  <c r="K287" i="3"/>
  <c r="K32" i="3"/>
  <c r="K31" i="3"/>
  <c r="K106" i="3"/>
  <c r="K82" i="3"/>
  <c r="K266" i="3"/>
  <c r="K29" i="3"/>
  <c r="K231" i="3"/>
  <c r="K332" i="3"/>
  <c r="K283" i="3"/>
  <c r="K284" i="3"/>
  <c r="K61" i="3"/>
  <c r="K53" i="3"/>
  <c r="K145" i="3"/>
  <c r="K247" i="3"/>
  <c r="K310" i="3"/>
  <c r="K150" i="3"/>
  <c r="K213" i="3"/>
  <c r="K282" i="3"/>
  <c r="K204" i="3"/>
  <c r="K43" i="3"/>
  <c r="K322" i="3"/>
  <c r="K303" i="3"/>
  <c r="K36" i="3"/>
  <c r="K77" i="3"/>
  <c r="K66" i="3"/>
  <c r="K286" i="3"/>
  <c r="K12" i="3"/>
  <c r="K193" i="3"/>
  <c r="K71" i="3"/>
  <c r="K130" i="3"/>
  <c r="K158" i="3"/>
  <c r="K191" i="3"/>
  <c r="K185" i="3"/>
  <c r="K41" i="3"/>
  <c r="K272" i="3"/>
  <c r="K172" i="3"/>
  <c r="K309" i="3"/>
  <c r="K22" i="3"/>
  <c r="K312" i="3"/>
  <c r="K189" i="3"/>
  <c r="K144" i="3"/>
  <c r="K136" i="3"/>
  <c r="K55" i="3"/>
  <c r="K274" i="3"/>
  <c r="K81" i="3"/>
  <c r="K201" i="3"/>
  <c r="K177" i="3"/>
  <c r="K161" i="3"/>
  <c r="K122" i="3"/>
  <c r="K298" i="3"/>
  <c r="K78" i="3"/>
  <c r="K325" i="3"/>
  <c r="K56" i="3"/>
  <c r="K226" i="3"/>
  <c r="K69" i="3"/>
  <c r="K331" i="3"/>
  <c r="K259" i="3"/>
  <c r="K227" i="3"/>
  <c r="K222" i="3"/>
  <c r="K30" i="3"/>
  <c r="K107" i="3"/>
  <c r="K217" i="3"/>
  <c r="K100" i="3"/>
  <c r="K125" i="3"/>
  <c r="K98" i="3"/>
  <c r="K103" i="3"/>
  <c r="K115" i="3"/>
  <c r="K224" i="3"/>
  <c r="K181" i="3"/>
  <c r="K37" i="3"/>
  <c r="K28" i="3"/>
  <c r="K79" i="3"/>
  <c r="K93" i="3"/>
  <c r="K76" i="3"/>
  <c r="K328" i="3"/>
  <c r="K109" i="3"/>
  <c r="K308" i="3"/>
  <c r="K269" i="3"/>
  <c r="K13" i="3"/>
  <c r="K168" i="3"/>
  <c r="K232" i="3"/>
  <c r="K214" i="3"/>
  <c r="K132" i="3"/>
  <c r="K64" i="3"/>
  <c r="K307" i="3"/>
  <c r="K198" i="3"/>
  <c r="K295" i="3"/>
  <c r="K86" i="3"/>
  <c r="K294" i="3"/>
  <c r="K137" i="3"/>
  <c r="K256" i="3"/>
  <c r="K157" i="3"/>
  <c r="K279" i="3"/>
  <c r="K264" i="3"/>
  <c r="K135" i="3"/>
  <c r="K113" i="3"/>
  <c r="K151" i="3"/>
  <c r="K129" i="3"/>
  <c r="K196" i="3"/>
  <c r="K141" i="3"/>
  <c r="K329" i="3"/>
  <c r="K252" i="3"/>
  <c r="K148" i="3"/>
  <c r="K108" i="3"/>
  <c r="K211" i="3"/>
  <c r="K169" i="3"/>
  <c r="K58" i="3"/>
  <c r="K250" i="3"/>
  <c r="K96" i="3"/>
  <c r="K205" i="3"/>
  <c r="K225" i="3"/>
  <c r="K38" i="3"/>
  <c r="K236" i="3"/>
  <c r="K126" i="3"/>
  <c r="K242" i="3"/>
  <c r="K149" i="3"/>
  <c r="K302" i="3"/>
  <c r="K160" i="3"/>
  <c r="K92" i="3"/>
  <c r="K313" i="3"/>
  <c r="K206" i="3"/>
  <c r="K163" i="3"/>
  <c r="K159" i="3"/>
  <c r="K275" i="3"/>
  <c r="K35" i="3"/>
  <c r="K40" i="3"/>
  <c r="K111" i="3"/>
  <c r="K265" i="3"/>
  <c r="K276" i="3"/>
  <c r="K291" i="3"/>
  <c r="K184" i="3"/>
  <c r="K186" i="3"/>
  <c r="K104" i="3"/>
  <c r="K199" i="3"/>
  <c r="K9" i="3"/>
  <c r="I3" i="3"/>
  <c r="K238" i="3"/>
  <c r="K19" i="3"/>
  <c r="K142" i="3"/>
  <c r="K241" i="3"/>
  <c r="K14" i="3"/>
  <c r="K123" i="3"/>
  <c r="K263" i="3"/>
  <c r="K324" i="3"/>
  <c r="K317" i="3"/>
  <c r="K333" i="3"/>
  <c r="K112" i="3"/>
  <c r="K299" i="3"/>
  <c r="K24" i="3"/>
  <c r="K202" i="3"/>
  <c r="K285" i="3"/>
  <c r="K138" i="3"/>
  <c r="K21" i="3"/>
  <c r="K300" i="3"/>
  <c r="K229" i="3"/>
  <c r="K319" i="3"/>
  <c r="K120" i="3"/>
  <c r="K114" i="3"/>
  <c r="K188" i="3"/>
  <c r="K117" i="3"/>
  <c r="K296" i="3"/>
  <c r="K190" i="3"/>
  <c r="K127" i="3"/>
  <c r="K233" i="3"/>
  <c r="K167" i="3"/>
  <c r="K267" i="3"/>
  <c r="K173" i="3"/>
  <c r="K88" i="3"/>
  <c r="O205" i="3" l="1"/>
  <c r="Q205" i="3"/>
  <c r="Q303" i="3"/>
  <c r="O303" i="3"/>
  <c r="Q320" i="3"/>
  <c r="O320" i="3"/>
  <c r="Q278" i="3"/>
  <c r="O278" i="3"/>
  <c r="Q143" i="3"/>
  <c r="O143" i="3"/>
  <c r="O289" i="3"/>
  <c r="Q289" i="3"/>
  <c r="Q87" i="3"/>
  <c r="O87" i="3"/>
  <c r="Q133" i="3"/>
  <c r="O133" i="3"/>
  <c r="Q15" i="3"/>
  <c r="O15" i="3"/>
  <c r="Q147" i="3"/>
  <c r="O147" i="3"/>
  <c r="Q99" i="3"/>
  <c r="O99" i="3"/>
  <c r="Q234" i="3"/>
  <c r="O234" i="3"/>
  <c r="Q314" i="3"/>
  <c r="O314" i="3"/>
  <c r="Q85" i="3"/>
  <c r="O85" i="3"/>
  <c r="Q243" i="3"/>
  <c r="O243" i="3"/>
  <c r="Q18" i="3"/>
  <c r="O18" i="3"/>
  <c r="O17" i="3"/>
  <c r="Q17" i="3"/>
  <c r="Q123" i="3"/>
  <c r="O123" i="3"/>
  <c r="Q264" i="3"/>
  <c r="O264" i="3"/>
  <c r="Q130" i="3"/>
  <c r="O130" i="3"/>
  <c r="Q24" i="3"/>
  <c r="O24" i="3"/>
  <c r="Q279" i="3"/>
  <c r="O279" i="3"/>
  <c r="Q56" i="3"/>
  <c r="O56" i="3"/>
  <c r="O81" i="3"/>
  <c r="Q81" i="3"/>
  <c r="O309" i="3"/>
  <c r="Q309" i="3"/>
  <c r="Q71" i="3"/>
  <c r="O71" i="3"/>
  <c r="O322" i="3"/>
  <c r="Q322" i="3"/>
  <c r="O145" i="3"/>
  <c r="Q145" i="3"/>
  <c r="Q266" i="3"/>
  <c r="O266" i="3"/>
  <c r="O268" i="3"/>
  <c r="Q268" i="3"/>
  <c r="O277" i="3"/>
  <c r="Q277" i="3"/>
  <c r="Q134" i="3"/>
  <c r="O134" i="3"/>
  <c r="O65" i="3"/>
  <c r="Q65" i="3"/>
  <c r="O306" i="3"/>
  <c r="Q306" i="3"/>
  <c r="Q223" i="3"/>
  <c r="O223" i="3"/>
  <c r="Q45" i="3"/>
  <c r="O45" i="3"/>
  <c r="Q194" i="3"/>
  <c r="O194" i="3"/>
  <c r="O253" i="3"/>
  <c r="Q253" i="3"/>
  <c r="O153" i="3"/>
  <c r="Q153" i="3"/>
  <c r="O97" i="3"/>
  <c r="Q97" i="3"/>
  <c r="Q304" i="3"/>
  <c r="O304" i="3"/>
  <c r="O228" i="3"/>
  <c r="Q228" i="3"/>
  <c r="O245" i="3"/>
  <c r="Q245" i="3"/>
  <c r="Q315" i="3"/>
  <c r="O315" i="3"/>
  <c r="O260" i="3"/>
  <c r="Q260" i="3"/>
  <c r="O290" i="3"/>
  <c r="Q290" i="3"/>
  <c r="Q46" i="3"/>
  <c r="O46" i="3"/>
  <c r="O301" i="3"/>
  <c r="Q301" i="3"/>
  <c r="Q50" i="3"/>
  <c r="O50" i="3"/>
  <c r="Q199" i="3"/>
  <c r="O199" i="3"/>
  <c r="O226" i="3"/>
  <c r="Q226" i="3"/>
  <c r="O281" i="3"/>
  <c r="Q281" i="3"/>
  <c r="Q120" i="3"/>
  <c r="O120" i="3"/>
  <c r="O329" i="3"/>
  <c r="Q329" i="3"/>
  <c r="Q186" i="3"/>
  <c r="O186" i="3"/>
  <c r="Q250" i="3"/>
  <c r="O250" i="3"/>
  <c r="Q157" i="3"/>
  <c r="O157" i="3"/>
  <c r="Q64" i="3"/>
  <c r="O64" i="3"/>
  <c r="Q109" i="3"/>
  <c r="O109" i="3"/>
  <c r="Q224" i="3"/>
  <c r="O224" i="3"/>
  <c r="Q30" i="3"/>
  <c r="O30" i="3"/>
  <c r="O325" i="3"/>
  <c r="Q325" i="3"/>
  <c r="O274" i="3"/>
  <c r="Q274" i="3"/>
  <c r="O172" i="3"/>
  <c r="Q172" i="3"/>
  <c r="O193" i="3"/>
  <c r="Q193" i="3"/>
  <c r="Q43" i="3"/>
  <c r="O43" i="3"/>
  <c r="Q53" i="3"/>
  <c r="O53" i="3"/>
  <c r="Q82" i="3"/>
  <c r="O82" i="3"/>
  <c r="O140" i="3"/>
  <c r="Q140" i="3"/>
  <c r="Q72" i="3"/>
  <c r="O72" i="3"/>
  <c r="O220" i="3"/>
  <c r="Q220" i="3"/>
  <c r="Q288" i="3"/>
  <c r="O288" i="3"/>
  <c r="Q216" i="3"/>
  <c r="O216" i="3"/>
  <c r="Q262" i="3"/>
  <c r="O262" i="3"/>
  <c r="Q239" i="3"/>
  <c r="O239" i="3"/>
  <c r="Q203" i="3"/>
  <c r="O203" i="3"/>
  <c r="Q102" i="3"/>
  <c r="O102" i="3"/>
  <c r="Q110" i="3"/>
  <c r="O110" i="3"/>
  <c r="Q182" i="3"/>
  <c r="O182" i="3"/>
  <c r="Q11" i="3"/>
  <c r="O11" i="3"/>
  <c r="Q23" i="3"/>
  <c r="O23" i="3"/>
  <c r="Q248" i="3"/>
  <c r="O248" i="3"/>
  <c r="Q207" i="3"/>
  <c r="O207" i="3"/>
  <c r="Q200" i="3"/>
  <c r="O200" i="3"/>
  <c r="O273" i="3"/>
  <c r="Q273" i="3"/>
  <c r="Q162" i="3"/>
  <c r="O162" i="3"/>
  <c r="O305" i="3"/>
  <c r="Q305" i="3"/>
  <c r="O84" i="3"/>
  <c r="Q84" i="3"/>
  <c r="Q202" i="3"/>
  <c r="O202" i="3"/>
  <c r="Q37" i="3"/>
  <c r="O37" i="3"/>
  <c r="Q154" i="3"/>
  <c r="O154" i="3"/>
  <c r="Q35" i="3"/>
  <c r="O35" i="3"/>
  <c r="Q107" i="3"/>
  <c r="O107" i="3"/>
  <c r="Q319" i="3"/>
  <c r="O319" i="3"/>
  <c r="Q149" i="3"/>
  <c r="O149" i="3"/>
  <c r="O229" i="3"/>
  <c r="Q229" i="3"/>
  <c r="Q112" i="3"/>
  <c r="O112" i="3"/>
  <c r="Q142" i="3"/>
  <c r="O142" i="3"/>
  <c r="Q184" i="3"/>
  <c r="O184" i="3"/>
  <c r="Q159" i="3"/>
  <c r="O159" i="3"/>
  <c r="O242" i="3"/>
  <c r="Q242" i="3"/>
  <c r="Q58" i="3"/>
  <c r="O58" i="3"/>
  <c r="O196" i="3"/>
  <c r="Q196" i="3"/>
  <c r="Q256" i="3"/>
  <c r="O256" i="3"/>
  <c r="O132" i="3"/>
  <c r="Q132" i="3"/>
  <c r="Q328" i="3"/>
  <c r="O328" i="3"/>
  <c r="Q115" i="3"/>
  <c r="O115" i="3"/>
  <c r="Q222" i="3"/>
  <c r="O222" i="3"/>
  <c r="Q78" i="3"/>
  <c r="O78" i="3"/>
  <c r="Q55" i="3"/>
  <c r="O55" i="3"/>
  <c r="Q272" i="3"/>
  <c r="O272" i="3"/>
  <c r="O12" i="3"/>
  <c r="Q12" i="3"/>
  <c r="O204" i="3"/>
  <c r="Q204" i="3"/>
  <c r="Q61" i="3"/>
  <c r="O61" i="3"/>
  <c r="Q106" i="3"/>
  <c r="O106" i="3"/>
  <c r="O89" i="3"/>
  <c r="Q89" i="3"/>
  <c r="Q326" i="3"/>
  <c r="O326" i="3"/>
  <c r="Q10" i="3"/>
  <c r="O10" i="3"/>
  <c r="Q75" i="3"/>
  <c r="O75" i="3"/>
  <c r="Q195" i="3"/>
  <c r="O195" i="3"/>
  <c r="Q179" i="3"/>
  <c r="O179" i="3"/>
  <c r="Q251" i="3"/>
  <c r="O251" i="3"/>
  <c r="Q323" i="3"/>
  <c r="O323" i="3"/>
  <c r="O249" i="3"/>
  <c r="Q249" i="3"/>
  <c r="Q131" i="3"/>
  <c r="O131" i="3"/>
  <c r="Q240" i="3"/>
  <c r="O240" i="3"/>
  <c r="Q165" i="3"/>
  <c r="O165" i="3"/>
  <c r="Q70" i="3"/>
  <c r="O70" i="3"/>
  <c r="O20" i="3"/>
  <c r="Q20" i="3"/>
  <c r="Q187" i="3"/>
  <c r="O187" i="3"/>
  <c r="Q80" i="3"/>
  <c r="O80" i="3"/>
  <c r="O164" i="3"/>
  <c r="Q164" i="3"/>
  <c r="Q270" i="3"/>
  <c r="O270" i="3"/>
  <c r="O297" i="3"/>
  <c r="Q297" i="3"/>
  <c r="Q139" i="3"/>
  <c r="O139" i="3"/>
  <c r="Q114" i="3"/>
  <c r="O114" i="3"/>
  <c r="O269" i="3"/>
  <c r="Q269" i="3"/>
  <c r="Q170" i="3"/>
  <c r="O170" i="3"/>
  <c r="Q104" i="3"/>
  <c r="O104" i="3"/>
  <c r="O308" i="3"/>
  <c r="Q308" i="3"/>
  <c r="O233" i="3"/>
  <c r="Q233" i="3"/>
  <c r="O241" i="3"/>
  <c r="Q241" i="3"/>
  <c r="Q190" i="3"/>
  <c r="O190" i="3"/>
  <c r="O333" i="3"/>
  <c r="Q333" i="3"/>
  <c r="Q19" i="3"/>
  <c r="O19" i="3"/>
  <c r="Q291" i="3"/>
  <c r="O291" i="3"/>
  <c r="Q163" i="3"/>
  <c r="O163" i="3"/>
  <c r="Q126" i="3"/>
  <c r="O126" i="3"/>
  <c r="O169" i="3"/>
  <c r="Q169" i="3"/>
  <c r="O129" i="3"/>
  <c r="Q129" i="3"/>
  <c r="O137" i="3"/>
  <c r="Q137" i="3"/>
  <c r="Q214" i="3"/>
  <c r="O214" i="3"/>
  <c r="O76" i="3"/>
  <c r="Q76" i="3"/>
  <c r="Q103" i="3"/>
  <c r="O103" i="3"/>
  <c r="Q227" i="3"/>
  <c r="O227" i="3"/>
  <c r="Q298" i="3"/>
  <c r="O298" i="3"/>
  <c r="Q136" i="3"/>
  <c r="O136" i="3"/>
  <c r="O41" i="3"/>
  <c r="Q41" i="3"/>
  <c r="Q286" i="3"/>
  <c r="O286" i="3"/>
  <c r="Q282" i="3"/>
  <c r="O282" i="3"/>
  <c r="O284" i="3"/>
  <c r="Q284" i="3"/>
  <c r="Q31" i="3"/>
  <c r="O31" i="3"/>
  <c r="O44" i="3"/>
  <c r="Q44" i="3"/>
  <c r="Q280" i="3"/>
  <c r="O280" i="3"/>
  <c r="Q74" i="3"/>
  <c r="O74" i="3"/>
  <c r="Q327" i="3"/>
  <c r="O327" i="3"/>
  <c r="O73" i="3"/>
  <c r="Q73" i="3"/>
  <c r="O124" i="3"/>
  <c r="Q124" i="3"/>
  <c r="Q152" i="3"/>
  <c r="O152" i="3"/>
  <c r="O258" i="3"/>
  <c r="Q258" i="3"/>
  <c r="Q67" i="3"/>
  <c r="O67" i="3"/>
  <c r="Q59" i="3"/>
  <c r="O59" i="3"/>
  <c r="Q48" i="3"/>
  <c r="O48" i="3"/>
  <c r="Q95" i="3"/>
  <c r="O95" i="3"/>
  <c r="Q119" i="3"/>
  <c r="O119" i="3"/>
  <c r="Q171" i="3"/>
  <c r="O171" i="3"/>
  <c r="Q271" i="3"/>
  <c r="O271" i="3"/>
  <c r="Q218" i="3"/>
  <c r="O218" i="3"/>
  <c r="O321" i="3"/>
  <c r="Q321" i="3"/>
  <c r="Q34" i="3"/>
  <c r="O34" i="3"/>
  <c r="Q146" i="3"/>
  <c r="O146" i="3"/>
  <c r="Q101" i="3"/>
  <c r="O101" i="3"/>
  <c r="Q267" i="3"/>
  <c r="O267" i="3"/>
  <c r="O252" i="3"/>
  <c r="Q252" i="3"/>
  <c r="Q22" i="3"/>
  <c r="O22" i="3"/>
  <c r="Q27" i="3"/>
  <c r="O27" i="3"/>
  <c r="Q14" i="3"/>
  <c r="O14" i="3"/>
  <c r="Q96" i="3"/>
  <c r="O96" i="3"/>
  <c r="Q307" i="3"/>
  <c r="O307" i="3"/>
  <c r="Q141" i="3"/>
  <c r="O141" i="3"/>
  <c r="Q296" i="3"/>
  <c r="O296" i="3"/>
  <c r="Q21" i="3"/>
  <c r="O21" i="3"/>
  <c r="O317" i="3"/>
  <c r="Q317" i="3"/>
  <c r="Q238" i="3"/>
  <c r="O238" i="3"/>
  <c r="O276" i="3"/>
  <c r="Q276" i="3"/>
  <c r="Q206" i="3"/>
  <c r="O206" i="3"/>
  <c r="O236" i="3"/>
  <c r="Q236" i="3"/>
  <c r="Q211" i="3"/>
  <c r="O211" i="3"/>
  <c r="Q151" i="3"/>
  <c r="O151" i="3"/>
  <c r="Q294" i="3"/>
  <c r="O294" i="3"/>
  <c r="Q232" i="3"/>
  <c r="O232" i="3"/>
  <c r="Q93" i="3"/>
  <c r="O93" i="3"/>
  <c r="Q98" i="3"/>
  <c r="O98" i="3"/>
  <c r="Q259" i="3"/>
  <c r="O259" i="3"/>
  <c r="Q122" i="3"/>
  <c r="O122" i="3"/>
  <c r="Q144" i="3"/>
  <c r="O144" i="3"/>
  <c r="O185" i="3"/>
  <c r="Q185" i="3"/>
  <c r="Q66" i="3"/>
  <c r="O66" i="3"/>
  <c r="O213" i="3"/>
  <c r="Q213" i="3"/>
  <c r="Q283" i="3"/>
  <c r="O283" i="3"/>
  <c r="Q32" i="3"/>
  <c r="O32" i="3"/>
  <c r="O180" i="3"/>
  <c r="Q180" i="3"/>
  <c r="Q155" i="3"/>
  <c r="O155" i="3"/>
  <c r="Q197" i="3"/>
  <c r="O197" i="3"/>
  <c r="Q118" i="3"/>
  <c r="O118" i="3"/>
  <c r="Q16" i="3"/>
  <c r="O16" i="3"/>
  <c r="O121" i="3"/>
  <c r="Q121" i="3"/>
  <c r="Q311" i="3"/>
  <c r="O311" i="3"/>
  <c r="Q47" i="3"/>
  <c r="O47" i="3"/>
  <c r="O316" i="3"/>
  <c r="Q316" i="3"/>
  <c r="Q208" i="3"/>
  <c r="O208" i="3"/>
  <c r="O244" i="3"/>
  <c r="Q244" i="3"/>
  <c r="Q215" i="3"/>
  <c r="O215" i="3"/>
  <c r="Q230" i="3"/>
  <c r="O230" i="3"/>
  <c r="O292" i="3"/>
  <c r="Q292" i="3"/>
  <c r="Q39" i="3"/>
  <c r="O39" i="3"/>
  <c r="Q246" i="3"/>
  <c r="O246" i="3"/>
  <c r="Q54" i="3"/>
  <c r="O54" i="3"/>
  <c r="O68" i="3"/>
  <c r="Q68" i="3"/>
  <c r="O33" i="3"/>
  <c r="Q33" i="3"/>
  <c r="Q178" i="3"/>
  <c r="O178" i="3"/>
  <c r="Q160" i="3"/>
  <c r="O160" i="3"/>
  <c r="O217" i="3"/>
  <c r="Q217" i="3"/>
  <c r="Q29" i="3"/>
  <c r="O29" i="3"/>
  <c r="O113" i="3"/>
  <c r="Q113" i="3"/>
  <c r="Q331" i="3"/>
  <c r="O331" i="3"/>
  <c r="Q150" i="3"/>
  <c r="O150" i="3"/>
  <c r="Q51" i="3"/>
  <c r="O51" i="3"/>
  <c r="O293" i="3"/>
  <c r="Q293" i="3"/>
  <c r="Q166" i="3"/>
  <c r="O166" i="3"/>
  <c r="O116" i="3"/>
  <c r="Q116" i="3"/>
  <c r="O60" i="3"/>
  <c r="Q60" i="3"/>
  <c r="O57" i="3"/>
  <c r="Q57" i="3"/>
  <c r="O210" i="3"/>
  <c r="Q210" i="3"/>
  <c r="Q90" i="3"/>
  <c r="O90" i="3"/>
  <c r="O257" i="3"/>
  <c r="Q257" i="3"/>
  <c r="Q255" i="3"/>
  <c r="O255" i="3"/>
  <c r="Q42" i="3"/>
  <c r="O42" i="3"/>
  <c r="Q91" i="3"/>
  <c r="O91" i="3"/>
  <c r="Q175" i="3"/>
  <c r="O175" i="3"/>
  <c r="O209" i="3"/>
  <c r="Q209" i="3"/>
  <c r="Q219" i="3"/>
  <c r="O219" i="3"/>
  <c r="O237" i="3"/>
  <c r="Q237" i="3"/>
  <c r="Q40" i="3"/>
  <c r="O40" i="3"/>
  <c r="Q198" i="3"/>
  <c r="O198" i="3"/>
  <c r="O201" i="3"/>
  <c r="Q201" i="3"/>
  <c r="Q247" i="3"/>
  <c r="O247" i="3"/>
  <c r="Q167" i="3"/>
  <c r="O167" i="3"/>
  <c r="Q302" i="3"/>
  <c r="O302" i="3"/>
  <c r="Q181" i="3"/>
  <c r="O181" i="3"/>
  <c r="Q299" i="3"/>
  <c r="O299" i="3"/>
  <c r="Q275" i="3"/>
  <c r="O275" i="3"/>
  <c r="Q127" i="3"/>
  <c r="O127" i="3"/>
  <c r="O300" i="3"/>
  <c r="Q300" i="3"/>
  <c r="Q88" i="3"/>
  <c r="O88" i="3"/>
  <c r="Q117" i="3"/>
  <c r="O117" i="3"/>
  <c r="Q138" i="3"/>
  <c r="O138" i="3"/>
  <c r="O324" i="3"/>
  <c r="Q324" i="3"/>
  <c r="O265" i="3"/>
  <c r="Q265" i="3"/>
  <c r="O313" i="3"/>
  <c r="Q313" i="3"/>
  <c r="Q38" i="3"/>
  <c r="O38" i="3"/>
  <c r="O108" i="3"/>
  <c r="Q108" i="3"/>
  <c r="Q86" i="3"/>
  <c r="O86" i="3"/>
  <c r="Q168" i="3"/>
  <c r="O168" i="3"/>
  <c r="Q79" i="3"/>
  <c r="O79" i="3"/>
  <c r="Q125" i="3"/>
  <c r="O125" i="3"/>
  <c r="O161" i="3"/>
  <c r="Q161" i="3"/>
  <c r="Q189" i="3"/>
  <c r="O189" i="3"/>
  <c r="Q191" i="3"/>
  <c r="O191" i="3"/>
  <c r="Q77" i="3"/>
  <c r="O77" i="3"/>
  <c r="O332" i="3"/>
  <c r="Q332" i="3"/>
  <c r="Q287" i="3"/>
  <c r="O287" i="3"/>
  <c r="Q254" i="3"/>
  <c r="O254" i="3"/>
  <c r="Q192" i="3"/>
  <c r="O192" i="3"/>
  <c r="Q173" i="3"/>
  <c r="O173" i="3"/>
  <c r="O188" i="3"/>
  <c r="Q188" i="3"/>
  <c r="O285" i="3"/>
  <c r="Q285" i="3"/>
  <c r="Q263" i="3"/>
  <c r="O263" i="3"/>
  <c r="O9" i="3"/>
  <c r="Q9" i="3"/>
  <c r="Q111" i="3"/>
  <c r="O111" i="3"/>
  <c r="O92" i="3"/>
  <c r="Q92" i="3"/>
  <c r="O225" i="3"/>
  <c r="Q225" i="3"/>
  <c r="O148" i="3"/>
  <c r="Q148" i="3"/>
  <c r="Q135" i="3"/>
  <c r="O135" i="3"/>
  <c r="Q295" i="3"/>
  <c r="O295" i="3"/>
  <c r="Q13" i="3"/>
  <c r="O13" i="3"/>
  <c r="O28" i="3"/>
  <c r="Q28" i="3"/>
  <c r="O100" i="3"/>
  <c r="Q100" i="3"/>
  <c r="Q69" i="3"/>
  <c r="O69" i="3"/>
  <c r="O177" i="3"/>
  <c r="Q177" i="3"/>
  <c r="Q312" i="3"/>
  <c r="O312" i="3"/>
  <c r="Q158" i="3"/>
  <c r="O158" i="3"/>
  <c r="O36" i="3"/>
  <c r="Q36" i="3"/>
  <c r="Q310" i="3"/>
  <c r="O310" i="3"/>
  <c r="Q231" i="3"/>
  <c r="O231" i="3"/>
  <c r="O105" i="3"/>
  <c r="Q105" i="3"/>
  <c r="Q26" i="3"/>
  <c r="O26" i="3"/>
  <c r="Q330" i="3"/>
  <c r="O330" i="3"/>
  <c r="O49" i="3"/>
  <c r="Q49" i="3"/>
  <c r="O25" i="3"/>
  <c r="Q25" i="3"/>
  <c r="Q128" i="3"/>
  <c r="O128" i="3"/>
  <c r="O212" i="3"/>
  <c r="Q212" i="3"/>
  <c r="Q83" i="3"/>
  <c r="O83" i="3"/>
  <c r="Q94" i="3"/>
  <c r="O94" i="3"/>
  <c r="Q176" i="3"/>
  <c r="O176" i="3"/>
  <c r="Q62" i="3"/>
  <c r="O62" i="3"/>
  <c r="O52" i="3"/>
  <c r="Q52" i="3"/>
  <c r="Q63" i="3"/>
  <c r="O63" i="3"/>
  <c r="Q183" i="3"/>
  <c r="O183" i="3"/>
  <c r="Q318" i="3"/>
  <c r="O318" i="3"/>
  <c r="O261" i="3"/>
  <c r="Q261" i="3"/>
  <c r="O156" i="3"/>
  <c r="Q156" i="3"/>
  <c r="Q174" i="3"/>
  <c r="O174" i="3"/>
  <c r="Q235" i="3"/>
  <c r="O235" i="3"/>
  <c r="O221" i="3"/>
  <c r="Q221" i="3"/>
  <c r="K3" i="3"/>
  <c r="Q3" i="3" l="1"/>
  <c r="O3" i="3"/>
</calcChain>
</file>

<file path=xl/sharedStrings.xml><?xml version="1.0" encoding="utf-8"?>
<sst xmlns="http://schemas.openxmlformats.org/spreadsheetml/2006/main" count="2413" uniqueCount="430">
  <si>
    <t>Holgate Primary and Nursery School</t>
  </si>
  <si>
    <t>Leas Park Junior School</t>
  </si>
  <si>
    <t>John T Rice Infant and Nursery School</t>
  </si>
  <si>
    <t>Mapplewells Primary and Nursery School</t>
  </si>
  <si>
    <t>Croft Primary School</t>
  </si>
  <si>
    <t>Woodland View Primary School</t>
  </si>
  <si>
    <t>Arno Vale Junior School</t>
  </si>
  <si>
    <t>Coppice Farm Primary School</t>
  </si>
  <si>
    <t>Killisick Junior School</t>
  </si>
  <si>
    <t>Priory Junior School</t>
  </si>
  <si>
    <t>Willow Farm Primary School</t>
  </si>
  <si>
    <t>Westdale Junior School</t>
  </si>
  <si>
    <t>Gilthill Primary School</t>
  </si>
  <si>
    <t>Edgewood Primary and Nursery School</t>
  </si>
  <si>
    <t>Leen Mills Primary School</t>
  </si>
  <si>
    <t>West Bridgford Infant School</t>
  </si>
  <si>
    <t>Redlands Primary and Nursery School</t>
  </si>
  <si>
    <t>Carnarvon Primary School</t>
  </si>
  <si>
    <t>Queen Eleanor Primary School</t>
  </si>
  <si>
    <t>Willow Brook Primary School</t>
  </si>
  <si>
    <t>Kirklington Primary School</t>
  </si>
  <si>
    <t>Lambley Primary School</t>
  </si>
  <si>
    <t>Abbey Gates Primary School</t>
  </si>
  <si>
    <t>North Clifton Primary School</t>
  </si>
  <si>
    <t>Muskham Primary School</t>
  </si>
  <si>
    <t>Maun Infant and Nursery School</t>
  </si>
  <si>
    <t>Rampton Primary School</t>
  </si>
  <si>
    <t>Lowe's Wong Infant School</t>
  </si>
  <si>
    <t>Walkeringham Primary School</t>
  </si>
  <si>
    <t>Winthorpe Primary School</t>
  </si>
  <si>
    <t>Hollywell Primary School</t>
  </si>
  <si>
    <t>Stanhope Primary and Nursery School</t>
  </si>
  <si>
    <t>Kingsway Primary School</t>
  </si>
  <si>
    <t>Morven Park Primary and Nursery School</t>
  </si>
  <si>
    <t>Holly Primary School</t>
  </si>
  <si>
    <t>Keyworth Primary and Nursery School</t>
  </si>
  <si>
    <t>Prospect Hill Junior School</t>
  </si>
  <si>
    <t>Church Vale Primary School and Foundation Unit</t>
  </si>
  <si>
    <t>Heatherley Primary School</t>
  </si>
  <si>
    <t>Mornington Primary School</t>
  </si>
  <si>
    <t>Pierrepont Gamston Primary School</t>
  </si>
  <si>
    <t>Berry Hill Primary School</t>
  </si>
  <si>
    <t>Crescent Primary School</t>
  </si>
  <si>
    <t>All Hallows CofE Primary School</t>
  </si>
  <si>
    <t>Langar CofE Primary School</t>
  </si>
  <si>
    <t>Abbey Primary School</t>
  </si>
  <si>
    <t>Sutton Road Primary School</t>
  </si>
  <si>
    <t>Oak Tree Primary School</t>
  </si>
  <si>
    <t>Farmilo Primary School and Nursery</t>
  </si>
  <si>
    <t>Netherfield Primary School</t>
  </si>
  <si>
    <t>Blidworth Oaks Primary School</t>
  </si>
  <si>
    <t>Greasley Beauvale Primary School</t>
  </si>
  <si>
    <t>Abbey Hill Primary &amp; Nursery</t>
  </si>
  <si>
    <t>Chilwell School</t>
  </si>
  <si>
    <t>Mansfield Primary Academy</t>
  </si>
  <si>
    <t>Wainwright Primary Academy</t>
  </si>
  <si>
    <t>Kingston Park Academy</t>
  </si>
  <si>
    <t>Birklands Primary School</t>
  </si>
  <si>
    <t>The Bramble Academy</t>
  </si>
  <si>
    <t>The Parkgate Academy</t>
  </si>
  <si>
    <t>Leamington Primary and Nursery Academy</t>
  </si>
  <si>
    <t>Ernehale Junior School</t>
  </si>
  <si>
    <t>Edwalton Primary School</t>
  </si>
  <si>
    <t>Heymann Primary and Nursery School</t>
  </si>
  <si>
    <t>Norbridge Academy</t>
  </si>
  <si>
    <t>Burton Joyce Primary School</t>
  </si>
  <si>
    <t>Cropwell Bishop Primary School</t>
  </si>
  <si>
    <t>Tollerton Primary School</t>
  </si>
  <si>
    <t>Robert Miles Junior School</t>
  </si>
  <si>
    <t>Sparken Hill Academy</t>
  </si>
  <si>
    <t>Bilsthorpe Flying High Academy</t>
  </si>
  <si>
    <t>The Sir Donald Bailey Academy</t>
  </si>
  <si>
    <t>Burntstump Seely CofE Primary Academy</t>
  </si>
  <si>
    <t>Holy Trinity Catholic Voluntary Academy</t>
  </si>
  <si>
    <t>Cotgrave Candleby Lane School</t>
  </si>
  <si>
    <t>South Nottinghamshire Academy</t>
  </si>
  <si>
    <t>Retford Oaks Academy</t>
  </si>
  <si>
    <t>Meden School</t>
  </si>
  <si>
    <t>Outwood Academy Portland</t>
  </si>
  <si>
    <t>The Newark Academy</t>
  </si>
  <si>
    <t>The Dukeries Academy</t>
  </si>
  <si>
    <t>Sutton Community Academy</t>
  </si>
  <si>
    <t>Magnus Church of England Academy</t>
  </si>
  <si>
    <t>Hall Park Academy</t>
  </si>
  <si>
    <t>The Manor Academy</t>
  </si>
  <si>
    <t>Quarrydale Academy</t>
  </si>
  <si>
    <t>Carlton le Willows Academy</t>
  </si>
  <si>
    <t>Alderman White School</t>
  </si>
  <si>
    <t>The Kimberley School</t>
  </si>
  <si>
    <t>Selston High School</t>
  </si>
  <si>
    <t>Tuxford Academy</t>
  </si>
  <si>
    <t>The South Wolds Academy &amp; Sixth Form</t>
  </si>
  <si>
    <t>The Elizabethan Academy</t>
  </si>
  <si>
    <t>The Brunts Academy</t>
  </si>
  <si>
    <t>All Saints Catholic Voluntary Academy</t>
  </si>
  <si>
    <t>Archbishop Cranmer Church of England Academy</t>
  </si>
  <si>
    <t>Arnbrook Primary School</t>
  </si>
  <si>
    <t>Ashfield Comprehensive School</t>
  </si>
  <si>
    <t>Beeston Fields Primary School and Nursery</t>
  </si>
  <si>
    <t>Bishop Alexander L.E.A.D. Academy</t>
  </si>
  <si>
    <t>Carlton Academy</t>
  </si>
  <si>
    <t>Christ The King Voluntary Academy</t>
  </si>
  <si>
    <t>East Bridgford St Peters Church of England Academy</t>
  </si>
  <si>
    <t>East Leake Academy</t>
  </si>
  <si>
    <t>Greenwood Primary and Nursery School</t>
  </si>
  <si>
    <t>Greythorn Primary School</t>
  </si>
  <si>
    <t>Haddon Primary and Nursery School</t>
  </si>
  <si>
    <t>Harworth CofE Academy</t>
  </si>
  <si>
    <t>Hillside Primary and Nursery School</t>
  </si>
  <si>
    <t>Holy Cross Primary Catholic Voluntary Academy</t>
  </si>
  <si>
    <t>Horsendale Primary School</t>
  </si>
  <si>
    <t>Kirkby College</t>
  </si>
  <si>
    <t>Leverton Church of England Academy</t>
  </si>
  <si>
    <t>Outwood Academy Valley</t>
  </si>
  <si>
    <t>Peafield Lane Academy</t>
  </si>
  <si>
    <t>Ranskill Primary School</t>
  </si>
  <si>
    <t>Redhill Academy</t>
  </si>
  <si>
    <t>Samworth Church Academy</t>
  </si>
  <si>
    <t>Serlby Park Academy</t>
  </si>
  <si>
    <t>Skegby Junior Academy</t>
  </si>
  <si>
    <t>St John's CofE Academy</t>
  </si>
  <si>
    <t>St Joseph's Catholic Primary and Nursery School</t>
  </si>
  <si>
    <t>St Mary Magdalene CofE Primary School</t>
  </si>
  <si>
    <t>St Patrick's Catholic Primary School, A Voluntary Academy</t>
  </si>
  <si>
    <t>St Peter's Crosskeys CofE Academy</t>
  </si>
  <si>
    <t>Sunnyside Spencer Academy</t>
  </si>
  <si>
    <t>The Becket School</t>
  </si>
  <si>
    <t>The Flying High Academy</t>
  </si>
  <si>
    <t>The Good Shepherd Catholic Primary, Arnold</t>
  </si>
  <si>
    <t>The Joseph Whitaker School</t>
  </si>
  <si>
    <t>The National CofE Academy</t>
  </si>
  <si>
    <t>The Priory Catholic Voluntary Academy</t>
  </si>
  <si>
    <t>The West Bridgford School</t>
  </si>
  <si>
    <t>Toot Hill School</t>
  </si>
  <si>
    <t>Tuxford Primary Academy</t>
  </si>
  <si>
    <t>Worksop Priory Church of England Primary Academy</t>
  </si>
  <si>
    <t>Kirkby Woodhouse School</t>
  </si>
  <si>
    <t>Newlands Junior School</t>
  </si>
  <si>
    <t>Ernehale Infant School</t>
  </si>
  <si>
    <t>Parkdale Primary School</t>
  </si>
  <si>
    <t>Porchester Junior School</t>
  </si>
  <si>
    <t>Beeston Rylands Junior School</t>
  </si>
  <si>
    <t>Trent Vale Infant School</t>
  </si>
  <si>
    <t>Albany Junior School</t>
  </si>
  <si>
    <t>Larkfields Infant School</t>
  </si>
  <si>
    <t>Broomhill Junior School</t>
  </si>
  <si>
    <t>Lady Bay Primary School</t>
  </si>
  <si>
    <t>Jesse Gray Primary School</t>
  </si>
  <si>
    <t>Abbey Road Primary School</t>
  </si>
  <si>
    <t>Chuter Ede Primary School</t>
  </si>
  <si>
    <t>Beckingham Primary School</t>
  </si>
  <si>
    <t>Ramsden Primary School</t>
  </si>
  <si>
    <t>John Blow Primary School</t>
  </si>
  <si>
    <t>East Markham Primary School</t>
  </si>
  <si>
    <t>Everton Primary School</t>
  </si>
  <si>
    <t>Flintham Primary School</t>
  </si>
  <si>
    <t>Gotham Primary School</t>
  </si>
  <si>
    <t>Kinoulton Primary School</t>
  </si>
  <si>
    <t>Willoughby Primary School</t>
  </si>
  <si>
    <t>Ordsall Primary School</t>
  </si>
  <si>
    <t>High Oakham Primary School</t>
  </si>
  <si>
    <t>Asquith Primary School</t>
  </si>
  <si>
    <t>St Philip Neri With St Bede Catholic Voluntary Academy</t>
  </si>
  <si>
    <t>Brierley Forest Primary and Nursery School</t>
  </si>
  <si>
    <t>Annesley Primary and Nursery School</t>
  </si>
  <si>
    <t>The Lanes Primary School</t>
  </si>
  <si>
    <t>Nettleworth Infant and Nursery School</t>
  </si>
  <si>
    <t>Priestsic Primary and Nursery School</t>
  </si>
  <si>
    <t>Healdswood Infants' and Nursery School</t>
  </si>
  <si>
    <t>Dalestorth Primary and Nursery School</t>
  </si>
  <si>
    <t>Hetts Lane Infant and Nursery School</t>
  </si>
  <si>
    <t>Sherwood Junior School</t>
  </si>
  <si>
    <t>Richard Bonington Primary and Nursery School</t>
  </si>
  <si>
    <t>Pinewood Infant and Nursery School</t>
  </si>
  <si>
    <t>Mapperley Plains Primary and Nursery School</t>
  </si>
  <si>
    <t>Standhill Infants' School</t>
  </si>
  <si>
    <t>Phoenix Infant and Nursery School</t>
  </si>
  <si>
    <t>Westdale Infant School</t>
  </si>
  <si>
    <t>Bramcote Hills Primary School</t>
  </si>
  <si>
    <t>John Clifford Primary School</t>
  </si>
  <si>
    <t>Eskdale Junior School</t>
  </si>
  <si>
    <t>Albany Infant and Nursery School</t>
  </si>
  <si>
    <t>Alderman Pounder Infant and Nursery School</t>
  </si>
  <si>
    <t>William Lilley Infant and Nursery School</t>
  </si>
  <si>
    <t>Toton Bispham Drive Junior School</t>
  </si>
  <si>
    <t>Toton Banks Road Infant and Nursery School</t>
  </si>
  <si>
    <t>Hallcroft Infant and Nursery School</t>
  </si>
  <si>
    <t>Forest Glade Primary School</t>
  </si>
  <si>
    <t>Brinsley Primary and Nursery School</t>
  </si>
  <si>
    <t>Larkfields Junior School</t>
  </si>
  <si>
    <t>Bagthorpe Primary School</t>
  </si>
  <si>
    <t>Holly Hill Primary and Nursery School</t>
  </si>
  <si>
    <t>Jacksdale Primary and Nursery School</t>
  </si>
  <si>
    <t>Westwood Infant and Nursery School</t>
  </si>
  <si>
    <t>Beardall Fields Primary and Nursery School</t>
  </si>
  <si>
    <t>Butler's Hill Infant and Nursery School</t>
  </si>
  <si>
    <t>Lovers Lane Primary and Nursery School</t>
  </si>
  <si>
    <t>West Bridgford Junior School</t>
  </si>
  <si>
    <t>Haggonfields Primary and Nursery School</t>
  </si>
  <si>
    <t>Sir Edmund Hillary Primary and Nursery School</t>
  </si>
  <si>
    <t>Hawthorne Primary and Nursery School</t>
  </si>
  <si>
    <t>Manor Park Infant and Nursery School</t>
  </si>
  <si>
    <t>Clarborough Primary School</t>
  </si>
  <si>
    <t>Lantern Lane Primary and Nursery School</t>
  </si>
  <si>
    <t>Brookside Primary School</t>
  </si>
  <si>
    <t>King Edwin Primary and Nursery School</t>
  </si>
  <si>
    <t>Elkesley Primary and Nursery School</t>
  </si>
  <si>
    <t>Mattersey Primary School</t>
  </si>
  <si>
    <t>Misson Primary School</t>
  </si>
  <si>
    <t>Misterton Primary and Nursery School</t>
  </si>
  <si>
    <t>Newstead Primary and Nursery School</t>
  </si>
  <si>
    <t>Normanton-on-Soar Primary School</t>
  </si>
  <si>
    <t>Orston Primary School</t>
  </si>
  <si>
    <t>Radcliffe-on-Trent Infant and Nursery School</t>
  </si>
  <si>
    <t>Radcliffe-on-Trent Junior School</t>
  </si>
  <si>
    <t>Lake View Primary and Nursery School</t>
  </si>
  <si>
    <t>James Peacock Infant and Nursery School</t>
  </si>
  <si>
    <t>Sutton Bonington Primary School</t>
  </si>
  <si>
    <t>Sutton-On-Trent Primary and Nursery School</t>
  </si>
  <si>
    <t>Kimberley Primary School</t>
  </si>
  <si>
    <t>Round Hill Primary School</t>
  </si>
  <si>
    <t>Arnold Mill Primary and Nursery School</t>
  </si>
  <si>
    <t>Orchard Primary School and Nursery</t>
  </si>
  <si>
    <t>Prospect Hill Infant and Nursery School</t>
  </si>
  <si>
    <t>Carr Hill Primary and Nursery School</t>
  </si>
  <si>
    <t>Forest Town Primary School</t>
  </si>
  <si>
    <t>Gateford Park Primary School</t>
  </si>
  <si>
    <t>Arnold View Primary School</t>
  </si>
  <si>
    <t>St Edmund's CofE (C) Primary School</t>
  </si>
  <si>
    <t>St Andrew's CofE Primary and Nursery School</t>
  </si>
  <si>
    <t>St John's CofE Primary School</t>
  </si>
  <si>
    <t>Selston CofE Infant and Nursery School</t>
  </si>
  <si>
    <t>Underwood Church of England Primary School</t>
  </si>
  <si>
    <t>Mount CofE Primary and Nursery School</t>
  </si>
  <si>
    <t>Ranby CofE Primary School</t>
  </si>
  <si>
    <t>Bunny CofE Primary School</t>
  </si>
  <si>
    <t>St Wilfrid's CofE Primary School</t>
  </si>
  <si>
    <t>Caunton Dean Hole CofE Primary School</t>
  </si>
  <si>
    <t>Coddington CofE Primary and Nursery School</t>
  </si>
  <si>
    <t>Costock CofE Primary School</t>
  </si>
  <si>
    <t>Cuckney CofE Primary School</t>
  </si>
  <si>
    <t>Dunham-on-Trent CofE Primary School</t>
  </si>
  <si>
    <t>Kneesall CofE Primary School</t>
  </si>
  <si>
    <t>St Matthew's CofE Primary School</t>
  </si>
  <si>
    <t>Norwell CofE Primary School</t>
  </si>
  <si>
    <t>St Peter's CofE Junior School</t>
  </si>
  <si>
    <t>Holy Trinity CofE Infant School</t>
  </si>
  <si>
    <t>Lowe's Wong Anglican Methodist Junior School</t>
  </si>
  <si>
    <t>Trowell CofE Primary School</t>
  </si>
  <si>
    <t>Walesby CofE Primary School</t>
  </si>
  <si>
    <t>North Wheatley Church of England Primary School</t>
  </si>
  <si>
    <t>Ravenshead CofE Primary School</t>
  </si>
  <si>
    <t>Northfield Primary and Nursery School</t>
  </si>
  <si>
    <t>Langold Dyscarr Community School</t>
  </si>
  <si>
    <t>Heathlands Primary School</t>
  </si>
  <si>
    <t>Wynndale Primary School</t>
  </si>
  <si>
    <t>Bramcote CofE Primary School</t>
  </si>
  <si>
    <t>St Luke's CofE (Aided) Primary School</t>
  </si>
  <si>
    <t>St Anne's CofE (Aided) Primary School</t>
  </si>
  <si>
    <t>The Primary School of St Mary and St Martin</t>
  </si>
  <si>
    <t>Cotgrave CofE Primary School</t>
  </si>
  <si>
    <t>All Saints Anglican/Methodist Primary School</t>
  </si>
  <si>
    <t>Gamston CofE (Aided) Primary School</t>
  </si>
  <si>
    <t>Lowdham CofE Primary School</t>
  </si>
  <si>
    <t>Linby-cum-Papplewick CofE (VA) Primary School</t>
  </si>
  <si>
    <t>Sturton CofE Primary School</t>
  </si>
  <si>
    <t>Sutton-Cum-Lound CofE School</t>
  </si>
  <si>
    <t>Wood's Foundation CofE Primary School</t>
  </si>
  <si>
    <t>St Patrick's Catholic Primary School</t>
  </si>
  <si>
    <t>Holy Family Catholic Primary School</t>
  </si>
  <si>
    <t>Intake Farm Primary School</t>
  </si>
  <si>
    <t>Awsworth Primary and Nursery School</t>
  </si>
  <si>
    <t>Wadsworth Fields Primary School</t>
  </si>
  <si>
    <t>Samuel Barlow Primary Academy</t>
  </si>
  <si>
    <t>Thrumpton Primary Academy</t>
  </si>
  <si>
    <t>Bracken Lane Primary Academy</t>
  </si>
  <si>
    <t>Robert Miles Infant School</t>
  </si>
  <si>
    <t>Crossdale Primary School</t>
  </si>
  <si>
    <t>The Forest View Academy</t>
  </si>
  <si>
    <t>Sir John Sherbrooke Junior School</t>
  </si>
  <si>
    <t>Barnby Road Academy Primary and Nursery school</t>
  </si>
  <si>
    <t>Gunthorpe CofE Primary School</t>
  </si>
  <si>
    <t>The Sacred Heart Primary Catholic Voluntary Academy</t>
  </si>
  <si>
    <t>St. Joseph's Catholic Primary School, a Voluntary Academy</t>
  </si>
  <si>
    <t>St Edmund Campion Catholic Primary School</t>
  </si>
  <si>
    <t>The Suthers School</t>
  </si>
  <si>
    <t>Colonel Frank Seely Academy</t>
  </si>
  <si>
    <t>Model 1</t>
  </si>
  <si>
    <t>Model 2</t>
  </si>
  <si>
    <t>Model 3</t>
  </si>
  <si>
    <t>Eastlands Junior School (Welbeck Federation of Schools)</t>
  </si>
  <si>
    <t>Hucknall Flying High Academy</t>
  </si>
  <si>
    <t>Lawrence View Primary and Nursery School</t>
  </si>
  <si>
    <t>Netherfield Infant School (Welbeck Federation of Schools)</t>
  </si>
  <si>
    <t>Robert Mellors Primary Academy</t>
  </si>
  <si>
    <t>St Peter's CofE Primary Academy, Mansfield</t>
  </si>
  <si>
    <t>St Swithun's Church of England Primary Academy</t>
  </si>
  <si>
    <t>The Carlton Infant Academy</t>
  </si>
  <si>
    <t>The Carlton Junior Academy</t>
  </si>
  <si>
    <t>The Garibaldi School</t>
  </si>
  <si>
    <t>The Python Hill Academy</t>
  </si>
  <si>
    <t>The West Park Academy</t>
  </si>
  <si>
    <t>Funding % Increase</t>
  </si>
  <si>
    <t>Funding % increase</t>
  </si>
  <si>
    <t>Rosecliffe Spencer Academy</t>
  </si>
  <si>
    <t/>
  </si>
  <si>
    <t>Woodthorpe Infant School</t>
  </si>
  <si>
    <t>Huthwaite All Saint's CofE (Aided) Infant &amp; Preschool</t>
  </si>
  <si>
    <t>Farnsfield St Michael's Church of England Primary School</t>
  </si>
  <si>
    <t>Bleasby Church of England Primary School</t>
  </si>
  <si>
    <t>Halam Church of England Primary School</t>
  </si>
  <si>
    <t>St. Mary's Church of England Primary School, Edwinstowe</t>
  </si>
  <si>
    <t>The Florence Nightingale Academy</t>
  </si>
  <si>
    <t>Hucknall National Church of England Primary School</t>
  </si>
  <si>
    <t>Queen Elizabeth's Academy</t>
  </si>
  <si>
    <t>Bramcote College</t>
  </si>
  <si>
    <t>The Minster School</t>
  </si>
  <si>
    <t>School name</t>
  </si>
  <si>
    <t>Dfe Number</t>
  </si>
  <si>
    <t>Christ Church C of E Primary School</t>
  </si>
  <si>
    <t>St Peter's CofE Primary and Nursery School</t>
  </si>
  <si>
    <t>King Edward Primary School &amp; Nursery</t>
  </si>
  <si>
    <t>The St Augustine's Academy</t>
  </si>
  <si>
    <t>The King's Church of England Primary Academy</t>
  </si>
  <si>
    <t>Hillocks Primary Academy</t>
  </si>
  <si>
    <t>Fairfield Spencer Academy</t>
  </si>
  <si>
    <t>Chetwynd Spencer Academy</t>
  </si>
  <si>
    <t>John Hunt Academy</t>
  </si>
  <si>
    <t>Springbank Academy</t>
  </si>
  <si>
    <t>The Holgate Academy</t>
  </si>
  <si>
    <t>Arnold Hill Spencer Academy</t>
  </si>
  <si>
    <t>Rushcliffe Spencer Academy</t>
  </si>
  <si>
    <t>George Spencer Academy</t>
  </si>
  <si>
    <t>Bingham presumption primary free school</t>
  </si>
  <si>
    <t>Millside Spencer Academy</t>
  </si>
  <si>
    <t>Rivendell Primary Free School</t>
  </si>
  <si>
    <t>Funded numbers for 2022-23</t>
  </si>
  <si>
    <t>Budget allocation for 2022-23</t>
  </si>
  <si>
    <t>Rates included in allocation</t>
  </si>
  <si>
    <t>NOR used for modelling purposes (as 22-23)</t>
  </si>
  <si>
    <t>Difference in rates between approved 22-23 and 23-24 model</t>
  </si>
  <si>
    <t>2022-23 Post MFG Budget includes Rates NOT de-delegation</t>
  </si>
  <si>
    <t>Increase in funding between 22-23 &amp; 23-24 no rates no de-delegation</t>
  </si>
  <si>
    <t>Increase in funding between 22-23 &amp; 23-24 includes rates no de-delegation</t>
  </si>
  <si>
    <t>2022-23 Post MFG Budget no rates no de-delegation</t>
  </si>
  <si>
    <t xml:space="preserve">2023-24 Post MFG Budget no rates no de-delegation </t>
  </si>
  <si>
    <t>NOT SURE WHICH WE WILL SHOW - possibly no rates</t>
  </si>
  <si>
    <t>reduction due to error in 22-23</t>
  </si>
  <si>
    <t>Schools in receipt of sparsity with a gain cap in 22-23</t>
  </si>
  <si>
    <t>2023-24 Post MFG Budget includes Rates NOT de-delegation (BO)</t>
  </si>
  <si>
    <t>Minster excludes the increase in MPP</t>
  </si>
  <si>
    <t>MFG Allocation</t>
  </si>
  <si>
    <t>APT Master 0% MFG - no adjustment for Minster (excluded from MFG) - factors as NFF (2)</t>
  </si>
  <si>
    <t>APT Master 0% MFG - MPP Minster included - Factors as NFF (3)</t>
  </si>
  <si>
    <t>APT Master 0.25% MFG - no adjustment for Minster (excluded from MFG) - factors as NFF (2(4))</t>
  </si>
  <si>
    <t>APT Master 0.25% MFG - MPP Minster included - Factors as NFF (3(5))</t>
  </si>
  <si>
    <t>APT Master 0.5% MFG - no adjustment for Minster (excluded from MFG) - factors as NFF (2(6))</t>
  </si>
  <si>
    <t>APT Master 0.5% MFG - MPP Minster included - Factors as NFF (3(7))</t>
  </si>
  <si>
    <t>APT Master 0.5% MFG - MPP Minster included - Factors AWPU and School NFF rest min NFF (7(8))</t>
  </si>
  <si>
    <t>With a reduction of £600,000</t>
  </si>
  <si>
    <t>APT Master 0.5% MFG - MPP Minster included - Factors Pupil -2 School NFF (7(9))</t>
  </si>
  <si>
    <t>With a reduction of £600,000 - best reduction option</t>
  </si>
  <si>
    <t>With a reduction of £1,000,000</t>
  </si>
  <si>
    <t>APT Master 0.5% MFG - MPP Minster included - Factors Pupil -4 School NFF (7(10))</t>
  </si>
  <si>
    <t>APT Master 0.5% MFG - no adjustment for Minster (excluded from MFG) - factors as NFF - Gains Cap 36%(2(11))</t>
  </si>
  <si>
    <t>Reduction of £600,000 using a gains cap</t>
  </si>
  <si>
    <t>APT Master 0% MFG - MPP Minster included - Factors as NFF - Gains Cap 11.4%(3(12))</t>
  </si>
  <si>
    <t>APT Master 0.5% MFG - no adjustment for Minster (excluded from MFG) - factors as NFF - Gains Cap 17% (6(13))</t>
  </si>
  <si>
    <t>APT Master 0.5% MFG - MPP Minster included - Factors as NFF - Gains Cap 8.8% (7(14))</t>
  </si>
  <si>
    <t>MFG &amp; Cap Allocation in 2022-23</t>
  </si>
  <si>
    <t>APT Master 0% MFG - no adjustment for Minster (excluded from MFG) - factors as NFF -MODEL 2</t>
  </si>
  <si>
    <t>APT Master 0% MFG - MPP Minster included - Factors as NFF - MODEL 3</t>
  </si>
  <si>
    <t>APT Master 0.25% MFG - no adjustment for Minster (excluded from MFG) - factors as NFF - MODEL 4</t>
  </si>
  <si>
    <t>APT Master 0.25% MFG - MPP Minster included - Factors as NFF MODEL 5</t>
  </si>
  <si>
    <t>APT Master 0.5% MFG - no adjustment for Minster (excluded from MFG) - factors as NFF MODEL 6</t>
  </si>
  <si>
    <t>APT Master 0.5% MFG - MPP Minster included - Factors as NFF MODEL 7</t>
  </si>
  <si>
    <t>APT Master 0.5% MFG - MPP Minster included - Factors AWPU and School NFF rest min NFF MODEL 8</t>
  </si>
  <si>
    <t>APT Master 0.5% MFG - MPP Minster included - Factors Pupil -2 School NFF MODEL 9</t>
  </si>
  <si>
    <t>APT Master 0.5% MFG - MPP Minster included - Factors Pupil -4 School NFF MODEL 10</t>
  </si>
  <si>
    <t>APT Master 0% MFG - MPP Minster included - Factors as NFF - Gains Cap 11.4% MODEL 12</t>
  </si>
  <si>
    <t>APT Master 0.5% MFG - no adjustment for Minster (excluded from MFG) - factors as NFF - Gains Cap 17% MODEL 13</t>
  </si>
  <si>
    <t>APT Master 0.5% MFG - MPP Minster included - Factors as NFF - Gains Cap 8.8% MODEL 14</t>
  </si>
  <si>
    <t>BASED ON A BUDGET 0F £608,221,035.90 (PUF £4,813.57 NOS 67,003 &amp; SUF £6,144.66 NOS 45,536.50) + PREMISES</t>
  </si>
  <si>
    <t>THIS MODEL IS IF EVERYTHING IS AFFORDABLE</t>
  </si>
  <si>
    <t>Model 9 against Model 7</t>
  </si>
  <si>
    <t>Model 10 against Model 7</t>
  </si>
  <si>
    <t>Model 11 against Model 7</t>
  </si>
  <si>
    <t>Model 12 against Model 7</t>
  </si>
  <si>
    <t>Model 13 against Model 7</t>
  </si>
  <si>
    <t>Model 14 against Model 7</t>
  </si>
  <si>
    <t>APT Master 0% MFG - no adjustment for Minster (excluded from MFG) - factors as NFF - Gains Cap 36% MODEL 11</t>
  </si>
  <si>
    <t>MPP Minster Inc
0.5% MFG
Pupil -£2
School - NFF</t>
  </si>
  <si>
    <t>MPP Minster Inc
0.5% MFG
Pupil -£4
School - NFF</t>
  </si>
  <si>
    <t>MPP Minster Exc
0% MFG
Factors NFF
Gains Cap 36%</t>
  </si>
  <si>
    <t>MPP Minster Inc
0% MFG
Factors NFF
Gains Cap 11.4%</t>
  </si>
  <si>
    <t>MPP Minster Exc
0.5% MFG
Factors NFF
Gains Cap 17%</t>
  </si>
  <si>
    <t>MPP Minster Inc
0.5% MFG
Factors NFF
Gains Cap 8.8%</t>
  </si>
  <si>
    <t>Numbers of schools affected</t>
  </si>
  <si>
    <t>Highest loss after taking into account Minster not receiving the MPP (£220,277)</t>
  </si>
  <si>
    <t>Schools with a cap in 22-23</t>
  </si>
  <si>
    <t>Capped in 2022-23</t>
  </si>
  <si>
    <t>2023-24 Illustrative School Budgets</t>
  </si>
  <si>
    <t>Model 4</t>
  </si>
  <si>
    <t>Model 5</t>
  </si>
  <si>
    <t>Model 6</t>
  </si>
  <si>
    <t>Model 7</t>
  </si>
  <si>
    <t>Enter DfE number (example 8911234)</t>
  </si>
  <si>
    <t>Establishment Name</t>
  </si>
  <si>
    <t>Number on roll as at October 2021</t>
  </si>
  <si>
    <t>All these allocations have the supplementary grant included</t>
  </si>
  <si>
    <t>Highest loss includes Minster not receiving an adjustment to their MPP</t>
  </si>
  <si>
    <t xml:space="preserve">These allocations do not take into account any de-delegation </t>
  </si>
  <si>
    <t>Illustrative 2023-24 Budget includes rates</t>
  </si>
  <si>
    <t>Illustrative 2023-24 Budget excludes rates</t>
  </si>
  <si>
    <t>Number of schools affected
(329 total)</t>
  </si>
  <si>
    <t>Average</t>
  </si>
  <si>
    <t>This is the actual percentage for each school</t>
  </si>
  <si>
    <t>Similar to Model 2 just larger value, Spreads the pain of un-affordability across 262 schools (out of 329). Largest loss of funding is £18,364. largest percentage loss is 0.26% of the total budget. larger value losses are on the larger secondary school budgets, therefore a low percentage of budget.</t>
  </si>
  <si>
    <t>Model / Impact notes</t>
  </si>
  <si>
    <t>Spreads the un-affordability across 262 schools (out of 329). Largest loss of funding is £9,181. largest percentage loss is 0.13% of the total budget. larger value losses are on the larger secondary school budgets, therefore a low percentage of budget.</t>
  </si>
  <si>
    <t>Subject to sufficient funding then this is what we are aiming for. Last year there were significant increases in factors, particularly FSM, Mobility and Sparsity. Due to the lagged nature of the funding, the increases are not taken into account in the funding calculation but we are expected to pay it out (it does work the other way round if factors decrease).</t>
  </si>
  <si>
    <t>Model 4 pre Minster removal</t>
  </si>
  <si>
    <t>Model 6 pre Minster removal</t>
  </si>
  <si>
    <t>With an affordable allocation no shortfall in funding - Illustrative funding for 23-24 based on numbers on roll as above
Factors as National Funding Formula
0.5% Minimum Funding Guarantee</t>
  </si>
  <si>
    <t>Illustration with a shortfall of £600,000 in the formula
0.5% Minimum Funding Guarantee
Pupil Factors reduced by £2 against the National Funding Formula</t>
  </si>
  <si>
    <t>Illustration with a shortfall of £1,000,000 in the formula
0.5% Minimum Funding Guarantee
Pupil Factors reduced by £4 against the National Funding Formula</t>
  </si>
  <si>
    <t>Illustration with a shortfall of £600,000 in the formula
0% Minimum Funding Guarantee
Factors as National Funding Formula
Gains Cap @ 11.4%</t>
  </si>
  <si>
    <t>Illustration with a shortfall of £600,000 in the formula
0.5% Minimum Funding Guarantee
Factors as National Funding Formula
Gains Cap @ 8.8%</t>
  </si>
  <si>
    <t>Places the burden of not being able to afford the NFF onto 43 schools (out of 329). 12 of these schools lose more than £10k (up to £49k) and most of the 12 are small schools losing up 13.75% of their budget.</t>
  </si>
  <si>
    <t>Places the burden of not being able to afford the NFF onto 17 schools (out of 329). 12 of these lose more than £10k (up to £52k) and most of the 12 are small schools losing up 14.22% of their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</si>
</sst>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8" formatCode="&quot;£&quot;#,##0.00;[Red]\-&quot;£&quot;#,##0.00"/>
    <numFmt numFmtId="43" formatCode="_-* #,##0.00_-;\-* #,##0.00_-;_-* &quot;-&quot;??_-;_-@_-"/>
    <numFmt numFmtId="164" formatCode="&quot;£&quot;#,##0"/>
    <numFmt numFmtId="165" formatCode="#,##0_ ;\-#,##0\ "/>
    <numFmt numFmtId="166" formatCode="_-* #,##0.0_-;\-* #,##0.0_-;_-* &quot;-&quot;??_-;_-@_-"/>
    <numFmt numFmtId="167" formatCode="&quot;£&quot;#,##0.00"/>
    <numFmt numFmtId="168" formatCode="_(&quot;£&quot;* #,##0.00_);_(&quot;£&quot;* \(#,##0.00\);_(&quot;£&quot;* &quot;-&quot;??_);_(@_)"/>
    <numFmt numFmtId="169" formatCode="#,##0.0"/>
  </numFmts>
  <fonts count="24" x14ac:knownFonts="1">
    <font>
      <sz val="11"/>
      <color theme="1"/>
      <name val="Calibri"/>
      <family val="2"/>
      <scheme val="minor"/>
    </font>
    <font>
      <sz val="11"/>
      <color rgb="FFFF0000"/>
      <name val="Arial"/>
      <family val="2"/>
    </font>
    <font>
      <sz val="10"/>
      <name val="Arial"/>
      <family val="2"/>
    </font>
    <font>
      <sz val="11"/>
      <color rgb="FFFF0000"/>
      <name val="Calibri"/>
      <family val="2"/>
      <scheme val="minor"/>
    </font>
    <font>
      <b/>
      <sz val="14"/>
      <color rgb="FFFF0000"/>
      <name val="Arial"/>
      <family val="2"/>
    </font>
    <font>
      <b/>
      <sz val="12"/>
      <color rgb="FFFF0000"/>
      <name val="Arial"/>
      <family val="2"/>
    </font>
    <font>
      <sz val="11"/>
      <color theme="1"/>
      <name val="Calibri"/>
      <family val="2"/>
      <scheme val="minor"/>
    </font>
    <font>
      <sz val="11"/>
      <name val="Calibri"/>
      <family val="2"/>
    </font>
    <font>
      <b/>
      <sz val="11"/>
      <color rgb="FFFF0000"/>
      <name val="Calibri"/>
      <family val="2"/>
      <scheme val="minor"/>
    </font>
    <font>
      <sz val="11"/>
      <name val="Calibri"/>
      <family val="2"/>
      <scheme val="minor"/>
    </font>
    <font>
      <b/>
      <sz val="11"/>
      <name val="Calibri"/>
      <family val="2"/>
      <scheme val="minor"/>
    </font>
    <font>
      <sz val="11"/>
      <color rgb="FF0000FF"/>
      <name val="Calibri"/>
      <family val="2"/>
      <scheme val="minor"/>
    </font>
    <font>
      <b/>
      <sz val="11"/>
      <color theme="9" tint="-0.249977111117893"/>
      <name val="Calibri"/>
      <family val="2"/>
      <scheme val="minor"/>
    </font>
    <font>
      <b/>
      <sz val="11"/>
      <color rgb="FF0000FF"/>
      <name val="Calibri"/>
      <family val="2"/>
      <scheme val="minor"/>
    </font>
    <font>
      <b/>
      <sz val="11"/>
      <color theme="1"/>
      <name val="Calibri"/>
      <family val="2"/>
      <scheme val="minor"/>
    </font>
    <font>
      <b/>
      <sz val="14"/>
      <name val="Calibri"/>
      <family val="2"/>
      <scheme val="minor"/>
    </font>
    <font>
      <b/>
      <u/>
      <sz val="11"/>
      <name val="Calibri"/>
      <family val="2"/>
      <scheme val="minor"/>
    </font>
    <font>
      <b/>
      <sz val="14"/>
      <name val="Arial"/>
      <family val="2"/>
    </font>
    <font>
      <b/>
      <sz val="12"/>
      <name val="Arial"/>
      <family val="2"/>
    </font>
    <font>
      <sz val="11"/>
      <name val="Arial"/>
      <family val="2"/>
    </font>
    <font>
      <strike/>
      <sz val="11"/>
      <color rgb="FFFF0000"/>
      <name val="Arial"/>
      <family val="2"/>
    </font>
    <font>
      <b/>
      <sz val="11"/>
      <name val="Arial"/>
      <family val="2"/>
    </font>
    <font>
      <sz val="8"/>
      <name val="Calibri"/>
      <family val="2"/>
      <scheme val="minor"/>
    </font>
    <font>
      <b/>
      <sz val="11"/>
      <color rgb="FF002060"/>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4" tint="0.59999389629810485"/>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4" tint="0.59996337778862885"/>
      </left>
      <right style="thick">
        <color theme="3" tint="0.39994506668294322"/>
      </right>
      <top style="thick">
        <color theme="4" tint="0.59996337778862885"/>
      </top>
      <bottom style="thick">
        <color theme="3"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5">
    <xf numFmtId="0" fontId="0" fillId="0" borderId="0"/>
    <xf numFmtId="43" fontId="6"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cellStyleXfs>
  <cellXfs count="123">
    <xf numFmtId="0" fontId="0" fillId="0" borderId="0" xfId="0"/>
    <xf numFmtId="0" fontId="1" fillId="5" borderId="0" xfId="0" applyFont="1" applyFill="1"/>
    <xf numFmtId="0" fontId="1" fillId="5" borderId="0" xfId="0" applyFont="1" applyFill="1" applyAlignment="1">
      <alignment horizontal="left"/>
    </xf>
    <xf numFmtId="0" fontId="1" fillId="2" borderId="0" xfId="0" applyFont="1" applyFill="1"/>
    <xf numFmtId="0" fontId="4" fillId="5" borderId="0" xfId="0" applyFont="1" applyFill="1" applyAlignment="1">
      <alignment horizontal="center" vertical="center"/>
    </xf>
    <xf numFmtId="0" fontId="1" fillId="5" borderId="0" xfId="0" applyFont="1" applyFill="1" applyBorder="1" applyAlignment="1">
      <alignment horizontal="left"/>
    </xf>
    <xf numFmtId="0" fontId="1" fillId="5" borderId="0" xfId="0" applyFont="1" applyFill="1" applyAlignment="1">
      <alignment wrapText="1"/>
    </xf>
    <xf numFmtId="5" fontId="1" fillId="2" borderId="1" xfId="0" applyNumberFormat="1" applyFont="1" applyFill="1" applyBorder="1" applyAlignment="1">
      <alignment horizontal="center" vertical="center"/>
    </xf>
    <xf numFmtId="0" fontId="5" fillId="5" borderId="0" xfId="0" applyFont="1" applyFill="1" applyAlignment="1">
      <alignment horizontal="right"/>
    </xf>
    <xf numFmtId="0" fontId="1" fillId="5" borderId="0" xfId="0" applyFont="1" applyFill="1" applyAlignment="1">
      <alignment horizontal="center" wrapText="1"/>
    </xf>
    <xf numFmtId="0" fontId="3" fillId="0" borderId="0" xfId="0" applyFont="1" applyBorder="1"/>
    <xf numFmtId="0" fontId="3" fillId="3" borderId="0" xfId="0" applyFont="1" applyFill="1" applyBorder="1"/>
    <xf numFmtId="3" fontId="3" fillId="0" borderId="0" xfId="0" applyNumberFormat="1" applyFont="1" applyBorder="1"/>
    <xf numFmtId="1" fontId="7" fillId="0" borderId="0" xfId="0" applyNumberFormat="1" applyFont="1" applyFill="1" applyBorder="1" applyAlignment="1">
      <alignment horizontal="left"/>
    </xf>
    <xf numFmtId="0" fontId="7" fillId="0" borderId="0" xfId="0" applyFont="1" applyFill="1" applyBorder="1" applyAlignment="1">
      <alignment horizontal="left"/>
    </xf>
    <xf numFmtId="0" fontId="3" fillId="0" borderId="0" xfId="0" applyFont="1" applyFill="1" applyBorder="1"/>
    <xf numFmtId="3" fontId="9" fillId="0" borderId="0" xfId="0" applyNumberFormat="1" applyFont="1" applyFill="1" applyBorder="1"/>
    <xf numFmtId="0" fontId="9" fillId="0" borderId="0" xfId="0" applyFont="1" applyFill="1" applyBorder="1" applyAlignment="1">
      <alignment wrapText="1"/>
    </xf>
    <xf numFmtId="166" fontId="10" fillId="0" borderId="0" xfId="1" applyNumberFormat="1" applyFont="1" applyFill="1" applyBorder="1" applyAlignment="1">
      <alignment wrapText="1"/>
    </xf>
    <xf numFmtId="167" fontId="10" fillId="0" borderId="0" xfId="0" applyNumberFormat="1" applyFont="1" applyFill="1" applyBorder="1" applyAlignment="1">
      <alignment wrapText="1"/>
    </xf>
    <xf numFmtId="0" fontId="9" fillId="0" borderId="0" xfId="0" applyFont="1" applyFill="1" applyBorder="1" applyAlignment="1">
      <alignment horizontal="left"/>
    </xf>
    <xf numFmtId="166" fontId="9" fillId="0" borderId="0" xfId="1" applyNumberFormat="1" applyFont="1" applyFill="1" applyBorder="1"/>
    <xf numFmtId="167" fontId="9" fillId="0" borderId="0" xfId="0" applyNumberFormat="1" applyFont="1" applyFill="1" applyBorder="1"/>
    <xf numFmtId="0" fontId="3" fillId="0" borderId="0" xfId="0" applyFont="1" applyFill="1" applyBorder="1" applyAlignment="1">
      <alignment horizontal="left"/>
    </xf>
    <xf numFmtId="167" fontId="3" fillId="0" borderId="0" xfId="0" applyNumberFormat="1" applyFont="1" applyFill="1" applyBorder="1"/>
    <xf numFmtId="0" fontId="11" fillId="0" borderId="0" xfId="0" applyFont="1" applyBorder="1" applyAlignment="1">
      <alignment wrapText="1"/>
    </xf>
    <xf numFmtId="167" fontId="11" fillId="0" borderId="0" xfId="0" applyNumberFormat="1" applyFont="1" applyFill="1" applyBorder="1"/>
    <xf numFmtId="0" fontId="9" fillId="0" borderId="0" xfId="0" applyFont="1" applyBorder="1"/>
    <xf numFmtId="0" fontId="9" fillId="6" borderId="0" xfId="0" applyFont="1" applyFill="1" applyBorder="1" applyAlignment="1">
      <alignment wrapText="1"/>
    </xf>
    <xf numFmtId="0" fontId="9" fillId="7" borderId="0" xfId="0" applyFont="1" applyFill="1" applyBorder="1" applyAlignment="1">
      <alignment wrapText="1"/>
    </xf>
    <xf numFmtId="167" fontId="10" fillId="6" borderId="0" xfId="0" applyNumberFormat="1" applyFont="1" applyFill="1" applyBorder="1" applyAlignment="1">
      <alignment wrapText="1"/>
    </xf>
    <xf numFmtId="167" fontId="10" fillId="7" borderId="0" xfId="0" applyNumberFormat="1" applyFont="1" applyFill="1" applyBorder="1" applyAlignment="1">
      <alignment wrapText="1"/>
    </xf>
    <xf numFmtId="10" fontId="9" fillId="0" borderId="0" xfId="0" applyNumberFormat="1" applyFont="1" applyFill="1" applyBorder="1"/>
    <xf numFmtId="0" fontId="9" fillId="8" borderId="0" xfId="0" applyFont="1" applyFill="1" applyBorder="1"/>
    <xf numFmtId="169" fontId="9" fillId="0" borderId="0" xfId="0" applyNumberFormat="1" applyFont="1" applyBorder="1"/>
    <xf numFmtId="0" fontId="9" fillId="0" borderId="0" xfId="0" applyFont="1" applyBorder="1" applyAlignment="1">
      <alignment wrapText="1"/>
    </xf>
    <xf numFmtId="0" fontId="9" fillId="9" borderId="0" xfId="0" applyFont="1" applyFill="1" applyBorder="1"/>
    <xf numFmtId="0" fontId="9" fillId="9" borderId="0" xfId="0" applyFont="1" applyFill="1" applyBorder="1" applyAlignment="1">
      <alignment horizontal="left"/>
    </xf>
    <xf numFmtId="0" fontId="9" fillId="10" borderId="0" xfId="0" applyFont="1" applyFill="1" applyBorder="1" applyAlignment="1">
      <alignment horizontal="left"/>
    </xf>
    <xf numFmtId="0" fontId="9" fillId="10" borderId="0" xfId="0" applyFont="1" applyFill="1" applyBorder="1"/>
    <xf numFmtId="3" fontId="11" fillId="0" borderId="0" xfId="0" applyNumberFormat="1" applyFont="1" applyFill="1" applyBorder="1"/>
    <xf numFmtId="0" fontId="8" fillId="0" borderId="7" xfId="0" applyFont="1" applyBorder="1" applyAlignment="1"/>
    <xf numFmtId="0" fontId="3" fillId="11" borderId="0" xfId="0" applyFont="1" applyFill="1" applyBorder="1"/>
    <xf numFmtId="3" fontId="10" fillId="0" borderId="0" xfId="0" applyNumberFormat="1" applyFont="1" applyBorder="1"/>
    <xf numFmtId="0" fontId="10" fillId="0" borderId="0" xfId="0" applyFont="1" applyBorder="1" applyAlignment="1">
      <alignment horizontal="left" wrapText="1"/>
    </xf>
    <xf numFmtId="4" fontId="9" fillId="0" borderId="0" xfId="0" applyNumberFormat="1" applyFont="1" applyBorder="1"/>
    <xf numFmtId="0" fontId="12" fillId="0" borderId="4" xfId="0" applyFont="1" applyBorder="1" applyAlignment="1"/>
    <xf numFmtId="8" fontId="9" fillId="0" borderId="0" xfId="0" applyNumberFormat="1" applyFont="1" applyBorder="1"/>
    <xf numFmtId="6" fontId="9" fillId="0" borderId="0" xfId="0" applyNumberFormat="1" applyFont="1" applyBorder="1"/>
    <xf numFmtId="0" fontId="8" fillId="0" borderId="0" xfId="0" applyFont="1" applyBorder="1"/>
    <xf numFmtId="0" fontId="14" fillId="0" borderId="0" xfId="0" applyFont="1" applyAlignment="1">
      <alignment horizontal="right"/>
    </xf>
    <xf numFmtId="0" fontId="10" fillId="0" borderId="0" xfId="0" applyFont="1" applyBorder="1"/>
    <xf numFmtId="8" fontId="10" fillId="0" borderId="0" xfId="0" applyNumberFormat="1" applyFont="1" applyBorder="1"/>
    <xf numFmtId="0" fontId="14" fillId="12" borderId="0" xfId="0" applyFont="1" applyFill="1" applyAlignment="1">
      <alignment horizontal="right"/>
    </xf>
    <xf numFmtId="8" fontId="10" fillId="12" borderId="0" xfId="0" applyNumberFormat="1" applyFont="1" applyFill="1" applyBorder="1"/>
    <xf numFmtId="0" fontId="16" fillId="0" borderId="0" xfId="0" applyFont="1" applyBorder="1"/>
    <xf numFmtId="0" fontId="1" fillId="5" borderId="0" xfId="0" applyFont="1" applyFill="1" applyAlignment="1">
      <alignment horizontal="center" wrapText="1"/>
    </xf>
    <xf numFmtId="0" fontId="3" fillId="13" borderId="0" xfId="0" applyFont="1" applyFill="1" applyBorder="1"/>
    <xf numFmtId="0" fontId="9" fillId="13" borderId="0" xfId="0" applyFont="1" applyFill="1" applyBorder="1"/>
    <xf numFmtId="0" fontId="9" fillId="13" borderId="0" xfId="0" applyFont="1" applyFill="1" applyBorder="1" applyAlignment="1">
      <alignment horizontal="left"/>
    </xf>
    <xf numFmtId="0" fontId="13" fillId="0" borderId="0" xfId="0" applyFont="1" applyBorder="1"/>
    <xf numFmtId="0" fontId="11" fillId="0" borderId="0" xfId="0" applyFont="1" applyBorder="1"/>
    <xf numFmtId="0" fontId="18" fillId="5" borderId="0" xfId="0" applyFont="1" applyFill="1"/>
    <xf numFmtId="0" fontId="19" fillId="5" borderId="0" xfId="0" applyFont="1" applyFill="1" applyAlignment="1">
      <alignment horizontal="center" vertical="center" wrapText="1"/>
    </xf>
    <xf numFmtId="0" fontId="20" fillId="5" borderId="0" xfId="0" applyFont="1" applyFill="1"/>
    <xf numFmtId="0" fontId="20" fillId="5" borderId="0" xfId="0" applyFont="1" applyFill="1" applyAlignment="1">
      <alignment wrapText="1"/>
    </xf>
    <xf numFmtId="5" fontId="20" fillId="2" borderId="1" xfId="0" applyNumberFormat="1" applyFont="1" applyFill="1" applyBorder="1" applyAlignment="1">
      <alignment horizontal="center" vertical="center"/>
    </xf>
    <xf numFmtId="0" fontId="20" fillId="5" borderId="0" xfId="0" applyFont="1" applyFill="1" applyAlignment="1">
      <alignment horizontal="center" wrapText="1"/>
    </xf>
    <xf numFmtId="0" fontId="19" fillId="4" borderId="2" xfId="0" applyFont="1" applyFill="1" applyBorder="1"/>
    <xf numFmtId="0" fontId="19" fillId="2" borderId="1" xfId="0" applyFont="1" applyFill="1" applyBorder="1" applyAlignment="1">
      <alignment horizontal="left"/>
    </xf>
    <xf numFmtId="0" fontId="19" fillId="4" borderId="2" xfId="0" applyFont="1" applyFill="1" applyBorder="1" applyAlignment="1">
      <alignment wrapText="1"/>
    </xf>
    <xf numFmtId="165" fontId="19" fillId="2" borderId="1" xfId="0" applyNumberFormat="1" applyFont="1" applyFill="1" applyBorder="1" applyAlignment="1">
      <alignment horizontal="left"/>
    </xf>
    <xf numFmtId="0" fontId="3" fillId="12" borderId="0" xfId="0" applyFont="1" applyFill="1" applyBorder="1"/>
    <xf numFmtId="0" fontId="8" fillId="12" borderId="0" xfId="0" applyFont="1" applyFill="1" applyBorder="1"/>
    <xf numFmtId="0" fontId="2" fillId="5" borderId="0" xfId="0" applyFont="1" applyFill="1" applyAlignment="1">
      <alignment horizontal="center" wrapText="1"/>
    </xf>
    <xf numFmtId="5" fontId="19" fillId="2" borderId="1" xfId="0" applyNumberFormat="1" applyFont="1" applyFill="1" applyBorder="1" applyAlignment="1">
      <alignment horizontal="center" vertical="center"/>
    </xf>
    <xf numFmtId="0" fontId="19" fillId="5" borderId="0" xfId="0" applyFont="1" applyFill="1"/>
    <xf numFmtId="0" fontId="19" fillId="5" borderId="0" xfId="0" applyFont="1" applyFill="1" applyAlignment="1">
      <alignment wrapText="1"/>
    </xf>
    <xf numFmtId="10" fontId="3" fillId="0" borderId="0" xfId="4" applyNumberFormat="1" applyFont="1" applyBorder="1"/>
    <xf numFmtId="10" fontId="9" fillId="0" borderId="0" xfId="4" applyNumberFormat="1" applyFont="1" applyBorder="1"/>
    <xf numFmtId="164"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10" fontId="9" fillId="0" borderId="0" xfId="0" applyNumberFormat="1" applyFont="1" applyBorder="1"/>
    <xf numFmtId="0" fontId="23" fillId="2" borderId="1" xfId="0" applyNumberFormat="1" applyFont="1" applyFill="1" applyBorder="1" applyAlignment="1">
      <alignment horizontal="center" vertical="center" wrapText="1"/>
    </xf>
    <xf numFmtId="0" fontId="9" fillId="0" borderId="0" xfId="0" applyFont="1" applyFill="1" applyBorder="1"/>
    <xf numFmtId="0" fontId="13" fillId="0" borderId="0" xfId="0" applyFont="1" applyFill="1" applyBorder="1"/>
    <xf numFmtId="0" fontId="11" fillId="0" borderId="0" xfId="0" applyFont="1" applyFill="1" applyBorder="1"/>
    <xf numFmtId="0" fontId="8" fillId="0" borderId="0" xfId="0" applyFont="1" applyFill="1" applyBorder="1"/>
    <xf numFmtId="0" fontId="14" fillId="0" borderId="0" xfId="0" applyFont="1" applyFill="1" applyAlignment="1">
      <alignment horizontal="right"/>
    </xf>
    <xf numFmtId="0" fontId="2" fillId="5" borderId="0" xfId="0" applyFont="1" applyFill="1" applyAlignment="1">
      <alignment horizontal="center" wrapText="1"/>
    </xf>
    <xf numFmtId="0" fontId="17" fillId="5" borderId="0" xfId="0" applyFont="1" applyFill="1" applyAlignment="1">
      <alignment horizontal="center" vertical="center"/>
    </xf>
    <xf numFmtId="0" fontId="19" fillId="2" borderId="8" xfId="0" applyFont="1" applyFill="1" applyBorder="1" applyAlignment="1">
      <alignment horizontal="left"/>
    </xf>
    <xf numFmtId="0" fontId="19" fillId="2" borderId="9" xfId="0" applyFont="1" applyFill="1" applyBorder="1" applyAlignment="1">
      <alignment horizontal="left"/>
    </xf>
    <xf numFmtId="0" fontId="19" fillId="2" borderId="10" xfId="0" applyFont="1" applyFill="1" applyBorder="1" applyAlignment="1">
      <alignment horizontal="left"/>
    </xf>
    <xf numFmtId="0" fontId="2" fillId="5" borderId="0" xfId="0" applyFont="1" applyFill="1" applyAlignment="1">
      <alignment horizontal="center" vertical="center" wrapText="1"/>
    </xf>
    <xf numFmtId="0" fontId="21" fillId="5" borderId="0" xfId="0" applyFont="1" applyFill="1" applyBorder="1" applyAlignment="1">
      <alignment horizontal="center" vertical="top" wrapText="1"/>
    </xf>
    <xf numFmtId="3" fontId="9" fillId="0" borderId="6" xfId="0" applyNumberFormat="1" applyFont="1" applyFill="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3" fontId="9" fillId="0" borderId="0" xfId="0" applyNumberFormat="1" applyFont="1" applyFill="1" applyBorder="1" applyAlignment="1">
      <alignment horizontal="center"/>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3" fillId="0" borderId="7" xfId="0" applyFont="1" applyFill="1" applyBorder="1" applyAlignment="1">
      <alignment horizontal="left" wrapText="1"/>
    </xf>
    <xf numFmtId="3" fontId="15" fillId="0" borderId="7" xfId="0" applyNumberFormat="1" applyFont="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5" xfId="0" applyFont="1" applyBorder="1" applyAlignment="1">
      <alignment horizontal="center" wrapText="1"/>
    </xf>
  </cellXfs>
  <cellStyles count="5">
    <cellStyle name="Comma" xfId="1" builtinId="3"/>
    <cellStyle name="Currency 3" xfId="2" xr:uid="{6ED57D4C-75B6-4DFB-8CCB-ED86A6B9D214}"/>
    <cellStyle name="Normal" xfId="0" builtinId="0"/>
    <cellStyle name="Percent" xfId="4" builtinId="5"/>
    <cellStyle name="Percent 2" xfId="3" xr:uid="{75C9073F-875C-4D75-940E-CB0E97C417A0}"/>
  </cellStyles>
  <dxfs count="0"/>
  <tableStyles count="0" defaultTableStyle="TableStyleMedium2" defaultPivotStyle="PivotStyleLight16"/>
  <colors>
    <mruColors>
      <color rgb="FF0000FF"/>
      <color rgb="FFDBFDDE"/>
      <color rgb="FFE5E5FF"/>
      <color rgb="FFB498D0"/>
      <color rgb="FFC681FF"/>
      <color rgb="FFEED9FF"/>
      <color rgb="FFD5ABFF"/>
      <color rgb="FFC1C1FF"/>
      <color rgb="FF99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fs01-data\Support%20Services\Finance\Sup%20Sch%20Fin%20Mgmnt\Sup%20for%20Schs\School%20Budget%20Policy%20(TD)\2022_23\School%20consultation\working%20papers\202223_P1_APT_891_Nottinghamshire_with%2021_22%20apvd%20no%20rates%20for%20consultation-%20model%201.xlsx?1FA00C6A" TargetMode="External"/><Relationship Id="rId1" Type="http://schemas.openxmlformats.org/officeDocument/2006/relationships/externalLinkPath" Target="file:///\\1FA00C6A\202223_P1_APT_891_Nottinghamshire_with%2021_22%20apvd%20no%20rates%20for%20consultation-%20mode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1-22 submitted baselines"/>
      <sheetName val="21-22 HN places"/>
      <sheetName val="Proposed Free Schools"/>
      <sheetName val="Inputs &amp; Adjustments"/>
      <sheetName val="Local Factors"/>
      <sheetName val="Adjusted Factors"/>
      <sheetName val="21-22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sheetData sheetId="1"/>
      <sheetData sheetId="2"/>
      <sheetData sheetId="3"/>
      <sheetData sheetId="4"/>
      <sheetData sheetId="5"/>
      <sheetData sheetId="6"/>
      <sheetData sheetId="7">
        <row r="590">
          <cell r="L590" t="str">
            <v/>
          </cell>
        </row>
      </sheetData>
      <sheetData sheetId="8">
        <row r="1">
          <cell r="O1"/>
        </row>
      </sheetData>
      <sheetData sheetId="9"/>
      <sheetData sheetId="10"/>
      <sheetData sheetId="11"/>
      <sheetData sheetId="12">
        <row r="9">
          <cell r="D9">
            <v>4265</v>
          </cell>
          <cell r="E9">
            <v>5321</v>
          </cell>
          <cell r="G9">
            <v>5831</v>
          </cell>
        </row>
        <row r="14">
          <cell r="E14">
            <v>3225.9110899999996</v>
          </cell>
          <cell r="L14"/>
        </row>
        <row r="15">
          <cell r="E15">
            <v>4548.5647199999994</v>
          </cell>
          <cell r="L15"/>
        </row>
        <row r="16">
          <cell r="E16">
            <v>5126.1602399999992</v>
          </cell>
          <cell r="L16"/>
        </row>
        <row r="18">
          <cell r="E18">
            <v>471.30189999999999</v>
          </cell>
          <cell r="F18">
            <v>471.30189999999999</v>
          </cell>
          <cell r="L18">
            <v>1</v>
          </cell>
          <cell r="M18">
            <v>1</v>
          </cell>
        </row>
        <row r="19">
          <cell r="E19">
            <v>591.63429999999994</v>
          </cell>
          <cell r="F19">
            <v>867.39604999999995</v>
          </cell>
          <cell r="L19">
            <v>1</v>
          </cell>
          <cell r="M19">
            <v>1</v>
          </cell>
        </row>
        <row r="20">
          <cell r="E20">
            <v>220.60939999999999</v>
          </cell>
          <cell r="F20">
            <v>320.88639999999998</v>
          </cell>
          <cell r="L20">
            <v>1</v>
          </cell>
          <cell r="M20">
            <v>1</v>
          </cell>
        </row>
        <row r="21">
          <cell r="E21">
            <v>270.74789999999996</v>
          </cell>
          <cell r="F21">
            <v>426.17724999999996</v>
          </cell>
          <cell r="L21">
            <v>1</v>
          </cell>
          <cell r="M21">
            <v>1</v>
          </cell>
        </row>
        <row r="22">
          <cell r="E22">
            <v>421.16339999999997</v>
          </cell>
          <cell r="F22">
            <v>596.64814999999999</v>
          </cell>
          <cell r="L22">
            <v>1</v>
          </cell>
          <cell r="M22">
            <v>1</v>
          </cell>
        </row>
        <row r="23">
          <cell r="E23">
            <v>461.27419999999995</v>
          </cell>
          <cell r="F23">
            <v>651.80049999999994</v>
          </cell>
          <cell r="L23">
            <v>1</v>
          </cell>
          <cell r="M23">
            <v>1</v>
          </cell>
        </row>
        <row r="24">
          <cell r="E24">
            <v>491.35729999999995</v>
          </cell>
          <cell r="F24">
            <v>701.93899999999996</v>
          </cell>
          <cell r="L24">
            <v>1</v>
          </cell>
          <cell r="M24">
            <v>1</v>
          </cell>
        </row>
        <row r="25">
          <cell r="E25">
            <v>641.77279999999996</v>
          </cell>
          <cell r="F25">
            <v>892.46529999999996</v>
          </cell>
          <cell r="L25">
            <v>1</v>
          </cell>
          <cell r="M25">
            <v>1</v>
          </cell>
        </row>
        <row r="27">
          <cell r="E27">
            <v>0</v>
          </cell>
          <cell r="L27">
            <v>1</v>
          </cell>
        </row>
        <row r="28">
          <cell r="D28" t="str">
            <v>EAL 3 Primary</v>
          </cell>
          <cell r="E28">
            <v>566.56504999999993</v>
          </cell>
          <cell r="L28"/>
        </row>
        <row r="29">
          <cell r="D29" t="str">
            <v>EAL 3 Secondary</v>
          </cell>
          <cell r="F29">
            <v>1534.2380999999998</v>
          </cell>
          <cell r="M29"/>
        </row>
        <row r="30">
          <cell r="E30">
            <v>927.56224999999995</v>
          </cell>
          <cell r="F30">
            <v>1333.6840999999999</v>
          </cell>
          <cell r="L30"/>
          <cell r="M30"/>
        </row>
        <row r="32">
          <cell r="F32">
            <v>1133.1300999999999</v>
          </cell>
          <cell r="L32">
            <v>1</v>
          </cell>
        </row>
        <row r="33">
          <cell r="F33">
            <v>1714.7366999999999</v>
          </cell>
          <cell r="M33">
            <v>1</v>
          </cell>
        </row>
        <row r="43">
          <cell r="F43">
            <v>121636.00099999999</v>
          </cell>
          <cell r="G43">
            <v>121636.00099999999</v>
          </cell>
          <cell r="L43"/>
          <cell r="M43"/>
        </row>
        <row r="44">
          <cell r="F44">
            <v>55152.35</v>
          </cell>
          <cell r="G44">
            <v>80221.599999999991</v>
          </cell>
          <cell r="H44"/>
          <cell r="I44"/>
          <cell r="L44"/>
          <cell r="M44"/>
        </row>
        <row r="51">
          <cell r="L51"/>
        </row>
        <row r="52">
          <cell r="L52"/>
        </row>
        <row r="53">
          <cell r="L53"/>
        </row>
        <row r="57">
          <cell r="L57"/>
        </row>
        <row r="58">
          <cell r="L58"/>
        </row>
        <row r="59">
          <cell r="L59"/>
        </row>
        <row r="60">
          <cell r="L60"/>
        </row>
        <row r="61">
          <cell r="L61"/>
        </row>
        <row r="62">
          <cell r="L62"/>
        </row>
        <row r="66">
          <cell r="L66"/>
        </row>
        <row r="69">
          <cell r="H69">
            <v>5.0000000000000001E-3</v>
          </cell>
        </row>
        <row r="71">
          <cell r="J71" t="str">
            <v>Yes</v>
          </cell>
        </row>
        <row r="72">
          <cell r="D72">
            <v>2.8000000000000001E-2</v>
          </cell>
          <cell r="G72"/>
        </row>
        <row r="76">
          <cell r="L76"/>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L39"/>
  <sheetViews>
    <sheetView tabSelected="1" workbookViewId="0">
      <selection activeCell="D3" sqref="D3"/>
    </sheetView>
  </sheetViews>
  <sheetFormatPr defaultColWidth="9.109375" defaultRowHeight="13.8" x14ac:dyDescent="0.25"/>
  <cols>
    <col min="1" max="1" width="1.88671875" style="3" customWidth="1"/>
    <col min="2" max="2" width="60.77734375" style="3" customWidth="1"/>
    <col min="3" max="3" width="1.5546875" style="3" customWidth="1"/>
    <col min="4" max="4" width="16.109375" style="3" customWidth="1"/>
    <col min="5" max="5" width="0.88671875" style="3" customWidth="1"/>
    <col min="6" max="6" width="16.109375" style="3" customWidth="1"/>
    <col min="7" max="7" width="0.88671875" style="3" customWidth="1"/>
    <col min="8" max="8" width="16.109375" style="3" customWidth="1"/>
    <col min="9" max="9" width="0.88671875" style="3" customWidth="1"/>
    <col min="10" max="10" width="74.33203125" style="3" customWidth="1"/>
    <col min="11" max="11" width="0.88671875" style="3" customWidth="1"/>
    <col min="12" max="12" width="2.44140625" style="3" customWidth="1"/>
    <col min="13" max="16384" width="9.109375" style="3"/>
  </cols>
  <sheetData>
    <row r="1" spans="1:12" ht="18.75" customHeight="1" x14ac:dyDescent="0.25">
      <c r="A1" s="90" t="s">
        <v>401</v>
      </c>
      <c r="B1" s="90"/>
      <c r="C1" s="90"/>
      <c r="D1" s="90"/>
      <c r="E1" s="90"/>
      <c r="F1" s="90"/>
      <c r="G1" s="90"/>
      <c r="H1" s="90"/>
      <c r="I1" s="90"/>
      <c r="J1" s="90"/>
      <c r="K1" s="90"/>
      <c r="L1" s="1"/>
    </row>
    <row r="2" spans="1:12" ht="12" customHeight="1" thickBot="1" x14ac:dyDescent="0.3">
      <c r="A2" s="4"/>
      <c r="B2" s="4"/>
      <c r="C2" s="4"/>
      <c r="D2" s="4"/>
      <c r="E2" s="4"/>
      <c r="F2" s="4"/>
      <c r="G2" s="4"/>
      <c r="H2" s="4"/>
      <c r="I2" s="4"/>
      <c r="J2" s="4"/>
      <c r="K2" s="4"/>
      <c r="L2" s="4"/>
    </row>
    <row r="3" spans="1:12" ht="15" thickTop="1" thickBot="1" x14ac:dyDescent="0.3">
      <c r="A3" s="1"/>
      <c r="B3" s="68" t="s">
        <v>406</v>
      </c>
      <c r="C3" s="1"/>
      <c r="D3" s="69">
        <v>8912300</v>
      </c>
      <c r="E3" s="1"/>
      <c r="F3" s="1"/>
      <c r="G3" s="1"/>
      <c r="H3" s="1"/>
      <c r="I3" s="1"/>
      <c r="J3" s="1"/>
      <c r="K3" s="1"/>
      <c r="L3" s="1"/>
    </row>
    <row r="4" spans="1:12" ht="6.75" customHeight="1" thickTop="1" thickBot="1" x14ac:dyDescent="0.3">
      <c r="A4" s="1"/>
      <c r="B4" s="1"/>
      <c r="C4" s="1"/>
      <c r="D4" s="1"/>
      <c r="E4" s="1"/>
      <c r="F4" s="1"/>
      <c r="G4" s="1"/>
      <c r="H4" s="1"/>
      <c r="I4" s="1"/>
      <c r="J4" s="1"/>
      <c r="K4" s="1"/>
      <c r="L4" s="1"/>
    </row>
    <row r="5" spans="1:12" ht="15" thickTop="1" thickBot="1" x14ac:dyDescent="0.3">
      <c r="A5" s="1"/>
      <c r="B5" s="68" t="s">
        <v>407</v>
      </c>
      <c r="C5" s="1"/>
      <c r="D5" s="91" t="str">
        <f>VLOOKUP($D$3,Info!$A$8:$EV$350,2,FALSE)</f>
        <v>Albany Junior School</v>
      </c>
      <c r="E5" s="92"/>
      <c r="F5" s="92"/>
      <c r="G5" s="92"/>
      <c r="H5" s="93"/>
      <c r="I5" s="1"/>
      <c r="J5" s="1"/>
      <c r="K5" s="1"/>
      <c r="L5" s="1"/>
    </row>
    <row r="6" spans="1:12" ht="6.75" customHeight="1" thickTop="1" thickBot="1" x14ac:dyDescent="0.3">
      <c r="A6" s="1"/>
      <c r="B6" s="1"/>
      <c r="C6" s="1"/>
      <c r="D6" s="1"/>
      <c r="E6" s="1"/>
      <c r="F6" s="1"/>
      <c r="G6" s="1"/>
      <c r="H6" s="1"/>
      <c r="I6" s="1"/>
      <c r="J6" s="1"/>
      <c r="K6" s="1"/>
      <c r="L6" s="1"/>
    </row>
    <row r="7" spans="1:12" ht="15.75" customHeight="1" thickTop="1" thickBot="1" x14ac:dyDescent="0.3">
      <c r="A7" s="1"/>
      <c r="B7" s="70" t="s">
        <v>408</v>
      </c>
      <c r="C7" s="1"/>
      <c r="D7" s="71">
        <f>VLOOKUP($D$3,Info!$A$8:$EV$350,3,FALSE)</f>
        <v>188</v>
      </c>
      <c r="E7" s="5"/>
      <c r="F7" s="1"/>
      <c r="G7" s="1"/>
      <c r="H7" s="1"/>
      <c r="I7" s="1"/>
      <c r="J7" s="1"/>
      <c r="K7" s="1"/>
      <c r="L7" s="1"/>
    </row>
    <row r="8" spans="1:12" ht="6.75" customHeight="1" thickTop="1" x14ac:dyDescent="0.25">
      <c r="A8" s="1"/>
      <c r="B8" s="5"/>
      <c r="C8" s="5"/>
      <c r="D8" s="5"/>
      <c r="E8" s="5"/>
      <c r="F8" s="1"/>
      <c r="G8" s="1"/>
      <c r="H8" s="1"/>
      <c r="I8" s="1"/>
      <c r="J8" s="1"/>
      <c r="K8" s="1"/>
      <c r="L8" s="1"/>
    </row>
    <row r="9" spans="1:12" ht="16.5" customHeight="1" x14ac:dyDescent="0.25">
      <c r="A9" s="1"/>
      <c r="B9" s="5"/>
      <c r="C9" s="5"/>
      <c r="D9" s="95" t="s">
        <v>411</v>
      </c>
      <c r="E9" s="95"/>
      <c r="F9" s="95"/>
      <c r="G9" s="95"/>
      <c r="H9" s="95"/>
      <c r="I9" s="95"/>
      <c r="J9" s="95"/>
      <c r="K9" s="95"/>
      <c r="L9" s="1"/>
    </row>
    <row r="10" spans="1:12" ht="12.75" customHeight="1" x14ac:dyDescent="0.25">
      <c r="A10" s="1"/>
      <c r="B10" s="1"/>
      <c r="C10" s="1"/>
      <c r="D10" s="89" t="s">
        <v>412</v>
      </c>
      <c r="E10" s="2"/>
      <c r="F10" s="89" t="s">
        <v>413</v>
      </c>
      <c r="G10" s="64"/>
      <c r="H10" s="89" t="s">
        <v>414</v>
      </c>
      <c r="I10" s="74"/>
      <c r="J10" s="94" t="s">
        <v>418</v>
      </c>
      <c r="K10" s="64"/>
      <c r="L10" s="64"/>
    </row>
    <row r="11" spans="1:12" ht="12.75" customHeight="1" x14ac:dyDescent="0.25">
      <c r="A11" s="1"/>
      <c r="B11" s="5"/>
      <c r="C11" s="5"/>
      <c r="D11" s="89"/>
      <c r="E11" s="5"/>
      <c r="F11" s="89"/>
      <c r="G11" s="64"/>
      <c r="H11" s="89"/>
      <c r="I11" s="74"/>
      <c r="J11" s="94"/>
      <c r="K11" s="64"/>
      <c r="L11" s="64"/>
    </row>
    <row r="12" spans="1:12" ht="15.6" x14ac:dyDescent="0.3">
      <c r="A12" s="62" t="s">
        <v>287</v>
      </c>
      <c r="B12" s="1"/>
      <c r="C12" s="1"/>
      <c r="D12" s="89"/>
      <c r="E12" s="6"/>
      <c r="F12" s="89"/>
      <c r="G12" s="65"/>
      <c r="H12" s="89"/>
      <c r="I12" s="74"/>
      <c r="J12" s="94"/>
      <c r="K12" s="65"/>
      <c r="L12" s="65"/>
    </row>
    <row r="13" spans="1:12" ht="7.5" customHeight="1" x14ac:dyDescent="0.25">
      <c r="A13" s="1"/>
      <c r="B13" s="1"/>
      <c r="C13" s="1"/>
      <c r="D13" s="2"/>
      <c r="E13" s="2"/>
      <c r="F13" s="64"/>
      <c r="G13" s="64"/>
      <c r="H13" s="64"/>
      <c r="I13" s="64"/>
      <c r="J13" s="64"/>
      <c r="K13" s="64"/>
      <c r="L13" s="64"/>
    </row>
    <row r="14" spans="1:12" ht="69.599999999999994" customHeight="1" x14ac:dyDescent="0.25">
      <c r="A14" s="1"/>
      <c r="B14" s="63" t="s">
        <v>423</v>
      </c>
      <c r="C14" s="9"/>
      <c r="D14" s="80">
        <f>VLOOKUP($D$3,Info!$A$8:$EV$350,60,FALSE)</f>
        <v>1006845.71374321</v>
      </c>
      <c r="E14" s="7"/>
      <c r="F14" s="80">
        <f>VLOOKUP($D$3,Info!$A$8:$EV$350,62,FALSE)</f>
        <v>981363.61374320998</v>
      </c>
      <c r="G14" s="66"/>
      <c r="H14" s="81">
        <v>0</v>
      </c>
      <c r="I14" s="81"/>
      <c r="J14" s="83" t="s">
        <v>420</v>
      </c>
      <c r="K14" s="75"/>
      <c r="L14" s="64"/>
    </row>
    <row r="15" spans="1:12" ht="7.5" customHeight="1" x14ac:dyDescent="0.25">
      <c r="A15" s="1"/>
      <c r="B15" s="1"/>
      <c r="C15" s="1"/>
      <c r="D15" s="1"/>
      <c r="E15" s="1"/>
      <c r="F15" s="64"/>
      <c r="G15" s="64"/>
      <c r="H15" s="76"/>
      <c r="I15" s="76"/>
      <c r="J15" s="76"/>
      <c r="K15" s="76"/>
      <c r="L15" s="64"/>
    </row>
    <row r="16" spans="1:12" ht="13.8" customHeight="1" x14ac:dyDescent="0.25">
      <c r="A16" s="1"/>
      <c r="B16" s="1"/>
      <c r="C16" s="1"/>
      <c r="D16" s="89" t="s">
        <v>412</v>
      </c>
      <c r="E16" s="2"/>
      <c r="F16" s="89" t="s">
        <v>413</v>
      </c>
      <c r="G16" s="64"/>
      <c r="H16" s="89" t="s">
        <v>414</v>
      </c>
      <c r="I16" s="74"/>
      <c r="J16" s="74"/>
      <c r="K16" s="76"/>
      <c r="L16" s="64"/>
    </row>
    <row r="17" spans="1:12" x14ac:dyDescent="0.25">
      <c r="A17" s="1"/>
      <c r="B17" s="5"/>
      <c r="C17" s="5"/>
      <c r="D17" s="89"/>
      <c r="E17" s="5"/>
      <c r="F17" s="89"/>
      <c r="G17" s="64"/>
      <c r="H17" s="89"/>
      <c r="I17" s="74"/>
      <c r="J17" s="74"/>
      <c r="K17" s="76"/>
      <c r="L17" s="64"/>
    </row>
    <row r="18" spans="1:12" ht="15.6" x14ac:dyDescent="0.3">
      <c r="A18" s="62" t="s">
        <v>288</v>
      </c>
      <c r="B18" s="1"/>
      <c r="C18" s="1"/>
      <c r="D18" s="89"/>
      <c r="E18" s="6"/>
      <c r="F18" s="89"/>
      <c r="G18" s="65"/>
      <c r="H18" s="89"/>
      <c r="I18" s="74"/>
      <c r="J18" s="74"/>
      <c r="K18" s="77"/>
      <c r="L18" s="65"/>
    </row>
    <row r="19" spans="1:12" ht="7.5" customHeight="1" x14ac:dyDescent="0.25">
      <c r="A19" s="1"/>
      <c r="B19" s="1"/>
      <c r="C19" s="1"/>
      <c r="D19" s="2"/>
      <c r="E19" s="2"/>
      <c r="F19" s="64"/>
      <c r="G19" s="64"/>
      <c r="H19" s="76"/>
      <c r="I19" s="76"/>
      <c r="J19" s="76"/>
      <c r="K19" s="76"/>
      <c r="L19" s="64"/>
    </row>
    <row r="20" spans="1:12" ht="55.2" x14ac:dyDescent="0.25">
      <c r="A20" s="1"/>
      <c r="B20" s="63" t="s">
        <v>424</v>
      </c>
      <c r="C20" s="56"/>
      <c r="D20" s="80">
        <f>VLOOKUP($D$3,Info!$A$8:$EV$350,80,FALSE)</f>
        <v>1005791.7384345679</v>
      </c>
      <c r="E20" s="7"/>
      <c r="F20" s="80">
        <f>VLOOKUP($D$3,Info!$A$8:$EV$350,82,FALSE)</f>
        <v>980309.63843456795</v>
      </c>
      <c r="G20" s="66"/>
      <c r="H20" s="81">
        <v>262</v>
      </c>
      <c r="I20" s="81"/>
      <c r="J20" s="83" t="s">
        <v>419</v>
      </c>
      <c r="K20" s="75"/>
      <c r="L20" s="64"/>
    </row>
    <row r="21" spans="1:12" ht="7.5" customHeight="1" x14ac:dyDescent="0.25">
      <c r="A21" s="1"/>
      <c r="B21" s="1"/>
      <c r="C21" s="1"/>
      <c r="D21" s="1"/>
      <c r="E21" s="1"/>
      <c r="F21" s="64"/>
      <c r="G21" s="64"/>
      <c r="H21" s="76"/>
      <c r="I21" s="76"/>
      <c r="J21" s="76"/>
      <c r="K21" s="76"/>
      <c r="L21" s="64"/>
    </row>
    <row r="22" spans="1:12" ht="13.8" customHeight="1" x14ac:dyDescent="0.25">
      <c r="A22" s="1"/>
      <c r="B22" s="1"/>
      <c r="C22" s="1"/>
      <c r="D22" s="89" t="s">
        <v>412</v>
      </c>
      <c r="E22" s="2"/>
      <c r="F22" s="89" t="s">
        <v>413</v>
      </c>
      <c r="G22" s="64"/>
      <c r="H22" s="89" t="s">
        <v>414</v>
      </c>
      <c r="I22" s="74"/>
      <c r="J22" s="74"/>
      <c r="K22" s="76"/>
      <c r="L22" s="64"/>
    </row>
    <row r="23" spans="1:12" x14ac:dyDescent="0.25">
      <c r="A23" s="1"/>
      <c r="B23" s="5"/>
      <c r="C23" s="5"/>
      <c r="D23" s="89"/>
      <c r="E23" s="5"/>
      <c r="F23" s="89"/>
      <c r="G23" s="64"/>
      <c r="H23" s="89"/>
      <c r="I23" s="74"/>
      <c r="J23" s="74"/>
      <c r="K23" s="76"/>
      <c r="L23" s="64"/>
    </row>
    <row r="24" spans="1:12" ht="15.6" x14ac:dyDescent="0.3">
      <c r="A24" s="62" t="s">
        <v>289</v>
      </c>
      <c r="B24" s="1"/>
      <c r="C24" s="1"/>
      <c r="D24" s="89"/>
      <c r="E24" s="6"/>
      <c r="F24" s="89"/>
      <c r="G24" s="65"/>
      <c r="H24" s="89"/>
      <c r="I24" s="74"/>
      <c r="J24" s="74"/>
      <c r="K24" s="77"/>
      <c r="L24" s="65"/>
    </row>
    <row r="25" spans="1:12" ht="7.5" customHeight="1" x14ac:dyDescent="0.25">
      <c r="A25" s="1"/>
      <c r="B25" s="1"/>
      <c r="C25" s="1"/>
      <c r="D25" s="2"/>
      <c r="E25" s="2"/>
      <c r="F25" s="64"/>
      <c r="G25" s="64"/>
      <c r="H25" s="76"/>
      <c r="I25" s="76"/>
      <c r="J25" s="76"/>
      <c r="K25" s="76"/>
      <c r="L25" s="64"/>
    </row>
    <row r="26" spans="1:12" ht="69" x14ac:dyDescent="0.25">
      <c r="A26" s="1"/>
      <c r="B26" s="63" t="s">
        <v>425</v>
      </c>
      <c r="C26" s="56"/>
      <c r="D26" s="80">
        <f>VLOOKUP($D$3,Info!$A$8:$EV$350,90,FALSE)</f>
        <v>1004737.7631259259</v>
      </c>
      <c r="E26" s="7"/>
      <c r="F26" s="80">
        <f>VLOOKUP($D$3,Info!$A$8:$EV$350,92,FALSE)</f>
        <v>979255.66312592593</v>
      </c>
      <c r="G26" s="66"/>
      <c r="H26" s="81">
        <v>262</v>
      </c>
      <c r="I26" s="81"/>
      <c r="J26" s="83" t="s">
        <v>417</v>
      </c>
      <c r="K26" s="75"/>
      <c r="L26" s="64"/>
    </row>
    <row r="27" spans="1:12" ht="7.5" customHeight="1" x14ac:dyDescent="0.25">
      <c r="A27" s="1"/>
      <c r="B27" s="1"/>
      <c r="C27" s="1"/>
      <c r="D27" s="1"/>
      <c r="E27" s="1"/>
      <c r="F27" s="64"/>
      <c r="G27" s="64"/>
      <c r="H27" s="76"/>
      <c r="I27" s="76"/>
      <c r="J27" s="76"/>
      <c r="K27" s="76"/>
      <c r="L27" s="64"/>
    </row>
    <row r="28" spans="1:12" ht="15.6" customHeight="1" x14ac:dyDescent="0.3">
      <c r="A28" s="1"/>
      <c r="B28" s="8"/>
      <c r="C28" s="1"/>
      <c r="D28" s="89" t="s">
        <v>412</v>
      </c>
      <c r="E28" s="2"/>
      <c r="F28" s="89" t="s">
        <v>413</v>
      </c>
      <c r="G28" s="64"/>
      <c r="H28" s="89" t="s">
        <v>414</v>
      </c>
      <c r="I28" s="74"/>
      <c r="J28" s="74"/>
      <c r="K28" s="76"/>
      <c r="L28" s="67"/>
    </row>
    <row r="29" spans="1:12" ht="15.6" x14ac:dyDescent="0.3">
      <c r="A29" s="1"/>
      <c r="B29" s="8"/>
      <c r="C29" s="1"/>
      <c r="D29" s="89"/>
      <c r="E29" s="5"/>
      <c r="F29" s="89"/>
      <c r="G29" s="64"/>
      <c r="H29" s="89"/>
      <c r="I29" s="74"/>
      <c r="J29" s="74"/>
      <c r="K29" s="76"/>
      <c r="L29" s="67"/>
    </row>
    <row r="30" spans="1:12" ht="15.75" customHeight="1" x14ac:dyDescent="0.3">
      <c r="A30" s="62" t="s">
        <v>402</v>
      </c>
      <c r="B30" s="1"/>
      <c r="C30" s="1"/>
      <c r="D30" s="89"/>
      <c r="E30" s="6"/>
      <c r="F30" s="89"/>
      <c r="G30" s="65"/>
      <c r="H30" s="89"/>
      <c r="I30" s="74"/>
      <c r="J30" s="74"/>
      <c r="K30" s="77"/>
      <c r="L30" s="1"/>
    </row>
    <row r="31" spans="1:12" ht="7.5" customHeight="1" x14ac:dyDescent="0.25">
      <c r="A31" s="1"/>
      <c r="B31" s="1"/>
      <c r="C31" s="1"/>
      <c r="D31" s="2"/>
      <c r="E31" s="2"/>
      <c r="F31" s="64"/>
      <c r="G31" s="64"/>
      <c r="H31" s="76"/>
      <c r="I31" s="76"/>
      <c r="J31" s="76"/>
      <c r="K31" s="76"/>
      <c r="L31" s="64"/>
    </row>
    <row r="32" spans="1:12" ht="68.400000000000006" customHeight="1" x14ac:dyDescent="0.25">
      <c r="A32" s="1"/>
      <c r="B32" s="63" t="s">
        <v>426</v>
      </c>
      <c r="C32" s="9"/>
      <c r="D32" s="80">
        <f>VLOOKUP($D$3,Info!$A$8:$EV$350,110,FALSE)</f>
        <v>1006845.71374321</v>
      </c>
      <c r="E32" s="7"/>
      <c r="F32" s="80">
        <f>VLOOKUP($D$3,Info!$A$8:$EV$350,112,FALSE)</f>
        <v>981363.61374320998</v>
      </c>
      <c r="G32" s="66"/>
      <c r="H32" s="81">
        <v>43</v>
      </c>
      <c r="I32" s="81"/>
      <c r="J32" s="83" t="s">
        <v>428</v>
      </c>
      <c r="K32" s="75"/>
      <c r="L32" s="64"/>
    </row>
    <row r="33" spans="1:12" ht="7.5" customHeight="1" x14ac:dyDescent="0.25">
      <c r="A33" s="1"/>
      <c r="B33" s="1"/>
      <c r="C33" s="1"/>
      <c r="D33" s="1"/>
      <c r="E33" s="1"/>
      <c r="F33" s="64"/>
      <c r="G33" s="64"/>
      <c r="H33" s="76"/>
      <c r="I33" s="76"/>
      <c r="J33" s="76"/>
      <c r="K33" s="76"/>
      <c r="L33" s="64"/>
    </row>
    <row r="34" spans="1:12" ht="15.6" customHeight="1" x14ac:dyDescent="0.3">
      <c r="A34" s="1"/>
      <c r="B34" s="8"/>
      <c r="C34" s="1"/>
      <c r="D34" s="89" t="s">
        <v>412</v>
      </c>
      <c r="E34" s="2"/>
      <c r="F34" s="89" t="s">
        <v>413</v>
      </c>
      <c r="G34" s="64"/>
      <c r="H34" s="89" t="s">
        <v>414</v>
      </c>
      <c r="I34" s="74"/>
      <c r="J34" s="74"/>
      <c r="K34" s="76"/>
      <c r="L34" s="1"/>
    </row>
    <row r="35" spans="1:12" ht="15.6" x14ac:dyDescent="0.3">
      <c r="A35" s="1"/>
      <c r="B35" s="8"/>
      <c r="C35" s="1"/>
      <c r="D35" s="89"/>
      <c r="E35" s="5"/>
      <c r="F35" s="89"/>
      <c r="G35" s="64"/>
      <c r="H35" s="89"/>
      <c r="I35" s="74"/>
      <c r="J35" s="74"/>
      <c r="K35" s="76"/>
      <c r="L35" s="67"/>
    </row>
    <row r="36" spans="1:12" ht="15.75" customHeight="1" x14ac:dyDescent="0.3">
      <c r="A36" s="62" t="s">
        <v>403</v>
      </c>
      <c r="B36" s="1"/>
      <c r="C36" s="1"/>
      <c r="D36" s="89"/>
      <c r="E36" s="6"/>
      <c r="F36" s="89"/>
      <c r="G36" s="65"/>
      <c r="H36" s="89"/>
      <c r="I36" s="74"/>
      <c r="J36" s="74"/>
      <c r="K36" s="77"/>
      <c r="L36" s="1"/>
    </row>
    <row r="37" spans="1:12" ht="7.5" customHeight="1" x14ac:dyDescent="0.25">
      <c r="A37" s="1"/>
      <c r="B37" s="1"/>
      <c r="C37" s="1"/>
      <c r="D37" s="2"/>
      <c r="E37" s="2"/>
      <c r="F37" s="64"/>
      <c r="G37" s="64"/>
      <c r="H37" s="76"/>
      <c r="I37" s="76"/>
      <c r="J37" s="76"/>
      <c r="K37" s="76"/>
      <c r="L37" s="64"/>
    </row>
    <row r="38" spans="1:12" ht="74.400000000000006" customHeight="1" x14ac:dyDescent="0.25">
      <c r="A38" s="1"/>
      <c r="B38" s="63" t="s">
        <v>427</v>
      </c>
      <c r="C38" s="9"/>
      <c r="D38" s="80">
        <f>VLOOKUP($D$3,Info!$A$8:$EV$350,130,FALSE)</f>
        <v>1006845.71374321</v>
      </c>
      <c r="E38" s="7"/>
      <c r="F38" s="80">
        <f>VLOOKUP($D$3,Info!$A$8:$EV$350,132,FALSE)</f>
        <v>981363.61374320998</v>
      </c>
      <c r="G38" s="66"/>
      <c r="H38" s="81">
        <v>17</v>
      </c>
      <c r="I38" s="81"/>
      <c r="J38" s="83" t="s">
        <v>429</v>
      </c>
      <c r="K38" s="75"/>
      <c r="L38" s="64"/>
    </row>
    <row r="39" spans="1:12" ht="7.5" customHeight="1" x14ac:dyDescent="0.25">
      <c r="A39" s="1"/>
      <c r="B39" s="1"/>
      <c r="C39" s="1"/>
      <c r="D39" s="1"/>
      <c r="E39" s="1"/>
      <c r="F39" s="64"/>
      <c r="G39" s="64"/>
      <c r="H39" s="64"/>
      <c r="I39" s="64"/>
      <c r="J39" s="64"/>
      <c r="K39" s="64"/>
      <c r="L39" s="64"/>
    </row>
  </sheetData>
  <mergeCells count="19">
    <mergeCell ref="D22:D24"/>
    <mergeCell ref="F22:F24"/>
    <mergeCell ref="D9:K9"/>
    <mergeCell ref="H22:H24"/>
    <mergeCell ref="A1:K1"/>
    <mergeCell ref="D10:D12"/>
    <mergeCell ref="F10:F12"/>
    <mergeCell ref="D16:D18"/>
    <mergeCell ref="H10:H12"/>
    <mergeCell ref="H16:H18"/>
    <mergeCell ref="D5:H5"/>
    <mergeCell ref="J10:J12"/>
    <mergeCell ref="F16:F18"/>
    <mergeCell ref="H34:H36"/>
    <mergeCell ref="D28:D30"/>
    <mergeCell ref="F28:F30"/>
    <mergeCell ref="D34:D36"/>
    <mergeCell ref="F34:F36"/>
    <mergeCell ref="H28:H30"/>
  </mergeCells>
  <pageMargins left="0.25" right="0.25"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I408"/>
  <sheetViews>
    <sheetView workbookViewId="0">
      <pane ySplit="4" topLeftCell="A5" activePane="bottomLeft" state="frozen"/>
      <selection pane="bottomLeft" activeCell="B6" sqref="B6"/>
    </sheetView>
  </sheetViews>
  <sheetFormatPr defaultColWidth="9.109375" defaultRowHeight="14.4" x14ac:dyDescent="0.3"/>
  <cols>
    <col min="1" max="1" width="9.109375" style="15"/>
    <col min="2" max="2" width="51.88671875" style="15" customWidth="1"/>
    <col min="3" max="3" width="11.5546875" style="15" customWidth="1"/>
    <col min="4" max="6" width="15.33203125" style="15" customWidth="1"/>
    <col min="7" max="7" width="1" style="10" customWidth="1"/>
    <col min="8" max="8" width="11.6640625" style="10" customWidth="1"/>
    <col min="9" max="12" width="15.88671875" style="10" customWidth="1"/>
    <col min="13" max="13" width="10.88671875" style="10" customWidth="1"/>
    <col min="14" max="14" width="15.88671875" style="10" customWidth="1"/>
    <col min="15" max="16" width="15.88671875" style="27" customWidth="1"/>
    <col min="17" max="17" width="14.33203125" style="10" customWidth="1"/>
    <col min="18" max="18" width="1" style="10" customWidth="1"/>
    <col min="19" max="25" width="15.44140625" style="10" customWidth="1"/>
    <col min="26" max="26" width="13.33203125" style="10" bestFit="1" customWidth="1"/>
    <col min="27" max="27" width="10.88671875" style="10" customWidth="1"/>
    <col min="28" max="28" width="1" style="10" customWidth="1"/>
    <col min="29" max="35" width="15.44140625" style="10" customWidth="1"/>
    <col min="36" max="36" width="13.33203125" style="10" bestFit="1" customWidth="1"/>
    <col min="37" max="37" width="10.88671875" style="10" customWidth="1"/>
    <col min="38" max="38" width="1" style="10" customWidth="1"/>
    <col min="39" max="45" width="15.44140625" style="10" customWidth="1"/>
    <col min="46" max="46" width="13.33203125" style="10" bestFit="1" customWidth="1"/>
    <col min="47" max="47" width="10.88671875" style="10" customWidth="1"/>
    <col min="48" max="48" width="1" style="10" customWidth="1"/>
    <col min="49" max="55" width="15.44140625" style="10" customWidth="1"/>
    <col min="56" max="56" width="13.33203125" style="10" bestFit="1" customWidth="1"/>
    <col min="57" max="57" width="10.88671875" style="10" customWidth="1"/>
    <col min="58" max="58" width="1" style="10" customWidth="1"/>
    <col min="59" max="65" width="15.44140625" style="10" customWidth="1"/>
    <col min="66" max="66" width="13.33203125" style="10" bestFit="1" customWidth="1"/>
    <col min="67" max="67" width="10.88671875" style="10" customWidth="1"/>
    <col min="68" max="68" width="1" style="10" customWidth="1"/>
    <col min="69" max="75" width="15.44140625" style="10" customWidth="1"/>
    <col min="76" max="76" width="13.33203125" style="10" bestFit="1" customWidth="1"/>
    <col min="77" max="77" width="10.88671875" style="10" customWidth="1"/>
    <col min="78" max="78" width="1" style="10" customWidth="1"/>
    <col min="79" max="85" width="15.44140625" style="10" customWidth="1"/>
    <col min="86" max="86" width="13.33203125" style="10" bestFit="1" customWidth="1"/>
    <col min="87" max="87" width="10.88671875" style="10" customWidth="1"/>
    <col min="88" max="88" width="1" style="10" customWidth="1"/>
    <col min="89" max="95" width="15.44140625" style="10" customWidth="1"/>
    <col min="96" max="96" width="13.33203125" style="10" bestFit="1" customWidth="1"/>
    <col min="97" max="97" width="10.88671875" style="10" customWidth="1"/>
    <col min="98" max="98" width="1" style="10" customWidth="1"/>
    <col min="99" max="105" width="15.44140625" style="10" customWidth="1"/>
    <col min="106" max="106" width="13.33203125" style="10" bestFit="1" customWidth="1"/>
    <col min="107" max="107" width="10.88671875" style="10" customWidth="1"/>
    <col min="108" max="108" width="1" style="10" customWidth="1"/>
    <col min="109" max="115" width="15.44140625" style="10" customWidth="1"/>
    <col min="116" max="116" width="13.33203125" style="10" bestFit="1" customWidth="1"/>
    <col min="117" max="117" width="10.88671875" style="10" customWidth="1"/>
    <col min="118" max="118" width="1" style="10" customWidth="1"/>
    <col min="119" max="125" width="15.44140625" style="10" customWidth="1"/>
    <col min="126" max="126" width="13.33203125" style="10" bestFit="1" customWidth="1"/>
    <col min="127" max="127" width="10.88671875" style="10" customWidth="1"/>
    <col min="128" max="128" width="1" style="10" customWidth="1"/>
    <col min="129" max="135" width="15.44140625" style="10" customWidth="1"/>
    <col min="136" max="136" width="13.33203125" style="10" bestFit="1" customWidth="1"/>
    <col min="137" max="137" width="10.88671875" style="10" customWidth="1"/>
    <col min="138" max="138" width="1" style="10" customWidth="1"/>
    <col min="139" max="147" width="13.33203125" style="10" customWidth="1"/>
    <col min="148" max="16384" width="9.109375" style="10"/>
  </cols>
  <sheetData>
    <row r="1" spans="1:139" x14ac:dyDescent="0.3">
      <c r="B1" s="39" t="s">
        <v>350</v>
      </c>
      <c r="H1" s="41"/>
      <c r="I1" s="41"/>
      <c r="J1" s="41"/>
      <c r="K1" s="41"/>
      <c r="L1" s="41"/>
      <c r="M1" s="41"/>
      <c r="N1" s="96" t="s">
        <v>346</v>
      </c>
      <c r="O1" s="96"/>
      <c r="P1" s="96"/>
      <c r="Q1" s="96"/>
      <c r="S1" s="12"/>
      <c r="X1" s="96" t="s">
        <v>346</v>
      </c>
      <c r="Y1" s="96"/>
      <c r="Z1" s="96"/>
      <c r="AA1" s="96"/>
      <c r="AC1" s="12"/>
      <c r="AH1" s="96" t="s">
        <v>346</v>
      </c>
      <c r="AI1" s="96"/>
      <c r="AJ1" s="96"/>
      <c r="AK1" s="96"/>
      <c r="AM1" s="12"/>
      <c r="AR1" s="96" t="s">
        <v>346</v>
      </c>
      <c r="AS1" s="96"/>
      <c r="AT1" s="96"/>
      <c r="AU1" s="96"/>
      <c r="AW1" s="12"/>
      <c r="BB1" s="96" t="s">
        <v>346</v>
      </c>
      <c r="BC1" s="96"/>
      <c r="BD1" s="96"/>
      <c r="BE1" s="96"/>
      <c r="BG1" s="12"/>
      <c r="BL1" s="96" t="s">
        <v>346</v>
      </c>
      <c r="BM1" s="96"/>
      <c r="BN1" s="96"/>
      <c r="BO1" s="96"/>
      <c r="BQ1" s="43" t="s">
        <v>359</v>
      </c>
      <c r="BV1" s="96" t="s">
        <v>346</v>
      </c>
      <c r="BW1" s="96"/>
      <c r="BX1" s="96"/>
      <c r="BY1" s="96"/>
      <c r="CA1" s="43" t="s">
        <v>361</v>
      </c>
      <c r="CF1" s="96" t="s">
        <v>346</v>
      </c>
      <c r="CG1" s="96"/>
      <c r="CH1" s="96"/>
      <c r="CI1" s="96"/>
      <c r="CK1" s="43" t="s">
        <v>362</v>
      </c>
      <c r="CP1" s="96" t="s">
        <v>346</v>
      </c>
      <c r="CQ1" s="96"/>
      <c r="CR1" s="96"/>
      <c r="CS1" s="96"/>
      <c r="CU1" s="43" t="s">
        <v>365</v>
      </c>
      <c r="CZ1" s="96" t="s">
        <v>346</v>
      </c>
      <c r="DA1" s="96"/>
      <c r="DB1" s="96"/>
      <c r="DC1" s="96"/>
      <c r="DE1" s="43" t="s">
        <v>365</v>
      </c>
      <c r="DJ1" s="96" t="s">
        <v>346</v>
      </c>
      <c r="DK1" s="96"/>
      <c r="DL1" s="96"/>
      <c r="DM1" s="96"/>
      <c r="DO1" s="43" t="s">
        <v>365</v>
      </c>
      <c r="DT1" s="96" t="s">
        <v>346</v>
      </c>
      <c r="DU1" s="96"/>
      <c r="DV1" s="96"/>
      <c r="DW1" s="96"/>
      <c r="DY1" s="43" t="s">
        <v>365</v>
      </c>
      <c r="ED1" s="96" t="s">
        <v>346</v>
      </c>
      <c r="EE1" s="96"/>
      <c r="EF1" s="96"/>
      <c r="EG1" s="96"/>
    </row>
    <row r="2" spans="1:139" x14ac:dyDescent="0.3">
      <c r="B2" s="33" t="s">
        <v>347</v>
      </c>
      <c r="C2" s="100" t="s">
        <v>337</v>
      </c>
      <c r="D2" s="101"/>
      <c r="E2" s="101"/>
      <c r="F2" s="102"/>
      <c r="G2" s="11"/>
      <c r="H2" s="97" t="s">
        <v>352</v>
      </c>
      <c r="I2" s="98"/>
      <c r="J2" s="98"/>
      <c r="K2" s="98"/>
      <c r="L2" s="98"/>
      <c r="M2" s="98"/>
      <c r="N2" s="98"/>
      <c r="O2" s="98"/>
      <c r="P2" s="98"/>
      <c r="Q2" s="99"/>
      <c r="R2" s="11"/>
      <c r="S2" s="97" t="s">
        <v>353</v>
      </c>
      <c r="T2" s="98"/>
      <c r="U2" s="98"/>
      <c r="V2" s="98"/>
      <c r="W2" s="98"/>
      <c r="X2" s="98"/>
      <c r="Y2" s="98"/>
      <c r="Z2" s="98"/>
      <c r="AA2" s="99"/>
      <c r="AB2" s="42"/>
      <c r="AC2" s="97" t="s">
        <v>354</v>
      </c>
      <c r="AD2" s="98"/>
      <c r="AE2" s="98"/>
      <c r="AF2" s="98"/>
      <c r="AG2" s="98"/>
      <c r="AH2" s="98"/>
      <c r="AI2" s="98"/>
      <c r="AJ2" s="98"/>
      <c r="AK2" s="99"/>
      <c r="AL2" s="11"/>
      <c r="AM2" s="97" t="s">
        <v>355</v>
      </c>
      <c r="AN2" s="98"/>
      <c r="AO2" s="98"/>
      <c r="AP2" s="98"/>
      <c r="AQ2" s="98"/>
      <c r="AR2" s="98"/>
      <c r="AS2" s="98"/>
      <c r="AT2" s="98"/>
      <c r="AU2" s="99"/>
      <c r="AV2" s="42"/>
      <c r="AW2" s="97" t="s">
        <v>356</v>
      </c>
      <c r="AX2" s="98"/>
      <c r="AY2" s="98"/>
      <c r="AZ2" s="98"/>
      <c r="BA2" s="98"/>
      <c r="BB2" s="98"/>
      <c r="BC2" s="98"/>
      <c r="BD2" s="98"/>
      <c r="BE2" s="99"/>
      <c r="BF2" s="11"/>
      <c r="BG2" s="97" t="s">
        <v>357</v>
      </c>
      <c r="BH2" s="98"/>
      <c r="BI2" s="98"/>
      <c r="BJ2" s="98"/>
      <c r="BK2" s="98"/>
      <c r="BL2" s="98"/>
      <c r="BM2" s="98"/>
      <c r="BN2" s="98"/>
      <c r="BO2" s="99"/>
      <c r="BP2" s="42"/>
      <c r="BQ2" s="97" t="s">
        <v>358</v>
      </c>
      <c r="BR2" s="98"/>
      <c r="BS2" s="98"/>
      <c r="BT2" s="98"/>
      <c r="BU2" s="98"/>
      <c r="BV2" s="98"/>
      <c r="BW2" s="98"/>
      <c r="BX2" s="98"/>
      <c r="BY2" s="99"/>
      <c r="BZ2" s="42"/>
      <c r="CA2" s="97" t="s">
        <v>360</v>
      </c>
      <c r="CB2" s="98"/>
      <c r="CC2" s="98"/>
      <c r="CD2" s="98"/>
      <c r="CE2" s="98"/>
      <c r="CF2" s="98"/>
      <c r="CG2" s="98"/>
      <c r="CH2" s="98"/>
      <c r="CI2" s="99"/>
      <c r="CJ2" s="42"/>
      <c r="CK2" s="97" t="s">
        <v>363</v>
      </c>
      <c r="CL2" s="98"/>
      <c r="CM2" s="98"/>
      <c r="CN2" s="98"/>
      <c r="CO2" s="98"/>
      <c r="CP2" s="98"/>
      <c r="CQ2" s="98"/>
      <c r="CR2" s="98"/>
      <c r="CS2" s="99"/>
      <c r="CT2" s="42"/>
      <c r="CU2" s="97" t="s">
        <v>364</v>
      </c>
      <c r="CV2" s="98"/>
      <c r="CW2" s="98"/>
      <c r="CX2" s="98"/>
      <c r="CY2" s="98"/>
      <c r="CZ2" s="98"/>
      <c r="DA2" s="98"/>
      <c r="DB2" s="98"/>
      <c r="DC2" s="99"/>
      <c r="DD2" s="42"/>
      <c r="DE2" s="97" t="s">
        <v>366</v>
      </c>
      <c r="DF2" s="98"/>
      <c r="DG2" s="98"/>
      <c r="DH2" s="98"/>
      <c r="DI2" s="98"/>
      <c r="DJ2" s="98"/>
      <c r="DK2" s="98"/>
      <c r="DL2" s="98"/>
      <c r="DM2" s="99"/>
      <c r="DN2" s="42"/>
      <c r="DO2" s="97" t="s">
        <v>367</v>
      </c>
      <c r="DP2" s="98"/>
      <c r="DQ2" s="98"/>
      <c r="DR2" s="98"/>
      <c r="DS2" s="98"/>
      <c r="DT2" s="98"/>
      <c r="DU2" s="98"/>
      <c r="DV2" s="98"/>
      <c r="DW2" s="99"/>
      <c r="DX2" s="42"/>
      <c r="DY2" s="97" t="s">
        <v>368</v>
      </c>
      <c r="DZ2" s="98"/>
      <c r="EA2" s="98"/>
      <c r="EB2" s="98"/>
      <c r="EC2" s="98"/>
      <c r="ED2" s="98"/>
      <c r="EE2" s="98"/>
      <c r="EF2" s="98"/>
      <c r="EG2" s="99"/>
      <c r="EH2" s="42"/>
    </row>
    <row r="3" spans="1:139" x14ac:dyDescent="0.3">
      <c r="B3" s="36" t="s">
        <v>348</v>
      </c>
      <c r="C3" s="16">
        <f>SUM(C5:C333)</f>
        <v>112539.5</v>
      </c>
      <c r="D3" s="16">
        <f>SUM(D5:D333)</f>
        <v>578791923.9384861</v>
      </c>
      <c r="E3" s="16">
        <f>SUM(E5:E333)</f>
        <v>5308905.7817980507</v>
      </c>
      <c r="F3" s="16">
        <f>SUM(F5:F333)</f>
        <v>573483018.15668797</v>
      </c>
      <c r="G3" s="11"/>
      <c r="H3" s="16">
        <f t="shared" ref="H3:Q3" si="0">SUM(H5:H333)</f>
        <v>112539.5</v>
      </c>
      <c r="I3" s="16">
        <f t="shared" si="0"/>
        <v>607683302.76284933</v>
      </c>
      <c r="J3" s="16">
        <f t="shared" si="0"/>
        <v>5405780.3197000055</v>
      </c>
      <c r="K3" s="16">
        <f t="shared" si="0"/>
        <v>602277522.44314969</v>
      </c>
      <c r="L3" s="40">
        <f t="shared" si="0"/>
        <v>96874.537901952019</v>
      </c>
      <c r="M3" s="16">
        <f t="shared" si="0"/>
        <v>1104015.94985025</v>
      </c>
      <c r="N3" s="16">
        <f t="shared" si="0"/>
        <v>28891378.824363545</v>
      </c>
      <c r="O3" s="16">
        <f t="shared" si="0"/>
        <v>28794504.286461603</v>
      </c>
      <c r="P3" s="16">
        <f t="shared" si="0"/>
        <v>16.031220509030415</v>
      </c>
      <c r="Q3" s="16">
        <f t="shared" si="0"/>
        <v>16.003416809797876</v>
      </c>
      <c r="R3" s="11"/>
      <c r="S3" s="16">
        <f t="shared" ref="S3:AA3" si="1">SUM(S5:S333)</f>
        <v>607903579.76284933</v>
      </c>
      <c r="T3" s="16">
        <f t="shared" si="1"/>
        <v>5405780.3197000055</v>
      </c>
      <c r="U3" s="16">
        <f t="shared" si="1"/>
        <v>602497799.44314969</v>
      </c>
      <c r="V3" s="40">
        <f t="shared" si="1"/>
        <v>96874.537901952019</v>
      </c>
      <c r="W3" s="16">
        <f t="shared" si="1"/>
        <v>1104015.94985025</v>
      </c>
      <c r="X3" s="16">
        <f t="shared" si="1"/>
        <v>29111655.824363545</v>
      </c>
      <c r="Y3" s="16">
        <f t="shared" si="1"/>
        <v>29014781.286461603</v>
      </c>
      <c r="Z3" s="16">
        <f t="shared" si="1"/>
        <v>16.061529173192429</v>
      </c>
      <c r="AA3" s="16">
        <f t="shared" si="1"/>
        <v>16.0339979200409</v>
      </c>
      <c r="AB3" s="42"/>
      <c r="AC3" s="16">
        <f t="shared" ref="AC3:AK3" si="2">SUM(AC5:AC333)</f>
        <v>607720815.60060954</v>
      </c>
      <c r="AD3" s="16">
        <f t="shared" si="2"/>
        <v>5405780.3197000055</v>
      </c>
      <c r="AE3" s="16">
        <f t="shared" si="2"/>
        <v>602315035.28091002</v>
      </c>
      <c r="AF3" s="40">
        <f t="shared" si="2"/>
        <v>96874.537901952019</v>
      </c>
      <c r="AG3" s="16">
        <f t="shared" si="2"/>
        <v>1141528.7876105669</v>
      </c>
      <c r="AH3" s="16">
        <f t="shared" si="2"/>
        <v>28928891.662123866</v>
      </c>
      <c r="AI3" s="16">
        <f t="shared" si="2"/>
        <v>28832017.124221917</v>
      </c>
      <c r="AJ3" s="16">
        <f t="shared" si="2"/>
        <v>16.059713507434513</v>
      </c>
      <c r="AK3" s="16">
        <f t="shared" si="2"/>
        <v>16.032941388778891</v>
      </c>
      <c r="AL3" s="11"/>
      <c r="AM3" s="16">
        <f t="shared" ref="AM3:AU3" si="3">SUM(AM5:AM333)</f>
        <v>607941092.60060954</v>
      </c>
      <c r="AN3" s="16">
        <f t="shared" si="3"/>
        <v>5405780.3197000055</v>
      </c>
      <c r="AO3" s="16">
        <f t="shared" si="3"/>
        <v>602535312.28091002</v>
      </c>
      <c r="AP3" s="40">
        <f t="shared" si="3"/>
        <v>96874.537901952019</v>
      </c>
      <c r="AQ3" s="16">
        <f t="shared" si="3"/>
        <v>1141528.7876105669</v>
      </c>
      <c r="AR3" s="16">
        <f t="shared" si="3"/>
        <v>29149168.662123866</v>
      </c>
      <c r="AS3" s="16">
        <f t="shared" si="3"/>
        <v>29052294.124221917</v>
      </c>
      <c r="AT3" s="16">
        <f t="shared" si="3"/>
        <v>16.090022171596523</v>
      </c>
      <c r="AU3" s="16">
        <f t="shared" si="3"/>
        <v>16.063522499021918</v>
      </c>
      <c r="AV3" s="42"/>
      <c r="AW3" s="16">
        <f t="shared" ref="AW3:BE3" si="4">SUM(AW5:AW333)</f>
        <v>607776585.61765921</v>
      </c>
      <c r="AX3" s="16">
        <f t="shared" si="4"/>
        <v>5405780.3197000055</v>
      </c>
      <c r="AY3" s="16">
        <f t="shared" si="4"/>
        <v>602370805.29795957</v>
      </c>
      <c r="AZ3" s="40">
        <f t="shared" si="4"/>
        <v>96874.537901952019</v>
      </c>
      <c r="BA3" s="16">
        <f t="shared" si="4"/>
        <v>1197298.8046601724</v>
      </c>
      <c r="BB3" s="16">
        <f t="shared" si="4"/>
        <v>28984661.67917347</v>
      </c>
      <c r="BC3" s="16">
        <f t="shared" si="4"/>
        <v>28887787.14127152</v>
      </c>
      <c r="BD3" s="16">
        <f t="shared" si="4"/>
        <v>16.098585301198991</v>
      </c>
      <c r="BE3" s="16">
        <f t="shared" si="4"/>
        <v>16.07297124262384</v>
      </c>
      <c r="BF3" s="11"/>
      <c r="BG3" s="16">
        <f t="shared" ref="BG3:BO3" si="5">SUM(BG5:BG333)</f>
        <v>607996862.61765921</v>
      </c>
      <c r="BH3" s="16">
        <f t="shared" si="5"/>
        <v>5405780.3197000055</v>
      </c>
      <c r="BI3" s="16">
        <f t="shared" si="5"/>
        <v>602591082.29795957</v>
      </c>
      <c r="BJ3" s="40">
        <f t="shared" si="5"/>
        <v>96874.537901952019</v>
      </c>
      <c r="BK3" s="16">
        <f t="shared" si="5"/>
        <v>1197298.8046601724</v>
      </c>
      <c r="BL3" s="16">
        <f t="shared" si="5"/>
        <v>29204938.67917347</v>
      </c>
      <c r="BM3" s="16">
        <f t="shared" si="5"/>
        <v>29108064.14127152</v>
      </c>
      <c r="BN3" s="16">
        <f t="shared" si="5"/>
        <v>16.128893965361002</v>
      </c>
      <c r="BO3" s="16">
        <f t="shared" si="5"/>
        <v>16.103552352866863</v>
      </c>
      <c r="BP3" s="42"/>
      <c r="BQ3" s="16">
        <f t="shared" ref="BQ3:BY3" si="6">SUM(BQ5:BQ333)</f>
        <v>605960099.72834396</v>
      </c>
      <c r="BR3" s="16">
        <f t="shared" si="6"/>
        <v>5405780.3197000055</v>
      </c>
      <c r="BS3" s="16">
        <f t="shared" si="6"/>
        <v>600554319.4086442</v>
      </c>
      <c r="BT3" s="40">
        <f t="shared" si="6"/>
        <v>96874.537901952019</v>
      </c>
      <c r="BU3" s="16">
        <f t="shared" si="6"/>
        <v>1300648.3451505972</v>
      </c>
      <c r="BV3" s="16">
        <f t="shared" si="6"/>
        <v>27168175.789857775</v>
      </c>
      <c r="BW3" s="16">
        <f t="shared" si="6"/>
        <v>27071301.251955837</v>
      </c>
      <c r="BX3" s="16">
        <f t="shared" si="6"/>
        <v>15.152175755080016</v>
      </c>
      <c r="BY3" s="16">
        <f t="shared" si="6"/>
        <v>15.1162587404846</v>
      </c>
      <c r="BZ3" s="42"/>
      <c r="CA3" s="16">
        <f t="shared" ref="CA3:CI3" si="7">SUM(CA5:CA333)</f>
        <v>607604431.49759507</v>
      </c>
      <c r="CB3" s="16">
        <f t="shared" si="7"/>
        <v>5405780.3197000055</v>
      </c>
      <c r="CC3" s="16">
        <f t="shared" si="7"/>
        <v>602198651.17789555</v>
      </c>
      <c r="CD3" s="40">
        <f t="shared" si="7"/>
        <v>96874.537901952019</v>
      </c>
      <c r="CE3" s="16">
        <f t="shared" si="7"/>
        <v>1213431.946749205</v>
      </c>
      <c r="CF3" s="16">
        <f t="shared" si="7"/>
        <v>28812507.5591093</v>
      </c>
      <c r="CG3" s="16">
        <f t="shared" si="7"/>
        <v>28715633.021207355</v>
      </c>
      <c r="CH3" s="16">
        <f t="shared" si="7"/>
        <v>15.920633022536146</v>
      </c>
      <c r="CI3" s="16">
        <f t="shared" si="7"/>
        <v>15.892984719296237</v>
      </c>
      <c r="CJ3" s="42"/>
      <c r="CK3" s="16">
        <f t="shared" ref="CK3:CS3" si="8">SUM(CK5:CK333)</f>
        <v>607215577.21169889</v>
      </c>
      <c r="CL3" s="16">
        <f t="shared" si="8"/>
        <v>5405780.3197000055</v>
      </c>
      <c r="CM3" s="16">
        <f t="shared" si="8"/>
        <v>601809796.89199924</v>
      </c>
      <c r="CN3" s="40">
        <f t="shared" si="8"/>
        <v>96874.537901952019</v>
      </c>
      <c r="CO3" s="16">
        <f t="shared" si="8"/>
        <v>1233141.923006126</v>
      </c>
      <c r="CP3" s="16">
        <f t="shared" si="8"/>
        <v>28423653.273213055</v>
      </c>
      <c r="CQ3" s="16">
        <f t="shared" si="8"/>
        <v>28326778.735311098</v>
      </c>
      <c r="CR3" s="16">
        <f t="shared" si="8"/>
        <v>15.713278653011844</v>
      </c>
      <c r="CS3" s="16">
        <f t="shared" si="8"/>
        <v>15.683325604535979</v>
      </c>
      <c r="CT3" s="42"/>
      <c r="CU3" s="16">
        <f t="shared" ref="CU3:DC3" si="9">SUM(CU5:CU333)</f>
        <v>607618482.24746537</v>
      </c>
      <c r="CV3" s="16">
        <f t="shared" si="9"/>
        <v>5405780.3197000055</v>
      </c>
      <c r="CW3" s="16">
        <f t="shared" si="9"/>
        <v>602212701.92776573</v>
      </c>
      <c r="CX3" s="40">
        <f t="shared" si="9"/>
        <v>96874.537901952019</v>
      </c>
      <c r="CY3" s="16">
        <f t="shared" si="9"/>
        <v>1039195.4344663781</v>
      </c>
      <c r="CZ3" s="16">
        <f t="shared" si="9"/>
        <v>28826558.308979675</v>
      </c>
      <c r="DA3" s="16">
        <f t="shared" si="9"/>
        <v>28729683.771077733</v>
      </c>
      <c r="DB3" s="16">
        <f t="shared" si="9"/>
        <v>15.847798955138153</v>
      </c>
      <c r="DC3" s="16">
        <f t="shared" si="9"/>
        <v>15.818697067988715</v>
      </c>
      <c r="DD3" s="42"/>
      <c r="DE3" s="16">
        <f t="shared" ref="DE3:DM3" si="10">SUM(DE5:DE333)</f>
        <v>607620094.48232532</v>
      </c>
      <c r="DF3" s="16">
        <f t="shared" si="10"/>
        <v>5405780.3197000055</v>
      </c>
      <c r="DG3" s="16">
        <f t="shared" si="10"/>
        <v>602214314.16262567</v>
      </c>
      <c r="DH3" s="40">
        <f t="shared" si="10"/>
        <v>96874.537901952019</v>
      </c>
      <c r="DI3" s="16">
        <f t="shared" si="10"/>
        <v>820530.66932635684</v>
      </c>
      <c r="DJ3" s="16">
        <f t="shared" si="10"/>
        <v>28828170.543839656</v>
      </c>
      <c r="DK3" s="16">
        <f t="shared" si="10"/>
        <v>28731296.005937707</v>
      </c>
      <c r="DL3" s="16">
        <f t="shared" si="10"/>
        <v>15.407062604595366</v>
      </c>
      <c r="DM3" s="16">
        <f t="shared" si="10"/>
        <v>15.373730657224302</v>
      </c>
      <c r="DN3" s="42"/>
      <c r="DO3" s="16">
        <f t="shared" ref="DO3:DW3" si="11">SUM(DO5:DO333)</f>
        <v>607617907.12838066</v>
      </c>
      <c r="DP3" s="16">
        <f t="shared" si="11"/>
        <v>5405780.3197000055</v>
      </c>
      <c r="DQ3" s="16">
        <f t="shared" si="11"/>
        <v>602212126.80868101</v>
      </c>
      <c r="DR3" s="40">
        <f t="shared" si="11"/>
        <v>96874.537901952019</v>
      </c>
      <c r="DS3" s="16">
        <f t="shared" si="11"/>
        <v>1038620.3153816969</v>
      </c>
      <c r="DT3" s="16">
        <f t="shared" si="11"/>
        <v>28825983.189894997</v>
      </c>
      <c r="DU3" s="16">
        <f t="shared" si="11"/>
        <v>28729108.651993047</v>
      </c>
      <c r="DV3" s="16">
        <f t="shared" si="11"/>
        <v>15.693145941085515</v>
      </c>
      <c r="DW3" s="16">
        <f t="shared" si="11"/>
        <v>15.664056433977434</v>
      </c>
      <c r="DX3" s="42"/>
      <c r="DY3" s="16">
        <f t="shared" ref="DY3:EI3" si="12">SUM(DY5:DY333)</f>
        <v>607618666.30356586</v>
      </c>
      <c r="DZ3" s="16">
        <f t="shared" si="12"/>
        <v>5405780.3197000055</v>
      </c>
      <c r="EA3" s="16">
        <f t="shared" si="12"/>
        <v>602212885.9838661</v>
      </c>
      <c r="EB3" s="40">
        <f t="shared" si="12"/>
        <v>96874.537901952019</v>
      </c>
      <c r="EC3" s="16">
        <f t="shared" si="12"/>
        <v>819102.49056674168</v>
      </c>
      <c r="ED3" s="16">
        <f t="shared" si="12"/>
        <v>28826742.365080036</v>
      </c>
      <c r="EE3" s="16">
        <f t="shared" si="12"/>
        <v>28729867.827178087</v>
      </c>
      <c r="EF3" s="16">
        <f t="shared" si="12"/>
        <v>15.286107512857937</v>
      </c>
      <c r="EG3" s="16">
        <f t="shared" si="12"/>
        <v>15.252918587658421</v>
      </c>
      <c r="EH3" s="42"/>
      <c r="EI3" s="16">
        <f t="shared" si="12"/>
        <v>1183630.8828709796</v>
      </c>
    </row>
    <row r="4" spans="1:139" ht="85.2" customHeight="1" x14ac:dyDescent="0.3">
      <c r="A4" s="17" t="s">
        <v>318</v>
      </c>
      <c r="B4" s="18" t="s">
        <v>317</v>
      </c>
      <c r="C4" s="18" t="s">
        <v>336</v>
      </c>
      <c r="D4" s="30" t="s">
        <v>341</v>
      </c>
      <c r="E4" s="19" t="s">
        <v>338</v>
      </c>
      <c r="F4" s="31" t="s">
        <v>344</v>
      </c>
      <c r="G4" s="11"/>
      <c r="H4" s="35" t="s">
        <v>339</v>
      </c>
      <c r="I4" s="28" t="s">
        <v>349</v>
      </c>
      <c r="J4" s="35" t="s">
        <v>338</v>
      </c>
      <c r="K4" s="29" t="s">
        <v>345</v>
      </c>
      <c r="L4" s="25" t="s">
        <v>340</v>
      </c>
      <c r="M4" s="35" t="s">
        <v>351</v>
      </c>
      <c r="N4" s="28" t="s">
        <v>343</v>
      </c>
      <c r="O4" s="29" t="s">
        <v>342</v>
      </c>
      <c r="P4" s="28" t="s">
        <v>303</v>
      </c>
      <c r="Q4" s="29" t="s">
        <v>302</v>
      </c>
      <c r="R4" s="11"/>
      <c r="S4" s="28" t="s">
        <v>349</v>
      </c>
      <c r="T4" s="35" t="s">
        <v>338</v>
      </c>
      <c r="U4" s="29" t="s">
        <v>345</v>
      </c>
      <c r="V4" s="25" t="s">
        <v>340</v>
      </c>
      <c r="W4" s="35" t="s">
        <v>351</v>
      </c>
      <c r="X4" s="28" t="s">
        <v>343</v>
      </c>
      <c r="Y4" s="29" t="s">
        <v>342</v>
      </c>
      <c r="Z4" s="28" t="s">
        <v>303</v>
      </c>
      <c r="AA4" s="29" t="s">
        <v>302</v>
      </c>
      <c r="AB4" s="42"/>
      <c r="AC4" s="28" t="s">
        <v>349</v>
      </c>
      <c r="AD4" s="35" t="s">
        <v>338</v>
      </c>
      <c r="AE4" s="29" t="s">
        <v>345</v>
      </c>
      <c r="AF4" s="25" t="s">
        <v>340</v>
      </c>
      <c r="AG4" s="35" t="s">
        <v>351</v>
      </c>
      <c r="AH4" s="28" t="s">
        <v>343</v>
      </c>
      <c r="AI4" s="29" t="s">
        <v>342</v>
      </c>
      <c r="AJ4" s="28" t="s">
        <v>303</v>
      </c>
      <c r="AK4" s="29" t="s">
        <v>302</v>
      </c>
      <c r="AL4" s="11"/>
      <c r="AM4" s="28" t="s">
        <v>349</v>
      </c>
      <c r="AN4" s="35" t="s">
        <v>338</v>
      </c>
      <c r="AO4" s="29" t="s">
        <v>345</v>
      </c>
      <c r="AP4" s="25" t="s">
        <v>340</v>
      </c>
      <c r="AQ4" s="35" t="s">
        <v>351</v>
      </c>
      <c r="AR4" s="28" t="s">
        <v>343</v>
      </c>
      <c r="AS4" s="29" t="s">
        <v>342</v>
      </c>
      <c r="AT4" s="28" t="s">
        <v>303</v>
      </c>
      <c r="AU4" s="29" t="s">
        <v>302</v>
      </c>
      <c r="AV4" s="42"/>
      <c r="AW4" s="28" t="s">
        <v>349</v>
      </c>
      <c r="AX4" s="35" t="s">
        <v>338</v>
      </c>
      <c r="AY4" s="29" t="s">
        <v>345</v>
      </c>
      <c r="AZ4" s="25" t="s">
        <v>340</v>
      </c>
      <c r="BA4" s="35" t="s">
        <v>351</v>
      </c>
      <c r="BB4" s="28" t="s">
        <v>343</v>
      </c>
      <c r="BC4" s="29" t="s">
        <v>342</v>
      </c>
      <c r="BD4" s="28" t="s">
        <v>303</v>
      </c>
      <c r="BE4" s="29" t="s">
        <v>302</v>
      </c>
      <c r="BF4" s="11"/>
      <c r="BG4" s="28" t="s">
        <v>349</v>
      </c>
      <c r="BH4" s="35" t="s">
        <v>338</v>
      </c>
      <c r="BI4" s="29" t="s">
        <v>345</v>
      </c>
      <c r="BJ4" s="25" t="s">
        <v>340</v>
      </c>
      <c r="BK4" s="35" t="s">
        <v>351</v>
      </c>
      <c r="BL4" s="28" t="s">
        <v>343</v>
      </c>
      <c r="BM4" s="29" t="s">
        <v>342</v>
      </c>
      <c r="BN4" s="28" t="s">
        <v>303</v>
      </c>
      <c r="BO4" s="29" t="s">
        <v>302</v>
      </c>
      <c r="BP4" s="42"/>
      <c r="BQ4" s="28" t="s">
        <v>349</v>
      </c>
      <c r="BR4" s="35" t="s">
        <v>338</v>
      </c>
      <c r="BS4" s="29" t="s">
        <v>345</v>
      </c>
      <c r="BT4" s="25" t="s">
        <v>340</v>
      </c>
      <c r="BU4" s="35" t="s">
        <v>351</v>
      </c>
      <c r="BV4" s="28" t="s">
        <v>343</v>
      </c>
      <c r="BW4" s="29" t="s">
        <v>342</v>
      </c>
      <c r="BX4" s="28" t="s">
        <v>303</v>
      </c>
      <c r="BY4" s="29" t="s">
        <v>302</v>
      </c>
      <c r="BZ4" s="42"/>
      <c r="CA4" s="28" t="s">
        <v>349</v>
      </c>
      <c r="CB4" s="35" t="s">
        <v>338</v>
      </c>
      <c r="CC4" s="29" t="s">
        <v>345</v>
      </c>
      <c r="CD4" s="25" t="s">
        <v>340</v>
      </c>
      <c r="CE4" s="35" t="s">
        <v>351</v>
      </c>
      <c r="CF4" s="28" t="s">
        <v>343</v>
      </c>
      <c r="CG4" s="29" t="s">
        <v>342</v>
      </c>
      <c r="CH4" s="28" t="s">
        <v>303</v>
      </c>
      <c r="CI4" s="29" t="s">
        <v>302</v>
      </c>
      <c r="CJ4" s="42"/>
      <c r="CK4" s="28" t="s">
        <v>349</v>
      </c>
      <c r="CL4" s="35" t="s">
        <v>338</v>
      </c>
      <c r="CM4" s="29" t="s">
        <v>345</v>
      </c>
      <c r="CN4" s="25" t="s">
        <v>340</v>
      </c>
      <c r="CO4" s="35" t="s">
        <v>351</v>
      </c>
      <c r="CP4" s="28" t="s">
        <v>343</v>
      </c>
      <c r="CQ4" s="29" t="s">
        <v>342</v>
      </c>
      <c r="CR4" s="28" t="s">
        <v>303</v>
      </c>
      <c r="CS4" s="29" t="s">
        <v>302</v>
      </c>
      <c r="CT4" s="42"/>
      <c r="CU4" s="28" t="s">
        <v>349</v>
      </c>
      <c r="CV4" s="35" t="s">
        <v>338</v>
      </c>
      <c r="CW4" s="29" t="s">
        <v>345</v>
      </c>
      <c r="CX4" s="25" t="s">
        <v>340</v>
      </c>
      <c r="CY4" s="35" t="s">
        <v>351</v>
      </c>
      <c r="CZ4" s="28" t="s">
        <v>343</v>
      </c>
      <c r="DA4" s="29" t="s">
        <v>342</v>
      </c>
      <c r="DB4" s="28" t="s">
        <v>303</v>
      </c>
      <c r="DC4" s="29" t="s">
        <v>302</v>
      </c>
      <c r="DD4" s="42"/>
      <c r="DE4" s="28" t="s">
        <v>349</v>
      </c>
      <c r="DF4" s="35" t="s">
        <v>338</v>
      </c>
      <c r="DG4" s="29" t="s">
        <v>345</v>
      </c>
      <c r="DH4" s="25" t="s">
        <v>340</v>
      </c>
      <c r="DI4" s="35" t="s">
        <v>351</v>
      </c>
      <c r="DJ4" s="28" t="s">
        <v>343</v>
      </c>
      <c r="DK4" s="29" t="s">
        <v>342</v>
      </c>
      <c r="DL4" s="28" t="s">
        <v>303</v>
      </c>
      <c r="DM4" s="29" t="s">
        <v>302</v>
      </c>
      <c r="DN4" s="42"/>
      <c r="DO4" s="28" t="s">
        <v>349</v>
      </c>
      <c r="DP4" s="35" t="s">
        <v>338</v>
      </c>
      <c r="DQ4" s="29" t="s">
        <v>345</v>
      </c>
      <c r="DR4" s="25" t="s">
        <v>340</v>
      </c>
      <c r="DS4" s="35" t="s">
        <v>351</v>
      </c>
      <c r="DT4" s="28" t="s">
        <v>343</v>
      </c>
      <c r="DU4" s="29" t="s">
        <v>342</v>
      </c>
      <c r="DV4" s="28" t="s">
        <v>303</v>
      </c>
      <c r="DW4" s="29" t="s">
        <v>302</v>
      </c>
      <c r="DX4" s="42"/>
      <c r="DY4" s="28" t="s">
        <v>349</v>
      </c>
      <c r="DZ4" s="35" t="s">
        <v>338</v>
      </c>
      <c r="EA4" s="29" t="s">
        <v>345</v>
      </c>
      <c r="EB4" s="25" t="s">
        <v>340</v>
      </c>
      <c r="EC4" s="35" t="s">
        <v>351</v>
      </c>
      <c r="ED4" s="28" t="s">
        <v>343</v>
      </c>
      <c r="EE4" s="29" t="s">
        <v>342</v>
      </c>
      <c r="EF4" s="28" t="s">
        <v>303</v>
      </c>
      <c r="EG4" s="29" t="s">
        <v>302</v>
      </c>
      <c r="EH4" s="42"/>
      <c r="EI4" s="44" t="s">
        <v>369</v>
      </c>
    </row>
    <row r="5" spans="1:139" x14ac:dyDescent="0.3">
      <c r="A5" s="20">
        <v>8912000</v>
      </c>
      <c r="B5" s="20" t="s">
        <v>163</v>
      </c>
      <c r="C5" s="21">
        <v>323</v>
      </c>
      <c r="D5" s="22">
        <v>1614899.379212633</v>
      </c>
      <c r="E5" s="22">
        <v>64406.399999999994</v>
      </c>
      <c r="F5" s="22">
        <f>D5-E5</f>
        <v>1550492.9792126331</v>
      </c>
      <c r="G5" s="11"/>
      <c r="H5" s="34">
        <v>323</v>
      </c>
      <c r="I5" s="22">
        <v>1710956.7833556882</v>
      </c>
      <c r="J5" s="22">
        <v>70626.432000000001</v>
      </c>
      <c r="K5" s="22">
        <f>I5-J5</f>
        <v>1640330.3513556882</v>
      </c>
      <c r="L5" s="26">
        <f>$J5-$E5</f>
        <v>6220.0320000000065</v>
      </c>
      <c r="M5" s="22">
        <v>0</v>
      </c>
      <c r="N5" s="22">
        <f>I5-$D5</f>
        <v>96057.404143055202</v>
      </c>
      <c r="O5" s="22">
        <f>K5-$F5</f>
        <v>89837.37214305508</v>
      </c>
      <c r="P5" s="32">
        <f>(I5-$D5)/I5</f>
        <v>5.6142507559225695E-2</v>
      </c>
      <c r="Q5" s="32">
        <f>(K5-$F5)/K5</f>
        <v>5.4767853358810896E-2</v>
      </c>
      <c r="R5" s="11"/>
      <c r="S5" s="22">
        <v>1710956.7833556882</v>
      </c>
      <c r="T5" s="22">
        <v>70626.432000000001</v>
      </c>
      <c r="U5" s="22">
        <f>S5-T5</f>
        <v>1640330.3513556882</v>
      </c>
      <c r="V5" s="26">
        <f>$J5-$E5</f>
        <v>6220.0320000000065</v>
      </c>
      <c r="W5" s="22">
        <v>0</v>
      </c>
      <c r="X5" s="22">
        <f>S5-$D5</f>
        <v>96057.404143055202</v>
      </c>
      <c r="Y5" s="22">
        <f>U5-$F5</f>
        <v>89837.37214305508</v>
      </c>
      <c r="Z5" s="32">
        <f>(S5-$D5)/S5</f>
        <v>5.6142507559225695E-2</v>
      </c>
      <c r="AA5" s="32">
        <f>(U5-$F5)/U5</f>
        <v>5.4767853358810896E-2</v>
      </c>
      <c r="AB5" s="42"/>
      <c r="AC5" s="22">
        <v>1710956.7833556882</v>
      </c>
      <c r="AD5" s="22">
        <v>70626.432000000001</v>
      </c>
      <c r="AE5" s="22">
        <f>AC5-AD5</f>
        <v>1640330.3513556882</v>
      </c>
      <c r="AF5" s="26">
        <f>$J5-$E5</f>
        <v>6220.0320000000065</v>
      </c>
      <c r="AG5" s="22">
        <v>0</v>
      </c>
      <c r="AH5" s="22">
        <f>AC5-$D5</f>
        <v>96057.404143055202</v>
      </c>
      <c r="AI5" s="22">
        <f>AE5-$F5</f>
        <v>89837.37214305508</v>
      </c>
      <c r="AJ5" s="32">
        <f>(AC5-$D5)/AC5</f>
        <v>5.6142507559225695E-2</v>
      </c>
      <c r="AK5" s="32">
        <f>(AE5-$F5)/AE5</f>
        <v>5.4767853358810896E-2</v>
      </c>
      <c r="AL5" s="11"/>
      <c r="AM5" s="22">
        <v>1710956.7833556882</v>
      </c>
      <c r="AN5" s="22">
        <v>70626.432000000001</v>
      </c>
      <c r="AO5" s="22">
        <f>AM5-AN5</f>
        <v>1640330.3513556882</v>
      </c>
      <c r="AP5" s="26">
        <f>$J5-$E5</f>
        <v>6220.0320000000065</v>
      </c>
      <c r="AQ5" s="22">
        <v>0</v>
      </c>
      <c r="AR5" s="22">
        <f>AM5-$D5</f>
        <v>96057.404143055202</v>
      </c>
      <c r="AS5" s="22">
        <f>AO5-$F5</f>
        <v>89837.37214305508</v>
      </c>
      <c r="AT5" s="32">
        <f>(AM5-$D5)/AM5</f>
        <v>5.6142507559225695E-2</v>
      </c>
      <c r="AU5" s="32">
        <f>(AO5-$F5)/AO5</f>
        <v>5.4767853358810896E-2</v>
      </c>
      <c r="AV5" s="42"/>
      <c r="AW5" s="22">
        <v>1710956.7833556882</v>
      </c>
      <c r="AX5" s="22">
        <v>70626.432000000001</v>
      </c>
      <c r="AY5" s="22">
        <f>AW5-AX5</f>
        <v>1640330.3513556882</v>
      </c>
      <c r="AZ5" s="26">
        <f>$J5-$E5</f>
        <v>6220.0320000000065</v>
      </c>
      <c r="BA5" s="22">
        <v>0</v>
      </c>
      <c r="BB5" s="22">
        <f>AW5-$D5</f>
        <v>96057.404143055202</v>
      </c>
      <c r="BC5" s="22">
        <f>AY5-$F5</f>
        <v>89837.37214305508</v>
      </c>
      <c r="BD5" s="32">
        <f>(AW5-$D5)/AW5</f>
        <v>5.6142507559225695E-2</v>
      </c>
      <c r="BE5" s="32">
        <f>(AY5-$F5)/AY5</f>
        <v>5.4767853358810896E-2</v>
      </c>
      <c r="BF5" s="11"/>
      <c r="BG5" s="22">
        <v>1710956.7833556882</v>
      </c>
      <c r="BH5" s="22">
        <v>70626.432000000001</v>
      </c>
      <c r="BI5" s="22">
        <f>BG5-BH5</f>
        <v>1640330.3513556882</v>
      </c>
      <c r="BJ5" s="26">
        <f>$J5-$E5</f>
        <v>6220.0320000000065</v>
      </c>
      <c r="BK5" s="22">
        <v>0</v>
      </c>
      <c r="BL5" s="22">
        <f>BG5-$D5</f>
        <v>96057.404143055202</v>
      </c>
      <c r="BM5" s="22">
        <f>BI5-$F5</f>
        <v>89837.37214305508</v>
      </c>
      <c r="BN5" s="32">
        <f>(BG5-$D5)/BG5</f>
        <v>5.6142507559225695E-2</v>
      </c>
      <c r="BO5" s="32">
        <f>(BI5-$F5)/BI5</f>
        <v>5.4767853358810896E-2</v>
      </c>
      <c r="BP5" s="42"/>
      <c r="BQ5" s="22">
        <v>1700640.7705093026</v>
      </c>
      <c r="BR5" s="22">
        <v>70626.432000000001</v>
      </c>
      <c r="BS5" s="22">
        <f>BQ5-BR5</f>
        <v>1630014.3385093026</v>
      </c>
      <c r="BT5" s="26">
        <f>$J5-$E5</f>
        <v>6220.0320000000065</v>
      </c>
      <c r="BU5" s="22">
        <v>0</v>
      </c>
      <c r="BV5" s="22">
        <f>BQ5-$D5</f>
        <v>85741.391296669608</v>
      </c>
      <c r="BW5" s="22">
        <f>BS5-$F5</f>
        <v>79521.359296669485</v>
      </c>
      <c r="BX5" s="32">
        <f>(BQ5-$D5)/BQ5</f>
        <v>5.0417109117636902E-2</v>
      </c>
      <c r="BY5" s="32">
        <f>(BS5-$F5)/BS5</f>
        <v>4.8785680848301108E-2</v>
      </c>
      <c r="BZ5" s="42"/>
      <c r="CA5" s="22">
        <v>1708923.2792360866</v>
      </c>
      <c r="CB5" s="22">
        <v>70626.432000000001</v>
      </c>
      <c r="CC5" s="22">
        <f>CA5-CB5</f>
        <v>1638296.8472360866</v>
      </c>
      <c r="CD5" s="26">
        <f>$J5-$E5</f>
        <v>6220.0320000000065</v>
      </c>
      <c r="CE5" s="22">
        <v>0</v>
      </c>
      <c r="CF5" s="22">
        <f>CA5-$D5</f>
        <v>94023.900023453636</v>
      </c>
      <c r="CG5" s="22">
        <f>CC5-$F5</f>
        <v>87803.868023453513</v>
      </c>
      <c r="CH5" s="32">
        <f>(CA5-$D5)/CA5</f>
        <v>5.5019380428525541E-2</v>
      </c>
      <c r="CI5" s="32">
        <f>(CC5-$F5)/CC5</f>
        <v>5.3594602328378003E-2</v>
      </c>
      <c r="CJ5" s="42"/>
      <c r="CK5" s="22">
        <v>1706889.7751164855</v>
      </c>
      <c r="CL5" s="22">
        <v>70626.432000000001</v>
      </c>
      <c r="CM5" s="22">
        <f>CK5-CL5</f>
        <v>1636263.3431164855</v>
      </c>
      <c r="CN5" s="26">
        <f>$J5-$E5</f>
        <v>6220.0320000000065</v>
      </c>
      <c r="CO5" s="22">
        <v>0</v>
      </c>
      <c r="CP5" s="22">
        <f>CK5-$D5</f>
        <v>91990.395903852535</v>
      </c>
      <c r="CQ5" s="22">
        <f>CM5-$F5</f>
        <v>85770.363903852412</v>
      </c>
      <c r="CR5" s="32">
        <f>(CK5-$D5)/CK5</f>
        <v>5.3893577221513743E-2</v>
      </c>
      <c r="CS5" s="32">
        <f>(CM5-$F5)/CM5</f>
        <v>5.2418435128230106E-2</v>
      </c>
      <c r="CT5" s="42"/>
      <c r="CU5" s="22">
        <v>1710956.7833556882</v>
      </c>
      <c r="CV5" s="22">
        <v>70626.432000000001</v>
      </c>
      <c r="CW5" s="22">
        <f>CU5-CV5</f>
        <v>1640330.3513556882</v>
      </c>
      <c r="CX5" s="26">
        <f>$J5-$E5</f>
        <v>6220.0320000000065</v>
      </c>
      <c r="CY5" s="22">
        <v>0</v>
      </c>
      <c r="CZ5" s="22">
        <f>CU5-$D5</f>
        <v>96057.404143055202</v>
      </c>
      <c r="DA5" s="22">
        <f>CW5-$F5</f>
        <v>89837.37214305508</v>
      </c>
      <c r="DB5" s="32">
        <f>(CU5-$D5)/CU5</f>
        <v>5.6142507559225695E-2</v>
      </c>
      <c r="DC5" s="32">
        <f>(CW5-$F5)/CW5</f>
        <v>5.4767853358810896E-2</v>
      </c>
      <c r="DD5" s="42"/>
      <c r="DE5" s="22">
        <v>1710956.7833556882</v>
      </c>
      <c r="DF5" s="22">
        <v>70626.432000000001</v>
      </c>
      <c r="DG5" s="22">
        <f>DE5-DF5</f>
        <v>1640330.3513556882</v>
      </c>
      <c r="DH5" s="26">
        <f>$J5-$E5</f>
        <v>6220.0320000000065</v>
      </c>
      <c r="DI5" s="22">
        <v>0</v>
      </c>
      <c r="DJ5" s="22">
        <f>DE5-$D5</f>
        <v>96057.404143055202</v>
      </c>
      <c r="DK5" s="22">
        <f>DG5-$F5</f>
        <v>89837.37214305508</v>
      </c>
      <c r="DL5" s="32">
        <f>(DE5-$D5)/DE5</f>
        <v>5.6142507559225695E-2</v>
      </c>
      <c r="DM5" s="32">
        <f>(DG5-$F5)/DG5</f>
        <v>5.4767853358810896E-2</v>
      </c>
      <c r="DN5" s="42"/>
      <c r="DO5" s="22">
        <v>1710956.7833556882</v>
      </c>
      <c r="DP5" s="22">
        <v>70626.432000000001</v>
      </c>
      <c r="DQ5" s="22">
        <f>DO5-DP5</f>
        <v>1640330.3513556882</v>
      </c>
      <c r="DR5" s="26">
        <f>$J5-$E5</f>
        <v>6220.0320000000065</v>
      </c>
      <c r="DS5" s="22">
        <v>0</v>
      </c>
      <c r="DT5" s="22">
        <f>DO5-$D5</f>
        <v>96057.404143055202</v>
      </c>
      <c r="DU5" s="22">
        <f>DQ5-$F5</f>
        <v>89837.37214305508</v>
      </c>
      <c r="DV5" s="32">
        <f>(DO5-$D5)/DO5</f>
        <v>5.6142507559225695E-2</v>
      </c>
      <c r="DW5" s="32">
        <f>(DQ5-$F5)/DQ5</f>
        <v>5.4767853358810896E-2</v>
      </c>
      <c r="DX5" s="42"/>
      <c r="DY5" s="22">
        <v>1710956.7833556882</v>
      </c>
      <c r="DZ5" s="22">
        <v>70626.432000000001</v>
      </c>
      <c r="EA5" s="22">
        <f>DY5-DZ5</f>
        <v>1640330.3513556882</v>
      </c>
      <c r="EB5" s="26">
        <f>$J5-$E5</f>
        <v>6220.0320000000065</v>
      </c>
      <c r="EC5" s="22">
        <v>0</v>
      </c>
      <c r="ED5" s="22">
        <f>DY5-$D5</f>
        <v>96057.404143055202</v>
      </c>
      <c r="EE5" s="22">
        <f>EA5-$F5</f>
        <v>89837.37214305508</v>
      </c>
      <c r="EF5" s="32">
        <f>(DY5-$D5)/DY5</f>
        <v>5.6142507559225695E-2</v>
      </c>
      <c r="EG5" s="32">
        <f>(EA5-$F5)/EA5</f>
        <v>5.4767853358810896E-2</v>
      </c>
      <c r="EH5" s="42"/>
      <c r="EI5" s="45">
        <v>0</v>
      </c>
    </row>
    <row r="6" spans="1:139" x14ac:dyDescent="0.3">
      <c r="A6" s="20">
        <v>8912010</v>
      </c>
      <c r="B6" s="20" t="s">
        <v>164</v>
      </c>
      <c r="C6" s="21">
        <v>198</v>
      </c>
      <c r="D6" s="22">
        <v>964389.72635904944</v>
      </c>
      <c r="E6" s="22">
        <v>25230.546399999999</v>
      </c>
      <c r="F6" s="22">
        <f t="shared" ref="F6:F69" si="13">D6-E6</f>
        <v>939159.17995904945</v>
      </c>
      <c r="G6" s="11"/>
      <c r="H6" s="34">
        <v>198</v>
      </c>
      <c r="I6" s="22">
        <v>992153.96312152396</v>
      </c>
      <c r="J6" s="22">
        <v>19439.440700000003</v>
      </c>
      <c r="K6" s="22">
        <f t="shared" ref="K6:K69" si="14">I6-J6</f>
        <v>972714.52242152393</v>
      </c>
      <c r="L6" s="26">
        <f t="shared" ref="L6:L69" si="15">$J6-$E6</f>
        <v>-5791.1056999999964</v>
      </c>
      <c r="M6" s="22">
        <v>0</v>
      </c>
      <c r="N6" s="22">
        <f t="shared" ref="N6:N69" si="16">I6-$D6</f>
        <v>27764.236762474524</v>
      </c>
      <c r="O6" s="22">
        <f t="shared" ref="O6:O69" si="17">K6-$F6</f>
        <v>33555.34246247448</v>
      </c>
      <c r="P6" s="32">
        <f t="shared" ref="P6:P69" si="18">(I6-$D6)/I6</f>
        <v>2.7983798678909093E-2</v>
      </c>
      <c r="Q6" s="32">
        <f t="shared" ref="Q6:Q69" si="19">(K6-$F6)/K6</f>
        <v>3.4496598630953036E-2</v>
      </c>
      <c r="R6" s="11"/>
      <c r="S6" s="22">
        <v>992153.96312152396</v>
      </c>
      <c r="T6" s="22">
        <v>19439.440700000003</v>
      </c>
      <c r="U6" s="22">
        <f t="shared" ref="U6:U69" si="20">S6-T6</f>
        <v>972714.52242152393</v>
      </c>
      <c r="V6" s="26">
        <f t="shared" ref="V6:V69" si="21">$J6-$E6</f>
        <v>-5791.1056999999964</v>
      </c>
      <c r="W6" s="22">
        <v>0</v>
      </c>
      <c r="X6" s="22">
        <f t="shared" ref="X6:X69" si="22">S6-$D6</f>
        <v>27764.236762474524</v>
      </c>
      <c r="Y6" s="22">
        <f t="shared" ref="Y6:Y69" si="23">U6-$F6</f>
        <v>33555.34246247448</v>
      </c>
      <c r="Z6" s="32">
        <f t="shared" ref="Z6:Z69" si="24">(S6-$D6)/S6</f>
        <v>2.7983798678909093E-2</v>
      </c>
      <c r="AA6" s="32">
        <f t="shared" ref="AA6:AA69" si="25">(U6-$F6)/U6</f>
        <v>3.4496598630953036E-2</v>
      </c>
      <c r="AB6" s="42"/>
      <c r="AC6" s="22">
        <v>992153.96312152396</v>
      </c>
      <c r="AD6" s="22">
        <v>19439.440700000003</v>
      </c>
      <c r="AE6" s="22">
        <f t="shared" ref="AE6:AE69" si="26">AC6-AD6</f>
        <v>972714.52242152393</v>
      </c>
      <c r="AF6" s="26">
        <f t="shared" ref="AF6:AF69" si="27">$J6-$E6</f>
        <v>-5791.1056999999964</v>
      </c>
      <c r="AG6" s="22">
        <v>0</v>
      </c>
      <c r="AH6" s="22">
        <f t="shared" ref="AH6:AH69" si="28">AC6-$D6</f>
        <v>27764.236762474524</v>
      </c>
      <c r="AI6" s="22">
        <f t="shared" ref="AI6:AI69" si="29">AE6-$F6</f>
        <v>33555.34246247448</v>
      </c>
      <c r="AJ6" s="32">
        <f t="shared" ref="AJ6:AJ69" si="30">(AC6-$D6)/AC6</f>
        <v>2.7983798678909093E-2</v>
      </c>
      <c r="AK6" s="32">
        <f t="shared" ref="AK6:AK69" si="31">(AE6-$F6)/AE6</f>
        <v>3.4496598630953036E-2</v>
      </c>
      <c r="AL6" s="11"/>
      <c r="AM6" s="22">
        <v>992153.96312152396</v>
      </c>
      <c r="AN6" s="22">
        <v>19439.440700000003</v>
      </c>
      <c r="AO6" s="22">
        <f t="shared" ref="AO6:AO69" si="32">AM6-AN6</f>
        <v>972714.52242152393</v>
      </c>
      <c r="AP6" s="26">
        <f t="shared" ref="AP6:AP69" si="33">$J6-$E6</f>
        <v>-5791.1056999999964</v>
      </c>
      <c r="AQ6" s="22">
        <v>0</v>
      </c>
      <c r="AR6" s="22">
        <f t="shared" ref="AR6:AR69" si="34">AM6-$D6</f>
        <v>27764.236762474524</v>
      </c>
      <c r="AS6" s="22">
        <f t="shared" ref="AS6:AS69" si="35">AO6-$F6</f>
        <v>33555.34246247448</v>
      </c>
      <c r="AT6" s="32">
        <f t="shared" ref="AT6:AT69" si="36">(AM6-$D6)/AM6</f>
        <v>2.7983798678909093E-2</v>
      </c>
      <c r="AU6" s="32">
        <f t="shared" ref="AU6:AU69" si="37">(AO6-$F6)/AO6</f>
        <v>3.4496598630953036E-2</v>
      </c>
      <c r="AV6" s="42"/>
      <c r="AW6" s="22">
        <v>992153.96312152396</v>
      </c>
      <c r="AX6" s="22">
        <v>19439.440700000003</v>
      </c>
      <c r="AY6" s="22">
        <f t="shared" ref="AY6:AY69" si="38">AW6-AX6</f>
        <v>972714.52242152393</v>
      </c>
      <c r="AZ6" s="26">
        <f t="shared" ref="AZ6:AZ69" si="39">$J6-$E6</f>
        <v>-5791.1056999999964</v>
      </c>
      <c r="BA6" s="22">
        <v>0</v>
      </c>
      <c r="BB6" s="22">
        <f t="shared" ref="BB6:BB69" si="40">AW6-$D6</f>
        <v>27764.236762474524</v>
      </c>
      <c r="BC6" s="22">
        <f t="shared" ref="BC6:BC69" si="41">AY6-$F6</f>
        <v>33555.34246247448</v>
      </c>
      <c r="BD6" s="32">
        <f t="shared" ref="BD6:BD69" si="42">(AW6-$D6)/AW6</f>
        <v>2.7983798678909093E-2</v>
      </c>
      <c r="BE6" s="32">
        <f t="shared" ref="BE6:BE69" si="43">(AY6-$F6)/AY6</f>
        <v>3.4496598630953036E-2</v>
      </c>
      <c r="BF6" s="11"/>
      <c r="BG6" s="22">
        <v>992153.96312152396</v>
      </c>
      <c r="BH6" s="22">
        <v>19439.440700000003</v>
      </c>
      <c r="BI6" s="22">
        <f t="shared" ref="BI6:BI69" si="44">BG6-BH6</f>
        <v>972714.52242152393</v>
      </c>
      <c r="BJ6" s="26">
        <f t="shared" ref="BJ6:BJ69" si="45">$J6-$E6</f>
        <v>-5791.1056999999964</v>
      </c>
      <c r="BK6" s="22">
        <v>0</v>
      </c>
      <c r="BL6" s="22">
        <f t="shared" ref="BL6:BL69" si="46">BG6-$D6</f>
        <v>27764.236762474524</v>
      </c>
      <c r="BM6" s="22">
        <f t="shared" ref="BM6:BM69" si="47">BI6-$F6</f>
        <v>33555.34246247448</v>
      </c>
      <c r="BN6" s="32">
        <f t="shared" ref="BN6:BN69" si="48">(BG6-$D6)/BG6</f>
        <v>2.7983798678909093E-2</v>
      </c>
      <c r="BO6" s="32">
        <f t="shared" ref="BO6:BO69" si="49">(BI6-$F6)/BI6</f>
        <v>3.4496598630953036E-2</v>
      </c>
      <c r="BP6" s="42"/>
      <c r="BQ6" s="22">
        <v>990599.49777450017</v>
      </c>
      <c r="BR6" s="22">
        <v>19439.440700000003</v>
      </c>
      <c r="BS6" s="22">
        <f t="shared" ref="BS6:BS69" si="50">BQ6-BR6</f>
        <v>971160.05707450013</v>
      </c>
      <c r="BT6" s="26">
        <f t="shared" ref="BT6:BT69" si="51">$J6-$E6</f>
        <v>-5791.1056999999964</v>
      </c>
      <c r="BU6" s="22">
        <v>2707.6166078334118</v>
      </c>
      <c r="BV6" s="22">
        <f t="shared" ref="BV6:BV69" si="52">BQ6-$D6</f>
        <v>26209.771415450727</v>
      </c>
      <c r="BW6" s="22">
        <f t="shared" ref="BW6:BW69" si="53">BS6-$F6</f>
        <v>32000.877115450683</v>
      </c>
      <c r="BX6" s="32">
        <f t="shared" ref="BX6:BX69" si="54">(BQ6-$D6)/BQ6</f>
        <v>2.6458494552373691E-2</v>
      </c>
      <c r="BY6" s="32">
        <f t="shared" ref="BY6:BY69" si="55">(BS6-$F6)/BS6</f>
        <v>3.2951187481751854E-2</v>
      </c>
      <c r="BZ6" s="42"/>
      <c r="CA6" s="22">
        <v>991237.67550247628</v>
      </c>
      <c r="CB6" s="22">
        <v>19439.440700000003</v>
      </c>
      <c r="CC6" s="22">
        <f t="shared" ref="CC6:CC69" si="56">CA6-CB6</f>
        <v>971798.23480247625</v>
      </c>
      <c r="CD6" s="26">
        <f t="shared" ref="CD6:CD69" si="57">$J6-$E6</f>
        <v>-5791.1056999999964</v>
      </c>
      <c r="CE6" s="22">
        <v>0</v>
      </c>
      <c r="CF6" s="22">
        <f t="shared" ref="CF6:CF69" si="58">CA6-$D6</f>
        <v>26847.949143426842</v>
      </c>
      <c r="CG6" s="22">
        <f t="shared" ref="CG6:CG69" si="59">CC6-$F6</f>
        <v>32639.054843426798</v>
      </c>
      <c r="CH6" s="32">
        <f t="shared" ref="CH6:CH69" si="60">(CA6-$D6)/CA6</f>
        <v>2.708527914843141E-2</v>
      </c>
      <c r="CI6" s="32">
        <f t="shared" ref="CI6:CI69" si="61">(CC6-$F6)/CC6</f>
        <v>3.3586246274733028E-2</v>
      </c>
      <c r="CJ6" s="42"/>
      <c r="CK6" s="22">
        <v>990599.49777450017</v>
      </c>
      <c r="CL6" s="22">
        <v>19439.440700000003</v>
      </c>
      <c r="CM6" s="22">
        <f t="shared" ref="CM6:CM69" si="62">CK6-CL6</f>
        <v>971160.05707450013</v>
      </c>
      <c r="CN6" s="26">
        <f t="shared" ref="CN6:CN69" si="63">$J6-$E6</f>
        <v>-5791.1056999999964</v>
      </c>
      <c r="CO6" s="22">
        <v>278.10989107142223</v>
      </c>
      <c r="CP6" s="22">
        <f t="shared" ref="CP6:CP69" si="64">CK6-$D6</f>
        <v>26209.771415450727</v>
      </c>
      <c r="CQ6" s="22">
        <f t="shared" ref="CQ6:CQ69" si="65">CM6-$F6</f>
        <v>32000.877115450683</v>
      </c>
      <c r="CR6" s="32">
        <f t="shared" ref="CR6:CR69" si="66">(CK6-$D6)/CK6</f>
        <v>2.6458494552373691E-2</v>
      </c>
      <c r="CS6" s="32">
        <f t="shared" ref="CS6:CS69" si="67">(CM6-$F6)/CM6</f>
        <v>3.2951187481751854E-2</v>
      </c>
      <c r="CT6" s="42"/>
      <c r="CU6" s="22">
        <v>992153.96312152396</v>
      </c>
      <c r="CV6" s="22">
        <v>19439.440700000003</v>
      </c>
      <c r="CW6" s="22">
        <f t="shared" ref="CW6:CW69" si="68">CU6-CV6</f>
        <v>972714.52242152393</v>
      </c>
      <c r="CX6" s="26">
        <f t="shared" ref="CX6:CX69" si="69">$J6-$E6</f>
        <v>-5791.1056999999964</v>
      </c>
      <c r="CY6" s="22">
        <v>0</v>
      </c>
      <c r="CZ6" s="22">
        <f t="shared" ref="CZ6:CZ69" si="70">CU6-$D6</f>
        <v>27764.236762474524</v>
      </c>
      <c r="DA6" s="22">
        <f t="shared" ref="DA6:DA69" si="71">CW6-$F6</f>
        <v>33555.34246247448</v>
      </c>
      <c r="DB6" s="32">
        <f t="shared" ref="DB6:DB69" si="72">(CU6-$D6)/CU6</f>
        <v>2.7983798678909093E-2</v>
      </c>
      <c r="DC6" s="32">
        <f t="shared" ref="DC6:DC69" si="73">(CW6-$F6)/CW6</f>
        <v>3.4496598630953036E-2</v>
      </c>
      <c r="DD6" s="42"/>
      <c r="DE6" s="22">
        <v>992153.96312152396</v>
      </c>
      <c r="DF6" s="22">
        <v>19439.440700000003</v>
      </c>
      <c r="DG6" s="22">
        <f t="shared" ref="DG6:DG69" si="74">DE6-DF6</f>
        <v>972714.52242152393</v>
      </c>
      <c r="DH6" s="26">
        <f t="shared" ref="DH6:DH69" si="75">$J6-$E6</f>
        <v>-5791.1056999999964</v>
      </c>
      <c r="DI6" s="22">
        <v>0</v>
      </c>
      <c r="DJ6" s="22">
        <f t="shared" ref="DJ6:DJ69" si="76">DE6-$D6</f>
        <v>27764.236762474524</v>
      </c>
      <c r="DK6" s="22">
        <f t="shared" ref="DK6:DK69" si="77">DG6-$F6</f>
        <v>33555.34246247448</v>
      </c>
      <c r="DL6" s="32">
        <f t="shared" ref="DL6:DL69" si="78">(DE6-$D6)/DE6</f>
        <v>2.7983798678909093E-2</v>
      </c>
      <c r="DM6" s="32">
        <f t="shared" ref="DM6:DM69" si="79">(DG6-$F6)/DG6</f>
        <v>3.4496598630953036E-2</v>
      </c>
      <c r="DN6" s="42"/>
      <c r="DO6" s="22">
        <v>992153.96312152396</v>
      </c>
      <c r="DP6" s="22">
        <v>19439.440700000003</v>
      </c>
      <c r="DQ6" s="22">
        <f t="shared" ref="DQ6:DQ69" si="80">DO6-DP6</f>
        <v>972714.52242152393</v>
      </c>
      <c r="DR6" s="26">
        <f t="shared" ref="DR6:DR69" si="81">$J6-$E6</f>
        <v>-5791.1056999999964</v>
      </c>
      <c r="DS6" s="22">
        <v>0</v>
      </c>
      <c r="DT6" s="22">
        <f t="shared" ref="DT6:DT69" si="82">DO6-$D6</f>
        <v>27764.236762474524</v>
      </c>
      <c r="DU6" s="22">
        <f t="shared" ref="DU6:DU69" si="83">DQ6-$F6</f>
        <v>33555.34246247448</v>
      </c>
      <c r="DV6" s="32">
        <f t="shared" ref="DV6:DV69" si="84">(DO6-$D6)/DO6</f>
        <v>2.7983798678909093E-2</v>
      </c>
      <c r="DW6" s="32">
        <f t="shared" ref="DW6:DW69" si="85">(DQ6-$F6)/DQ6</f>
        <v>3.4496598630953036E-2</v>
      </c>
      <c r="DX6" s="42"/>
      <c r="DY6" s="22">
        <v>992153.96312152396</v>
      </c>
      <c r="DZ6" s="22">
        <v>19439.440700000003</v>
      </c>
      <c r="EA6" s="22">
        <f t="shared" ref="EA6:EA69" si="86">DY6-DZ6</f>
        <v>972714.52242152393</v>
      </c>
      <c r="EB6" s="26">
        <f t="shared" ref="EB6:EB69" si="87">$J6-$E6</f>
        <v>-5791.1056999999964</v>
      </c>
      <c r="EC6" s="22">
        <v>0</v>
      </c>
      <c r="ED6" s="22">
        <f t="shared" ref="ED6:ED69" si="88">DY6-$D6</f>
        <v>27764.236762474524</v>
      </c>
      <c r="EE6" s="22">
        <f t="shared" ref="EE6:EE69" si="89">EA6-$F6</f>
        <v>33555.34246247448</v>
      </c>
      <c r="EF6" s="32">
        <f t="shared" ref="EF6:EF69" si="90">(DY6-$D6)/DY6</f>
        <v>2.7983798678909093E-2</v>
      </c>
      <c r="EG6" s="32">
        <f t="shared" ref="EG6:EG69" si="91">(EA6-$F6)/EA6</f>
        <v>3.4496598630953036E-2</v>
      </c>
      <c r="EH6" s="42"/>
      <c r="EI6" s="45">
        <v>18067.685391668354</v>
      </c>
    </row>
    <row r="7" spans="1:139" x14ac:dyDescent="0.3">
      <c r="A7" s="20">
        <v>8912018</v>
      </c>
      <c r="B7" s="20" t="s">
        <v>0</v>
      </c>
      <c r="C7" s="21">
        <v>350</v>
      </c>
      <c r="D7" s="22">
        <v>1684153.41931657</v>
      </c>
      <c r="E7" s="22">
        <v>59403.119999999995</v>
      </c>
      <c r="F7" s="22">
        <f t="shared" si="13"/>
        <v>1624750.2993165702</v>
      </c>
      <c r="G7" s="11"/>
      <c r="H7" s="34">
        <v>350</v>
      </c>
      <c r="I7" s="22">
        <v>1780009.8016866315</v>
      </c>
      <c r="J7" s="22">
        <v>62164.690499999997</v>
      </c>
      <c r="K7" s="22">
        <f t="shared" si="14"/>
        <v>1717845.1111866315</v>
      </c>
      <c r="L7" s="26">
        <f t="shared" si="15"/>
        <v>2761.5705000000016</v>
      </c>
      <c r="M7" s="22">
        <v>0</v>
      </c>
      <c r="N7" s="22">
        <f t="shared" si="16"/>
        <v>95856.382370061474</v>
      </c>
      <c r="O7" s="22">
        <f t="shared" si="17"/>
        <v>93094.811870061327</v>
      </c>
      <c r="P7" s="32">
        <f t="shared" si="18"/>
        <v>5.3851603670515558E-2</v>
      </c>
      <c r="Q7" s="32">
        <f t="shared" si="19"/>
        <v>5.4192785638138508E-2</v>
      </c>
      <c r="R7" s="11"/>
      <c r="S7" s="22">
        <v>1780009.8016866315</v>
      </c>
      <c r="T7" s="22">
        <v>62164.690499999997</v>
      </c>
      <c r="U7" s="22">
        <f t="shared" si="20"/>
        <v>1717845.1111866315</v>
      </c>
      <c r="V7" s="26">
        <f t="shared" si="21"/>
        <v>2761.5705000000016</v>
      </c>
      <c r="W7" s="22">
        <v>0</v>
      </c>
      <c r="X7" s="22">
        <f t="shared" si="22"/>
        <v>95856.382370061474</v>
      </c>
      <c r="Y7" s="22">
        <f t="shared" si="23"/>
        <v>93094.811870061327</v>
      </c>
      <c r="Z7" s="32">
        <f t="shared" si="24"/>
        <v>5.3851603670515558E-2</v>
      </c>
      <c r="AA7" s="32">
        <f t="shared" si="25"/>
        <v>5.4192785638138508E-2</v>
      </c>
      <c r="AB7" s="42"/>
      <c r="AC7" s="22">
        <v>1780009.8016866315</v>
      </c>
      <c r="AD7" s="22">
        <v>62164.690499999997</v>
      </c>
      <c r="AE7" s="22">
        <f t="shared" si="26"/>
        <v>1717845.1111866315</v>
      </c>
      <c r="AF7" s="26">
        <f t="shared" si="27"/>
        <v>2761.5705000000016</v>
      </c>
      <c r="AG7" s="22">
        <v>0</v>
      </c>
      <c r="AH7" s="22">
        <f t="shared" si="28"/>
        <v>95856.382370061474</v>
      </c>
      <c r="AI7" s="22">
        <f t="shared" si="29"/>
        <v>93094.811870061327</v>
      </c>
      <c r="AJ7" s="32">
        <f t="shared" si="30"/>
        <v>5.3851603670515558E-2</v>
      </c>
      <c r="AK7" s="32">
        <f t="shared" si="31"/>
        <v>5.4192785638138508E-2</v>
      </c>
      <c r="AL7" s="11"/>
      <c r="AM7" s="22">
        <v>1780009.8016866315</v>
      </c>
      <c r="AN7" s="22">
        <v>62164.690499999997</v>
      </c>
      <c r="AO7" s="22">
        <f t="shared" si="32"/>
        <v>1717845.1111866315</v>
      </c>
      <c r="AP7" s="26">
        <f t="shared" si="33"/>
        <v>2761.5705000000016</v>
      </c>
      <c r="AQ7" s="22">
        <v>0</v>
      </c>
      <c r="AR7" s="22">
        <f t="shared" si="34"/>
        <v>95856.382370061474</v>
      </c>
      <c r="AS7" s="22">
        <f t="shared" si="35"/>
        <v>93094.811870061327</v>
      </c>
      <c r="AT7" s="32">
        <f t="shared" si="36"/>
        <v>5.3851603670515558E-2</v>
      </c>
      <c r="AU7" s="32">
        <f t="shared" si="37"/>
        <v>5.4192785638138508E-2</v>
      </c>
      <c r="AV7" s="42"/>
      <c r="AW7" s="22">
        <v>1780009.8016866315</v>
      </c>
      <c r="AX7" s="22">
        <v>62164.690499999997</v>
      </c>
      <c r="AY7" s="22">
        <f t="shared" si="38"/>
        <v>1717845.1111866315</v>
      </c>
      <c r="AZ7" s="26">
        <f t="shared" si="39"/>
        <v>2761.5705000000016</v>
      </c>
      <c r="BA7" s="22">
        <v>0</v>
      </c>
      <c r="BB7" s="22">
        <f t="shared" si="40"/>
        <v>95856.382370061474</v>
      </c>
      <c r="BC7" s="22">
        <f t="shared" si="41"/>
        <v>93094.811870061327</v>
      </c>
      <c r="BD7" s="32">
        <f t="shared" si="42"/>
        <v>5.3851603670515558E-2</v>
      </c>
      <c r="BE7" s="32">
        <f t="shared" si="43"/>
        <v>5.4192785638138508E-2</v>
      </c>
      <c r="BF7" s="11"/>
      <c r="BG7" s="22">
        <v>1780009.8016866315</v>
      </c>
      <c r="BH7" s="22">
        <v>62164.690499999997</v>
      </c>
      <c r="BI7" s="22">
        <f t="shared" si="44"/>
        <v>1717845.1111866315</v>
      </c>
      <c r="BJ7" s="26">
        <f t="shared" si="45"/>
        <v>2761.5705000000016</v>
      </c>
      <c r="BK7" s="22">
        <v>0</v>
      </c>
      <c r="BL7" s="22">
        <f t="shared" si="46"/>
        <v>95856.382370061474</v>
      </c>
      <c r="BM7" s="22">
        <f t="shared" si="47"/>
        <v>93094.811870061327</v>
      </c>
      <c r="BN7" s="32">
        <f t="shared" si="48"/>
        <v>5.3851603670515558E-2</v>
      </c>
      <c r="BO7" s="32">
        <f t="shared" si="49"/>
        <v>5.4192785638138508E-2</v>
      </c>
      <c r="BP7" s="42"/>
      <c r="BQ7" s="22">
        <v>1770052.8713715572</v>
      </c>
      <c r="BR7" s="22">
        <v>62164.690499999997</v>
      </c>
      <c r="BS7" s="22">
        <f t="shared" si="50"/>
        <v>1707888.1808715572</v>
      </c>
      <c r="BT7" s="26">
        <f t="shared" si="51"/>
        <v>2761.5705000000016</v>
      </c>
      <c r="BU7" s="22">
        <v>0</v>
      </c>
      <c r="BV7" s="22">
        <f t="shared" si="52"/>
        <v>85899.452054987196</v>
      </c>
      <c r="BW7" s="22">
        <f t="shared" si="53"/>
        <v>83137.881554987049</v>
      </c>
      <c r="BX7" s="32">
        <f t="shared" si="54"/>
        <v>4.8529314261910414E-2</v>
      </c>
      <c r="BY7" s="32">
        <f t="shared" si="55"/>
        <v>4.8678761575925142E-2</v>
      </c>
      <c r="BZ7" s="42"/>
      <c r="CA7" s="22">
        <v>1778010.8481071205</v>
      </c>
      <c r="CB7" s="22">
        <v>62164.690499999997</v>
      </c>
      <c r="CC7" s="22">
        <f t="shared" si="56"/>
        <v>1715846.1576071205</v>
      </c>
      <c r="CD7" s="26">
        <f t="shared" si="57"/>
        <v>2761.5705000000016</v>
      </c>
      <c r="CE7" s="22">
        <v>0</v>
      </c>
      <c r="CF7" s="22">
        <f t="shared" si="58"/>
        <v>93857.428790550446</v>
      </c>
      <c r="CG7" s="22">
        <f t="shared" si="59"/>
        <v>91095.858290550299</v>
      </c>
      <c r="CH7" s="32">
        <f t="shared" si="60"/>
        <v>5.2787883094454431E-2</v>
      </c>
      <c r="CI7" s="32">
        <f t="shared" si="61"/>
        <v>5.3090924198933132E-2</v>
      </c>
      <c r="CJ7" s="42"/>
      <c r="CK7" s="22">
        <v>1776011.8945276095</v>
      </c>
      <c r="CL7" s="22">
        <v>62164.690499999997</v>
      </c>
      <c r="CM7" s="22">
        <f t="shared" si="62"/>
        <v>1713847.2040276094</v>
      </c>
      <c r="CN7" s="26">
        <f t="shared" si="63"/>
        <v>2761.5705000000016</v>
      </c>
      <c r="CO7" s="22">
        <v>0</v>
      </c>
      <c r="CP7" s="22">
        <f t="shared" si="64"/>
        <v>91858.475211039418</v>
      </c>
      <c r="CQ7" s="22">
        <f t="shared" si="65"/>
        <v>89096.904711039271</v>
      </c>
      <c r="CR7" s="32">
        <f t="shared" si="66"/>
        <v>5.1721768020856804E-2</v>
      </c>
      <c r="CS7" s="32">
        <f t="shared" si="67"/>
        <v>5.1986492437399313E-2</v>
      </c>
      <c r="CT7" s="42"/>
      <c r="CU7" s="22">
        <v>1780009.8016866315</v>
      </c>
      <c r="CV7" s="22">
        <v>62164.690499999997</v>
      </c>
      <c r="CW7" s="22">
        <f t="shared" si="68"/>
        <v>1717845.1111866315</v>
      </c>
      <c r="CX7" s="26">
        <f t="shared" si="69"/>
        <v>2761.5705000000016</v>
      </c>
      <c r="CY7" s="22">
        <v>0</v>
      </c>
      <c r="CZ7" s="22">
        <f t="shared" si="70"/>
        <v>95856.382370061474</v>
      </c>
      <c r="DA7" s="22">
        <f t="shared" si="71"/>
        <v>93094.811870061327</v>
      </c>
      <c r="DB7" s="32">
        <f t="shared" si="72"/>
        <v>5.3851603670515558E-2</v>
      </c>
      <c r="DC7" s="32">
        <f t="shared" si="73"/>
        <v>5.4192785638138508E-2</v>
      </c>
      <c r="DD7" s="42"/>
      <c r="DE7" s="22">
        <v>1780009.8016866315</v>
      </c>
      <c r="DF7" s="22">
        <v>62164.690499999997</v>
      </c>
      <c r="DG7" s="22">
        <f t="shared" si="74"/>
        <v>1717845.1111866315</v>
      </c>
      <c r="DH7" s="26">
        <f t="shared" si="75"/>
        <v>2761.5705000000016</v>
      </c>
      <c r="DI7" s="22">
        <v>0</v>
      </c>
      <c r="DJ7" s="22">
        <f t="shared" si="76"/>
        <v>95856.382370061474</v>
      </c>
      <c r="DK7" s="22">
        <f t="shared" si="77"/>
        <v>93094.811870061327</v>
      </c>
      <c r="DL7" s="32">
        <f t="shared" si="78"/>
        <v>5.3851603670515558E-2</v>
      </c>
      <c r="DM7" s="32">
        <f t="shared" si="79"/>
        <v>5.4192785638138508E-2</v>
      </c>
      <c r="DN7" s="42"/>
      <c r="DO7" s="22">
        <v>1780009.8016866315</v>
      </c>
      <c r="DP7" s="22">
        <v>62164.690499999997</v>
      </c>
      <c r="DQ7" s="22">
        <f t="shared" si="80"/>
        <v>1717845.1111866315</v>
      </c>
      <c r="DR7" s="26">
        <f t="shared" si="81"/>
        <v>2761.5705000000016</v>
      </c>
      <c r="DS7" s="22">
        <v>0</v>
      </c>
      <c r="DT7" s="22">
        <f t="shared" si="82"/>
        <v>95856.382370061474</v>
      </c>
      <c r="DU7" s="22">
        <f t="shared" si="83"/>
        <v>93094.811870061327</v>
      </c>
      <c r="DV7" s="32">
        <f t="shared" si="84"/>
        <v>5.3851603670515558E-2</v>
      </c>
      <c r="DW7" s="32">
        <f t="shared" si="85"/>
        <v>5.4192785638138508E-2</v>
      </c>
      <c r="DX7" s="42"/>
      <c r="DY7" s="22">
        <v>1780009.8016866315</v>
      </c>
      <c r="DZ7" s="22">
        <v>62164.690499999997</v>
      </c>
      <c r="EA7" s="22">
        <f t="shared" si="86"/>
        <v>1717845.1111866315</v>
      </c>
      <c r="EB7" s="26">
        <f t="shared" si="87"/>
        <v>2761.5705000000016</v>
      </c>
      <c r="EC7" s="22">
        <v>0</v>
      </c>
      <c r="ED7" s="22">
        <f t="shared" si="88"/>
        <v>95856.382370061474</v>
      </c>
      <c r="EE7" s="22">
        <f t="shared" si="89"/>
        <v>93094.811870061327</v>
      </c>
      <c r="EF7" s="32">
        <f t="shared" si="90"/>
        <v>5.3851603670515558E-2</v>
      </c>
      <c r="EG7" s="32">
        <f t="shared" si="91"/>
        <v>5.4192785638138508E-2</v>
      </c>
      <c r="EH7" s="42"/>
      <c r="EI7" s="45">
        <v>0</v>
      </c>
    </row>
    <row r="8" spans="1:139" x14ac:dyDescent="0.3">
      <c r="A8" s="20">
        <v>8912031</v>
      </c>
      <c r="B8" s="20" t="s">
        <v>165</v>
      </c>
      <c r="C8" s="21">
        <v>610</v>
      </c>
      <c r="D8" s="22">
        <v>2656257.7599999998</v>
      </c>
      <c r="E8" s="22">
        <v>38257.760000000002</v>
      </c>
      <c r="F8" s="22">
        <f t="shared" si="13"/>
        <v>2618000</v>
      </c>
      <c r="G8" s="11"/>
      <c r="H8" s="34">
        <v>610</v>
      </c>
      <c r="I8" s="22">
        <v>2747489.8569999998</v>
      </c>
      <c r="J8" s="22">
        <v>44089.856999999996</v>
      </c>
      <c r="K8" s="22">
        <f t="shared" si="14"/>
        <v>2703400</v>
      </c>
      <c r="L8" s="26">
        <f t="shared" si="15"/>
        <v>5832.0969999999943</v>
      </c>
      <c r="M8" s="22">
        <v>0</v>
      </c>
      <c r="N8" s="22">
        <f t="shared" si="16"/>
        <v>91232.097000000067</v>
      </c>
      <c r="O8" s="22">
        <f t="shared" si="17"/>
        <v>85400</v>
      </c>
      <c r="P8" s="32">
        <f t="shared" si="18"/>
        <v>3.3205617399300218E-2</v>
      </c>
      <c r="Q8" s="32">
        <f t="shared" si="19"/>
        <v>3.1589849818746761E-2</v>
      </c>
      <c r="R8" s="11"/>
      <c r="S8" s="22">
        <v>2747489.8569999998</v>
      </c>
      <c r="T8" s="22">
        <v>44089.856999999996</v>
      </c>
      <c r="U8" s="22">
        <f t="shared" si="20"/>
        <v>2703400</v>
      </c>
      <c r="V8" s="26">
        <f t="shared" si="21"/>
        <v>5832.0969999999943</v>
      </c>
      <c r="W8" s="22">
        <v>0</v>
      </c>
      <c r="X8" s="22">
        <f t="shared" si="22"/>
        <v>91232.097000000067</v>
      </c>
      <c r="Y8" s="22">
        <f t="shared" si="23"/>
        <v>85400</v>
      </c>
      <c r="Z8" s="32">
        <f t="shared" si="24"/>
        <v>3.3205617399300218E-2</v>
      </c>
      <c r="AA8" s="32">
        <f t="shared" si="25"/>
        <v>3.1589849818746761E-2</v>
      </c>
      <c r="AB8" s="42"/>
      <c r="AC8" s="22">
        <v>2747489.8569999998</v>
      </c>
      <c r="AD8" s="22">
        <v>44089.856999999996</v>
      </c>
      <c r="AE8" s="22">
        <f t="shared" si="26"/>
        <v>2703400</v>
      </c>
      <c r="AF8" s="26">
        <f t="shared" si="27"/>
        <v>5832.0969999999943</v>
      </c>
      <c r="AG8" s="22">
        <v>0</v>
      </c>
      <c r="AH8" s="22">
        <f t="shared" si="28"/>
        <v>91232.097000000067</v>
      </c>
      <c r="AI8" s="22">
        <f t="shared" si="29"/>
        <v>85400</v>
      </c>
      <c r="AJ8" s="32">
        <f t="shared" si="30"/>
        <v>3.3205617399300218E-2</v>
      </c>
      <c r="AK8" s="32">
        <f t="shared" si="31"/>
        <v>3.1589849818746761E-2</v>
      </c>
      <c r="AL8" s="11"/>
      <c r="AM8" s="22">
        <v>2747489.8569999998</v>
      </c>
      <c r="AN8" s="22">
        <v>44089.856999999996</v>
      </c>
      <c r="AO8" s="22">
        <f t="shared" si="32"/>
        <v>2703400</v>
      </c>
      <c r="AP8" s="26">
        <f t="shared" si="33"/>
        <v>5832.0969999999943</v>
      </c>
      <c r="AQ8" s="22">
        <v>0</v>
      </c>
      <c r="AR8" s="22">
        <f t="shared" si="34"/>
        <v>91232.097000000067</v>
      </c>
      <c r="AS8" s="22">
        <f t="shared" si="35"/>
        <v>85400</v>
      </c>
      <c r="AT8" s="32">
        <f t="shared" si="36"/>
        <v>3.3205617399300218E-2</v>
      </c>
      <c r="AU8" s="32">
        <f t="shared" si="37"/>
        <v>3.1589849818746761E-2</v>
      </c>
      <c r="AV8" s="42"/>
      <c r="AW8" s="22">
        <v>2747489.8569999998</v>
      </c>
      <c r="AX8" s="22">
        <v>44089.856999999996</v>
      </c>
      <c r="AY8" s="22">
        <f t="shared" si="38"/>
        <v>2703400</v>
      </c>
      <c r="AZ8" s="26">
        <f t="shared" si="39"/>
        <v>5832.0969999999943</v>
      </c>
      <c r="BA8" s="22">
        <v>0</v>
      </c>
      <c r="BB8" s="22">
        <f t="shared" si="40"/>
        <v>91232.097000000067</v>
      </c>
      <c r="BC8" s="22">
        <f t="shared" si="41"/>
        <v>85400</v>
      </c>
      <c r="BD8" s="32">
        <f t="shared" si="42"/>
        <v>3.3205617399300218E-2</v>
      </c>
      <c r="BE8" s="32">
        <f t="shared" si="43"/>
        <v>3.1589849818746761E-2</v>
      </c>
      <c r="BF8" s="11"/>
      <c r="BG8" s="22">
        <v>2747489.8569999998</v>
      </c>
      <c r="BH8" s="22">
        <v>44089.856999999996</v>
      </c>
      <c r="BI8" s="22">
        <f t="shared" si="44"/>
        <v>2703400</v>
      </c>
      <c r="BJ8" s="26">
        <f t="shared" si="45"/>
        <v>5832.0969999999943</v>
      </c>
      <c r="BK8" s="22">
        <v>0</v>
      </c>
      <c r="BL8" s="22">
        <f t="shared" si="46"/>
        <v>91232.097000000067</v>
      </c>
      <c r="BM8" s="22">
        <f t="shared" si="47"/>
        <v>85400</v>
      </c>
      <c r="BN8" s="32">
        <f t="shared" si="48"/>
        <v>3.3205617399300218E-2</v>
      </c>
      <c r="BO8" s="32">
        <f t="shared" si="49"/>
        <v>3.1589849818746761E-2</v>
      </c>
      <c r="BP8" s="42"/>
      <c r="BQ8" s="22">
        <v>2747489.8569999998</v>
      </c>
      <c r="BR8" s="22">
        <v>44089.856999999996</v>
      </c>
      <c r="BS8" s="22">
        <f t="shared" si="50"/>
        <v>2703400</v>
      </c>
      <c r="BT8" s="26">
        <f t="shared" si="51"/>
        <v>5832.0969999999943</v>
      </c>
      <c r="BU8" s="22">
        <v>0</v>
      </c>
      <c r="BV8" s="22">
        <f t="shared" si="52"/>
        <v>91232.097000000067</v>
      </c>
      <c r="BW8" s="22">
        <f t="shared" si="53"/>
        <v>85400</v>
      </c>
      <c r="BX8" s="32">
        <f t="shared" si="54"/>
        <v>3.3205617399300218E-2</v>
      </c>
      <c r="BY8" s="32">
        <f t="shared" si="55"/>
        <v>3.1589849818746761E-2</v>
      </c>
      <c r="BZ8" s="42"/>
      <c r="CA8" s="22">
        <v>2747489.8569999998</v>
      </c>
      <c r="CB8" s="22">
        <v>44089.856999999996</v>
      </c>
      <c r="CC8" s="22">
        <f t="shared" si="56"/>
        <v>2703400</v>
      </c>
      <c r="CD8" s="26">
        <f t="shared" si="57"/>
        <v>5832.0969999999943</v>
      </c>
      <c r="CE8" s="22">
        <v>0</v>
      </c>
      <c r="CF8" s="22">
        <f t="shared" si="58"/>
        <v>91232.097000000067</v>
      </c>
      <c r="CG8" s="22">
        <f t="shared" si="59"/>
        <v>85400</v>
      </c>
      <c r="CH8" s="32">
        <f t="shared" si="60"/>
        <v>3.3205617399300218E-2</v>
      </c>
      <c r="CI8" s="32">
        <f t="shared" si="61"/>
        <v>3.1589849818746761E-2</v>
      </c>
      <c r="CJ8" s="42"/>
      <c r="CK8" s="22">
        <v>2747489.8569999998</v>
      </c>
      <c r="CL8" s="22">
        <v>44089.856999999996</v>
      </c>
      <c r="CM8" s="22">
        <f t="shared" si="62"/>
        <v>2703400</v>
      </c>
      <c r="CN8" s="26">
        <f t="shared" si="63"/>
        <v>5832.0969999999943</v>
      </c>
      <c r="CO8" s="22">
        <v>0</v>
      </c>
      <c r="CP8" s="22">
        <f t="shared" si="64"/>
        <v>91232.097000000067</v>
      </c>
      <c r="CQ8" s="22">
        <f t="shared" si="65"/>
        <v>85400</v>
      </c>
      <c r="CR8" s="32">
        <f t="shared" si="66"/>
        <v>3.3205617399300218E-2</v>
      </c>
      <c r="CS8" s="32">
        <f t="shared" si="67"/>
        <v>3.1589849818746761E-2</v>
      </c>
      <c r="CT8" s="42"/>
      <c r="CU8" s="22">
        <v>2747489.8569999998</v>
      </c>
      <c r="CV8" s="22">
        <v>44089.856999999996</v>
      </c>
      <c r="CW8" s="22">
        <f t="shared" si="68"/>
        <v>2703400</v>
      </c>
      <c r="CX8" s="26">
        <f t="shared" si="69"/>
        <v>5832.0969999999943</v>
      </c>
      <c r="CY8" s="22">
        <v>0</v>
      </c>
      <c r="CZ8" s="22">
        <f t="shared" si="70"/>
        <v>91232.097000000067</v>
      </c>
      <c r="DA8" s="22">
        <f t="shared" si="71"/>
        <v>85400</v>
      </c>
      <c r="DB8" s="32">
        <f t="shared" si="72"/>
        <v>3.3205617399300218E-2</v>
      </c>
      <c r="DC8" s="32">
        <f t="shared" si="73"/>
        <v>3.1589849818746761E-2</v>
      </c>
      <c r="DD8" s="42"/>
      <c r="DE8" s="22">
        <v>2747489.8569999998</v>
      </c>
      <c r="DF8" s="22">
        <v>44089.856999999996</v>
      </c>
      <c r="DG8" s="22">
        <f t="shared" si="74"/>
        <v>2703400</v>
      </c>
      <c r="DH8" s="26">
        <f t="shared" si="75"/>
        <v>5832.0969999999943</v>
      </c>
      <c r="DI8" s="22">
        <v>0</v>
      </c>
      <c r="DJ8" s="22">
        <f t="shared" si="76"/>
        <v>91232.097000000067</v>
      </c>
      <c r="DK8" s="22">
        <f t="shared" si="77"/>
        <v>85400</v>
      </c>
      <c r="DL8" s="32">
        <f t="shared" si="78"/>
        <v>3.3205617399300218E-2</v>
      </c>
      <c r="DM8" s="32">
        <f t="shared" si="79"/>
        <v>3.1589849818746761E-2</v>
      </c>
      <c r="DN8" s="42"/>
      <c r="DO8" s="22">
        <v>2747489.8569999998</v>
      </c>
      <c r="DP8" s="22">
        <v>44089.856999999996</v>
      </c>
      <c r="DQ8" s="22">
        <f t="shared" si="80"/>
        <v>2703400</v>
      </c>
      <c r="DR8" s="26">
        <f t="shared" si="81"/>
        <v>5832.0969999999943</v>
      </c>
      <c r="DS8" s="22">
        <v>0</v>
      </c>
      <c r="DT8" s="22">
        <f t="shared" si="82"/>
        <v>91232.097000000067</v>
      </c>
      <c r="DU8" s="22">
        <f t="shared" si="83"/>
        <v>85400</v>
      </c>
      <c r="DV8" s="32">
        <f t="shared" si="84"/>
        <v>3.3205617399300218E-2</v>
      </c>
      <c r="DW8" s="32">
        <f t="shared" si="85"/>
        <v>3.1589849818746761E-2</v>
      </c>
      <c r="DX8" s="42"/>
      <c r="DY8" s="22">
        <v>2747489.8569999998</v>
      </c>
      <c r="DZ8" s="22">
        <v>44089.856999999996</v>
      </c>
      <c r="EA8" s="22">
        <f t="shared" si="86"/>
        <v>2703400</v>
      </c>
      <c r="EB8" s="26">
        <f t="shared" si="87"/>
        <v>5832.0969999999943</v>
      </c>
      <c r="EC8" s="22">
        <v>0</v>
      </c>
      <c r="ED8" s="22">
        <f t="shared" si="88"/>
        <v>91232.097000000067</v>
      </c>
      <c r="EE8" s="22">
        <f t="shared" si="89"/>
        <v>85400</v>
      </c>
      <c r="EF8" s="32">
        <f t="shared" si="90"/>
        <v>3.3205617399300218E-2</v>
      </c>
      <c r="EG8" s="32">
        <f t="shared" si="91"/>
        <v>3.1589849818746761E-2</v>
      </c>
      <c r="EH8" s="42"/>
      <c r="EI8" s="45">
        <v>0</v>
      </c>
    </row>
    <row r="9" spans="1:139" x14ac:dyDescent="0.3">
      <c r="A9" s="20">
        <v>8912093</v>
      </c>
      <c r="B9" s="20" t="s">
        <v>166</v>
      </c>
      <c r="C9" s="21">
        <v>209</v>
      </c>
      <c r="D9" s="22">
        <v>950317.5668111766</v>
      </c>
      <c r="E9" s="22">
        <v>15915.608800000002</v>
      </c>
      <c r="F9" s="22">
        <f t="shared" si="13"/>
        <v>934401.95801117655</v>
      </c>
      <c r="G9" s="11"/>
      <c r="H9" s="34">
        <v>209</v>
      </c>
      <c r="I9" s="22">
        <v>1001308.6044993831</v>
      </c>
      <c r="J9" s="22">
        <v>16486.956200000001</v>
      </c>
      <c r="K9" s="22">
        <f t="shared" si="14"/>
        <v>984821.64829938312</v>
      </c>
      <c r="L9" s="26">
        <f t="shared" si="15"/>
        <v>571.34739999999874</v>
      </c>
      <c r="M9" s="22">
        <v>0</v>
      </c>
      <c r="N9" s="22">
        <f t="shared" si="16"/>
        <v>50991.037688206532</v>
      </c>
      <c r="O9" s="22">
        <f t="shared" si="17"/>
        <v>50419.690288206562</v>
      </c>
      <c r="P9" s="32">
        <f t="shared" si="18"/>
        <v>5.0924397792127381E-2</v>
      </c>
      <c r="Q9" s="32">
        <f t="shared" si="19"/>
        <v>5.1196772913423116E-2</v>
      </c>
      <c r="R9" s="11"/>
      <c r="S9" s="22">
        <v>1001308.6044993831</v>
      </c>
      <c r="T9" s="22">
        <v>16486.956200000001</v>
      </c>
      <c r="U9" s="22">
        <f t="shared" si="20"/>
        <v>984821.64829938312</v>
      </c>
      <c r="V9" s="26">
        <f t="shared" si="21"/>
        <v>571.34739999999874</v>
      </c>
      <c r="W9" s="22">
        <v>0</v>
      </c>
      <c r="X9" s="22">
        <f t="shared" si="22"/>
        <v>50991.037688206532</v>
      </c>
      <c r="Y9" s="22">
        <f t="shared" si="23"/>
        <v>50419.690288206562</v>
      </c>
      <c r="Z9" s="32">
        <f t="shared" si="24"/>
        <v>5.0924397792127381E-2</v>
      </c>
      <c r="AA9" s="32">
        <f t="shared" si="25"/>
        <v>5.1196772913423116E-2</v>
      </c>
      <c r="AB9" s="42"/>
      <c r="AC9" s="22">
        <v>1001308.6044993831</v>
      </c>
      <c r="AD9" s="22">
        <v>16486.956200000001</v>
      </c>
      <c r="AE9" s="22">
        <f t="shared" si="26"/>
        <v>984821.64829938312</v>
      </c>
      <c r="AF9" s="26">
        <f t="shared" si="27"/>
        <v>571.34739999999874</v>
      </c>
      <c r="AG9" s="22">
        <v>0</v>
      </c>
      <c r="AH9" s="22">
        <f t="shared" si="28"/>
        <v>50991.037688206532</v>
      </c>
      <c r="AI9" s="22">
        <f t="shared" si="29"/>
        <v>50419.690288206562</v>
      </c>
      <c r="AJ9" s="32">
        <f t="shared" si="30"/>
        <v>5.0924397792127381E-2</v>
      </c>
      <c r="AK9" s="32">
        <f t="shared" si="31"/>
        <v>5.1196772913423116E-2</v>
      </c>
      <c r="AL9" s="11"/>
      <c r="AM9" s="22">
        <v>1001308.6044993831</v>
      </c>
      <c r="AN9" s="22">
        <v>16486.956200000001</v>
      </c>
      <c r="AO9" s="22">
        <f t="shared" si="32"/>
        <v>984821.64829938312</v>
      </c>
      <c r="AP9" s="26">
        <f t="shared" si="33"/>
        <v>571.34739999999874</v>
      </c>
      <c r="AQ9" s="22">
        <v>0</v>
      </c>
      <c r="AR9" s="22">
        <f t="shared" si="34"/>
        <v>50991.037688206532</v>
      </c>
      <c r="AS9" s="22">
        <f t="shared" si="35"/>
        <v>50419.690288206562</v>
      </c>
      <c r="AT9" s="32">
        <f t="shared" si="36"/>
        <v>5.0924397792127381E-2</v>
      </c>
      <c r="AU9" s="32">
        <f t="shared" si="37"/>
        <v>5.1196772913423116E-2</v>
      </c>
      <c r="AV9" s="42"/>
      <c r="AW9" s="22">
        <v>1001308.6044993831</v>
      </c>
      <c r="AX9" s="22">
        <v>16486.956200000001</v>
      </c>
      <c r="AY9" s="22">
        <f t="shared" si="38"/>
        <v>984821.64829938312</v>
      </c>
      <c r="AZ9" s="26">
        <f t="shared" si="39"/>
        <v>571.34739999999874</v>
      </c>
      <c r="BA9" s="22">
        <v>0</v>
      </c>
      <c r="BB9" s="22">
        <f t="shared" si="40"/>
        <v>50991.037688206532</v>
      </c>
      <c r="BC9" s="22">
        <f t="shared" si="41"/>
        <v>50419.690288206562</v>
      </c>
      <c r="BD9" s="32">
        <f t="shared" si="42"/>
        <v>5.0924397792127381E-2</v>
      </c>
      <c r="BE9" s="32">
        <f t="shared" si="43"/>
        <v>5.1196772913423116E-2</v>
      </c>
      <c r="BF9" s="11"/>
      <c r="BG9" s="22">
        <v>1001308.6044993831</v>
      </c>
      <c r="BH9" s="22">
        <v>16486.956200000001</v>
      </c>
      <c r="BI9" s="22">
        <f t="shared" si="44"/>
        <v>984821.64829938312</v>
      </c>
      <c r="BJ9" s="26">
        <f t="shared" si="45"/>
        <v>571.34739999999874</v>
      </c>
      <c r="BK9" s="22">
        <v>0</v>
      </c>
      <c r="BL9" s="22">
        <f t="shared" si="46"/>
        <v>50991.037688206532</v>
      </c>
      <c r="BM9" s="22">
        <f t="shared" si="47"/>
        <v>50419.690288206562</v>
      </c>
      <c r="BN9" s="32">
        <f t="shared" si="48"/>
        <v>5.0924397792127381E-2</v>
      </c>
      <c r="BO9" s="32">
        <f t="shared" si="49"/>
        <v>5.1196772913423116E-2</v>
      </c>
      <c r="BP9" s="42"/>
      <c r="BQ9" s="22">
        <v>997680.01664106525</v>
      </c>
      <c r="BR9" s="22">
        <v>16486.956200000001</v>
      </c>
      <c r="BS9" s="22">
        <f t="shared" si="50"/>
        <v>981193.06044106523</v>
      </c>
      <c r="BT9" s="26">
        <f t="shared" si="51"/>
        <v>571.34739999999874</v>
      </c>
      <c r="BU9" s="22">
        <v>0</v>
      </c>
      <c r="BV9" s="22">
        <f t="shared" si="52"/>
        <v>47362.449829888646</v>
      </c>
      <c r="BW9" s="22">
        <f t="shared" si="53"/>
        <v>46791.102429888677</v>
      </c>
      <c r="BX9" s="32">
        <f t="shared" si="54"/>
        <v>4.747258543811067E-2</v>
      </c>
      <c r="BY9" s="32">
        <f t="shared" si="55"/>
        <v>4.7687967145686058E-2</v>
      </c>
      <c r="BZ9" s="42"/>
      <c r="CA9" s="22">
        <v>1000412.3857281932</v>
      </c>
      <c r="CB9" s="22">
        <v>16486.956200000001</v>
      </c>
      <c r="CC9" s="22">
        <f t="shared" si="56"/>
        <v>983925.4295281932</v>
      </c>
      <c r="CD9" s="26">
        <f t="shared" si="57"/>
        <v>571.34739999999874</v>
      </c>
      <c r="CE9" s="22">
        <v>0</v>
      </c>
      <c r="CF9" s="22">
        <f t="shared" si="58"/>
        <v>50094.818917016615</v>
      </c>
      <c r="CG9" s="22">
        <f t="shared" si="59"/>
        <v>49523.471517016646</v>
      </c>
      <c r="CH9" s="32">
        <f t="shared" si="60"/>
        <v>5.0074169044351594E-2</v>
      </c>
      <c r="CI9" s="32">
        <f t="shared" si="61"/>
        <v>5.0332545567771211E-2</v>
      </c>
      <c r="CJ9" s="42"/>
      <c r="CK9" s="22">
        <v>999516.1669570033</v>
      </c>
      <c r="CL9" s="22">
        <v>16486.956200000001</v>
      </c>
      <c r="CM9" s="22">
        <f t="shared" si="62"/>
        <v>983029.21075700328</v>
      </c>
      <c r="CN9" s="26">
        <f t="shared" si="63"/>
        <v>571.34739999999874</v>
      </c>
      <c r="CO9" s="22">
        <v>0</v>
      </c>
      <c r="CP9" s="22">
        <f t="shared" si="64"/>
        <v>49198.600145826698</v>
      </c>
      <c r="CQ9" s="22">
        <f t="shared" si="65"/>
        <v>48627.252745826729</v>
      </c>
      <c r="CR9" s="32">
        <f t="shared" si="66"/>
        <v>4.922241557693894E-2</v>
      </c>
      <c r="CS9" s="32">
        <f t="shared" si="67"/>
        <v>4.9466742405732018E-2</v>
      </c>
      <c r="CT9" s="42"/>
      <c r="CU9" s="22">
        <v>1001308.6044993831</v>
      </c>
      <c r="CV9" s="22">
        <v>16486.956200000001</v>
      </c>
      <c r="CW9" s="22">
        <f t="shared" si="68"/>
        <v>984821.64829938312</v>
      </c>
      <c r="CX9" s="26">
        <f t="shared" si="69"/>
        <v>571.34739999999874</v>
      </c>
      <c r="CY9" s="22">
        <v>0</v>
      </c>
      <c r="CZ9" s="22">
        <f t="shared" si="70"/>
        <v>50991.037688206532</v>
      </c>
      <c r="DA9" s="22">
        <f t="shared" si="71"/>
        <v>50419.690288206562</v>
      </c>
      <c r="DB9" s="32">
        <f t="shared" si="72"/>
        <v>5.0924397792127381E-2</v>
      </c>
      <c r="DC9" s="32">
        <f t="shared" si="73"/>
        <v>5.1196772913423116E-2</v>
      </c>
      <c r="DD9" s="42"/>
      <c r="DE9" s="22">
        <v>1001308.6044993831</v>
      </c>
      <c r="DF9" s="22">
        <v>16486.956200000001</v>
      </c>
      <c r="DG9" s="22">
        <f t="shared" si="74"/>
        <v>984821.64829938312</v>
      </c>
      <c r="DH9" s="26">
        <f t="shared" si="75"/>
        <v>571.34739999999874</v>
      </c>
      <c r="DI9" s="22">
        <v>0</v>
      </c>
      <c r="DJ9" s="22">
        <f t="shared" si="76"/>
        <v>50991.037688206532</v>
      </c>
      <c r="DK9" s="22">
        <f t="shared" si="77"/>
        <v>50419.690288206562</v>
      </c>
      <c r="DL9" s="32">
        <f t="shared" si="78"/>
        <v>5.0924397792127381E-2</v>
      </c>
      <c r="DM9" s="32">
        <f t="shared" si="79"/>
        <v>5.1196772913423116E-2</v>
      </c>
      <c r="DN9" s="42"/>
      <c r="DO9" s="22">
        <v>1001308.6044993831</v>
      </c>
      <c r="DP9" s="22">
        <v>16486.956200000001</v>
      </c>
      <c r="DQ9" s="22">
        <f t="shared" si="80"/>
        <v>984821.64829938312</v>
      </c>
      <c r="DR9" s="26">
        <f t="shared" si="81"/>
        <v>571.34739999999874</v>
      </c>
      <c r="DS9" s="22">
        <v>0</v>
      </c>
      <c r="DT9" s="22">
        <f t="shared" si="82"/>
        <v>50991.037688206532</v>
      </c>
      <c r="DU9" s="22">
        <f t="shared" si="83"/>
        <v>50419.690288206562</v>
      </c>
      <c r="DV9" s="32">
        <f t="shared" si="84"/>
        <v>5.0924397792127381E-2</v>
      </c>
      <c r="DW9" s="32">
        <f t="shared" si="85"/>
        <v>5.1196772913423116E-2</v>
      </c>
      <c r="DX9" s="42"/>
      <c r="DY9" s="22">
        <v>1001308.6044993831</v>
      </c>
      <c r="DZ9" s="22">
        <v>16486.956200000001</v>
      </c>
      <c r="EA9" s="22">
        <f t="shared" si="86"/>
        <v>984821.64829938312</v>
      </c>
      <c r="EB9" s="26">
        <f t="shared" si="87"/>
        <v>571.34739999999874</v>
      </c>
      <c r="EC9" s="22">
        <v>0</v>
      </c>
      <c r="ED9" s="22">
        <f t="shared" si="88"/>
        <v>50991.037688206532</v>
      </c>
      <c r="EE9" s="22">
        <f t="shared" si="89"/>
        <v>50419.690288206562</v>
      </c>
      <c r="EF9" s="32">
        <f t="shared" si="90"/>
        <v>5.0924397792127381E-2</v>
      </c>
      <c r="EG9" s="32">
        <f t="shared" si="91"/>
        <v>5.1196772913423116E-2</v>
      </c>
      <c r="EH9" s="42"/>
      <c r="EI9" s="45">
        <v>0</v>
      </c>
    </row>
    <row r="10" spans="1:139" x14ac:dyDescent="0.3">
      <c r="A10" s="20">
        <v>8912094</v>
      </c>
      <c r="B10" s="20" t="s">
        <v>1</v>
      </c>
      <c r="C10" s="21">
        <v>274</v>
      </c>
      <c r="D10" s="22">
        <v>1218107.2950838916</v>
      </c>
      <c r="E10" s="22">
        <v>15473.68</v>
      </c>
      <c r="F10" s="22">
        <f t="shared" si="13"/>
        <v>1202633.6150838917</v>
      </c>
      <c r="G10" s="11"/>
      <c r="H10" s="34">
        <v>274</v>
      </c>
      <c r="I10" s="22">
        <v>1284998.9509384239</v>
      </c>
      <c r="J10" s="22">
        <v>16181.1335</v>
      </c>
      <c r="K10" s="22">
        <f t="shared" si="14"/>
        <v>1268817.8174384239</v>
      </c>
      <c r="L10" s="26">
        <f t="shared" si="15"/>
        <v>707.45349999999962</v>
      </c>
      <c r="M10" s="22">
        <v>0</v>
      </c>
      <c r="N10" s="22">
        <f t="shared" si="16"/>
        <v>66891.655854532262</v>
      </c>
      <c r="O10" s="22">
        <f t="shared" si="17"/>
        <v>66184.202354532201</v>
      </c>
      <c r="P10" s="32">
        <f t="shared" si="18"/>
        <v>5.2055805808776619E-2</v>
      </c>
      <c r="Q10" s="32">
        <f t="shared" si="19"/>
        <v>5.2162100377932424E-2</v>
      </c>
      <c r="R10" s="11"/>
      <c r="S10" s="22">
        <v>1284998.9509384239</v>
      </c>
      <c r="T10" s="22">
        <v>16181.1335</v>
      </c>
      <c r="U10" s="22">
        <f t="shared" si="20"/>
        <v>1268817.8174384239</v>
      </c>
      <c r="V10" s="26">
        <f t="shared" si="21"/>
        <v>707.45349999999962</v>
      </c>
      <c r="W10" s="22">
        <v>0</v>
      </c>
      <c r="X10" s="22">
        <f t="shared" si="22"/>
        <v>66891.655854532262</v>
      </c>
      <c r="Y10" s="22">
        <f t="shared" si="23"/>
        <v>66184.202354532201</v>
      </c>
      <c r="Z10" s="32">
        <f t="shared" si="24"/>
        <v>5.2055805808776619E-2</v>
      </c>
      <c r="AA10" s="32">
        <f t="shared" si="25"/>
        <v>5.2162100377932424E-2</v>
      </c>
      <c r="AB10" s="42"/>
      <c r="AC10" s="22">
        <v>1284998.9509384239</v>
      </c>
      <c r="AD10" s="22">
        <v>16181.1335</v>
      </c>
      <c r="AE10" s="22">
        <f t="shared" si="26"/>
        <v>1268817.8174384239</v>
      </c>
      <c r="AF10" s="26">
        <f t="shared" si="27"/>
        <v>707.45349999999962</v>
      </c>
      <c r="AG10" s="22">
        <v>0</v>
      </c>
      <c r="AH10" s="22">
        <f t="shared" si="28"/>
        <v>66891.655854532262</v>
      </c>
      <c r="AI10" s="22">
        <f t="shared" si="29"/>
        <v>66184.202354532201</v>
      </c>
      <c r="AJ10" s="32">
        <f t="shared" si="30"/>
        <v>5.2055805808776619E-2</v>
      </c>
      <c r="AK10" s="32">
        <f t="shared" si="31"/>
        <v>5.2162100377932424E-2</v>
      </c>
      <c r="AL10" s="11"/>
      <c r="AM10" s="22">
        <v>1284998.9509384239</v>
      </c>
      <c r="AN10" s="22">
        <v>16181.1335</v>
      </c>
      <c r="AO10" s="22">
        <f t="shared" si="32"/>
        <v>1268817.8174384239</v>
      </c>
      <c r="AP10" s="26">
        <f t="shared" si="33"/>
        <v>707.45349999999962</v>
      </c>
      <c r="AQ10" s="22">
        <v>0</v>
      </c>
      <c r="AR10" s="22">
        <f t="shared" si="34"/>
        <v>66891.655854532262</v>
      </c>
      <c r="AS10" s="22">
        <f t="shared" si="35"/>
        <v>66184.202354532201</v>
      </c>
      <c r="AT10" s="32">
        <f t="shared" si="36"/>
        <v>5.2055805808776619E-2</v>
      </c>
      <c r="AU10" s="32">
        <f t="shared" si="37"/>
        <v>5.2162100377932424E-2</v>
      </c>
      <c r="AV10" s="42"/>
      <c r="AW10" s="22">
        <v>1284998.9509384239</v>
      </c>
      <c r="AX10" s="22">
        <v>16181.1335</v>
      </c>
      <c r="AY10" s="22">
        <f t="shared" si="38"/>
        <v>1268817.8174384239</v>
      </c>
      <c r="AZ10" s="26">
        <f t="shared" si="39"/>
        <v>707.45349999999962</v>
      </c>
      <c r="BA10" s="22">
        <v>0</v>
      </c>
      <c r="BB10" s="22">
        <f t="shared" si="40"/>
        <v>66891.655854532262</v>
      </c>
      <c r="BC10" s="22">
        <f t="shared" si="41"/>
        <v>66184.202354532201</v>
      </c>
      <c r="BD10" s="32">
        <f t="shared" si="42"/>
        <v>5.2055805808776619E-2</v>
      </c>
      <c r="BE10" s="32">
        <f t="shared" si="43"/>
        <v>5.2162100377932424E-2</v>
      </c>
      <c r="BF10" s="11"/>
      <c r="BG10" s="22">
        <v>1284998.9509384239</v>
      </c>
      <c r="BH10" s="22">
        <v>16181.1335</v>
      </c>
      <c r="BI10" s="22">
        <f t="shared" si="44"/>
        <v>1268817.8174384239</v>
      </c>
      <c r="BJ10" s="26">
        <f t="shared" si="45"/>
        <v>707.45349999999962</v>
      </c>
      <c r="BK10" s="22">
        <v>0</v>
      </c>
      <c r="BL10" s="22">
        <f t="shared" si="46"/>
        <v>66891.655854532262</v>
      </c>
      <c r="BM10" s="22">
        <f t="shared" si="47"/>
        <v>66184.202354532201</v>
      </c>
      <c r="BN10" s="32">
        <f t="shared" si="48"/>
        <v>5.2055805808776619E-2</v>
      </c>
      <c r="BO10" s="32">
        <f t="shared" si="49"/>
        <v>5.2162100377932424E-2</v>
      </c>
      <c r="BP10" s="42"/>
      <c r="BQ10" s="22">
        <v>1279801.0946862071</v>
      </c>
      <c r="BR10" s="22">
        <v>16181.1335</v>
      </c>
      <c r="BS10" s="22">
        <f t="shared" si="50"/>
        <v>1263619.9611862071</v>
      </c>
      <c r="BT10" s="26">
        <f t="shared" si="51"/>
        <v>707.45349999999962</v>
      </c>
      <c r="BU10" s="22">
        <v>0</v>
      </c>
      <c r="BV10" s="22">
        <f t="shared" si="52"/>
        <v>61693.799602315528</v>
      </c>
      <c r="BW10" s="22">
        <f t="shared" si="53"/>
        <v>60986.346102315467</v>
      </c>
      <c r="BX10" s="32">
        <f t="shared" si="54"/>
        <v>4.8205771864449104E-2</v>
      </c>
      <c r="BY10" s="32">
        <f t="shared" si="55"/>
        <v>4.8263202525754112E-2</v>
      </c>
      <c r="BZ10" s="42"/>
      <c r="CA10" s="22">
        <v>1283768.2809876848</v>
      </c>
      <c r="CB10" s="22">
        <v>16181.1335</v>
      </c>
      <c r="CC10" s="22">
        <f t="shared" si="56"/>
        <v>1267587.1474876849</v>
      </c>
      <c r="CD10" s="26">
        <f t="shared" si="57"/>
        <v>707.45349999999962</v>
      </c>
      <c r="CE10" s="22">
        <v>0</v>
      </c>
      <c r="CF10" s="22">
        <f t="shared" si="58"/>
        <v>65660.985903793247</v>
      </c>
      <c r="CG10" s="22">
        <f t="shared" si="59"/>
        <v>64953.532403793186</v>
      </c>
      <c r="CH10" s="32">
        <f t="shared" si="60"/>
        <v>5.1147069822659944E-2</v>
      </c>
      <c r="CI10" s="32">
        <f t="shared" si="61"/>
        <v>5.1241867300823384E-2</v>
      </c>
      <c r="CJ10" s="42"/>
      <c r="CK10" s="22">
        <v>1282537.6110369461</v>
      </c>
      <c r="CL10" s="22">
        <v>16181.1335</v>
      </c>
      <c r="CM10" s="22">
        <f t="shared" si="62"/>
        <v>1266356.4775369461</v>
      </c>
      <c r="CN10" s="26">
        <f t="shared" si="63"/>
        <v>707.45349999999962</v>
      </c>
      <c r="CO10" s="22">
        <v>0</v>
      </c>
      <c r="CP10" s="22">
        <f t="shared" si="64"/>
        <v>64430.315953054465</v>
      </c>
      <c r="CQ10" s="22">
        <f t="shared" si="65"/>
        <v>63722.862453054404</v>
      </c>
      <c r="CR10" s="32">
        <f t="shared" si="66"/>
        <v>5.0236589865744231E-2</v>
      </c>
      <c r="CS10" s="32">
        <f t="shared" si="67"/>
        <v>5.0319845622770372E-2</v>
      </c>
      <c r="CT10" s="42"/>
      <c r="CU10" s="22">
        <v>1284998.9509384239</v>
      </c>
      <c r="CV10" s="22">
        <v>16181.1335</v>
      </c>
      <c r="CW10" s="22">
        <f t="shared" si="68"/>
        <v>1268817.8174384239</v>
      </c>
      <c r="CX10" s="26">
        <f t="shared" si="69"/>
        <v>707.45349999999962</v>
      </c>
      <c r="CY10" s="22">
        <v>0</v>
      </c>
      <c r="CZ10" s="22">
        <f t="shared" si="70"/>
        <v>66891.655854532262</v>
      </c>
      <c r="DA10" s="22">
        <f t="shared" si="71"/>
        <v>66184.202354532201</v>
      </c>
      <c r="DB10" s="32">
        <f t="shared" si="72"/>
        <v>5.2055805808776619E-2</v>
      </c>
      <c r="DC10" s="32">
        <f t="shared" si="73"/>
        <v>5.2162100377932424E-2</v>
      </c>
      <c r="DD10" s="42"/>
      <c r="DE10" s="22">
        <v>1284998.9509384239</v>
      </c>
      <c r="DF10" s="22">
        <v>16181.1335</v>
      </c>
      <c r="DG10" s="22">
        <f t="shared" si="74"/>
        <v>1268817.8174384239</v>
      </c>
      <c r="DH10" s="26">
        <f t="shared" si="75"/>
        <v>707.45349999999962</v>
      </c>
      <c r="DI10" s="22">
        <v>0</v>
      </c>
      <c r="DJ10" s="22">
        <f t="shared" si="76"/>
        <v>66891.655854532262</v>
      </c>
      <c r="DK10" s="22">
        <f t="shared" si="77"/>
        <v>66184.202354532201</v>
      </c>
      <c r="DL10" s="32">
        <f t="shared" si="78"/>
        <v>5.2055805808776619E-2</v>
      </c>
      <c r="DM10" s="32">
        <f t="shared" si="79"/>
        <v>5.2162100377932424E-2</v>
      </c>
      <c r="DN10" s="42"/>
      <c r="DO10" s="22">
        <v>1284998.9509384239</v>
      </c>
      <c r="DP10" s="22">
        <v>16181.1335</v>
      </c>
      <c r="DQ10" s="22">
        <f t="shared" si="80"/>
        <v>1268817.8174384239</v>
      </c>
      <c r="DR10" s="26">
        <f t="shared" si="81"/>
        <v>707.45349999999962</v>
      </c>
      <c r="DS10" s="22">
        <v>0</v>
      </c>
      <c r="DT10" s="22">
        <f t="shared" si="82"/>
        <v>66891.655854532262</v>
      </c>
      <c r="DU10" s="22">
        <f t="shared" si="83"/>
        <v>66184.202354532201</v>
      </c>
      <c r="DV10" s="32">
        <f t="shared" si="84"/>
        <v>5.2055805808776619E-2</v>
      </c>
      <c r="DW10" s="32">
        <f t="shared" si="85"/>
        <v>5.2162100377932424E-2</v>
      </c>
      <c r="DX10" s="42"/>
      <c r="DY10" s="22">
        <v>1284998.9509384239</v>
      </c>
      <c r="DZ10" s="22">
        <v>16181.1335</v>
      </c>
      <c r="EA10" s="22">
        <f t="shared" si="86"/>
        <v>1268817.8174384239</v>
      </c>
      <c r="EB10" s="26">
        <f t="shared" si="87"/>
        <v>707.45349999999962</v>
      </c>
      <c r="EC10" s="22">
        <v>0</v>
      </c>
      <c r="ED10" s="22">
        <f t="shared" si="88"/>
        <v>66891.655854532262</v>
      </c>
      <c r="EE10" s="22">
        <f t="shared" si="89"/>
        <v>66184.202354532201</v>
      </c>
      <c r="EF10" s="32">
        <f t="shared" si="90"/>
        <v>5.2055805808776619E-2</v>
      </c>
      <c r="EG10" s="32">
        <f t="shared" si="91"/>
        <v>5.2162100377932424E-2</v>
      </c>
      <c r="EH10" s="42"/>
      <c r="EI10" s="45">
        <v>0</v>
      </c>
    </row>
    <row r="11" spans="1:139" x14ac:dyDescent="0.3">
      <c r="A11" s="20">
        <v>8912107</v>
      </c>
      <c r="B11" s="20" t="s">
        <v>2</v>
      </c>
      <c r="C11" s="21">
        <v>149</v>
      </c>
      <c r="D11" s="22">
        <v>744455.56967724988</v>
      </c>
      <c r="E11" s="22">
        <v>11019.3464</v>
      </c>
      <c r="F11" s="22">
        <f t="shared" si="13"/>
        <v>733436.22327724984</v>
      </c>
      <c r="G11" s="11"/>
      <c r="H11" s="34">
        <v>149</v>
      </c>
      <c r="I11" s="22">
        <v>766160.94735604594</v>
      </c>
      <c r="J11" s="22">
        <v>9419.1945999999989</v>
      </c>
      <c r="K11" s="22">
        <f t="shared" si="14"/>
        <v>756741.7527560459</v>
      </c>
      <c r="L11" s="26">
        <f t="shared" si="15"/>
        <v>-1600.1518000000015</v>
      </c>
      <c r="M11" s="22">
        <v>0</v>
      </c>
      <c r="N11" s="22">
        <f t="shared" si="16"/>
        <v>21705.377678796067</v>
      </c>
      <c r="O11" s="22">
        <f t="shared" si="17"/>
        <v>23305.529478796059</v>
      </c>
      <c r="P11" s="32">
        <f t="shared" si="18"/>
        <v>2.8330049650402329E-2</v>
      </c>
      <c r="Q11" s="32">
        <f t="shared" si="19"/>
        <v>3.0797203132928181E-2</v>
      </c>
      <c r="R11" s="11"/>
      <c r="S11" s="22">
        <v>766160.94735604594</v>
      </c>
      <c r="T11" s="22">
        <v>9419.1945999999989</v>
      </c>
      <c r="U11" s="22">
        <f t="shared" si="20"/>
        <v>756741.7527560459</v>
      </c>
      <c r="V11" s="26">
        <f t="shared" si="21"/>
        <v>-1600.1518000000015</v>
      </c>
      <c r="W11" s="22">
        <v>0</v>
      </c>
      <c r="X11" s="22">
        <f t="shared" si="22"/>
        <v>21705.377678796067</v>
      </c>
      <c r="Y11" s="22">
        <f t="shared" si="23"/>
        <v>23305.529478796059</v>
      </c>
      <c r="Z11" s="32">
        <f t="shared" si="24"/>
        <v>2.8330049650402329E-2</v>
      </c>
      <c r="AA11" s="32">
        <f t="shared" si="25"/>
        <v>3.0797203132928181E-2</v>
      </c>
      <c r="AB11" s="42"/>
      <c r="AC11" s="22">
        <v>766185.6471515001</v>
      </c>
      <c r="AD11" s="22">
        <v>9419.1945999999989</v>
      </c>
      <c r="AE11" s="22">
        <f t="shared" si="26"/>
        <v>756766.45255150006</v>
      </c>
      <c r="AF11" s="26">
        <f t="shared" si="27"/>
        <v>-1600.1518000000015</v>
      </c>
      <c r="AG11" s="22">
        <v>24.699795454139139</v>
      </c>
      <c r="AH11" s="22">
        <f t="shared" si="28"/>
        <v>21730.077474250225</v>
      </c>
      <c r="AI11" s="22">
        <f t="shared" si="29"/>
        <v>23330.229274250218</v>
      </c>
      <c r="AJ11" s="32">
        <f t="shared" si="30"/>
        <v>2.8361373715414268E-2</v>
      </c>
      <c r="AK11" s="32">
        <f t="shared" si="31"/>
        <v>3.0828836552664881E-2</v>
      </c>
      <c r="AL11" s="11"/>
      <c r="AM11" s="22">
        <v>766185.6471515001</v>
      </c>
      <c r="AN11" s="22">
        <v>9419.1945999999989</v>
      </c>
      <c r="AO11" s="22">
        <f t="shared" si="32"/>
        <v>756766.45255150006</v>
      </c>
      <c r="AP11" s="26">
        <f t="shared" si="33"/>
        <v>-1600.1518000000015</v>
      </c>
      <c r="AQ11" s="22">
        <v>24.699795454139139</v>
      </c>
      <c r="AR11" s="22">
        <f t="shared" si="34"/>
        <v>21730.077474250225</v>
      </c>
      <c r="AS11" s="22">
        <f t="shared" si="35"/>
        <v>23330.229274250218</v>
      </c>
      <c r="AT11" s="32">
        <f t="shared" si="36"/>
        <v>2.8361373715414268E-2</v>
      </c>
      <c r="AU11" s="32">
        <f t="shared" si="37"/>
        <v>3.0828836552664881E-2</v>
      </c>
      <c r="AV11" s="42"/>
      <c r="AW11" s="22">
        <v>767752.75910300005</v>
      </c>
      <c r="AX11" s="22">
        <v>9419.1945999999989</v>
      </c>
      <c r="AY11" s="22">
        <f t="shared" si="38"/>
        <v>758333.564503</v>
      </c>
      <c r="AZ11" s="26">
        <f t="shared" si="39"/>
        <v>-1600.1518000000015</v>
      </c>
      <c r="BA11" s="22">
        <v>1591.8117469541389</v>
      </c>
      <c r="BB11" s="22">
        <f t="shared" si="40"/>
        <v>23297.18942575017</v>
      </c>
      <c r="BC11" s="22">
        <f t="shared" si="41"/>
        <v>24897.341225750162</v>
      </c>
      <c r="BD11" s="32">
        <f t="shared" si="42"/>
        <v>3.0344650865168261E-2</v>
      </c>
      <c r="BE11" s="32">
        <f t="shared" si="43"/>
        <v>3.2831648750860039E-2</v>
      </c>
      <c r="BF11" s="11"/>
      <c r="BG11" s="22">
        <v>767752.75910300005</v>
      </c>
      <c r="BH11" s="22">
        <v>9419.1945999999989</v>
      </c>
      <c r="BI11" s="22">
        <f t="shared" si="44"/>
        <v>758333.564503</v>
      </c>
      <c r="BJ11" s="26">
        <f t="shared" si="45"/>
        <v>-1600.1518000000015</v>
      </c>
      <c r="BK11" s="22">
        <v>1591.8117469541389</v>
      </c>
      <c r="BL11" s="22">
        <f t="shared" si="46"/>
        <v>23297.18942575017</v>
      </c>
      <c r="BM11" s="22">
        <f t="shared" si="47"/>
        <v>24897.341225750162</v>
      </c>
      <c r="BN11" s="32">
        <f t="shared" si="48"/>
        <v>3.0344650865168261E-2</v>
      </c>
      <c r="BO11" s="32">
        <f t="shared" si="49"/>
        <v>3.2831648750860039E-2</v>
      </c>
      <c r="BP11" s="42"/>
      <c r="BQ11" s="22">
        <v>767752.75910299993</v>
      </c>
      <c r="BR11" s="22">
        <v>9419.1945999999989</v>
      </c>
      <c r="BS11" s="22">
        <f t="shared" si="50"/>
        <v>758333.56450299989</v>
      </c>
      <c r="BT11" s="26">
        <f t="shared" si="51"/>
        <v>-1600.1518000000015</v>
      </c>
      <c r="BU11" s="22">
        <v>4623.5707742643144</v>
      </c>
      <c r="BV11" s="22">
        <f t="shared" si="52"/>
        <v>23297.189425750053</v>
      </c>
      <c r="BW11" s="22">
        <f t="shared" si="53"/>
        <v>24897.341225750046</v>
      </c>
      <c r="BX11" s="32">
        <f t="shared" si="54"/>
        <v>3.0344650865168115E-2</v>
      </c>
      <c r="BY11" s="32">
        <f t="shared" si="55"/>
        <v>3.2831648750859893E-2</v>
      </c>
      <c r="BZ11" s="42"/>
      <c r="CA11" s="22">
        <v>767752.75910299993</v>
      </c>
      <c r="CB11" s="22">
        <v>9419.1945999999989</v>
      </c>
      <c r="CC11" s="22">
        <f t="shared" si="56"/>
        <v>758333.56450299989</v>
      </c>
      <c r="CD11" s="26">
        <f t="shared" si="57"/>
        <v>-1600.1518000000015</v>
      </c>
      <c r="CE11" s="22">
        <v>2282.7188733908147</v>
      </c>
      <c r="CF11" s="22">
        <f t="shared" si="58"/>
        <v>23297.189425750053</v>
      </c>
      <c r="CG11" s="22">
        <f t="shared" si="59"/>
        <v>24897.341225750046</v>
      </c>
      <c r="CH11" s="32">
        <f t="shared" si="60"/>
        <v>3.0344650865168115E-2</v>
      </c>
      <c r="CI11" s="32">
        <f t="shared" si="61"/>
        <v>3.2831648750859893E-2</v>
      </c>
      <c r="CJ11" s="42"/>
      <c r="CK11" s="22">
        <v>767752.75910299993</v>
      </c>
      <c r="CL11" s="22">
        <v>9419.1945999999989</v>
      </c>
      <c r="CM11" s="22">
        <f t="shared" si="62"/>
        <v>758333.56450299989</v>
      </c>
      <c r="CN11" s="26">
        <f t="shared" si="63"/>
        <v>-1600.1518000000015</v>
      </c>
      <c r="CO11" s="22">
        <v>2973.6259998274904</v>
      </c>
      <c r="CP11" s="22">
        <f t="shared" si="64"/>
        <v>23297.189425750053</v>
      </c>
      <c r="CQ11" s="22">
        <f t="shared" si="65"/>
        <v>24897.341225750046</v>
      </c>
      <c r="CR11" s="32">
        <f t="shared" si="66"/>
        <v>3.0344650865168115E-2</v>
      </c>
      <c r="CS11" s="32">
        <f t="shared" si="67"/>
        <v>3.2831648750859893E-2</v>
      </c>
      <c r="CT11" s="42"/>
      <c r="CU11" s="22">
        <v>766160.94735604594</v>
      </c>
      <c r="CV11" s="22">
        <v>9419.1945999999989</v>
      </c>
      <c r="CW11" s="22">
        <f t="shared" si="68"/>
        <v>756741.7527560459</v>
      </c>
      <c r="CX11" s="26">
        <f t="shared" si="69"/>
        <v>-1600.1518000000015</v>
      </c>
      <c r="CY11" s="22">
        <v>0</v>
      </c>
      <c r="CZ11" s="22">
        <f t="shared" si="70"/>
        <v>21705.377678796067</v>
      </c>
      <c r="DA11" s="22">
        <f t="shared" si="71"/>
        <v>23305.529478796059</v>
      </c>
      <c r="DB11" s="32">
        <f t="shared" si="72"/>
        <v>2.8330049650402329E-2</v>
      </c>
      <c r="DC11" s="32">
        <f t="shared" si="73"/>
        <v>3.0797203132928181E-2</v>
      </c>
      <c r="DD11" s="42"/>
      <c r="DE11" s="22">
        <v>766160.94735604594</v>
      </c>
      <c r="DF11" s="22">
        <v>9419.1945999999989</v>
      </c>
      <c r="DG11" s="22">
        <f t="shared" si="74"/>
        <v>756741.7527560459</v>
      </c>
      <c r="DH11" s="26">
        <f t="shared" si="75"/>
        <v>-1600.1518000000015</v>
      </c>
      <c r="DI11" s="22">
        <v>0</v>
      </c>
      <c r="DJ11" s="22">
        <f t="shared" si="76"/>
        <v>21705.377678796067</v>
      </c>
      <c r="DK11" s="22">
        <f t="shared" si="77"/>
        <v>23305.529478796059</v>
      </c>
      <c r="DL11" s="32">
        <f t="shared" si="78"/>
        <v>2.8330049650402329E-2</v>
      </c>
      <c r="DM11" s="32">
        <f t="shared" si="79"/>
        <v>3.0797203132928181E-2</v>
      </c>
      <c r="DN11" s="42"/>
      <c r="DO11" s="22">
        <v>767752.75910300005</v>
      </c>
      <c r="DP11" s="22">
        <v>9419.1945999999989</v>
      </c>
      <c r="DQ11" s="22">
        <f t="shared" si="80"/>
        <v>758333.564503</v>
      </c>
      <c r="DR11" s="26">
        <f t="shared" si="81"/>
        <v>-1600.1518000000015</v>
      </c>
      <c r="DS11" s="22">
        <v>1591.8117469541389</v>
      </c>
      <c r="DT11" s="22">
        <f t="shared" si="82"/>
        <v>23297.18942575017</v>
      </c>
      <c r="DU11" s="22">
        <f t="shared" si="83"/>
        <v>24897.341225750162</v>
      </c>
      <c r="DV11" s="32">
        <f t="shared" si="84"/>
        <v>3.0344650865168261E-2</v>
      </c>
      <c r="DW11" s="32">
        <f t="shared" si="85"/>
        <v>3.2831648750860039E-2</v>
      </c>
      <c r="DX11" s="42"/>
      <c r="DY11" s="22">
        <v>767752.75910300005</v>
      </c>
      <c r="DZ11" s="22">
        <v>9419.1945999999989</v>
      </c>
      <c r="EA11" s="22">
        <f t="shared" si="86"/>
        <v>758333.564503</v>
      </c>
      <c r="EB11" s="26">
        <f t="shared" si="87"/>
        <v>-1600.1518000000015</v>
      </c>
      <c r="EC11" s="22">
        <v>1591.8117469541389</v>
      </c>
      <c r="ED11" s="22">
        <f t="shared" si="88"/>
        <v>23297.18942575017</v>
      </c>
      <c r="EE11" s="22">
        <f t="shared" si="89"/>
        <v>24897.341225750162</v>
      </c>
      <c r="EF11" s="32">
        <f t="shared" si="90"/>
        <v>3.0344650865168261E-2</v>
      </c>
      <c r="EG11" s="32">
        <f t="shared" si="91"/>
        <v>3.2831648750860039E-2</v>
      </c>
      <c r="EH11" s="42"/>
      <c r="EI11" s="45">
        <v>17015.392981238572</v>
      </c>
    </row>
    <row r="12" spans="1:139" x14ac:dyDescent="0.3">
      <c r="A12" s="20">
        <v>8912108</v>
      </c>
      <c r="B12" s="20" t="s">
        <v>137</v>
      </c>
      <c r="C12" s="21">
        <v>227</v>
      </c>
      <c r="D12" s="22">
        <v>1109102.8061751428</v>
      </c>
      <c r="E12" s="22">
        <v>17422.139199999998</v>
      </c>
      <c r="F12" s="22">
        <f t="shared" si="13"/>
        <v>1091680.6669751427</v>
      </c>
      <c r="G12" s="11"/>
      <c r="H12" s="34">
        <v>227</v>
      </c>
      <c r="I12" s="22">
        <v>1162627.8633714705</v>
      </c>
      <c r="J12" s="22">
        <v>13484.9228</v>
      </c>
      <c r="K12" s="22">
        <f t="shared" si="14"/>
        <v>1149142.9405714704</v>
      </c>
      <c r="L12" s="26">
        <f t="shared" si="15"/>
        <v>-3937.2163999999975</v>
      </c>
      <c r="M12" s="22">
        <v>0</v>
      </c>
      <c r="N12" s="22">
        <f t="shared" si="16"/>
        <v>53525.057196327718</v>
      </c>
      <c r="O12" s="22">
        <f t="shared" si="17"/>
        <v>57462.273596327752</v>
      </c>
      <c r="P12" s="32">
        <f t="shared" si="18"/>
        <v>4.6037996234764213E-2</v>
      </c>
      <c r="Q12" s="32">
        <f t="shared" si="19"/>
        <v>5.0004461209805354E-2</v>
      </c>
      <c r="R12" s="11"/>
      <c r="S12" s="22">
        <v>1162627.8633714705</v>
      </c>
      <c r="T12" s="22">
        <v>13484.9228</v>
      </c>
      <c r="U12" s="22">
        <f t="shared" si="20"/>
        <v>1149142.9405714704</v>
      </c>
      <c r="V12" s="26">
        <f t="shared" si="21"/>
        <v>-3937.2163999999975</v>
      </c>
      <c r="W12" s="22">
        <v>0</v>
      </c>
      <c r="X12" s="22">
        <f t="shared" si="22"/>
        <v>53525.057196327718</v>
      </c>
      <c r="Y12" s="22">
        <f t="shared" si="23"/>
        <v>57462.273596327752</v>
      </c>
      <c r="Z12" s="32">
        <f t="shared" si="24"/>
        <v>4.6037996234764213E-2</v>
      </c>
      <c r="AA12" s="32">
        <f t="shared" si="25"/>
        <v>5.0004461209805354E-2</v>
      </c>
      <c r="AB12" s="42"/>
      <c r="AC12" s="22">
        <v>1162627.8633714705</v>
      </c>
      <c r="AD12" s="22">
        <v>13484.9228</v>
      </c>
      <c r="AE12" s="22">
        <f t="shared" si="26"/>
        <v>1149142.9405714704</v>
      </c>
      <c r="AF12" s="26">
        <f t="shared" si="27"/>
        <v>-3937.2163999999975</v>
      </c>
      <c r="AG12" s="22">
        <v>0</v>
      </c>
      <c r="AH12" s="22">
        <f t="shared" si="28"/>
        <v>53525.057196327718</v>
      </c>
      <c r="AI12" s="22">
        <f t="shared" si="29"/>
        <v>57462.273596327752</v>
      </c>
      <c r="AJ12" s="32">
        <f t="shared" si="30"/>
        <v>4.6037996234764213E-2</v>
      </c>
      <c r="AK12" s="32">
        <f t="shared" si="31"/>
        <v>5.0004461209805354E-2</v>
      </c>
      <c r="AL12" s="11"/>
      <c r="AM12" s="22">
        <v>1162627.8633714705</v>
      </c>
      <c r="AN12" s="22">
        <v>13484.9228</v>
      </c>
      <c r="AO12" s="22">
        <f t="shared" si="32"/>
        <v>1149142.9405714704</v>
      </c>
      <c r="AP12" s="26">
        <f t="shared" si="33"/>
        <v>-3937.2163999999975</v>
      </c>
      <c r="AQ12" s="22">
        <v>0</v>
      </c>
      <c r="AR12" s="22">
        <f t="shared" si="34"/>
        <v>53525.057196327718</v>
      </c>
      <c r="AS12" s="22">
        <f t="shared" si="35"/>
        <v>57462.273596327752</v>
      </c>
      <c r="AT12" s="32">
        <f t="shared" si="36"/>
        <v>4.6037996234764213E-2</v>
      </c>
      <c r="AU12" s="32">
        <f t="shared" si="37"/>
        <v>5.0004461209805354E-2</v>
      </c>
      <c r="AV12" s="42"/>
      <c r="AW12" s="22">
        <v>1162627.8633714705</v>
      </c>
      <c r="AX12" s="22">
        <v>13484.9228</v>
      </c>
      <c r="AY12" s="22">
        <f t="shared" si="38"/>
        <v>1149142.9405714704</v>
      </c>
      <c r="AZ12" s="26">
        <f t="shared" si="39"/>
        <v>-3937.2163999999975</v>
      </c>
      <c r="BA12" s="22">
        <v>0</v>
      </c>
      <c r="BB12" s="22">
        <f t="shared" si="40"/>
        <v>53525.057196327718</v>
      </c>
      <c r="BC12" s="22">
        <f t="shared" si="41"/>
        <v>57462.273596327752</v>
      </c>
      <c r="BD12" s="32">
        <f t="shared" si="42"/>
        <v>4.6037996234764213E-2</v>
      </c>
      <c r="BE12" s="32">
        <f t="shared" si="43"/>
        <v>5.0004461209805354E-2</v>
      </c>
      <c r="BF12" s="11"/>
      <c r="BG12" s="22">
        <v>1162627.8633714705</v>
      </c>
      <c r="BH12" s="22">
        <v>13484.9228</v>
      </c>
      <c r="BI12" s="22">
        <f t="shared" si="44"/>
        <v>1149142.9405714704</v>
      </c>
      <c r="BJ12" s="26">
        <f t="shared" si="45"/>
        <v>-3937.2163999999975</v>
      </c>
      <c r="BK12" s="22">
        <v>0</v>
      </c>
      <c r="BL12" s="22">
        <f t="shared" si="46"/>
        <v>53525.057196327718</v>
      </c>
      <c r="BM12" s="22">
        <f t="shared" si="47"/>
        <v>57462.273596327752</v>
      </c>
      <c r="BN12" s="32">
        <f t="shared" si="48"/>
        <v>4.6037996234764213E-2</v>
      </c>
      <c r="BO12" s="32">
        <f t="shared" si="49"/>
        <v>5.0004461209805354E-2</v>
      </c>
      <c r="BP12" s="42"/>
      <c r="BQ12" s="22">
        <v>1156422.8513058824</v>
      </c>
      <c r="BR12" s="22">
        <v>13484.9228</v>
      </c>
      <c r="BS12" s="22">
        <f t="shared" si="50"/>
        <v>1142937.9285058824</v>
      </c>
      <c r="BT12" s="26">
        <f t="shared" si="51"/>
        <v>-3937.2163999999975</v>
      </c>
      <c r="BU12" s="22">
        <v>0</v>
      </c>
      <c r="BV12" s="22">
        <f t="shared" si="52"/>
        <v>47320.045130739687</v>
      </c>
      <c r="BW12" s="22">
        <f t="shared" si="53"/>
        <v>51257.261530739721</v>
      </c>
      <c r="BX12" s="32">
        <f t="shared" si="54"/>
        <v>4.0919327283531155E-2</v>
      </c>
      <c r="BY12" s="32">
        <f t="shared" si="55"/>
        <v>4.4846933724341717E-2</v>
      </c>
      <c r="BZ12" s="42"/>
      <c r="CA12" s="22">
        <v>1161408.2692538234</v>
      </c>
      <c r="CB12" s="22">
        <v>13484.9228</v>
      </c>
      <c r="CC12" s="22">
        <f t="shared" si="56"/>
        <v>1147923.3464538234</v>
      </c>
      <c r="CD12" s="26">
        <f t="shared" si="57"/>
        <v>-3937.2163999999975</v>
      </c>
      <c r="CE12" s="22">
        <v>0</v>
      </c>
      <c r="CF12" s="22">
        <f t="shared" si="58"/>
        <v>52305.463078680681</v>
      </c>
      <c r="CG12" s="22">
        <f t="shared" si="59"/>
        <v>56242.679478680715</v>
      </c>
      <c r="CH12" s="32">
        <f t="shared" si="60"/>
        <v>4.503624131442225E-2</v>
      </c>
      <c r="CI12" s="32">
        <f t="shared" si="61"/>
        <v>4.89951525530221E-2</v>
      </c>
      <c r="CJ12" s="42"/>
      <c r="CK12" s="22">
        <v>1160188.6751361764</v>
      </c>
      <c r="CL12" s="22">
        <v>13484.9228</v>
      </c>
      <c r="CM12" s="22">
        <f t="shared" si="62"/>
        <v>1146703.7523361763</v>
      </c>
      <c r="CN12" s="26">
        <f t="shared" si="63"/>
        <v>-3937.2163999999975</v>
      </c>
      <c r="CO12" s="22">
        <v>0</v>
      </c>
      <c r="CP12" s="22">
        <f t="shared" si="64"/>
        <v>51085.868961033644</v>
      </c>
      <c r="CQ12" s="22">
        <f t="shared" si="65"/>
        <v>55023.085361033678</v>
      </c>
      <c r="CR12" s="32">
        <f t="shared" si="66"/>
        <v>4.403238029800409E-2</v>
      </c>
      <c r="CS12" s="32">
        <f t="shared" si="67"/>
        <v>4.7983696965267011E-2</v>
      </c>
      <c r="CT12" s="42"/>
      <c r="CU12" s="22">
        <v>1162627.8633714705</v>
      </c>
      <c r="CV12" s="22">
        <v>13484.9228</v>
      </c>
      <c r="CW12" s="22">
        <f t="shared" si="68"/>
        <v>1149142.9405714704</v>
      </c>
      <c r="CX12" s="26">
        <f t="shared" si="69"/>
        <v>-3937.2163999999975</v>
      </c>
      <c r="CY12" s="22">
        <v>0</v>
      </c>
      <c r="CZ12" s="22">
        <f t="shared" si="70"/>
        <v>53525.057196327718</v>
      </c>
      <c r="DA12" s="22">
        <f t="shared" si="71"/>
        <v>57462.273596327752</v>
      </c>
      <c r="DB12" s="32">
        <f t="shared" si="72"/>
        <v>4.6037996234764213E-2</v>
      </c>
      <c r="DC12" s="32">
        <f t="shared" si="73"/>
        <v>5.0004461209805354E-2</v>
      </c>
      <c r="DD12" s="42"/>
      <c r="DE12" s="22">
        <v>1162627.8633714705</v>
      </c>
      <c r="DF12" s="22">
        <v>13484.9228</v>
      </c>
      <c r="DG12" s="22">
        <f t="shared" si="74"/>
        <v>1149142.9405714704</v>
      </c>
      <c r="DH12" s="26">
        <f t="shared" si="75"/>
        <v>-3937.2163999999975</v>
      </c>
      <c r="DI12" s="22">
        <v>0</v>
      </c>
      <c r="DJ12" s="22">
        <f t="shared" si="76"/>
        <v>53525.057196327718</v>
      </c>
      <c r="DK12" s="22">
        <f t="shared" si="77"/>
        <v>57462.273596327752</v>
      </c>
      <c r="DL12" s="32">
        <f t="shared" si="78"/>
        <v>4.6037996234764213E-2</v>
      </c>
      <c r="DM12" s="32">
        <f t="shared" si="79"/>
        <v>5.0004461209805354E-2</v>
      </c>
      <c r="DN12" s="42"/>
      <c r="DO12" s="22">
        <v>1162627.8633714705</v>
      </c>
      <c r="DP12" s="22">
        <v>13484.9228</v>
      </c>
      <c r="DQ12" s="22">
        <f t="shared" si="80"/>
        <v>1149142.9405714704</v>
      </c>
      <c r="DR12" s="26">
        <f t="shared" si="81"/>
        <v>-3937.2163999999975</v>
      </c>
      <c r="DS12" s="22">
        <v>0</v>
      </c>
      <c r="DT12" s="22">
        <f t="shared" si="82"/>
        <v>53525.057196327718</v>
      </c>
      <c r="DU12" s="22">
        <f t="shared" si="83"/>
        <v>57462.273596327752</v>
      </c>
      <c r="DV12" s="32">
        <f t="shared" si="84"/>
        <v>4.6037996234764213E-2</v>
      </c>
      <c r="DW12" s="32">
        <f t="shared" si="85"/>
        <v>5.0004461209805354E-2</v>
      </c>
      <c r="DX12" s="42"/>
      <c r="DY12" s="22">
        <v>1162627.8633714705</v>
      </c>
      <c r="DZ12" s="22">
        <v>13484.9228</v>
      </c>
      <c r="EA12" s="22">
        <f t="shared" si="86"/>
        <v>1149142.9405714704</v>
      </c>
      <c r="EB12" s="26">
        <f t="shared" si="87"/>
        <v>-3937.2163999999975</v>
      </c>
      <c r="EC12" s="22">
        <v>0</v>
      </c>
      <c r="ED12" s="22">
        <f t="shared" si="88"/>
        <v>53525.057196327718</v>
      </c>
      <c r="EE12" s="22">
        <f t="shared" si="89"/>
        <v>57462.273596327752</v>
      </c>
      <c r="EF12" s="32">
        <f t="shared" si="90"/>
        <v>4.6037996234764213E-2</v>
      </c>
      <c r="EG12" s="32">
        <f t="shared" si="91"/>
        <v>5.0004461209805354E-2</v>
      </c>
      <c r="EH12" s="42"/>
      <c r="EI12" s="45">
        <v>4522.882050731042</v>
      </c>
    </row>
    <row r="13" spans="1:139" x14ac:dyDescent="0.3">
      <c r="A13" s="20">
        <v>8912126</v>
      </c>
      <c r="B13" s="20" t="s">
        <v>4</v>
      </c>
      <c r="C13" s="21">
        <v>404</v>
      </c>
      <c r="D13" s="22">
        <v>1825764.0321014489</v>
      </c>
      <c r="E13" s="22">
        <v>22296.720000000001</v>
      </c>
      <c r="F13" s="22">
        <f t="shared" si="13"/>
        <v>1803467.3121014489</v>
      </c>
      <c r="G13" s="11"/>
      <c r="H13" s="34">
        <v>404</v>
      </c>
      <c r="I13" s="22">
        <v>1924839.3752292753</v>
      </c>
      <c r="J13" s="22">
        <v>23316.121500000001</v>
      </c>
      <c r="K13" s="22">
        <f t="shared" si="14"/>
        <v>1901523.2537292754</v>
      </c>
      <c r="L13" s="26">
        <f t="shared" si="15"/>
        <v>1019.4014999999999</v>
      </c>
      <c r="M13" s="22">
        <v>0</v>
      </c>
      <c r="N13" s="22">
        <f t="shared" si="16"/>
        <v>99075.343127826462</v>
      </c>
      <c r="O13" s="22">
        <f t="shared" si="17"/>
        <v>98055.941627826542</v>
      </c>
      <c r="P13" s="32">
        <f t="shared" si="18"/>
        <v>5.1472005613988028E-2</v>
      </c>
      <c r="Q13" s="32">
        <f t="shared" si="19"/>
        <v>5.1567048383720164E-2</v>
      </c>
      <c r="R13" s="11"/>
      <c r="S13" s="22">
        <v>1924839.3752292753</v>
      </c>
      <c r="T13" s="22">
        <v>23316.121500000001</v>
      </c>
      <c r="U13" s="22">
        <f t="shared" si="20"/>
        <v>1901523.2537292754</v>
      </c>
      <c r="V13" s="26">
        <f t="shared" si="21"/>
        <v>1019.4014999999999</v>
      </c>
      <c r="W13" s="22">
        <v>0</v>
      </c>
      <c r="X13" s="22">
        <f t="shared" si="22"/>
        <v>99075.343127826462</v>
      </c>
      <c r="Y13" s="22">
        <f t="shared" si="23"/>
        <v>98055.941627826542</v>
      </c>
      <c r="Z13" s="32">
        <f t="shared" si="24"/>
        <v>5.1472005613988028E-2</v>
      </c>
      <c r="AA13" s="32">
        <f t="shared" si="25"/>
        <v>5.1567048383720164E-2</v>
      </c>
      <c r="AB13" s="42"/>
      <c r="AC13" s="22">
        <v>1924839.3752292753</v>
      </c>
      <c r="AD13" s="22">
        <v>23316.121500000001</v>
      </c>
      <c r="AE13" s="22">
        <f t="shared" si="26"/>
        <v>1901523.2537292754</v>
      </c>
      <c r="AF13" s="26">
        <f t="shared" si="27"/>
        <v>1019.4014999999999</v>
      </c>
      <c r="AG13" s="22">
        <v>0</v>
      </c>
      <c r="AH13" s="22">
        <f t="shared" si="28"/>
        <v>99075.343127826462</v>
      </c>
      <c r="AI13" s="22">
        <f t="shared" si="29"/>
        <v>98055.941627826542</v>
      </c>
      <c r="AJ13" s="32">
        <f t="shared" si="30"/>
        <v>5.1472005613988028E-2</v>
      </c>
      <c r="AK13" s="32">
        <f t="shared" si="31"/>
        <v>5.1567048383720164E-2</v>
      </c>
      <c r="AL13" s="11"/>
      <c r="AM13" s="22">
        <v>1924839.3752292753</v>
      </c>
      <c r="AN13" s="22">
        <v>23316.121500000001</v>
      </c>
      <c r="AO13" s="22">
        <f t="shared" si="32"/>
        <v>1901523.2537292754</v>
      </c>
      <c r="AP13" s="26">
        <f t="shared" si="33"/>
        <v>1019.4014999999999</v>
      </c>
      <c r="AQ13" s="22">
        <v>0</v>
      </c>
      <c r="AR13" s="22">
        <f t="shared" si="34"/>
        <v>99075.343127826462</v>
      </c>
      <c r="AS13" s="22">
        <f t="shared" si="35"/>
        <v>98055.941627826542</v>
      </c>
      <c r="AT13" s="32">
        <f t="shared" si="36"/>
        <v>5.1472005613988028E-2</v>
      </c>
      <c r="AU13" s="32">
        <f t="shared" si="37"/>
        <v>5.1567048383720164E-2</v>
      </c>
      <c r="AV13" s="42"/>
      <c r="AW13" s="22">
        <v>1924839.3752292753</v>
      </c>
      <c r="AX13" s="22">
        <v>23316.121500000001</v>
      </c>
      <c r="AY13" s="22">
        <f t="shared" si="38"/>
        <v>1901523.2537292754</v>
      </c>
      <c r="AZ13" s="26">
        <f t="shared" si="39"/>
        <v>1019.4014999999999</v>
      </c>
      <c r="BA13" s="22">
        <v>0</v>
      </c>
      <c r="BB13" s="22">
        <f t="shared" si="40"/>
        <v>99075.343127826462</v>
      </c>
      <c r="BC13" s="22">
        <f t="shared" si="41"/>
        <v>98055.941627826542</v>
      </c>
      <c r="BD13" s="32">
        <f t="shared" si="42"/>
        <v>5.1472005613988028E-2</v>
      </c>
      <c r="BE13" s="32">
        <f t="shared" si="43"/>
        <v>5.1567048383720164E-2</v>
      </c>
      <c r="BF13" s="11"/>
      <c r="BG13" s="22">
        <v>1924839.3752292753</v>
      </c>
      <c r="BH13" s="22">
        <v>23316.121500000001</v>
      </c>
      <c r="BI13" s="22">
        <f t="shared" si="44"/>
        <v>1901523.2537292754</v>
      </c>
      <c r="BJ13" s="26">
        <f t="shared" si="45"/>
        <v>1019.4014999999999</v>
      </c>
      <c r="BK13" s="22">
        <v>0</v>
      </c>
      <c r="BL13" s="22">
        <f t="shared" si="46"/>
        <v>99075.343127826462</v>
      </c>
      <c r="BM13" s="22">
        <f t="shared" si="47"/>
        <v>98055.941627826542</v>
      </c>
      <c r="BN13" s="32">
        <f t="shared" si="48"/>
        <v>5.1472005613988028E-2</v>
      </c>
      <c r="BO13" s="32">
        <f t="shared" si="49"/>
        <v>5.1567048383720164E-2</v>
      </c>
      <c r="BP13" s="42"/>
      <c r="BQ13" s="22">
        <v>1914884.9570130436</v>
      </c>
      <c r="BR13" s="22">
        <v>23316.121500000001</v>
      </c>
      <c r="BS13" s="22">
        <f t="shared" si="50"/>
        <v>1891568.8355130437</v>
      </c>
      <c r="BT13" s="26">
        <f t="shared" si="51"/>
        <v>1019.4014999999999</v>
      </c>
      <c r="BU13" s="22">
        <v>0</v>
      </c>
      <c r="BV13" s="22">
        <f t="shared" si="52"/>
        <v>89120.924911594717</v>
      </c>
      <c r="BW13" s="22">
        <f t="shared" si="53"/>
        <v>88101.523411594797</v>
      </c>
      <c r="BX13" s="32">
        <f t="shared" si="54"/>
        <v>4.6541137933743586E-2</v>
      </c>
      <c r="BY13" s="32">
        <f t="shared" si="55"/>
        <v>4.6575901314053592E-2</v>
      </c>
      <c r="BZ13" s="42"/>
      <c r="CA13" s="22">
        <v>1922836.2100118841</v>
      </c>
      <c r="CB13" s="22">
        <v>23316.121500000001</v>
      </c>
      <c r="CC13" s="22">
        <f t="shared" si="56"/>
        <v>1899520.0885118842</v>
      </c>
      <c r="CD13" s="26">
        <f t="shared" si="57"/>
        <v>1019.4014999999999</v>
      </c>
      <c r="CE13" s="22">
        <v>0</v>
      </c>
      <c r="CF13" s="22">
        <f t="shared" si="58"/>
        <v>97072.177910435246</v>
      </c>
      <c r="CG13" s="22">
        <f t="shared" si="59"/>
        <v>96052.776410435326</v>
      </c>
      <c r="CH13" s="32">
        <f t="shared" si="60"/>
        <v>5.0483851617208357E-2</v>
      </c>
      <c r="CI13" s="32">
        <f t="shared" si="61"/>
        <v>5.0566865278947735E-2</v>
      </c>
      <c r="CJ13" s="42"/>
      <c r="CK13" s="22">
        <v>1920833.0447944929</v>
      </c>
      <c r="CL13" s="22">
        <v>23316.121500000001</v>
      </c>
      <c r="CM13" s="22">
        <f t="shared" si="62"/>
        <v>1897516.923294493</v>
      </c>
      <c r="CN13" s="26">
        <f t="shared" si="63"/>
        <v>1019.4014999999999</v>
      </c>
      <c r="CO13" s="22">
        <v>0</v>
      </c>
      <c r="CP13" s="22">
        <f t="shared" si="64"/>
        <v>95069.012693044031</v>
      </c>
      <c r="CQ13" s="22">
        <f t="shared" si="65"/>
        <v>94049.611193044111</v>
      </c>
      <c r="CR13" s="32">
        <f t="shared" si="66"/>
        <v>4.949363660245408E-2</v>
      </c>
      <c r="CS13" s="32">
        <f t="shared" si="67"/>
        <v>4.956457043331871E-2</v>
      </c>
      <c r="CT13" s="42"/>
      <c r="CU13" s="22">
        <v>1924839.3752292753</v>
      </c>
      <c r="CV13" s="22">
        <v>23316.121500000001</v>
      </c>
      <c r="CW13" s="22">
        <f t="shared" si="68"/>
        <v>1901523.2537292754</v>
      </c>
      <c r="CX13" s="26">
        <f t="shared" si="69"/>
        <v>1019.4014999999999</v>
      </c>
      <c r="CY13" s="22">
        <v>0</v>
      </c>
      <c r="CZ13" s="22">
        <f t="shared" si="70"/>
        <v>99075.343127826462</v>
      </c>
      <c r="DA13" s="22">
        <f t="shared" si="71"/>
        <v>98055.941627826542</v>
      </c>
      <c r="DB13" s="32">
        <f t="shared" si="72"/>
        <v>5.1472005613988028E-2</v>
      </c>
      <c r="DC13" s="32">
        <f t="shared" si="73"/>
        <v>5.1567048383720164E-2</v>
      </c>
      <c r="DD13" s="42"/>
      <c r="DE13" s="22">
        <v>1924839.3752292753</v>
      </c>
      <c r="DF13" s="22">
        <v>23316.121500000001</v>
      </c>
      <c r="DG13" s="22">
        <f t="shared" si="74"/>
        <v>1901523.2537292754</v>
      </c>
      <c r="DH13" s="26">
        <f t="shared" si="75"/>
        <v>1019.4014999999999</v>
      </c>
      <c r="DI13" s="22">
        <v>0</v>
      </c>
      <c r="DJ13" s="22">
        <f t="shared" si="76"/>
        <v>99075.343127826462</v>
      </c>
      <c r="DK13" s="22">
        <f t="shared" si="77"/>
        <v>98055.941627826542</v>
      </c>
      <c r="DL13" s="32">
        <f t="shared" si="78"/>
        <v>5.1472005613988028E-2</v>
      </c>
      <c r="DM13" s="32">
        <f t="shared" si="79"/>
        <v>5.1567048383720164E-2</v>
      </c>
      <c r="DN13" s="42"/>
      <c r="DO13" s="22">
        <v>1924839.3752292753</v>
      </c>
      <c r="DP13" s="22">
        <v>23316.121500000001</v>
      </c>
      <c r="DQ13" s="22">
        <f t="shared" si="80"/>
        <v>1901523.2537292754</v>
      </c>
      <c r="DR13" s="26">
        <f t="shared" si="81"/>
        <v>1019.4014999999999</v>
      </c>
      <c r="DS13" s="22">
        <v>0</v>
      </c>
      <c r="DT13" s="22">
        <f t="shared" si="82"/>
        <v>99075.343127826462</v>
      </c>
      <c r="DU13" s="22">
        <f t="shared" si="83"/>
        <v>98055.941627826542</v>
      </c>
      <c r="DV13" s="32">
        <f t="shared" si="84"/>
        <v>5.1472005613988028E-2</v>
      </c>
      <c r="DW13" s="32">
        <f t="shared" si="85"/>
        <v>5.1567048383720164E-2</v>
      </c>
      <c r="DX13" s="42"/>
      <c r="DY13" s="22">
        <v>1924839.3752292753</v>
      </c>
      <c r="DZ13" s="22">
        <v>23316.121500000001</v>
      </c>
      <c r="EA13" s="22">
        <f t="shared" si="86"/>
        <v>1901523.2537292754</v>
      </c>
      <c r="EB13" s="26">
        <f t="shared" si="87"/>
        <v>1019.4014999999999</v>
      </c>
      <c r="EC13" s="22">
        <v>0</v>
      </c>
      <c r="ED13" s="22">
        <f t="shared" si="88"/>
        <v>99075.343127826462</v>
      </c>
      <c r="EE13" s="22">
        <f t="shared" si="89"/>
        <v>98055.941627826542</v>
      </c>
      <c r="EF13" s="32">
        <f t="shared" si="90"/>
        <v>5.1472005613988028E-2</v>
      </c>
      <c r="EG13" s="32">
        <f t="shared" si="91"/>
        <v>5.1567048383720164E-2</v>
      </c>
      <c r="EH13" s="42"/>
      <c r="EI13" s="45">
        <v>0</v>
      </c>
    </row>
    <row r="14" spans="1:139" x14ac:dyDescent="0.3">
      <c r="A14" s="20">
        <v>8912140</v>
      </c>
      <c r="B14" s="20" t="s">
        <v>167</v>
      </c>
      <c r="C14" s="21">
        <v>408</v>
      </c>
      <c r="D14" s="22">
        <v>1937813.2742828294</v>
      </c>
      <c r="E14" s="22">
        <v>19403.162400000001</v>
      </c>
      <c r="F14" s="22">
        <f t="shared" si="13"/>
        <v>1918410.1118828293</v>
      </c>
      <c r="G14" s="11"/>
      <c r="H14" s="34">
        <v>408</v>
      </c>
      <c r="I14" s="22">
        <v>2044884.2027438693</v>
      </c>
      <c r="J14" s="22">
        <v>17487.441599999998</v>
      </c>
      <c r="K14" s="22">
        <f t="shared" si="14"/>
        <v>2027396.7611438693</v>
      </c>
      <c r="L14" s="26">
        <f t="shared" si="15"/>
        <v>-1915.7208000000028</v>
      </c>
      <c r="M14" s="22">
        <v>0</v>
      </c>
      <c r="N14" s="22">
        <f t="shared" si="16"/>
        <v>107070.9284610399</v>
      </c>
      <c r="O14" s="22">
        <f t="shared" si="17"/>
        <v>108986.64926103991</v>
      </c>
      <c r="P14" s="32">
        <f t="shared" si="18"/>
        <v>5.2360387115011134E-2</v>
      </c>
      <c r="Q14" s="32">
        <f t="shared" si="19"/>
        <v>5.3756941586287729E-2</v>
      </c>
      <c r="R14" s="11"/>
      <c r="S14" s="22">
        <v>2044884.2027438693</v>
      </c>
      <c r="T14" s="22">
        <v>17487.441599999998</v>
      </c>
      <c r="U14" s="22">
        <f t="shared" si="20"/>
        <v>2027396.7611438693</v>
      </c>
      <c r="V14" s="26">
        <f t="shared" si="21"/>
        <v>-1915.7208000000028</v>
      </c>
      <c r="W14" s="22">
        <v>0</v>
      </c>
      <c r="X14" s="22">
        <f t="shared" si="22"/>
        <v>107070.9284610399</v>
      </c>
      <c r="Y14" s="22">
        <f t="shared" si="23"/>
        <v>108986.64926103991</v>
      </c>
      <c r="Z14" s="32">
        <f t="shared" si="24"/>
        <v>5.2360387115011134E-2</v>
      </c>
      <c r="AA14" s="32">
        <f t="shared" si="25"/>
        <v>5.3756941586287729E-2</v>
      </c>
      <c r="AB14" s="42"/>
      <c r="AC14" s="22">
        <v>2044884.2027438693</v>
      </c>
      <c r="AD14" s="22">
        <v>17487.441599999998</v>
      </c>
      <c r="AE14" s="22">
        <f t="shared" si="26"/>
        <v>2027396.7611438693</v>
      </c>
      <c r="AF14" s="26">
        <f t="shared" si="27"/>
        <v>-1915.7208000000028</v>
      </c>
      <c r="AG14" s="22">
        <v>0</v>
      </c>
      <c r="AH14" s="22">
        <f t="shared" si="28"/>
        <v>107070.9284610399</v>
      </c>
      <c r="AI14" s="22">
        <f t="shared" si="29"/>
        <v>108986.64926103991</v>
      </c>
      <c r="AJ14" s="32">
        <f t="shared" si="30"/>
        <v>5.2360387115011134E-2</v>
      </c>
      <c r="AK14" s="32">
        <f t="shared" si="31"/>
        <v>5.3756941586287729E-2</v>
      </c>
      <c r="AL14" s="11"/>
      <c r="AM14" s="22">
        <v>2044884.2027438693</v>
      </c>
      <c r="AN14" s="22">
        <v>17487.441599999998</v>
      </c>
      <c r="AO14" s="22">
        <f t="shared" si="32"/>
        <v>2027396.7611438693</v>
      </c>
      <c r="AP14" s="26">
        <f t="shared" si="33"/>
        <v>-1915.7208000000028</v>
      </c>
      <c r="AQ14" s="22">
        <v>0</v>
      </c>
      <c r="AR14" s="22">
        <f t="shared" si="34"/>
        <v>107070.9284610399</v>
      </c>
      <c r="AS14" s="22">
        <f t="shared" si="35"/>
        <v>108986.64926103991</v>
      </c>
      <c r="AT14" s="32">
        <f t="shared" si="36"/>
        <v>5.2360387115011134E-2</v>
      </c>
      <c r="AU14" s="32">
        <f t="shared" si="37"/>
        <v>5.3756941586287729E-2</v>
      </c>
      <c r="AV14" s="42"/>
      <c r="AW14" s="22">
        <v>2044884.2027438693</v>
      </c>
      <c r="AX14" s="22">
        <v>17487.441599999998</v>
      </c>
      <c r="AY14" s="22">
        <f t="shared" si="38"/>
        <v>2027396.7611438693</v>
      </c>
      <c r="AZ14" s="26">
        <f t="shared" si="39"/>
        <v>-1915.7208000000028</v>
      </c>
      <c r="BA14" s="22">
        <v>0</v>
      </c>
      <c r="BB14" s="22">
        <f t="shared" si="40"/>
        <v>107070.9284610399</v>
      </c>
      <c r="BC14" s="22">
        <f t="shared" si="41"/>
        <v>108986.64926103991</v>
      </c>
      <c r="BD14" s="32">
        <f t="shared" si="42"/>
        <v>5.2360387115011134E-2</v>
      </c>
      <c r="BE14" s="32">
        <f t="shared" si="43"/>
        <v>5.3756941586287729E-2</v>
      </c>
      <c r="BF14" s="11"/>
      <c r="BG14" s="22">
        <v>2044884.2027438693</v>
      </c>
      <c r="BH14" s="22">
        <v>17487.441599999998</v>
      </c>
      <c r="BI14" s="22">
        <f t="shared" si="44"/>
        <v>2027396.7611438693</v>
      </c>
      <c r="BJ14" s="26">
        <f t="shared" si="45"/>
        <v>-1915.7208000000028</v>
      </c>
      <c r="BK14" s="22">
        <v>0</v>
      </c>
      <c r="BL14" s="22">
        <f t="shared" si="46"/>
        <v>107070.9284610399</v>
      </c>
      <c r="BM14" s="22">
        <f t="shared" si="47"/>
        <v>108986.64926103991</v>
      </c>
      <c r="BN14" s="32">
        <f t="shared" si="48"/>
        <v>5.2360387115011134E-2</v>
      </c>
      <c r="BO14" s="32">
        <f t="shared" si="49"/>
        <v>5.3756941586287729E-2</v>
      </c>
      <c r="BP14" s="42"/>
      <c r="BQ14" s="22">
        <v>2032123.9272096434</v>
      </c>
      <c r="BR14" s="22">
        <v>17487.441599999998</v>
      </c>
      <c r="BS14" s="22">
        <f t="shared" si="50"/>
        <v>2014636.4856096434</v>
      </c>
      <c r="BT14" s="26">
        <f t="shared" si="51"/>
        <v>-1915.7208000000028</v>
      </c>
      <c r="BU14" s="22">
        <v>0</v>
      </c>
      <c r="BV14" s="22">
        <f t="shared" si="52"/>
        <v>94310.652926814044</v>
      </c>
      <c r="BW14" s="22">
        <f t="shared" si="53"/>
        <v>96226.373726814054</v>
      </c>
      <c r="BX14" s="32">
        <f t="shared" si="54"/>
        <v>4.6409892459813806E-2</v>
      </c>
      <c r="BY14" s="32">
        <f t="shared" si="55"/>
        <v>4.7763640941752956E-2</v>
      </c>
      <c r="BZ14" s="42"/>
      <c r="CA14" s="22">
        <v>2042395.6609001779</v>
      </c>
      <c r="CB14" s="22">
        <v>17487.441599999998</v>
      </c>
      <c r="CC14" s="22">
        <f t="shared" si="56"/>
        <v>2024908.2193001779</v>
      </c>
      <c r="CD14" s="26">
        <f t="shared" si="57"/>
        <v>-1915.7208000000028</v>
      </c>
      <c r="CE14" s="22">
        <v>0</v>
      </c>
      <c r="CF14" s="22">
        <f t="shared" si="58"/>
        <v>104582.38661734853</v>
      </c>
      <c r="CG14" s="22">
        <f t="shared" si="59"/>
        <v>106498.10741734854</v>
      </c>
      <c r="CH14" s="32">
        <f t="shared" si="60"/>
        <v>5.120574265774451E-2</v>
      </c>
      <c r="CI14" s="32">
        <f t="shared" si="61"/>
        <v>5.2594041745830343E-2</v>
      </c>
      <c r="CJ14" s="42"/>
      <c r="CK14" s="22">
        <v>2039907.1190564865</v>
      </c>
      <c r="CL14" s="22">
        <v>17487.441599999998</v>
      </c>
      <c r="CM14" s="22">
        <f t="shared" si="62"/>
        <v>2022419.6774564865</v>
      </c>
      <c r="CN14" s="26">
        <f t="shared" si="63"/>
        <v>-1915.7208000000028</v>
      </c>
      <c r="CO14" s="22">
        <v>0</v>
      </c>
      <c r="CP14" s="22">
        <f t="shared" si="64"/>
        <v>102093.84477365715</v>
      </c>
      <c r="CQ14" s="22">
        <f t="shared" si="65"/>
        <v>104009.56557365716</v>
      </c>
      <c r="CR14" s="32">
        <f t="shared" si="66"/>
        <v>5.0048281031970898E-2</v>
      </c>
      <c r="CS14" s="32">
        <f t="shared" si="67"/>
        <v>5.1428280061270808E-2</v>
      </c>
      <c r="CT14" s="42"/>
      <c r="CU14" s="22">
        <v>2044884.2027438693</v>
      </c>
      <c r="CV14" s="22">
        <v>17487.441599999998</v>
      </c>
      <c r="CW14" s="22">
        <f t="shared" si="68"/>
        <v>2027396.7611438693</v>
      </c>
      <c r="CX14" s="26">
        <f t="shared" si="69"/>
        <v>-1915.7208000000028</v>
      </c>
      <c r="CY14" s="22">
        <v>0</v>
      </c>
      <c r="CZ14" s="22">
        <f t="shared" si="70"/>
        <v>107070.9284610399</v>
      </c>
      <c r="DA14" s="22">
        <f t="shared" si="71"/>
        <v>108986.64926103991</v>
      </c>
      <c r="DB14" s="32">
        <f t="shared" si="72"/>
        <v>5.2360387115011134E-2</v>
      </c>
      <c r="DC14" s="32">
        <f t="shared" si="73"/>
        <v>5.3756941586287729E-2</v>
      </c>
      <c r="DD14" s="42"/>
      <c r="DE14" s="22">
        <v>2044884.2027438693</v>
      </c>
      <c r="DF14" s="22">
        <v>17487.441599999998</v>
      </c>
      <c r="DG14" s="22">
        <f t="shared" si="74"/>
        <v>2027396.7611438693</v>
      </c>
      <c r="DH14" s="26">
        <f t="shared" si="75"/>
        <v>-1915.7208000000028</v>
      </c>
      <c r="DI14" s="22">
        <v>0</v>
      </c>
      <c r="DJ14" s="22">
        <f t="shared" si="76"/>
        <v>107070.9284610399</v>
      </c>
      <c r="DK14" s="22">
        <f t="shared" si="77"/>
        <v>108986.64926103991</v>
      </c>
      <c r="DL14" s="32">
        <f t="shared" si="78"/>
        <v>5.2360387115011134E-2</v>
      </c>
      <c r="DM14" s="32">
        <f t="shared" si="79"/>
        <v>5.3756941586287729E-2</v>
      </c>
      <c r="DN14" s="42"/>
      <c r="DO14" s="22">
        <v>2044884.2027438693</v>
      </c>
      <c r="DP14" s="22">
        <v>17487.441599999998</v>
      </c>
      <c r="DQ14" s="22">
        <f t="shared" si="80"/>
        <v>2027396.7611438693</v>
      </c>
      <c r="DR14" s="26">
        <f t="shared" si="81"/>
        <v>-1915.7208000000028</v>
      </c>
      <c r="DS14" s="22">
        <v>0</v>
      </c>
      <c r="DT14" s="22">
        <f t="shared" si="82"/>
        <v>107070.9284610399</v>
      </c>
      <c r="DU14" s="22">
        <f t="shared" si="83"/>
        <v>108986.64926103991</v>
      </c>
      <c r="DV14" s="32">
        <f t="shared" si="84"/>
        <v>5.2360387115011134E-2</v>
      </c>
      <c r="DW14" s="32">
        <f t="shared" si="85"/>
        <v>5.3756941586287729E-2</v>
      </c>
      <c r="DX14" s="42"/>
      <c r="DY14" s="22">
        <v>2044884.2027438693</v>
      </c>
      <c r="DZ14" s="22">
        <v>17487.441599999998</v>
      </c>
      <c r="EA14" s="22">
        <f t="shared" si="86"/>
        <v>2027396.7611438693</v>
      </c>
      <c r="EB14" s="26">
        <f t="shared" si="87"/>
        <v>-1915.7208000000028</v>
      </c>
      <c r="EC14" s="22">
        <v>0</v>
      </c>
      <c r="ED14" s="22">
        <f t="shared" si="88"/>
        <v>107070.9284610399</v>
      </c>
      <c r="EE14" s="22">
        <f t="shared" si="89"/>
        <v>108986.64926103991</v>
      </c>
      <c r="EF14" s="32">
        <f t="shared" si="90"/>
        <v>5.2360387115011134E-2</v>
      </c>
      <c r="EG14" s="32">
        <f t="shared" si="91"/>
        <v>5.3756941586287729E-2</v>
      </c>
      <c r="EH14" s="42"/>
      <c r="EI14" s="45">
        <v>0</v>
      </c>
    </row>
    <row r="15" spans="1:139" x14ac:dyDescent="0.3">
      <c r="A15" s="20">
        <v>8912150</v>
      </c>
      <c r="B15" s="20" t="s">
        <v>5</v>
      </c>
      <c r="C15" s="21">
        <v>355</v>
      </c>
      <c r="D15" s="22">
        <v>1649789.4814733649</v>
      </c>
      <c r="E15" s="22">
        <v>42736.319999999992</v>
      </c>
      <c r="F15" s="22">
        <f t="shared" si="13"/>
        <v>1607053.1614733648</v>
      </c>
      <c r="G15" s="11"/>
      <c r="H15" s="34">
        <v>355</v>
      </c>
      <c r="I15" s="22">
        <v>1741763.6223617103</v>
      </c>
      <c r="J15" s="22">
        <v>44728.128000000004</v>
      </c>
      <c r="K15" s="22">
        <f t="shared" si="14"/>
        <v>1697035.4943617103</v>
      </c>
      <c r="L15" s="26">
        <f t="shared" si="15"/>
        <v>1991.8080000000118</v>
      </c>
      <c r="M15" s="22">
        <v>0</v>
      </c>
      <c r="N15" s="22">
        <f t="shared" si="16"/>
        <v>91974.140888345428</v>
      </c>
      <c r="O15" s="22">
        <f t="shared" si="17"/>
        <v>89982.332888345467</v>
      </c>
      <c r="P15" s="32">
        <f t="shared" si="18"/>
        <v>5.2805179593563269E-2</v>
      </c>
      <c r="Q15" s="32">
        <f t="shared" si="19"/>
        <v>5.3023247414273833E-2</v>
      </c>
      <c r="R15" s="11"/>
      <c r="S15" s="22">
        <v>1741763.6223617103</v>
      </c>
      <c r="T15" s="22">
        <v>44728.128000000004</v>
      </c>
      <c r="U15" s="22">
        <f t="shared" si="20"/>
        <v>1697035.4943617103</v>
      </c>
      <c r="V15" s="26">
        <f t="shared" si="21"/>
        <v>1991.8080000000118</v>
      </c>
      <c r="W15" s="22">
        <v>0</v>
      </c>
      <c r="X15" s="22">
        <f t="shared" si="22"/>
        <v>91974.140888345428</v>
      </c>
      <c r="Y15" s="22">
        <f t="shared" si="23"/>
        <v>89982.332888345467</v>
      </c>
      <c r="Z15" s="32">
        <f t="shared" si="24"/>
        <v>5.2805179593563269E-2</v>
      </c>
      <c r="AA15" s="32">
        <f t="shared" si="25"/>
        <v>5.3023247414273833E-2</v>
      </c>
      <c r="AB15" s="42"/>
      <c r="AC15" s="22">
        <v>1741763.6223617103</v>
      </c>
      <c r="AD15" s="22">
        <v>44728.128000000004</v>
      </c>
      <c r="AE15" s="22">
        <f t="shared" si="26"/>
        <v>1697035.4943617103</v>
      </c>
      <c r="AF15" s="26">
        <f t="shared" si="27"/>
        <v>1991.8080000000118</v>
      </c>
      <c r="AG15" s="22">
        <v>0</v>
      </c>
      <c r="AH15" s="22">
        <f t="shared" si="28"/>
        <v>91974.140888345428</v>
      </c>
      <c r="AI15" s="22">
        <f t="shared" si="29"/>
        <v>89982.332888345467</v>
      </c>
      <c r="AJ15" s="32">
        <f t="shared" si="30"/>
        <v>5.2805179593563269E-2</v>
      </c>
      <c r="AK15" s="32">
        <f t="shared" si="31"/>
        <v>5.3023247414273833E-2</v>
      </c>
      <c r="AL15" s="11"/>
      <c r="AM15" s="22">
        <v>1741763.6223617103</v>
      </c>
      <c r="AN15" s="22">
        <v>44728.128000000004</v>
      </c>
      <c r="AO15" s="22">
        <f t="shared" si="32"/>
        <v>1697035.4943617103</v>
      </c>
      <c r="AP15" s="26">
        <f t="shared" si="33"/>
        <v>1991.8080000000118</v>
      </c>
      <c r="AQ15" s="22">
        <v>0</v>
      </c>
      <c r="AR15" s="22">
        <f t="shared" si="34"/>
        <v>91974.140888345428</v>
      </c>
      <c r="AS15" s="22">
        <f t="shared" si="35"/>
        <v>89982.332888345467</v>
      </c>
      <c r="AT15" s="32">
        <f t="shared" si="36"/>
        <v>5.2805179593563269E-2</v>
      </c>
      <c r="AU15" s="32">
        <f t="shared" si="37"/>
        <v>5.3023247414273833E-2</v>
      </c>
      <c r="AV15" s="42"/>
      <c r="AW15" s="22">
        <v>1741763.6223617103</v>
      </c>
      <c r="AX15" s="22">
        <v>44728.128000000004</v>
      </c>
      <c r="AY15" s="22">
        <f t="shared" si="38"/>
        <v>1697035.4943617103</v>
      </c>
      <c r="AZ15" s="26">
        <f t="shared" si="39"/>
        <v>1991.8080000000118</v>
      </c>
      <c r="BA15" s="22">
        <v>0</v>
      </c>
      <c r="BB15" s="22">
        <f t="shared" si="40"/>
        <v>91974.140888345428</v>
      </c>
      <c r="BC15" s="22">
        <f t="shared" si="41"/>
        <v>89982.332888345467</v>
      </c>
      <c r="BD15" s="32">
        <f t="shared" si="42"/>
        <v>5.2805179593563269E-2</v>
      </c>
      <c r="BE15" s="32">
        <f t="shared" si="43"/>
        <v>5.3023247414273833E-2</v>
      </c>
      <c r="BF15" s="11"/>
      <c r="BG15" s="22">
        <v>1741763.6223617103</v>
      </c>
      <c r="BH15" s="22">
        <v>44728.128000000004</v>
      </c>
      <c r="BI15" s="22">
        <f t="shared" si="44"/>
        <v>1697035.4943617103</v>
      </c>
      <c r="BJ15" s="26">
        <f t="shared" si="45"/>
        <v>1991.8080000000118</v>
      </c>
      <c r="BK15" s="22">
        <v>0</v>
      </c>
      <c r="BL15" s="22">
        <f t="shared" si="46"/>
        <v>91974.140888345428</v>
      </c>
      <c r="BM15" s="22">
        <f t="shared" si="47"/>
        <v>89982.332888345467</v>
      </c>
      <c r="BN15" s="32">
        <f t="shared" si="48"/>
        <v>5.2805179593563269E-2</v>
      </c>
      <c r="BO15" s="32">
        <f t="shared" si="49"/>
        <v>5.3023247414273833E-2</v>
      </c>
      <c r="BP15" s="42"/>
      <c r="BQ15" s="22">
        <v>1732752.644957941</v>
      </c>
      <c r="BR15" s="22">
        <v>44728.128000000004</v>
      </c>
      <c r="BS15" s="22">
        <f t="shared" si="50"/>
        <v>1688024.516957941</v>
      </c>
      <c r="BT15" s="26">
        <f t="shared" si="51"/>
        <v>1991.8080000000118</v>
      </c>
      <c r="BU15" s="22">
        <v>0</v>
      </c>
      <c r="BV15" s="22">
        <f t="shared" si="52"/>
        <v>82963.163484576158</v>
      </c>
      <c r="BW15" s="22">
        <f t="shared" si="53"/>
        <v>80971.355484576197</v>
      </c>
      <c r="BX15" s="32">
        <f t="shared" si="54"/>
        <v>4.7879403748704086E-2</v>
      </c>
      <c r="BY15" s="32">
        <f t="shared" si="55"/>
        <v>4.7968115789276587E-2</v>
      </c>
      <c r="BZ15" s="42"/>
      <c r="CA15" s="22">
        <v>1739853.8492597949</v>
      </c>
      <c r="CB15" s="22">
        <v>44728.128000000004</v>
      </c>
      <c r="CC15" s="22">
        <f t="shared" si="56"/>
        <v>1695125.7212597949</v>
      </c>
      <c r="CD15" s="26">
        <f t="shared" si="57"/>
        <v>1991.8080000000118</v>
      </c>
      <c r="CE15" s="22">
        <v>0</v>
      </c>
      <c r="CF15" s="22">
        <f t="shared" si="58"/>
        <v>90064.367786430055</v>
      </c>
      <c r="CG15" s="22">
        <f t="shared" si="59"/>
        <v>88072.559786430094</v>
      </c>
      <c r="CH15" s="32">
        <f t="shared" si="60"/>
        <v>5.1765478936490632E-2</v>
      </c>
      <c r="CI15" s="32">
        <f t="shared" si="61"/>
        <v>5.1956358564942157E-2</v>
      </c>
      <c r="CJ15" s="42"/>
      <c r="CK15" s="22">
        <v>1737944.0761578793</v>
      </c>
      <c r="CL15" s="22">
        <v>44728.128000000004</v>
      </c>
      <c r="CM15" s="22">
        <f t="shared" si="62"/>
        <v>1693215.9481578793</v>
      </c>
      <c r="CN15" s="26">
        <f t="shared" si="63"/>
        <v>1991.8080000000118</v>
      </c>
      <c r="CO15" s="22">
        <v>0</v>
      </c>
      <c r="CP15" s="22">
        <f t="shared" si="64"/>
        <v>88154.59468451445</v>
      </c>
      <c r="CQ15" s="22">
        <f t="shared" si="65"/>
        <v>86162.786684514489</v>
      </c>
      <c r="CR15" s="32">
        <f t="shared" si="66"/>
        <v>5.0723493289496539E-2</v>
      </c>
      <c r="CS15" s="32">
        <f t="shared" si="67"/>
        <v>5.0887063034254193E-2</v>
      </c>
      <c r="CT15" s="42"/>
      <c r="CU15" s="22">
        <v>1741763.6223617103</v>
      </c>
      <c r="CV15" s="22">
        <v>44728.128000000004</v>
      </c>
      <c r="CW15" s="22">
        <f t="shared" si="68"/>
        <v>1697035.4943617103</v>
      </c>
      <c r="CX15" s="26">
        <f t="shared" si="69"/>
        <v>1991.8080000000118</v>
      </c>
      <c r="CY15" s="22">
        <v>0</v>
      </c>
      <c r="CZ15" s="22">
        <f t="shared" si="70"/>
        <v>91974.140888345428</v>
      </c>
      <c r="DA15" s="22">
        <f t="shared" si="71"/>
        <v>89982.332888345467</v>
      </c>
      <c r="DB15" s="32">
        <f t="shared" si="72"/>
        <v>5.2805179593563269E-2</v>
      </c>
      <c r="DC15" s="32">
        <f t="shared" si="73"/>
        <v>5.3023247414273833E-2</v>
      </c>
      <c r="DD15" s="42"/>
      <c r="DE15" s="22">
        <v>1741763.6223617103</v>
      </c>
      <c r="DF15" s="22">
        <v>44728.128000000004</v>
      </c>
      <c r="DG15" s="22">
        <f t="shared" si="74"/>
        <v>1697035.4943617103</v>
      </c>
      <c r="DH15" s="26">
        <f t="shared" si="75"/>
        <v>1991.8080000000118</v>
      </c>
      <c r="DI15" s="22">
        <v>0</v>
      </c>
      <c r="DJ15" s="22">
        <f t="shared" si="76"/>
        <v>91974.140888345428</v>
      </c>
      <c r="DK15" s="22">
        <f t="shared" si="77"/>
        <v>89982.332888345467</v>
      </c>
      <c r="DL15" s="32">
        <f t="shared" si="78"/>
        <v>5.2805179593563269E-2</v>
      </c>
      <c r="DM15" s="32">
        <f t="shared" si="79"/>
        <v>5.3023247414273833E-2</v>
      </c>
      <c r="DN15" s="42"/>
      <c r="DO15" s="22">
        <v>1741763.6223617103</v>
      </c>
      <c r="DP15" s="22">
        <v>44728.128000000004</v>
      </c>
      <c r="DQ15" s="22">
        <f t="shared" si="80"/>
        <v>1697035.4943617103</v>
      </c>
      <c r="DR15" s="26">
        <f t="shared" si="81"/>
        <v>1991.8080000000118</v>
      </c>
      <c r="DS15" s="22">
        <v>0</v>
      </c>
      <c r="DT15" s="22">
        <f t="shared" si="82"/>
        <v>91974.140888345428</v>
      </c>
      <c r="DU15" s="22">
        <f t="shared" si="83"/>
        <v>89982.332888345467</v>
      </c>
      <c r="DV15" s="32">
        <f t="shared" si="84"/>
        <v>5.2805179593563269E-2</v>
      </c>
      <c r="DW15" s="32">
        <f t="shared" si="85"/>
        <v>5.3023247414273833E-2</v>
      </c>
      <c r="DX15" s="42"/>
      <c r="DY15" s="22">
        <v>1741763.6223617103</v>
      </c>
      <c r="DZ15" s="22">
        <v>44728.128000000004</v>
      </c>
      <c r="EA15" s="22">
        <f t="shared" si="86"/>
        <v>1697035.4943617103</v>
      </c>
      <c r="EB15" s="26">
        <f t="shared" si="87"/>
        <v>1991.8080000000118</v>
      </c>
      <c r="EC15" s="22">
        <v>0</v>
      </c>
      <c r="ED15" s="22">
        <f t="shared" si="88"/>
        <v>91974.140888345428</v>
      </c>
      <c r="EE15" s="22">
        <f t="shared" si="89"/>
        <v>89982.332888345467</v>
      </c>
      <c r="EF15" s="32">
        <f t="shared" si="90"/>
        <v>5.2805179593563269E-2</v>
      </c>
      <c r="EG15" s="32">
        <f t="shared" si="91"/>
        <v>5.3023247414273833E-2</v>
      </c>
      <c r="EH15" s="42"/>
      <c r="EI15" s="45">
        <v>0</v>
      </c>
    </row>
    <row r="16" spans="1:139" x14ac:dyDescent="0.3">
      <c r="A16" s="20">
        <v>8912165</v>
      </c>
      <c r="B16" s="20" t="s">
        <v>168</v>
      </c>
      <c r="C16" s="21">
        <v>141</v>
      </c>
      <c r="D16" s="22">
        <v>755601.07064691419</v>
      </c>
      <c r="E16" s="22">
        <v>11945.76</v>
      </c>
      <c r="F16" s="22">
        <f t="shared" si="13"/>
        <v>743655.31064691418</v>
      </c>
      <c r="G16" s="11"/>
      <c r="H16" s="34">
        <v>141</v>
      </c>
      <c r="I16" s="22">
        <v>804274.91665224195</v>
      </c>
      <c r="J16" s="22">
        <v>17715.049500000001</v>
      </c>
      <c r="K16" s="22">
        <f t="shared" si="14"/>
        <v>786559.86715224199</v>
      </c>
      <c r="L16" s="26">
        <f t="shared" si="15"/>
        <v>5769.2895000000008</v>
      </c>
      <c r="M16" s="22">
        <v>0</v>
      </c>
      <c r="N16" s="22">
        <f t="shared" si="16"/>
        <v>48673.846005327767</v>
      </c>
      <c r="O16" s="22">
        <f t="shared" si="17"/>
        <v>42904.556505327811</v>
      </c>
      <c r="P16" s="32">
        <f t="shared" si="18"/>
        <v>6.0518915855203408E-2</v>
      </c>
      <c r="Q16" s="32">
        <f t="shared" si="19"/>
        <v>5.4547095900868606E-2</v>
      </c>
      <c r="R16" s="11"/>
      <c r="S16" s="22">
        <v>804274.91665224195</v>
      </c>
      <c r="T16" s="22">
        <v>17715.049500000001</v>
      </c>
      <c r="U16" s="22">
        <f t="shared" si="20"/>
        <v>786559.86715224199</v>
      </c>
      <c r="V16" s="26">
        <f t="shared" si="21"/>
        <v>5769.2895000000008</v>
      </c>
      <c r="W16" s="22">
        <v>0</v>
      </c>
      <c r="X16" s="22">
        <f t="shared" si="22"/>
        <v>48673.846005327767</v>
      </c>
      <c r="Y16" s="22">
        <f t="shared" si="23"/>
        <v>42904.556505327811</v>
      </c>
      <c r="Z16" s="32">
        <f t="shared" si="24"/>
        <v>6.0518915855203408E-2</v>
      </c>
      <c r="AA16" s="32">
        <f t="shared" si="25"/>
        <v>5.4547095900868606E-2</v>
      </c>
      <c r="AB16" s="42"/>
      <c r="AC16" s="22">
        <v>804274.91665224195</v>
      </c>
      <c r="AD16" s="22">
        <v>17715.049500000001</v>
      </c>
      <c r="AE16" s="22">
        <f t="shared" si="26"/>
        <v>786559.86715224199</v>
      </c>
      <c r="AF16" s="26">
        <f t="shared" si="27"/>
        <v>5769.2895000000008</v>
      </c>
      <c r="AG16" s="22">
        <v>0</v>
      </c>
      <c r="AH16" s="22">
        <f t="shared" si="28"/>
        <v>48673.846005327767</v>
      </c>
      <c r="AI16" s="22">
        <f t="shared" si="29"/>
        <v>42904.556505327811</v>
      </c>
      <c r="AJ16" s="32">
        <f t="shared" si="30"/>
        <v>6.0518915855203408E-2</v>
      </c>
      <c r="AK16" s="32">
        <f t="shared" si="31"/>
        <v>5.4547095900868606E-2</v>
      </c>
      <c r="AL16" s="11"/>
      <c r="AM16" s="22">
        <v>804274.91665224195</v>
      </c>
      <c r="AN16" s="22">
        <v>17715.049500000001</v>
      </c>
      <c r="AO16" s="22">
        <f t="shared" si="32"/>
        <v>786559.86715224199</v>
      </c>
      <c r="AP16" s="26">
        <f t="shared" si="33"/>
        <v>5769.2895000000008</v>
      </c>
      <c r="AQ16" s="22">
        <v>0</v>
      </c>
      <c r="AR16" s="22">
        <f t="shared" si="34"/>
        <v>48673.846005327767</v>
      </c>
      <c r="AS16" s="22">
        <f t="shared" si="35"/>
        <v>42904.556505327811</v>
      </c>
      <c r="AT16" s="32">
        <f t="shared" si="36"/>
        <v>6.0518915855203408E-2</v>
      </c>
      <c r="AU16" s="32">
        <f t="shared" si="37"/>
        <v>5.4547095900868606E-2</v>
      </c>
      <c r="AV16" s="42"/>
      <c r="AW16" s="22">
        <v>804274.91665224195</v>
      </c>
      <c r="AX16" s="22">
        <v>17715.049500000001</v>
      </c>
      <c r="AY16" s="22">
        <f t="shared" si="38"/>
        <v>786559.86715224199</v>
      </c>
      <c r="AZ16" s="26">
        <f t="shared" si="39"/>
        <v>5769.2895000000008</v>
      </c>
      <c r="BA16" s="22">
        <v>0</v>
      </c>
      <c r="BB16" s="22">
        <f t="shared" si="40"/>
        <v>48673.846005327767</v>
      </c>
      <c r="BC16" s="22">
        <f t="shared" si="41"/>
        <v>42904.556505327811</v>
      </c>
      <c r="BD16" s="32">
        <f t="shared" si="42"/>
        <v>6.0518915855203408E-2</v>
      </c>
      <c r="BE16" s="32">
        <f t="shared" si="43"/>
        <v>5.4547095900868606E-2</v>
      </c>
      <c r="BF16" s="11"/>
      <c r="BG16" s="22">
        <v>804274.91665224195</v>
      </c>
      <c r="BH16" s="22">
        <v>17715.049500000001</v>
      </c>
      <c r="BI16" s="22">
        <f t="shared" si="44"/>
        <v>786559.86715224199</v>
      </c>
      <c r="BJ16" s="26">
        <f t="shared" si="45"/>
        <v>5769.2895000000008</v>
      </c>
      <c r="BK16" s="22">
        <v>0</v>
      </c>
      <c r="BL16" s="22">
        <f t="shared" si="46"/>
        <v>48673.846005327767</v>
      </c>
      <c r="BM16" s="22">
        <f t="shared" si="47"/>
        <v>42904.556505327811</v>
      </c>
      <c r="BN16" s="32">
        <f t="shared" si="48"/>
        <v>6.0518915855203408E-2</v>
      </c>
      <c r="BO16" s="32">
        <f t="shared" si="49"/>
        <v>5.4547095900868606E-2</v>
      </c>
      <c r="BP16" s="42"/>
      <c r="BQ16" s="22">
        <v>799817.26374889456</v>
      </c>
      <c r="BR16" s="22">
        <v>17715.049500000001</v>
      </c>
      <c r="BS16" s="22">
        <f t="shared" si="50"/>
        <v>782102.2142488946</v>
      </c>
      <c r="BT16" s="26">
        <f t="shared" si="51"/>
        <v>5769.2895000000008</v>
      </c>
      <c r="BU16" s="22">
        <v>0</v>
      </c>
      <c r="BV16" s="22">
        <f t="shared" si="52"/>
        <v>44216.193101980374</v>
      </c>
      <c r="BW16" s="22">
        <f t="shared" si="53"/>
        <v>38446.903601980419</v>
      </c>
      <c r="BX16" s="32">
        <f t="shared" si="54"/>
        <v>5.5282869107789352E-2</v>
      </c>
      <c r="BY16" s="32">
        <f t="shared" si="55"/>
        <v>4.9158412930595738E-2</v>
      </c>
      <c r="BZ16" s="42"/>
      <c r="CA16" s="22">
        <v>803419.05037890025</v>
      </c>
      <c r="CB16" s="22">
        <v>17715.049500000001</v>
      </c>
      <c r="CC16" s="22">
        <f t="shared" si="56"/>
        <v>785704.00087890029</v>
      </c>
      <c r="CD16" s="26">
        <f t="shared" si="57"/>
        <v>5769.2895000000008</v>
      </c>
      <c r="CE16" s="22">
        <v>0</v>
      </c>
      <c r="CF16" s="22">
        <f t="shared" si="58"/>
        <v>47817.979731986066</v>
      </c>
      <c r="CG16" s="22">
        <f t="shared" si="59"/>
        <v>42048.690231986111</v>
      </c>
      <c r="CH16" s="32">
        <f t="shared" si="60"/>
        <v>5.9518105413899063E-2</v>
      </c>
      <c r="CI16" s="32">
        <f t="shared" si="61"/>
        <v>5.3517215369846424E-2</v>
      </c>
      <c r="CJ16" s="42"/>
      <c r="CK16" s="22">
        <v>802563.18410555855</v>
      </c>
      <c r="CL16" s="22">
        <v>17715.049500000001</v>
      </c>
      <c r="CM16" s="22">
        <f t="shared" si="62"/>
        <v>784848.13460555859</v>
      </c>
      <c r="CN16" s="26">
        <f t="shared" si="63"/>
        <v>5769.2895000000008</v>
      </c>
      <c r="CO16" s="22">
        <v>0</v>
      </c>
      <c r="CP16" s="22">
        <f t="shared" si="64"/>
        <v>46962.113458644366</v>
      </c>
      <c r="CQ16" s="22">
        <f t="shared" si="65"/>
        <v>41192.823958644411</v>
      </c>
      <c r="CR16" s="32">
        <f t="shared" si="66"/>
        <v>5.8515160411927877E-2</v>
      </c>
      <c r="CS16" s="32">
        <f t="shared" si="67"/>
        <v>5.248508869725059E-2</v>
      </c>
      <c r="CT16" s="42"/>
      <c r="CU16" s="22">
        <v>804274.91665224195</v>
      </c>
      <c r="CV16" s="22">
        <v>17715.049500000001</v>
      </c>
      <c r="CW16" s="22">
        <f t="shared" si="68"/>
        <v>786559.86715224199</v>
      </c>
      <c r="CX16" s="26">
        <f t="shared" si="69"/>
        <v>5769.2895000000008</v>
      </c>
      <c r="CY16" s="22">
        <v>0</v>
      </c>
      <c r="CZ16" s="22">
        <f t="shared" si="70"/>
        <v>48673.846005327767</v>
      </c>
      <c r="DA16" s="22">
        <f t="shared" si="71"/>
        <v>42904.556505327811</v>
      </c>
      <c r="DB16" s="32">
        <f t="shared" si="72"/>
        <v>6.0518915855203408E-2</v>
      </c>
      <c r="DC16" s="32">
        <f t="shared" si="73"/>
        <v>5.4547095900868606E-2</v>
      </c>
      <c r="DD16" s="42"/>
      <c r="DE16" s="22">
        <v>804274.91665224195</v>
      </c>
      <c r="DF16" s="22">
        <v>17715.049500000001</v>
      </c>
      <c r="DG16" s="22">
        <f t="shared" si="74"/>
        <v>786559.86715224199</v>
      </c>
      <c r="DH16" s="26">
        <f t="shared" si="75"/>
        <v>5769.2895000000008</v>
      </c>
      <c r="DI16" s="22">
        <v>0</v>
      </c>
      <c r="DJ16" s="22">
        <f t="shared" si="76"/>
        <v>48673.846005327767</v>
      </c>
      <c r="DK16" s="22">
        <f t="shared" si="77"/>
        <v>42904.556505327811</v>
      </c>
      <c r="DL16" s="32">
        <f t="shared" si="78"/>
        <v>6.0518915855203408E-2</v>
      </c>
      <c r="DM16" s="32">
        <f t="shared" si="79"/>
        <v>5.4547095900868606E-2</v>
      </c>
      <c r="DN16" s="42"/>
      <c r="DO16" s="22">
        <v>804274.91665224195</v>
      </c>
      <c r="DP16" s="22">
        <v>17715.049500000001</v>
      </c>
      <c r="DQ16" s="22">
        <f t="shared" si="80"/>
        <v>786559.86715224199</v>
      </c>
      <c r="DR16" s="26">
        <f t="shared" si="81"/>
        <v>5769.2895000000008</v>
      </c>
      <c r="DS16" s="22">
        <v>0</v>
      </c>
      <c r="DT16" s="22">
        <f t="shared" si="82"/>
        <v>48673.846005327767</v>
      </c>
      <c r="DU16" s="22">
        <f t="shared" si="83"/>
        <v>42904.556505327811</v>
      </c>
      <c r="DV16" s="32">
        <f t="shared" si="84"/>
        <v>6.0518915855203408E-2</v>
      </c>
      <c r="DW16" s="32">
        <f t="shared" si="85"/>
        <v>5.4547095900868606E-2</v>
      </c>
      <c r="DX16" s="42"/>
      <c r="DY16" s="22">
        <v>804274.91665224195</v>
      </c>
      <c r="DZ16" s="22">
        <v>17715.049500000001</v>
      </c>
      <c r="EA16" s="22">
        <f t="shared" si="86"/>
        <v>786559.86715224199</v>
      </c>
      <c r="EB16" s="26">
        <f t="shared" si="87"/>
        <v>5769.2895000000008</v>
      </c>
      <c r="EC16" s="22">
        <v>0</v>
      </c>
      <c r="ED16" s="22">
        <f t="shared" si="88"/>
        <v>48673.846005327767</v>
      </c>
      <c r="EE16" s="22">
        <f t="shared" si="89"/>
        <v>42904.556505327811</v>
      </c>
      <c r="EF16" s="32">
        <f t="shared" si="90"/>
        <v>6.0518915855203408E-2</v>
      </c>
      <c r="EG16" s="32">
        <f t="shared" si="91"/>
        <v>5.4547095900868606E-2</v>
      </c>
      <c r="EH16" s="42"/>
      <c r="EI16" s="45">
        <v>0</v>
      </c>
    </row>
    <row r="17" spans="1:139" x14ac:dyDescent="0.3">
      <c r="A17" s="20">
        <v>8912167</v>
      </c>
      <c r="B17" s="20" t="s">
        <v>169</v>
      </c>
      <c r="C17" s="21">
        <v>314</v>
      </c>
      <c r="D17" s="22">
        <v>1398070.3719490878</v>
      </c>
      <c r="E17" s="22">
        <v>20469.12</v>
      </c>
      <c r="F17" s="22">
        <f t="shared" si="13"/>
        <v>1377601.2519490877</v>
      </c>
      <c r="G17" s="11"/>
      <c r="H17" s="34">
        <v>314</v>
      </c>
      <c r="I17" s="22">
        <v>1473967.5680325706</v>
      </c>
      <c r="J17" s="22">
        <v>21404.964</v>
      </c>
      <c r="K17" s="22">
        <f t="shared" si="14"/>
        <v>1452562.6040325707</v>
      </c>
      <c r="L17" s="26">
        <f t="shared" si="15"/>
        <v>935.84400000000096</v>
      </c>
      <c r="M17" s="22">
        <v>0</v>
      </c>
      <c r="N17" s="22">
        <f t="shared" si="16"/>
        <v>75897.196083482821</v>
      </c>
      <c r="O17" s="22">
        <f t="shared" si="17"/>
        <v>74961.352083483012</v>
      </c>
      <c r="P17" s="32">
        <f t="shared" si="18"/>
        <v>5.1491768020913264E-2</v>
      </c>
      <c r="Q17" s="32">
        <f t="shared" si="19"/>
        <v>5.1606279739941703E-2</v>
      </c>
      <c r="R17" s="11"/>
      <c r="S17" s="22">
        <v>1473967.5680325706</v>
      </c>
      <c r="T17" s="22">
        <v>21404.964</v>
      </c>
      <c r="U17" s="22">
        <f t="shared" si="20"/>
        <v>1452562.6040325707</v>
      </c>
      <c r="V17" s="26">
        <f t="shared" si="21"/>
        <v>935.84400000000096</v>
      </c>
      <c r="W17" s="22">
        <v>0</v>
      </c>
      <c r="X17" s="22">
        <f t="shared" si="22"/>
        <v>75897.196083482821</v>
      </c>
      <c r="Y17" s="22">
        <f t="shared" si="23"/>
        <v>74961.352083483012</v>
      </c>
      <c r="Z17" s="32">
        <f t="shared" si="24"/>
        <v>5.1491768020913264E-2</v>
      </c>
      <c r="AA17" s="32">
        <f t="shared" si="25"/>
        <v>5.1606279739941703E-2</v>
      </c>
      <c r="AB17" s="42"/>
      <c r="AC17" s="22">
        <v>1473967.5680325706</v>
      </c>
      <c r="AD17" s="22">
        <v>21404.964</v>
      </c>
      <c r="AE17" s="22">
        <f t="shared" si="26"/>
        <v>1452562.6040325707</v>
      </c>
      <c r="AF17" s="26">
        <f t="shared" si="27"/>
        <v>935.84400000000096</v>
      </c>
      <c r="AG17" s="22">
        <v>0</v>
      </c>
      <c r="AH17" s="22">
        <f t="shared" si="28"/>
        <v>75897.196083482821</v>
      </c>
      <c r="AI17" s="22">
        <f t="shared" si="29"/>
        <v>74961.352083483012</v>
      </c>
      <c r="AJ17" s="32">
        <f t="shared" si="30"/>
        <v>5.1491768020913264E-2</v>
      </c>
      <c r="AK17" s="32">
        <f t="shared" si="31"/>
        <v>5.1606279739941703E-2</v>
      </c>
      <c r="AL17" s="11"/>
      <c r="AM17" s="22">
        <v>1473967.5680325706</v>
      </c>
      <c r="AN17" s="22">
        <v>21404.964</v>
      </c>
      <c r="AO17" s="22">
        <f t="shared" si="32"/>
        <v>1452562.6040325707</v>
      </c>
      <c r="AP17" s="26">
        <f t="shared" si="33"/>
        <v>935.84400000000096</v>
      </c>
      <c r="AQ17" s="22">
        <v>0</v>
      </c>
      <c r="AR17" s="22">
        <f t="shared" si="34"/>
        <v>75897.196083482821</v>
      </c>
      <c r="AS17" s="22">
        <f t="shared" si="35"/>
        <v>74961.352083483012</v>
      </c>
      <c r="AT17" s="32">
        <f t="shared" si="36"/>
        <v>5.1491768020913264E-2</v>
      </c>
      <c r="AU17" s="32">
        <f t="shared" si="37"/>
        <v>5.1606279739941703E-2</v>
      </c>
      <c r="AV17" s="42"/>
      <c r="AW17" s="22">
        <v>1473967.5680325706</v>
      </c>
      <c r="AX17" s="22">
        <v>21404.964</v>
      </c>
      <c r="AY17" s="22">
        <f t="shared" si="38"/>
        <v>1452562.6040325707</v>
      </c>
      <c r="AZ17" s="26">
        <f t="shared" si="39"/>
        <v>935.84400000000096</v>
      </c>
      <c r="BA17" s="22">
        <v>0</v>
      </c>
      <c r="BB17" s="22">
        <f t="shared" si="40"/>
        <v>75897.196083482821</v>
      </c>
      <c r="BC17" s="22">
        <f t="shared" si="41"/>
        <v>74961.352083483012</v>
      </c>
      <c r="BD17" s="32">
        <f t="shared" si="42"/>
        <v>5.1491768020913264E-2</v>
      </c>
      <c r="BE17" s="32">
        <f t="shared" si="43"/>
        <v>5.1606279739941703E-2</v>
      </c>
      <c r="BF17" s="11"/>
      <c r="BG17" s="22">
        <v>1473967.5680325706</v>
      </c>
      <c r="BH17" s="22">
        <v>21404.964</v>
      </c>
      <c r="BI17" s="22">
        <f t="shared" si="44"/>
        <v>1452562.6040325707</v>
      </c>
      <c r="BJ17" s="26">
        <f t="shared" si="45"/>
        <v>935.84400000000096</v>
      </c>
      <c r="BK17" s="22">
        <v>0</v>
      </c>
      <c r="BL17" s="22">
        <f t="shared" si="46"/>
        <v>75897.196083482821</v>
      </c>
      <c r="BM17" s="22">
        <f t="shared" si="47"/>
        <v>74961.352083483012</v>
      </c>
      <c r="BN17" s="32">
        <f t="shared" si="48"/>
        <v>5.1491768020913264E-2</v>
      </c>
      <c r="BO17" s="32">
        <f t="shared" si="49"/>
        <v>5.1606279739941703E-2</v>
      </c>
      <c r="BP17" s="42"/>
      <c r="BQ17" s="22">
        <v>1467579.0776762853</v>
      </c>
      <c r="BR17" s="22">
        <v>21404.964</v>
      </c>
      <c r="BS17" s="22">
        <f t="shared" si="50"/>
        <v>1446174.1136762854</v>
      </c>
      <c r="BT17" s="26">
        <f t="shared" si="51"/>
        <v>935.84400000000096</v>
      </c>
      <c r="BU17" s="22">
        <v>0</v>
      </c>
      <c r="BV17" s="22">
        <f t="shared" si="52"/>
        <v>69508.705727197463</v>
      </c>
      <c r="BW17" s="22">
        <f t="shared" si="53"/>
        <v>68572.861727197655</v>
      </c>
      <c r="BX17" s="32">
        <f t="shared" si="54"/>
        <v>4.7362835014829442E-2</v>
      </c>
      <c r="BY17" s="32">
        <f t="shared" si="55"/>
        <v>4.7416739850833167E-2</v>
      </c>
      <c r="BZ17" s="42"/>
      <c r="CA17" s="22">
        <v>1472479.5368551246</v>
      </c>
      <c r="CB17" s="22">
        <v>21404.964</v>
      </c>
      <c r="CC17" s="22">
        <f t="shared" si="56"/>
        <v>1451074.5728551247</v>
      </c>
      <c r="CD17" s="26">
        <f t="shared" si="57"/>
        <v>935.84400000000096</v>
      </c>
      <c r="CE17" s="22">
        <v>0</v>
      </c>
      <c r="CF17" s="22">
        <f t="shared" si="58"/>
        <v>74409.164906036807</v>
      </c>
      <c r="CG17" s="22">
        <f t="shared" si="59"/>
        <v>73473.320906036999</v>
      </c>
      <c r="CH17" s="32">
        <f t="shared" si="60"/>
        <v>5.0533242088346815E-2</v>
      </c>
      <c r="CI17" s="32">
        <f t="shared" si="61"/>
        <v>5.0633731911841978E-2</v>
      </c>
      <c r="CJ17" s="42"/>
      <c r="CK17" s="22">
        <v>1470991.5056776784</v>
      </c>
      <c r="CL17" s="22">
        <v>21404.964</v>
      </c>
      <c r="CM17" s="22">
        <f t="shared" si="62"/>
        <v>1449586.5416776785</v>
      </c>
      <c r="CN17" s="26">
        <f t="shared" si="63"/>
        <v>935.84400000000096</v>
      </c>
      <c r="CO17" s="22">
        <v>0</v>
      </c>
      <c r="CP17" s="22">
        <f t="shared" si="64"/>
        <v>72921.133728590561</v>
      </c>
      <c r="CQ17" s="22">
        <f t="shared" si="65"/>
        <v>71985.289728590753</v>
      </c>
      <c r="CR17" s="32">
        <f t="shared" si="66"/>
        <v>4.9572776897169206E-2</v>
      </c>
      <c r="CS17" s="32">
        <f t="shared" si="67"/>
        <v>4.9659187402001266E-2</v>
      </c>
      <c r="CT17" s="42"/>
      <c r="CU17" s="22">
        <v>1473967.5680325706</v>
      </c>
      <c r="CV17" s="22">
        <v>21404.964</v>
      </c>
      <c r="CW17" s="22">
        <f t="shared" si="68"/>
        <v>1452562.6040325707</v>
      </c>
      <c r="CX17" s="26">
        <f t="shared" si="69"/>
        <v>935.84400000000096</v>
      </c>
      <c r="CY17" s="22">
        <v>0</v>
      </c>
      <c r="CZ17" s="22">
        <f t="shared" si="70"/>
        <v>75897.196083482821</v>
      </c>
      <c r="DA17" s="22">
        <f t="shared" si="71"/>
        <v>74961.352083483012</v>
      </c>
      <c r="DB17" s="32">
        <f t="shared" si="72"/>
        <v>5.1491768020913264E-2</v>
      </c>
      <c r="DC17" s="32">
        <f t="shared" si="73"/>
        <v>5.1606279739941703E-2</v>
      </c>
      <c r="DD17" s="42"/>
      <c r="DE17" s="22">
        <v>1473967.5680325706</v>
      </c>
      <c r="DF17" s="22">
        <v>21404.964</v>
      </c>
      <c r="DG17" s="22">
        <f t="shared" si="74"/>
        <v>1452562.6040325707</v>
      </c>
      <c r="DH17" s="26">
        <f t="shared" si="75"/>
        <v>935.84400000000096</v>
      </c>
      <c r="DI17" s="22">
        <v>0</v>
      </c>
      <c r="DJ17" s="22">
        <f t="shared" si="76"/>
        <v>75897.196083482821</v>
      </c>
      <c r="DK17" s="22">
        <f t="shared" si="77"/>
        <v>74961.352083483012</v>
      </c>
      <c r="DL17" s="32">
        <f t="shared" si="78"/>
        <v>5.1491768020913264E-2</v>
      </c>
      <c r="DM17" s="32">
        <f t="shared" si="79"/>
        <v>5.1606279739941703E-2</v>
      </c>
      <c r="DN17" s="42"/>
      <c r="DO17" s="22">
        <v>1473967.5680325706</v>
      </c>
      <c r="DP17" s="22">
        <v>21404.964</v>
      </c>
      <c r="DQ17" s="22">
        <f t="shared" si="80"/>
        <v>1452562.6040325707</v>
      </c>
      <c r="DR17" s="26">
        <f t="shared" si="81"/>
        <v>935.84400000000096</v>
      </c>
      <c r="DS17" s="22">
        <v>0</v>
      </c>
      <c r="DT17" s="22">
        <f t="shared" si="82"/>
        <v>75897.196083482821</v>
      </c>
      <c r="DU17" s="22">
        <f t="shared" si="83"/>
        <v>74961.352083483012</v>
      </c>
      <c r="DV17" s="32">
        <f t="shared" si="84"/>
        <v>5.1491768020913264E-2</v>
      </c>
      <c r="DW17" s="32">
        <f t="shared" si="85"/>
        <v>5.1606279739941703E-2</v>
      </c>
      <c r="DX17" s="42"/>
      <c r="DY17" s="22">
        <v>1473967.5680325706</v>
      </c>
      <c r="DZ17" s="22">
        <v>21404.964</v>
      </c>
      <c r="EA17" s="22">
        <f t="shared" si="86"/>
        <v>1452562.6040325707</v>
      </c>
      <c r="EB17" s="26">
        <f t="shared" si="87"/>
        <v>935.84400000000096</v>
      </c>
      <c r="EC17" s="22">
        <v>0</v>
      </c>
      <c r="ED17" s="22">
        <f t="shared" si="88"/>
        <v>75897.196083482821</v>
      </c>
      <c r="EE17" s="22">
        <f t="shared" si="89"/>
        <v>74961.352083483012</v>
      </c>
      <c r="EF17" s="32">
        <f t="shared" si="90"/>
        <v>5.1491768020913264E-2</v>
      </c>
      <c r="EG17" s="32">
        <f t="shared" si="91"/>
        <v>5.1606279739941703E-2</v>
      </c>
      <c r="EH17" s="42"/>
      <c r="EI17" s="45">
        <v>0</v>
      </c>
    </row>
    <row r="18" spans="1:139" x14ac:dyDescent="0.3">
      <c r="A18" s="20">
        <v>8912174</v>
      </c>
      <c r="B18" s="20" t="s">
        <v>170</v>
      </c>
      <c r="C18" s="21">
        <v>165</v>
      </c>
      <c r="D18" s="22">
        <v>821818.73958723806</v>
      </c>
      <c r="E18" s="22">
        <v>11209.279999999999</v>
      </c>
      <c r="F18" s="22">
        <f t="shared" si="13"/>
        <v>810609.45958723803</v>
      </c>
      <c r="G18" s="11"/>
      <c r="H18" s="34">
        <v>165</v>
      </c>
      <c r="I18" s="22">
        <v>867743.18876016757</v>
      </c>
      <c r="J18" s="22">
        <v>11721.766</v>
      </c>
      <c r="K18" s="22">
        <f t="shared" si="14"/>
        <v>856021.42276016762</v>
      </c>
      <c r="L18" s="26">
        <f t="shared" si="15"/>
        <v>512.48600000000079</v>
      </c>
      <c r="M18" s="22">
        <v>0</v>
      </c>
      <c r="N18" s="22">
        <f t="shared" si="16"/>
        <v>45924.449172929511</v>
      </c>
      <c r="O18" s="22">
        <f t="shared" si="17"/>
        <v>45411.963172929594</v>
      </c>
      <c r="P18" s="32">
        <f t="shared" si="18"/>
        <v>5.2924009969523837E-2</v>
      </c>
      <c r="Q18" s="32">
        <f t="shared" si="19"/>
        <v>5.3050031185554465E-2</v>
      </c>
      <c r="R18" s="11"/>
      <c r="S18" s="22">
        <v>867743.18876016757</v>
      </c>
      <c r="T18" s="22">
        <v>11721.766</v>
      </c>
      <c r="U18" s="22">
        <f t="shared" si="20"/>
        <v>856021.42276016762</v>
      </c>
      <c r="V18" s="26">
        <f t="shared" si="21"/>
        <v>512.48600000000079</v>
      </c>
      <c r="W18" s="22">
        <v>0</v>
      </c>
      <c r="X18" s="22">
        <f t="shared" si="22"/>
        <v>45924.449172929511</v>
      </c>
      <c r="Y18" s="22">
        <f t="shared" si="23"/>
        <v>45411.963172929594</v>
      </c>
      <c r="Z18" s="32">
        <f t="shared" si="24"/>
        <v>5.2924009969523837E-2</v>
      </c>
      <c r="AA18" s="32">
        <f t="shared" si="25"/>
        <v>5.3050031185554465E-2</v>
      </c>
      <c r="AB18" s="42"/>
      <c r="AC18" s="22">
        <v>867743.18876016757</v>
      </c>
      <c r="AD18" s="22">
        <v>11721.766</v>
      </c>
      <c r="AE18" s="22">
        <f t="shared" si="26"/>
        <v>856021.42276016762</v>
      </c>
      <c r="AF18" s="26">
        <f t="shared" si="27"/>
        <v>512.48600000000079</v>
      </c>
      <c r="AG18" s="22">
        <v>0</v>
      </c>
      <c r="AH18" s="22">
        <f t="shared" si="28"/>
        <v>45924.449172929511</v>
      </c>
      <c r="AI18" s="22">
        <f t="shared" si="29"/>
        <v>45411.963172929594</v>
      </c>
      <c r="AJ18" s="32">
        <f t="shared" si="30"/>
        <v>5.2924009969523837E-2</v>
      </c>
      <c r="AK18" s="32">
        <f t="shared" si="31"/>
        <v>5.3050031185554465E-2</v>
      </c>
      <c r="AL18" s="11"/>
      <c r="AM18" s="22">
        <v>867743.18876016757</v>
      </c>
      <c r="AN18" s="22">
        <v>11721.766</v>
      </c>
      <c r="AO18" s="22">
        <f t="shared" si="32"/>
        <v>856021.42276016762</v>
      </c>
      <c r="AP18" s="26">
        <f t="shared" si="33"/>
        <v>512.48600000000079</v>
      </c>
      <c r="AQ18" s="22">
        <v>0</v>
      </c>
      <c r="AR18" s="22">
        <f t="shared" si="34"/>
        <v>45924.449172929511</v>
      </c>
      <c r="AS18" s="22">
        <f t="shared" si="35"/>
        <v>45411.963172929594</v>
      </c>
      <c r="AT18" s="32">
        <f t="shared" si="36"/>
        <v>5.2924009969523837E-2</v>
      </c>
      <c r="AU18" s="32">
        <f t="shared" si="37"/>
        <v>5.3050031185554465E-2</v>
      </c>
      <c r="AV18" s="42"/>
      <c r="AW18" s="22">
        <v>867743.18876016757</v>
      </c>
      <c r="AX18" s="22">
        <v>11721.766</v>
      </c>
      <c r="AY18" s="22">
        <f t="shared" si="38"/>
        <v>856021.42276016762</v>
      </c>
      <c r="AZ18" s="26">
        <f t="shared" si="39"/>
        <v>512.48600000000079</v>
      </c>
      <c r="BA18" s="22">
        <v>0</v>
      </c>
      <c r="BB18" s="22">
        <f t="shared" si="40"/>
        <v>45924.449172929511</v>
      </c>
      <c r="BC18" s="22">
        <f t="shared" si="41"/>
        <v>45411.963172929594</v>
      </c>
      <c r="BD18" s="32">
        <f t="shared" si="42"/>
        <v>5.2924009969523837E-2</v>
      </c>
      <c r="BE18" s="32">
        <f t="shared" si="43"/>
        <v>5.3050031185554465E-2</v>
      </c>
      <c r="BF18" s="11"/>
      <c r="BG18" s="22">
        <v>867743.18876016757</v>
      </c>
      <c r="BH18" s="22">
        <v>11721.766</v>
      </c>
      <c r="BI18" s="22">
        <f t="shared" si="44"/>
        <v>856021.42276016762</v>
      </c>
      <c r="BJ18" s="26">
        <f t="shared" si="45"/>
        <v>512.48600000000079</v>
      </c>
      <c r="BK18" s="22">
        <v>0</v>
      </c>
      <c r="BL18" s="22">
        <f t="shared" si="46"/>
        <v>45924.449172929511</v>
      </c>
      <c r="BM18" s="22">
        <f t="shared" si="47"/>
        <v>45411.963172929594</v>
      </c>
      <c r="BN18" s="32">
        <f t="shared" si="48"/>
        <v>5.2924009969523837E-2</v>
      </c>
      <c r="BO18" s="32">
        <f t="shared" si="49"/>
        <v>5.3050031185554465E-2</v>
      </c>
      <c r="BP18" s="42"/>
      <c r="BQ18" s="22">
        <v>863590.67500193359</v>
      </c>
      <c r="BR18" s="22">
        <v>11721.766</v>
      </c>
      <c r="BS18" s="22">
        <f t="shared" si="50"/>
        <v>851868.90900193364</v>
      </c>
      <c r="BT18" s="26">
        <f t="shared" si="51"/>
        <v>512.48600000000079</v>
      </c>
      <c r="BU18" s="22">
        <v>0</v>
      </c>
      <c r="BV18" s="22">
        <f t="shared" si="52"/>
        <v>41771.93541469553</v>
      </c>
      <c r="BW18" s="22">
        <f t="shared" si="53"/>
        <v>41259.449414695613</v>
      </c>
      <c r="BX18" s="32">
        <f t="shared" si="54"/>
        <v>4.8370063067901932E-2</v>
      </c>
      <c r="BY18" s="32">
        <f t="shared" si="55"/>
        <v>4.8434036010348111E-2</v>
      </c>
      <c r="BZ18" s="42"/>
      <c r="CA18" s="22">
        <v>866905.69923390273</v>
      </c>
      <c r="CB18" s="22">
        <v>11721.766</v>
      </c>
      <c r="CC18" s="22">
        <f t="shared" si="56"/>
        <v>855183.93323390279</v>
      </c>
      <c r="CD18" s="26">
        <f t="shared" si="57"/>
        <v>512.48600000000079</v>
      </c>
      <c r="CE18" s="22">
        <v>0</v>
      </c>
      <c r="CF18" s="22">
        <f t="shared" si="58"/>
        <v>45086.959646664676</v>
      </c>
      <c r="CG18" s="22">
        <f t="shared" si="59"/>
        <v>44574.473646664759</v>
      </c>
      <c r="CH18" s="32">
        <f t="shared" si="60"/>
        <v>5.2009070521175121E-2</v>
      </c>
      <c r="CI18" s="32">
        <f t="shared" si="61"/>
        <v>5.2122674332883097E-2</v>
      </c>
      <c r="CJ18" s="42"/>
      <c r="CK18" s="22">
        <v>866068.20970763778</v>
      </c>
      <c r="CL18" s="22">
        <v>11721.766</v>
      </c>
      <c r="CM18" s="22">
        <f t="shared" si="62"/>
        <v>854346.44370763784</v>
      </c>
      <c r="CN18" s="26">
        <f t="shared" si="63"/>
        <v>512.48600000000079</v>
      </c>
      <c r="CO18" s="22">
        <v>0</v>
      </c>
      <c r="CP18" s="22">
        <f t="shared" si="64"/>
        <v>44249.470120399725</v>
      </c>
      <c r="CQ18" s="22">
        <f t="shared" si="65"/>
        <v>43736.984120399808</v>
      </c>
      <c r="CR18" s="32">
        <f t="shared" si="66"/>
        <v>5.1092361576621316E-2</v>
      </c>
      <c r="CS18" s="32">
        <f t="shared" si="67"/>
        <v>5.1193499361445051E-2</v>
      </c>
      <c r="CT18" s="42"/>
      <c r="CU18" s="22">
        <v>867743.18876016757</v>
      </c>
      <c r="CV18" s="22">
        <v>11721.766</v>
      </c>
      <c r="CW18" s="22">
        <f t="shared" si="68"/>
        <v>856021.42276016762</v>
      </c>
      <c r="CX18" s="26">
        <f t="shared" si="69"/>
        <v>512.48600000000079</v>
      </c>
      <c r="CY18" s="22">
        <v>0</v>
      </c>
      <c r="CZ18" s="22">
        <f t="shared" si="70"/>
        <v>45924.449172929511</v>
      </c>
      <c r="DA18" s="22">
        <f t="shared" si="71"/>
        <v>45411.963172929594</v>
      </c>
      <c r="DB18" s="32">
        <f t="shared" si="72"/>
        <v>5.2924009969523837E-2</v>
      </c>
      <c r="DC18" s="32">
        <f t="shared" si="73"/>
        <v>5.3050031185554465E-2</v>
      </c>
      <c r="DD18" s="42"/>
      <c r="DE18" s="22">
        <v>867743.18876016757</v>
      </c>
      <c r="DF18" s="22">
        <v>11721.766</v>
      </c>
      <c r="DG18" s="22">
        <f t="shared" si="74"/>
        <v>856021.42276016762</v>
      </c>
      <c r="DH18" s="26">
        <f t="shared" si="75"/>
        <v>512.48600000000079</v>
      </c>
      <c r="DI18" s="22">
        <v>0</v>
      </c>
      <c r="DJ18" s="22">
        <f t="shared" si="76"/>
        <v>45924.449172929511</v>
      </c>
      <c r="DK18" s="22">
        <f t="shared" si="77"/>
        <v>45411.963172929594</v>
      </c>
      <c r="DL18" s="32">
        <f t="shared" si="78"/>
        <v>5.2924009969523837E-2</v>
      </c>
      <c r="DM18" s="32">
        <f t="shared" si="79"/>
        <v>5.3050031185554465E-2</v>
      </c>
      <c r="DN18" s="42"/>
      <c r="DO18" s="22">
        <v>867743.18876016757</v>
      </c>
      <c r="DP18" s="22">
        <v>11721.766</v>
      </c>
      <c r="DQ18" s="22">
        <f t="shared" si="80"/>
        <v>856021.42276016762</v>
      </c>
      <c r="DR18" s="26">
        <f t="shared" si="81"/>
        <v>512.48600000000079</v>
      </c>
      <c r="DS18" s="22">
        <v>0</v>
      </c>
      <c r="DT18" s="22">
        <f t="shared" si="82"/>
        <v>45924.449172929511</v>
      </c>
      <c r="DU18" s="22">
        <f t="shared" si="83"/>
        <v>45411.963172929594</v>
      </c>
      <c r="DV18" s="32">
        <f t="shared" si="84"/>
        <v>5.2924009969523837E-2</v>
      </c>
      <c r="DW18" s="32">
        <f t="shared" si="85"/>
        <v>5.3050031185554465E-2</v>
      </c>
      <c r="DX18" s="42"/>
      <c r="DY18" s="22">
        <v>867743.18876016757</v>
      </c>
      <c r="DZ18" s="22">
        <v>11721.766</v>
      </c>
      <c r="EA18" s="22">
        <f t="shared" si="86"/>
        <v>856021.42276016762</v>
      </c>
      <c r="EB18" s="26">
        <f t="shared" si="87"/>
        <v>512.48600000000079</v>
      </c>
      <c r="EC18" s="22">
        <v>0</v>
      </c>
      <c r="ED18" s="22">
        <f t="shared" si="88"/>
        <v>45924.449172929511</v>
      </c>
      <c r="EE18" s="22">
        <f t="shared" si="89"/>
        <v>45411.963172929594</v>
      </c>
      <c r="EF18" s="32">
        <f t="shared" si="90"/>
        <v>5.2924009969523837E-2</v>
      </c>
      <c r="EG18" s="32">
        <f t="shared" si="91"/>
        <v>5.3050031185554465E-2</v>
      </c>
      <c r="EH18" s="42"/>
      <c r="EI18" s="45">
        <v>0</v>
      </c>
    </row>
    <row r="19" spans="1:139" x14ac:dyDescent="0.3">
      <c r="A19" s="20">
        <v>8912175</v>
      </c>
      <c r="B19" s="20" t="s">
        <v>290</v>
      </c>
      <c r="C19" s="21">
        <v>122</v>
      </c>
      <c r="D19" s="22">
        <v>680028.73400377645</v>
      </c>
      <c r="E19" s="22">
        <v>10891.8824</v>
      </c>
      <c r="F19" s="22">
        <f t="shared" si="13"/>
        <v>669136.85160377645</v>
      </c>
      <c r="G19" s="11"/>
      <c r="H19" s="34">
        <v>122</v>
      </c>
      <c r="I19" s="22">
        <v>716919.23569150781</v>
      </c>
      <c r="J19" s="22">
        <v>9229.5918999999994</v>
      </c>
      <c r="K19" s="22">
        <f t="shared" si="14"/>
        <v>707689.64379150781</v>
      </c>
      <c r="L19" s="26">
        <f t="shared" si="15"/>
        <v>-1662.290500000001</v>
      </c>
      <c r="M19" s="22">
        <v>0</v>
      </c>
      <c r="N19" s="22">
        <f t="shared" si="16"/>
        <v>36890.501687731361</v>
      </c>
      <c r="O19" s="22">
        <f t="shared" si="17"/>
        <v>38552.792187731364</v>
      </c>
      <c r="P19" s="32">
        <f t="shared" si="18"/>
        <v>5.1456984066201618E-2</v>
      </c>
      <c r="Q19" s="32">
        <f t="shared" si="19"/>
        <v>5.4476976632272703E-2</v>
      </c>
      <c r="R19" s="11"/>
      <c r="S19" s="22">
        <v>716919.23569150781</v>
      </c>
      <c r="T19" s="22">
        <v>9229.5918999999994</v>
      </c>
      <c r="U19" s="22">
        <f t="shared" si="20"/>
        <v>707689.64379150781</v>
      </c>
      <c r="V19" s="26">
        <f t="shared" si="21"/>
        <v>-1662.290500000001</v>
      </c>
      <c r="W19" s="22">
        <v>0</v>
      </c>
      <c r="X19" s="22">
        <f t="shared" si="22"/>
        <v>36890.501687731361</v>
      </c>
      <c r="Y19" s="22">
        <f t="shared" si="23"/>
        <v>38552.792187731364</v>
      </c>
      <c r="Z19" s="32">
        <f t="shared" si="24"/>
        <v>5.1456984066201618E-2</v>
      </c>
      <c r="AA19" s="32">
        <f t="shared" si="25"/>
        <v>5.4476976632272703E-2</v>
      </c>
      <c r="AB19" s="42"/>
      <c r="AC19" s="22">
        <v>716919.23569150781</v>
      </c>
      <c r="AD19" s="22">
        <v>9229.5918999999994</v>
      </c>
      <c r="AE19" s="22">
        <f t="shared" si="26"/>
        <v>707689.64379150781</v>
      </c>
      <c r="AF19" s="26">
        <f t="shared" si="27"/>
        <v>-1662.290500000001</v>
      </c>
      <c r="AG19" s="22">
        <v>0</v>
      </c>
      <c r="AH19" s="22">
        <f t="shared" si="28"/>
        <v>36890.501687731361</v>
      </c>
      <c r="AI19" s="22">
        <f t="shared" si="29"/>
        <v>38552.792187731364</v>
      </c>
      <c r="AJ19" s="32">
        <f t="shared" si="30"/>
        <v>5.1456984066201618E-2</v>
      </c>
      <c r="AK19" s="32">
        <f t="shared" si="31"/>
        <v>5.4476976632272703E-2</v>
      </c>
      <c r="AL19" s="11"/>
      <c r="AM19" s="22">
        <v>716919.23569150781</v>
      </c>
      <c r="AN19" s="22">
        <v>9229.5918999999994</v>
      </c>
      <c r="AO19" s="22">
        <f t="shared" si="32"/>
        <v>707689.64379150781</v>
      </c>
      <c r="AP19" s="26">
        <f t="shared" si="33"/>
        <v>-1662.290500000001</v>
      </c>
      <c r="AQ19" s="22">
        <v>0</v>
      </c>
      <c r="AR19" s="22">
        <f t="shared" si="34"/>
        <v>36890.501687731361</v>
      </c>
      <c r="AS19" s="22">
        <f t="shared" si="35"/>
        <v>38552.792187731364</v>
      </c>
      <c r="AT19" s="32">
        <f t="shared" si="36"/>
        <v>5.1456984066201618E-2</v>
      </c>
      <c r="AU19" s="32">
        <f t="shared" si="37"/>
        <v>5.4476976632272703E-2</v>
      </c>
      <c r="AV19" s="42"/>
      <c r="AW19" s="22">
        <v>716919.23569150781</v>
      </c>
      <c r="AX19" s="22">
        <v>9229.5918999999994</v>
      </c>
      <c r="AY19" s="22">
        <f t="shared" si="38"/>
        <v>707689.64379150781</v>
      </c>
      <c r="AZ19" s="26">
        <f t="shared" si="39"/>
        <v>-1662.290500000001</v>
      </c>
      <c r="BA19" s="22">
        <v>0</v>
      </c>
      <c r="BB19" s="22">
        <f t="shared" si="40"/>
        <v>36890.501687731361</v>
      </c>
      <c r="BC19" s="22">
        <f t="shared" si="41"/>
        <v>38552.792187731364</v>
      </c>
      <c r="BD19" s="32">
        <f t="shared" si="42"/>
        <v>5.1456984066201618E-2</v>
      </c>
      <c r="BE19" s="32">
        <f t="shared" si="43"/>
        <v>5.4476976632272703E-2</v>
      </c>
      <c r="BF19" s="11"/>
      <c r="BG19" s="22">
        <v>716919.23569150781</v>
      </c>
      <c r="BH19" s="22">
        <v>9229.5918999999994</v>
      </c>
      <c r="BI19" s="22">
        <f t="shared" si="44"/>
        <v>707689.64379150781</v>
      </c>
      <c r="BJ19" s="26">
        <f t="shared" si="45"/>
        <v>-1662.290500000001</v>
      </c>
      <c r="BK19" s="22">
        <v>0</v>
      </c>
      <c r="BL19" s="22">
        <f t="shared" si="46"/>
        <v>36890.501687731361</v>
      </c>
      <c r="BM19" s="22">
        <f t="shared" si="47"/>
        <v>38552.792187731364</v>
      </c>
      <c r="BN19" s="32">
        <f t="shared" si="48"/>
        <v>5.1456984066201618E-2</v>
      </c>
      <c r="BO19" s="32">
        <f t="shared" si="49"/>
        <v>5.4476976632272703E-2</v>
      </c>
      <c r="BP19" s="42"/>
      <c r="BQ19" s="22">
        <v>712816.49970351369</v>
      </c>
      <c r="BR19" s="22">
        <v>9229.5918999999994</v>
      </c>
      <c r="BS19" s="22">
        <f t="shared" si="50"/>
        <v>703586.90780351369</v>
      </c>
      <c r="BT19" s="26">
        <f t="shared" si="51"/>
        <v>-1662.290500000001</v>
      </c>
      <c r="BU19" s="22">
        <v>0</v>
      </c>
      <c r="BV19" s="22">
        <f t="shared" si="52"/>
        <v>32787.76569973724</v>
      </c>
      <c r="BW19" s="22">
        <f t="shared" si="53"/>
        <v>34450.056199737242</v>
      </c>
      <c r="BX19" s="32">
        <f t="shared" si="54"/>
        <v>4.5997484224025206E-2</v>
      </c>
      <c r="BY19" s="32">
        <f t="shared" si="55"/>
        <v>4.8963469640566269E-2</v>
      </c>
      <c r="BZ19" s="42"/>
      <c r="CA19" s="22">
        <v>716143.3365476469</v>
      </c>
      <c r="CB19" s="22">
        <v>9229.5918999999994</v>
      </c>
      <c r="CC19" s="22">
        <f t="shared" si="56"/>
        <v>706913.7446476469</v>
      </c>
      <c r="CD19" s="26">
        <f t="shared" si="57"/>
        <v>-1662.290500000001</v>
      </c>
      <c r="CE19" s="22">
        <v>0</v>
      </c>
      <c r="CF19" s="22">
        <f t="shared" si="58"/>
        <v>36114.602543870453</v>
      </c>
      <c r="CG19" s="22">
        <f t="shared" si="59"/>
        <v>37776.893043870456</v>
      </c>
      <c r="CH19" s="32">
        <f t="shared" si="60"/>
        <v>5.0429293551721335E-2</v>
      </c>
      <c r="CI19" s="32">
        <f t="shared" si="61"/>
        <v>5.3439183110946469E-2</v>
      </c>
      <c r="CJ19" s="42"/>
      <c r="CK19" s="22">
        <v>715367.43740378576</v>
      </c>
      <c r="CL19" s="22">
        <v>9229.5918999999994</v>
      </c>
      <c r="CM19" s="22">
        <f t="shared" si="62"/>
        <v>706137.84550378576</v>
      </c>
      <c r="CN19" s="26">
        <f t="shared" si="63"/>
        <v>-1662.290500000001</v>
      </c>
      <c r="CO19" s="22">
        <v>0</v>
      </c>
      <c r="CP19" s="22">
        <f t="shared" si="64"/>
        <v>35338.703400009312</v>
      </c>
      <c r="CQ19" s="22">
        <f t="shared" si="65"/>
        <v>37000.993900009315</v>
      </c>
      <c r="CR19" s="32">
        <f t="shared" si="66"/>
        <v>4.9399373737586759E-2</v>
      </c>
      <c r="CS19" s="32">
        <f t="shared" si="67"/>
        <v>5.2399108949629215E-2</v>
      </c>
      <c r="CT19" s="42"/>
      <c r="CU19" s="22">
        <v>716919.23569150781</v>
      </c>
      <c r="CV19" s="22">
        <v>9229.5918999999994</v>
      </c>
      <c r="CW19" s="22">
        <f t="shared" si="68"/>
        <v>707689.64379150781</v>
      </c>
      <c r="CX19" s="26">
        <f t="shared" si="69"/>
        <v>-1662.290500000001</v>
      </c>
      <c r="CY19" s="22">
        <v>0</v>
      </c>
      <c r="CZ19" s="22">
        <f t="shared" si="70"/>
        <v>36890.501687731361</v>
      </c>
      <c r="DA19" s="22">
        <f t="shared" si="71"/>
        <v>38552.792187731364</v>
      </c>
      <c r="DB19" s="32">
        <f t="shared" si="72"/>
        <v>5.1456984066201618E-2</v>
      </c>
      <c r="DC19" s="32">
        <f t="shared" si="73"/>
        <v>5.4476976632272703E-2</v>
      </c>
      <c r="DD19" s="42"/>
      <c r="DE19" s="22">
        <v>716919.23569150781</v>
      </c>
      <c r="DF19" s="22">
        <v>9229.5918999999994</v>
      </c>
      <c r="DG19" s="22">
        <f t="shared" si="74"/>
        <v>707689.64379150781</v>
      </c>
      <c r="DH19" s="26">
        <f t="shared" si="75"/>
        <v>-1662.290500000001</v>
      </c>
      <c r="DI19" s="22">
        <v>0</v>
      </c>
      <c r="DJ19" s="22">
        <f t="shared" si="76"/>
        <v>36890.501687731361</v>
      </c>
      <c r="DK19" s="22">
        <f t="shared" si="77"/>
        <v>38552.792187731364</v>
      </c>
      <c r="DL19" s="32">
        <f t="shared" si="78"/>
        <v>5.1456984066201618E-2</v>
      </c>
      <c r="DM19" s="32">
        <f t="shared" si="79"/>
        <v>5.4476976632272703E-2</v>
      </c>
      <c r="DN19" s="42"/>
      <c r="DO19" s="22">
        <v>716919.23569150781</v>
      </c>
      <c r="DP19" s="22">
        <v>9229.5918999999994</v>
      </c>
      <c r="DQ19" s="22">
        <f t="shared" si="80"/>
        <v>707689.64379150781</v>
      </c>
      <c r="DR19" s="26">
        <f t="shared" si="81"/>
        <v>-1662.290500000001</v>
      </c>
      <c r="DS19" s="22">
        <v>0</v>
      </c>
      <c r="DT19" s="22">
        <f t="shared" si="82"/>
        <v>36890.501687731361</v>
      </c>
      <c r="DU19" s="22">
        <f t="shared" si="83"/>
        <v>38552.792187731364</v>
      </c>
      <c r="DV19" s="32">
        <f t="shared" si="84"/>
        <v>5.1456984066201618E-2</v>
      </c>
      <c r="DW19" s="32">
        <f t="shared" si="85"/>
        <v>5.4476976632272703E-2</v>
      </c>
      <c r="DX19" s="42"/>
      <c r="DY19" s="22">
        <v>716919.23569150781</v>
      </c>
      <c r="DZ19" s="22">
        <v>9229.5918999999994</v>
      </c>
      <c r="EA19" s="22">
        <f t="shared" si="86"/>
        <v>707689.64379150781</v>
      </c>
      <c r="EB19" s="26">
        <f t="shared" si="87"/>
        <v>-1662.290500000001</v>
      </c>
      <c r="EC19" s="22">
        <v>0</v>
      </c>
      <c r="ED19" s="22">
        <f t="shared" si="88"/>
        <v>36890.501687731361</v>
      </c>
      <c r="EE19" s="22">
        <f t="shared" si="89"/>
        <v>38552.792187731364</v>
      </c>
      <c r="EF19" s="32">
        <f t="shared" si="90"/>
        <v>5.1456984066201618E-2</v>
      </c>
      <c r="EG19" s="32">
        <f t="shared" si="91"/>
        <v>5.4476976632272703E-2</v>
      </c>
      <c r="EH19" s="42"/>
      <c r="EI19" s="45">
        <v>0</v>
      </c>
    </row>
    <row r="20" spans="1:139" x14ac:dyDescent="0.3">
      <c r="A20" s="20">
        <v>8912176</v>
      </c>
      <c r="B20" s="20" t="s">
        <v>293</v>
      </c>
      <c r="C20" s="21">
        <v>82</v>
      </c>
      <c r="D20" s="22">
        <v>495715.5167166522</v>
      </c>
      <c r="E20" s="22">
        <v>13085.273599999999</v>
      </c>
      <c r="F20" s="22">
        <f t="shared" si="13"/>
        <v>482630.24311665219</v>
      </c>
      <c r="G20" s="11"/>
      <c r="H20" s="34">
        <v>82</v>
      </c>
      <c r="I20" s="22">
        <v>520249.58085460914</v>
      </c>
      <c r="J20" s="22">
        <v>9845.7723999999998</v>
      </c>
      <c r="K20" s="22">
        <f t="shared" si="14"/>
        <v>510403.80845460913</v>
      </c>
      <c r="L20" s="26">
        <f t="shared" si="15"/>
        <v>-3239.5011999999988</v>
      </c>
      <c r="M20" s="22">
        <v>0</v>
      </c>
      <c r="N20" s="22">
        <f t="shared" si="16"/>
        <v>24534.064137956942</v>
      </c>
      <c r="O20" s="22">
        <f t="shared" si="17"/>
        <v>27773.565337956941</v>
      </c>
      <c r="P20" s="32">
        <f t="shared" si="18"/>
        <v>4.7158258345263951E-2</v>
      </c>
      <c r="Q20" s="32">
        <f t="shared" si="19"/>
        <v>5.4414886562169688E-2</v>
      </c>
      <c r="R20" s="11"/>
      <c r="S20" s="22">
        <v>520249.58085460914</v>
      </c>
      <c r="T20" s="22">
        <v>9845.7723999999998</v>
      </c>
      <c r="U20" s="22">
        <f t="shared" si="20"/>
        <v>510403.80845460913</v>
      </c>
      <c r="V20" s="26">
        <f t="shared" si="21"/>
        <v>-3239.5011999999988</v>
      </c>
      <c r="W20" s="22">
        <v>0</v>
      </c>
      <c r="X20" s="22">
        <f t="shared" si="22"/>
        <v>24534.064137956942</v>
      </c>
      <c r="Y20" s="22">
        <f t="shared" si="23"/>
        <v>27773.565337956941</v>
      </c>
      <c r="Z20" s="32">
        <f t="shared" si="24"/>
        <v>4.7158258345263951E-2</v>
      </c>
      <c r="AA20" s="32">
        <f t="shared" si="25"/>
        <v>5.4414886562169688E-2</v>
      </c>
      <c r="AB20" s="42"/>
      <c r="AC20" s="22">
        <v>520249.58085460914</v>
      </c>
      <c r="AD20" s="22">
        <v>9845.7723999999998</v>
      </c>
      <c r="AE20" s="22">
        <f t="shared" si="26"/>
        <v>510403.80845460913</v>
      </c>
      <c r="AF20" s="26">
        <f t="shared" si="27"/>
        <v>-3239.5011999999988</v>
      </c>
      <c r="AG20" s="22">
        <v>0</v>
      </c>
      <c r="AH20" s="22">
        <f t="shared" si="28"/>
        <v>24534.064137956942</v>
      </c>
      <c r="AI20" s="22">
        <f t="shared" si="29"/>
        <v>27773.565337956941</v>
      </c>
      <c r="AJ20" s="32">
        <f t="shared" si="30"/>
        <v>4.7158258345263951E-2</v>
      </c>
      <c r="AK20" s="32">
        <f t="shared" si="31"/>
        <v>5.4414886562169688E-2</v>
      </c>
      <c r="AL20" s="11"/>
      <c r="AM20" s="22">
        <v>520249.58085460914</v>
      </c>
      <c r="AN20" s="22">
        <v>9845.7723999999998</v>
      </c>
      <c r="AO20" s="22">
        <f t="shared" si="32"/>
        <v>510403.80845460913</v>
      </c>
      <c r="AP20" s="26">
        <f t="shared" si="33"/>
        <v>-3239.5011999999988</v>
      </c>
      <c r="AQ20" s="22">
        <v>0</v>
      </c>
      <c r="AR20" s="22">
        <f t="shared" si="34"/>
        <v>24534.064137956942</v>
      </c>
      <c r="AS20" s="22">
        <f t="shared" si="35"/>
        <v>27773.565337956941</v>
      </c>
      <c r="AT20" s="32">
        <f t="shared" si="36"/>
        <v>4.7158258345263951E-2</v>
      </c>
      <c r="AU20" s="32">
        <f t="shared" si="37"/>
        <v>5.4414886562169688E-2</v>
      </c>
      <c r="AV20" s="42"/>
      <c r="AW20" s="22">
        <v>520249.58085460914</v>
      </c>
      <c r="AX20" s="22">
        <v>9845.7723999999998</v>
      </c>
      <c r="AY20" s="22">
        <f t="shared" si="38"/>
        <v>510403.80845460913</v>
      </c>
      <c r="AZ20" s="26">
        <f t="shared" si="39"/>
        <v>-3239.5011999999988</v>
      </c>
      <c r="BA20" s="22">
        <v>0</v>
      </c>
      <c r="BB20" s="22">
        <f t="shared" si="40"/>
        <v>24534.064137956942</v>
      </c>
      <c r="BC20" s="22">
        <f t="shared" si="41"/>
        <v>27773.565337956941</v>
      </c>
      <c r="BD20" s="32">
        <f t="shared" si="42"/>
        <v>4.7158258345263951E-2</v>
      </c>
      <c r="BE20" s="32">
        <f t="shared" si="43"/>
        <v>5.4414886562169688E-2</v>
      </c>
      <c r="BF20" s="11"/>
      <c r="BG20" s="22">
        <v>520249.58085460914</v>
      </c>
      <c r="BH20" s="22">
        <v>9845.7723999999998</v>
      </c>
      <c r="BI20" s="22">
        <f t="shared" si="44"/>
        <v>510403.80845460913</v>
      </c>
      <c r="BJ20" s="26">
        <f t="shared" si="45"/>
        <v>-3239.5011999999988</v>
      </c>
      <c r="BK20" s="22">
        <v>0</v>
      </c>
      <c r="BL20" s="22">
        <f t="shared" si="46"/>
        <v>24534.064137956942</v>
      </c>
      <c r="BM20" s="22">
        <f t="shared" si="47"/>
        <v>27773.565337956941</v>
      </c>
      <c r="BN20" s="32">
        <f t="shared" si="48"/>
        <v>4.7158258345263951E-2</v>
      </c>
      <c r="BO20" s="32">
        <f t="shared" si="49"/>
        <v>5.4414886562169688E-2</v>
      </c>
      <c r="BP20" s="42"/>
      <c r="BQ20" s="22">
        <v>517675.5758557471</v>
      </c>
      <c r="BR20" s="22">
        <v>9845.7723999999998</v>
      </c>
      <c r="BS20" s="22">
        <f t="shared" si="50"/>
        <v>507829.80345574708</v>
      </c>
      <c r="BT20" s="26">
        <f t="shared" si="51"/>
        <v>-3239.5011999999988</v>
      </c>
      <c r="BU20" s="22">
        <v>0</v>
      </c>
      <c r="BV20" s="22">
        <f t="shared" si="52"/>
        <v>21960.059139094898</v>
      </c>
      <c r="BW20" s="22">
        <f t="shared" si="53"/>
        <v>25199.560339094896</v>
      </c>
      <c r="BX20" s="32">
        <f t="shared" si="54"/>
        <v>4.2420504584929804E-2</v>
      </c>
      <c r="BY20" s="32">
        <f t="shared" si="55"/>
        <v>4.9622058744117833E-2</v>
      </c>
      <c r="BZ20" s="42"/>
      <c r="CA20" s="22">
        <v>519730.42142932175</v>
      </c>
      <c r="CB20" s="22">
        <v>9845.7723999999998</v>
      </c>
      <c r="CC20" s="22">
        <f t="shared" si="56"/>
        <v>509884.64902932174</v>
      </c>
      <c r="CD20" s="26">
        <f t="shared" si="57"/>
        <v>-3239.5011999999988</v>
      </c>
      <c r="CE20" s="22">
        <v>0</v>
      </c>
      <c r="CF20" s="22">
        <f t="shared" si="58"/>
        <v>24014.904712669551</v>
      </c>
      <c r="CG20" s="22">
        <f t="shared" si="59"/>
        <v>27254.40591266955</v>
      </c>
      <c r="CH20" s="32">
        <f t="shared" si="60"/>
        <v>4.6206463432765105E-2</v>
      </c>
      <c r="CI20" s="32">
        <f t="shared" si="61"/>
        <v>5.345210130282279E-2</v>
      </c>
      <c r="CJ20" s="42"/>
      <c r="CK20" s="22">
        <v>519211.26200403448</v>
      </c>
      <c r="CL20" s="22">
        <v>9845.7723999999998</v>
      </c>
      <c r="CM20" s="22">
        <f t="shared" si="62"/>
        <v>509365.48960403446</v>
      </c>
      <c r="CN20" s="26">
        <f t="shared" si="63"/>
        <v>-3239.5011999999988</v>
      </c>
      <c r="CO20" s="22">
        <v>0</v>
      </c>
      <c r="CP20" s="22">
        <f t="shared" si="64"/>
        <v>23495.745287382277</v>
      </c>
      <c r="CQ20" s="22">
        <f t="shared" si="65"/>
        <v>26735.246487382276</v>
      </c>
      <c r="CR20" s="32">
        <f t="shared" si="66"/>
        <v>4.5252765120490986E-2</v>
      </c>
      <c r="CS20" s="32">
        <f t="shared" si="67"/>
        <v>5.2487353448631667E-2</v>
      </c>
      <c r="CT20" s="42"/>
      <c r="CU20" s="22">
        <v>520249.58085460914</v>
      </c>
      <c r="CV20" s="22">
        <v>9845.7723999999998</v>
      </c>
      <c r="CW20" s="22">
        <f t="shared" si="68"/>
        <v>510403.80845460913</v>
      </c>
      <c r="CX20" s="26">
        <f t="shared" si="69"/>
        <v>-3239.5011999999988</v>
      </c>
      <c r="CY20" s="22">
        <v>0</v>
      </c>
      <c r="CZ20" s="22">
        <f t="shared" si="70"/>
        <v>24534.064137956942</v>
      </c>
      <c r="DA20" s="22">
        <f t="shared" si="71"/>
        <v>27773.565337956941</v>
      </c>
      <c r="DB20" s="32">
        <f t="shared" si="72"/>
        <v>4.7158258345263951E-2</v>
      </c>
      <c r="DC20" s="32">
        <f t="shared" si="73"/>
        <v>5.4414886562169688E-2</v>
      </c>
      <c r="DD20" s="42"/>
      <c r="DE20" s="22">
        <v>520249.58085460914</v>
      </c>
      <c r="DF20" s="22">
        <v>9845.7723999999998</v>
      </c>
      <c r="DG20" s="22">
        <f t="shared" si="74"/>
        <v>510403.80845460913</v>
      </c>
      <c r="DH20" s="26">
        <f t="shared" si="75"/>
        <v>-3239.5011999999988</v>
      </c>
      <c r="DI20" s="22">
        <v>0</v>
      </c>
      <c r="DJ20" s="22">
        <f t="shared" si="76"/>
        <v>24534.064137956942</v>
      </c>
      <c r="DK20" s="22">
        <f t="shared" si="77"/>
        <v>27773.565337956941</v>
      </c>
      <c r="DL20" s="32">
        <f t="shared" si="78"/>
        <v>4.7158258345263951E-2</v>
      </c>
      <c r="DM20" s="32">
        <f t="shared" si="79"/>
        <v>5.4414886562169688E-2</v>
      </c>
      <c r="DN20" s="42"/>
      <c r="DO20" s="22">
        <v>520249.58085460914</v>
      </c>
      <c r="DP20" s="22">
        <v>9845.7723999999998</v>
      </c>
      <c r="DQ20" s="22">
        <f t="shared" si="80"/>
        <v>510403.80845460913</v>
      </c>
      <c r="DR20" s="26">
        <f t="shared" si="81"/>
        <v>-3239.5011999999988</v>
      </c>
      <c r="DS20" s="22">
        <v>0</v>
      </c>
      <c r="DT20" s="22">
        <f t="shared" si="82"/>
        <v>24534.064137956942</v>
      </c>
      <c r="DU20" s="22">
        <f t="shared" si="83"/>
        <v>27773.565337956941</v>
      </c>
      <c r="DV20" s="32">
        <f t="shared" si="84"/>
        <v>4.7158258345263951E-2</v>
      </c>
      <c r="DW20" s="32">
        <f t="shared" si="85"/>
        <v>5.4414886562169688E-2</v>
      </c>
      <c r="DX20" s="42"/>
      <c r="DY20" s="22">
        <v>520249.58085460914</v>
      </c>
      <c r="DZ20" s="22">
        <v>9845.7723999999998</v>
      </c>
      <c r="EA20" s="22">
        <f t="shared" si="86"/>
        <v>510403.80845460913</v>
      </c>
      <c r="EB20" s="26">
        <f t="shared" si="87"/>
        <v>-3239.5011999999988</v>
      </c>
      <c r="EC20" s="22">
        <v>0</v>
      </c>
      <c r="ED20" s="22">
        <f t="shared" si="88"/>
        <v>24534.064137956942</v>
      </c>
      <c r="EE20" s="22">
        <f t="shared" si="89"/>
        <v>27773.565337956941</v>
      </c>
      <c r="EF20" s="32">
        <f t="shared" si="90"/>
        <v>4.7158258345263951E-2</v>
      </c>
      <c r="EG20" s="32">
        <f t="shared" si="91"/>
        <v>5.4414886562169688E-2</v>
      </c>
      <c r="EH20" s="42"/>
      <c r="EI20" s="45">
        <v>0</v>
      </c>
    </row>
    <row r="21" spans="1:139" x14ac:dyDescent="0.3">
      <c r="A21" s="20">
        <v>8912180</v>
      </c>
      <c r="B21" s="20" t="s">
        <v>171</v>
      </c>
      <c r="C21" s="21">
        <v>196</v>
      </c>
      <c r="D21" s="22">
        <v>977042.71167612087</v>
      </c>
      <c r="E21" s="22">
        <v>17544.960000000003</v>
      </c>
      <c r="F21" s="22">
        <f t="shared" si="13"/>
        <v>959497.75167612091</v>
      </c>
      <c r="G21" s="11"/>
      <c r="H21" s="34">
        <v>196</v>
      </c>
      <c r="I21" s="22">
        <v>1033244.4209092526</v>
      </c>
      <c r="J21" s="22">
        <v>18347.111999999997</v>
      </c>
      <c r="K21" s="22">
        <f t="shared" si="14"/>
        <v>1014897.3089092526</v>
      </c>
      <c r="L21" s="26">
        <f t="shared" si="15"/>
        <v>802.15199999999459</v>
      </c>
      <c r="M21" s="22">
        <v>0</v>
      </c>
      <c r="N21" s="22">
        <f t="shared" si="16"/>
        <v>56201.709233131725</v>
      </c>
      <c r="O21" s="22">
        <f t="shared" si="17"/>
        <v>55399.557233131723</v>
      </c>
      <c r="P21" s="32">
        <f t="shared" si="18"/>
        <v>5.4393431114464048E-2</v>
      </c>
      <c r="Q21" s="32">
        <f t="shared" si="19"/>
        <v>5.458636725785751E-2</v>
      </c>
      <c r="R21" s="11"/>
      <c r="S21" s="22">
        <v>1033244.4209092526</v>
      </c>
      <c r="T21" s="22">
        <v>18347.111999999997</v>
      </c>
      <c r="U21" s="22">
        <f t="shared" si="20"/>
        <v>1014897.3089092526</v>
      </c>
      <c r="V21" s="26">
        <f t="shared" si="21"/>
        <v>802.15199999999459</v>
      </c>
      <c r="W21" s="22">
        <v>0</v>
      </c>
      <c r="X21" s="22">
        <f t="shared" si="22"/>
        <v>56201.709233131725</v>
      </c>
      <c r="Y21" s="22">
        <f t="shared" si="23"/>
        <v>55399.557233131723</v>
      </c>
      <c r="Z21" s="32">
        <f t="shared" si="24"/>
        <v>5.4393431114464048E-2</v>
      </c>
      <c r="AA21" s="32">
        <f t="shared" si="25"/>
        <v>5.458636725785751E-2</v>
      </c>
      <c r="AB21" s="42"/>
      <c r="AC21" s="22">
        <v>1033244.4209092526</v>
      </c>
      <c r="AD21" s="22">
        <v>18347.111999999997</v>
      </c>
      <c r="AE21" s="22">
        <f t="shared" si="26"/>
        <v>1014897.3089092526</v>
      </c>
      <c r="AF21" s="26">
        <f t="shared" si="27"/>
        <v>802.15199999999459</v>
      </c>
      <c r="AG21" s="22">
        <v>0</v>
      </c>
      <c r="AH21" s="22">
        <f t="shared" si="28"/>
        <v>56201.709233131725</v>
      </c>
      <c r="AI21" s="22">
        <f t="shared" si="29"/>
        <v>55399.557233131723</v>
      </c>
      <c r="AJ21" s="32">
        <f t="shared" si="30"/>
        <v>5.4393431114464048E-2</v>
      </c>
      <c r="AK21" s="32">
        <f t="shared" si="31"/>
        <v>5.458636725785751E-2</v>
      </c>
      <c r="AL21" s="11"/>
      <c r="AM21" s="22">
        <v>1033244.4209092526</v>
      </c>
      <c r="AN21" s="22">
        <v>18347.111999999997</v>
      </c>
      <c r="AO21" s="22">
        <f t="shared" si="32"/>
        <v>1014897.3089092526</v>
      </c>
      <c r="AP21" s="26">
        <f t="shared" si="33"/>
        <v>802.15199999999459</v>
      </c>
      <c r="AQ21" s="22">
        <v>0</v>
      </c>
      <c r="AR21" s="22">
        <f t="shared" si="34"/>
        <v>56201.709233131725</v>
      </c>
      <c r="AS21" s="22">
        <f t="shared" si="35"/>
        <v>55399.557233131723</v>
      </c>
      <c r="AT21" s="32">
        <f t="shared" si="36"/>
        <v>5.4393431114464048E-2</v>
      </c>
      <c r="AU21" s="32">
        <f t="shared" si="37"/>
        <v>5.458636725785751E-2</v>
      </c>
      <c r="AV21" s="42"/>
      <c r="AW21" s="22">
        <v>1033244.4209092526</v>
      </c>
      <c r="AX21" s="22">
        <v>18347.111999999997</v>
      </c>
      <c r="AY21" s="22">
        <f t="shared" si="38"/>
        <v>1014897.3089092526</v>
      </c>
      <c r="AZ21" s="26">
        <f t="shared" si="39"/>
        <v>802.15199999999459</v>
      </c>
      <c r="BA21" s="22">
        <v>0</v>
      </c>
      <c r="BB21" s="22">
        <f t="shared" si="40"/>
        <v>56201.709233131725</v>
      </c>
      <c r="BC21" s="22">
        <f t="shared" si="41"/>
        <v>55399.557233131723</v>
      </c>
      <c r="BD21" s="32">
        <f t="shared" si="42"/>
        <v>5.4393431114464048E-2</v>
      </c>
      <c r="BE21" s="32">
        <f t="shared" si="43"/>
        <v>5.458636725785751E-2</v>
      </c>
      <c r="BF21" s="11"/>
      <c r="BG21" s="22">
        <v>1033244.4209092526</v>
      </c>
      <c r="BH21" s="22">
        <v>18347.111999999997</v>
      </c>
      <c r="BI21" s="22">
        <f t="shared" si="44"/>
        <v>1014897.3089092526</v>
      </c>
      <c r="BJ21" s="26">
        <f t="shared" si="45"/>
        <v>802.15199999999459</v>
      </c>
      <c r="BK21" s="22">
        <v>0</v>
      </c>
      <c r="BL21" s="22">
        <f t="shared" si="46"/>
        <v>56201.709233131725</v>
      </c>
      <c r="BM21" s="22">
        <f t="shared" si="47"/>
        <v>55399.557233131723</v>
      </c>
      <c r="BN21" s="32">
        <f t="shared" si="48"/>
        <v>5.4393431114464048E-2</v>
      </c>
      <c r="BO21" s="32">
        <f t="shared" si="49"/>
        <v>5.458636725785751E-2</v>
      </c>
      <c r="BP21" s="42"/>
      <c r="BQ21" s="22">
        <v>1027757.711702491</v>
      </c>
      <c r="BR21" s="22">
        <v>18347.111999999997</v>
      </c>
      <c r="BS21" s="22">
        <f t="shared" si="50"/>
        <v>1009410.5997024911</v>
      </c>
      <c r="BT21" s="26">
        <f t="shared" si="51"/>
        <v>802.15199999999459</v>
      </c>
      <c r="BU21" s="22">
        <v>0</v>
      </c>
      <c r="BV21" s="22">
        <f t="shared" si="52"/>
        <v>50715.000026370166</v>
      </c>
      <c r="BW21" s="22">
        <f t="shared" si="53"/>
        <v>49912.848026370164</v>
      </c>
      <c r="BX21" s="32">
        <f t="shared" si="54"/>
        <v>4.9345287754990676E-2</v>
      </c>
      <c r="BY21" s="32">
        <f t="shared" si="55"/>
        <v>4.9447517235385915E-2</v>
      </c>
      <c r="BZ21" s="42"/>
      <c r="CA21" s="22">
        <v>1032185.6593434163</v>
      </c>
      <c r="CB21" s="22">
        <v>18347.111999999997</v>
      </c>
      <c r="CC21" s="22">
        <f t="shared" si="56"/>
        <v>1013838.5473434164</v>
      </c>
      <c r="CD21" s="26">
        <f t="shared" si="57"/>
        <v>802.15199999999459</v>
      </c>
      <c r="CE21" s="22">
        <v>0</v>
      </c>
      <c r="CF21" s="22">
        <f t="shared" si="58"/>
        <v>55142.947667295462</v>
      </c>
      <c r="CG21" s="22">
        <f t="shared" si="59"/>
        <v>54340.795667295461</v>
      </c>
      <c r="CH21" s="32">
        <f t="shared" si="60"/>
        <v>5.3423477809575889E-2</v>
      </c>
      <c r="CI21" s="32">
        <f t="shared" si="61"/>
        <v>5.3599062503281072E-2</v>
      </c>
      <c r="CJ21" s="42"/>
      <c r="CK21" s="22">
        <v>1031126.89777758</v>
      </c>
      <c r="CL21" s="22">
        <v>18347.111999999997</v>
      </c>
      <c r="CM21" s="22">
        <f t="shared" si="62"/>
        <v>1012779.78577758</v>
      </c>
      <c r="CN21" s="26">
        <f t="shared" si="63"/>
        <v>802.15199999999459</v>
      </c>
      <c r="CO21" s="22">
        <v>0</v>
      </c>
      <c r="CP21" s="22">
        <f t="shared" si="64"/>
        <v>54084.186101459083</v>
      </c>
      <c r="CQ21" s="22">
        <f t="shared" si="65"/>
        <v>53282.034101459081</v>
      </c>
      <c r="CR21" s="32">
        <f t="shared" si="66"/>
        <v>5.2451532607701752E-2</v>
      </c>
      <c r="CS21" s="32">
        <f t="shared" si="67"/>
        <v>5.2609693488847468E-2</v>
      </c>
      <c r="CT21" s="42"/>
      <c r="CU21" s="22">
        <v>1033244.4209092526</v>
      </c>
      <c r="CV21" s="22">
        <v>18347.111999999997</v>
      </c>
      <c r="CW21" s="22">
        <f t="shared" si="68"/>
        <v>1014897.3089092526</v>
      </c>
      <c r="CX21" s="26">
        <f t="shared" si="69"/>
        <v>802.15199999999459</v>
      </c>
      <c r="CY21" s="22">
        <v>0</v>
      </c>
      <c r="CZ21" s="22">
        <f t="shared" si="70"/>
        <v>56201.709233131725</v>
      </c>
      <c r="DA21" s="22">
        <f t="shared" si="71"/>
        <v>55399.557233131723</v>
      </c>
      <c r="DB21" s="32">
        <f t="shared" si="72"/>
        <v>5.4393431114464048E-2</v>
      </c>
      <c r="DC21" s="32">
        <f t="shared" si="73"/>
        <v>5.458636725785751E-2</v>
      </c>
      <c r="DD21" s="42"/>
      <c r="DE21" s="22">
        <v>1033244.4209092526</v>
      </c>
      <c r="DF21" s="22">
        <v>18347.111999999997</v>
      </c>
      <c r="DG21" s="22">
        <f t="shared" si="74"/>
        <v>1014897.3089092526</v>
      </c>
      <c r="DH21" s="26">
        <f t="shared" si="75"/>
        <v>802.15199999999459</v>
      </c>
      <c r="DI21" s="22">
        <v>0</v>
      </c>
      <c r="DJ21" s="22">
        <f t="shared" si="76"/>
        <v>56201.709233131725</v>
      </c>
      <c r="DK21" s="22">
        <f t="shared" si="77"/>
        <v>55399.557233131723</v>
      </c>
      <c r="DL21" s="32">
        <f t="shared" si="78"/>
        <v>5.4393431114464048E-2</v>
      </c>
      <c r="DM21" s="32">
        <f t="shared" si="79"/>
        <v>5.458636725785751E-2</v>
      </c>
      <c r="DN21" s="42"/>
      <c r="DO21" s="22">
        <v>1033244.4209092526</v>
      </c>
      <c r="DP21" s="22">
        <v>18347.111999999997</v>
      </c>
      <c r="DQ21" s="22">
        <f t="shared" si="80"/>
        <v>1014897.3089092526</v>
      </c>
      <c r="DR21" s="26">
        <f t="shared" si="81"/>
        <v>802.15199999999459</v>
      </c>
      <c r="DS21" s="22">
        <v>0</v>
      </c>
      <c r="DT21" s="22">
        <f t="shared" si="82"/>
        <v>56201.709233131725</v>
      </c>
      <c r="DU21" s="22">
        <f t="shared" si="83"/>
        <v>55399.557233131723</v>
      </c>
      <c r="DV21" s="32">
        <f t="shared" si="84"/>
        <v>5.4393431114464048E-2</v>
      </c>
      <c r="DW21" s="32">
        <f t="shared" si="85"/>
        <v>5.458636725785751E-2</v>
      </c>
      <c r="DX21" s="42"/>
      <c r="DY21" s="22">
        <v>1033244.4209092526</v>
      </c>
      <c r="DZ21" s="22">
        <v>18347.111999999997</v>
      </c>
      <c r="EA21" s="22">
        <f t="shared" si="86"/>
        <v>1014897.3089092526</v>
      </c>
      <c r="EB21" s="26">
        <f t="shared" si="87"/>
        <v>802.15199999999459</v>
      </c>
      <c r="EC21" s="22">
        <v>0</v>
      </c>
      <c r="ED21" s="22">
        <f t="shared" si="88"/>
        <v>56201.709233131725</v>
      </c>
      <c r="EE21" s="22">
        <f t="shared" si="89"/>
        <v>55399.557233131723</v>
      </c>
      <c r="EF21" s="32">
        <f t="shared" si="90"/>
        <v>5.4393431114464048E-2</v>
      </c>
      <c r="EG21" s="32">
        <f t="shared" si="91"/>
        <v>5.458636725785751E-2</v>
      </c>
      <c r="EH21" s="42"/>
      <c r="EI21" s="45">
        <v>0</v>
      </c>
    </row>
    <row r="22" spans="1:139" x14ac:dyDescent="0.3">
      <c r="A22" s="20">
        <v>8912200</v>
      </c>
      <c r="B22" s="20" t="s">
        <v>6</v>
      </c>
      <c r="C22" s="21">
        <v>239</v>
      </c>
      <c r="D22" s="22">
        <v>1037854.68</v>
      </c>
      <c r="E22" s="22">
        <v>18519.679999999997</v>
      </c>
      <c r="F22" s="22">
        <f t="shared" si="13"/>
        <v>1019335</v>
      </c>
      <c r="G22" s="11"/>
      <c r="H22" s="34">
        <v>239</v>
      </c>
      <c r="I22" s="22">
        <v>1072161.3959999999</v>
      </c>
      <c r="J22" s="22">
        <v>19366.396000000001</v>
      </c>
      <c r="K22" s="22">
        <f t="shared" si="14"/>
        <v>1052795</v>
      </c>
      <c r="L22" s="26">
        <f t="shared" si="15"/>
        <v>846.71600000000399</v>
      </c>
      <c r="M22" s="22">
        <v>0</v>
      </c>
      <c r="N22" s="22">
        <f t="shared" si="16"/>
        <v>34306.715999999898</v>
      </c>
      <c r="O22" s="22">
        <f t="shared" si="17"/>
        <v>33460</v>
      </c>
      <c r="P22" s="32">
        <f t="shared" si="18"/>
        <v>3.1997716134894209E-2</v>
      </c>
      <c r="Q22" s="32">
        <f t="shared" si="19"/>
        <v>3.1782065834279227E-2</v>
      </c>
      <c r="R22" s="11"/>
      <c r="S22" s="22">
        <v>1072161.3959999999</v>
      </c>
      <c r="T22" s="22">
        <v>19366.396000000001</v>
      </c>
      <c r="U22" s="22">
        <f t="shared" si="20"/>
        <v>1052795</v>
      </c>
      <c r="V22" s="26">
        <f t="shared" si="21"/>
        <v>846.71600000000399</v>
      </c>
      <c r="W22" s="22">
        <v>0</v>
      </c>
      <c r="X22" s="22">
        <f t="shared" si="22"/>
        <v>34306.715999999898</v>
      </c>
      <c r="Y22" s="22">
        <f t="shared" si="23"/>
        <v>33460</v>
      </c>
      <c r="Z22" s="32">
        <f t="shared" si="24"/>
        <v>3.1997716134894209E-2</v>
      </c>
      <c r="AA22" s="32">
        <f t="shared" si="25"/>
        <v>3.1782065834279227E-2</v>
      </c>
      <c r="AB22" s="42"/>
      <c r="AC22" s="22">
        <v>1072161.3959999999</v>
      </c>
      <c r="AD22" s="22">
        <v>19366.396000000001</v>
      </c>
      <c r="AE22" s="22">
        <f t="shared" si="26"/>
        <v>1052795</v>
      </c>
      <c r="AF22" s="26">
        <f t="shared" si="27"/>
        <v>846.71600000000399</v>
      </c>
      <c r="AG22" s="22">
        <v>0</v>
      </c>
      <c r="AH22" s="22">
        <f t="shared" si="28"/>
        <v>34306.715999999898</v>
      </c>
      <c r="AI22" s="22">
        <f t="shared" si="29"/>
        <v>33460</v>
      </c>
      <c r="AJ22" s="32">
        <f t="shared" si="30"/>
        <v>3.1997716134894209E-2</v>
      </c>
      <c r="AK22" s="32">
        <f t="shared" si="31"/>
        <v>3.1782065834279227E-2</v>
      </c>
      <c r="AL22" s="11"/>
      <c r="AM22" s="22">
        <v>1072161.3959999999</v>
      </c>
      <c r="AN22" s="22">
        <v>19366.396000000001</v>
      </c>
      <c r="AO22" s="22">
        <f t="shared" si="32"/>
        <v>1052795</v>
      </c>
      <c r="AP22" s="26">
        <f t="shared" si="33"/>
        <v>846.71600000000399</v>
      </c>
      <c r="AQ22" s="22">
        <v>0</v>
      </c>
      <c r="AR22" s="22">
        <f t="shared" si="34"/>
        <v>34306.715999999898</v>
      </c>
      <c r="AS22" s="22">
        <f t="shared" si="35"/>
        <v>33460</v>
      </c>
      <c r="AT22" s="32">
        <f t="shared" si="36"/>
        <v>3.1997716134894209E-2</v>
      </c>
      <c r="AU22" s="32">
        <f t="shared" si="37"/>
        <v>3.1782065834279227E-2</v>
      </c>
      <c r="AV22" s="42"/>
      <c r="AW22" s="22">
        <v>1072161.3959999999</v>
      </c>
      <c r="AX22" s="22">
        <v>19366.396000000001</v>
      </c>
      <c r="AY22" s="22">
        <f t="shared" si="38"/>
        <v>1052795</v>
      </c>
      <c r="AZ22" s="26">
        <f t="shared" si="39"/>
        <v>846.71600000000399</v>
      </c>
      <c r="BA22" s="22">
        <v>0</v>
      </c>
      <c r="BB22" s="22">
        <f t="shared" si="40"/>
        <v>34306.715999999898</v>
      </c>
      <c r="BC22" s="22">
        <f t="shared" si="41"/>
        <v>33460</v>
      </c>
      <c r="BD22" s="32">
        <f t="shared" si="42"/>
        <v>3.1997716134894209E-2</v>
      </c>
      <c r="BE22" s="32">
        <f t="shared" si="43"/>
        <v>3.1782065834279227E-2</v>
      </c>
      <c r="BF22" s="11"/>
      <c r="BG22" s="22">
        <v>1072161.3959999999</v>
      </c>
      <c r="BH22" s="22">
        <v>19366.396000000001</v>
      </c>
      <c r="BI22" s="22">
        <f t="shared" si="44"/>
        <v>1052795</v>
      </c>
      <c r="BJ22" s="26">
        <f t="shared" si="45"/>
        <v>846.71600000000399</v>
      </c>
      <c r="BK22" s="22">
        <v>0</v>
      </c>
      <c r="BL22" s="22">
        <f t="shared" si="46"/>
        <v>34306.715999999898</v>
      </c>
      <c r="BM22" s="22">
        <f t="shared" si="47"/>
        <v>33460</v>
      </c>
      <c r="BN22" s="32">
        <f t="shared" si="48"/>
        <v>3.1997716134894209E-2</v>
      </c>
      <c r="BO22" s="32">
        <f t="shared" si="49"/>
        <v>3.1782065834279227E-2</v>
      </c>
      <c r="BP22" s="42"/>
      <c r="BQ22" s="22">
        <v>1072161.3959999999</v>
      </c>
      <c r="BR22" s="22">
        <v>19366.396000000001</v>
      </c>
      <c r="BS22" s="22">
        <f t="shared" si="50"/>
        <v>1052795</v>
      </c>
      <c r="BT22" s="26">
        <f t="shared" si="51"/>
        <v>846.71600000000399</v>
      </c>
      <c r="BU22" s="22">
        <v>0</v>
      </c>
      <c r="BV22" s="22">
        <f t="shared" si="52"/>
        <v>34306.715999999898</v>
      </c>
      <c r="BW22" s="22">
        <f t="shared" si="53"/>
        <v>33460</v>
      </c>
      <c r="BX22" s="32">
        <f t="shared" si="54"/>
        <v>3.1997716134894209E-2</v>
      </c>
      <c r="BY22" s="32">
        <f t="shared" si="55"/>
        <v>3.1782065834279227E-2</v>
      </c>
      <c r="BZ22" s="42"/>
      <c r="CA22" s="22">
        <v>1072161.3959999999</v>
      </c>
      <c r="CB22" s="22">
        <v>19366.396000000001</v>
      </c>
      <c r="CC22" s="22">
        <f t="shared" si="56"/>
        <v>1052795</v>
      </c>
      <c r="CD22" s="26">
        <f t="shared" si="57"/>
        <v>846.71600000000399</v>
      </c>
      <c r="CE22" s="22">
        <v>0</v>
      </c>
      <c r="CF22" s="22">
        <f t="shared" si="58"/>
        <v>34306.715999999898</v>
      </c>
      <c r="CG22" s="22">
        <f t="shared" si="59"/>
        <v>33460</v>
      </c>
      <c r="CH22" s="32">
        <f t="shared" si="60"/>
        <v>3.1997716134894209E-2</v>
      </c>
      <c r="CI22" s="32">
        <f t="shared" si="61"/>
        <v>3.1782065834279227E-2</v>
      </c>
      <c r="CJ22" s="42"/>
      <c r="CK22" s="22">
        <v>1072161.3959999999</v>
      </c>
      <c r="CL22" s="22">
        <v>19366.396000000001</v>
      </c>
      <c r="CM22" s="22">
        <f t="shared" si="62"/>
        <v>1052795</v>
      </c>
      <c r="CN22" s="26">
        <f t="shared" si="63"/>
        <v>846.71600000000399</v>
      </c>
      <c r="CO22" s="22">
        <v>0</v>
      </c>
      <c r="CP22" s="22">
        <f t="shared" si="64"/>
        <v>34306.715999999898</v>
      </c>
      <c r="CQ22" s="22">
        <f t="shared" si="65"/>
        <v>33460</v>
      </c>
      <c r="CR22" s="32">
        <f t="shared" si="66"/>
        <v>3.1997716134894209E-2</v>
      </c>
      <c r="CS22" s="32">
        <f t="shared" si="67"/>
        <v>3.1782065834279227E-2</v>
      </c>
      <c r="CT22" s="42"/>
      <c r="CU22" s="22">
        <v>1072161.3959999999</v>
      </c>
      <c r="CV22" s="22">
        <v>19366.396000000001</v>
      </c>
      <c r="CW22" s="22">
        <f t="shared" si="68"/>
        <v>1052795</v>
      </c>
      <c r="CX22" s="26">
        <f t="shared" si="69"/>
        <v>846.71600000000399</v>
      </c>
      <c r="CY22" s="22">
        <v>0</v>
      </c>
      <c r="CZ22" s="22">
        <f t="shared" si="70"/>
        <v>34306.715999999898</v>
      </c>
      <c r="DA22" s="22">
        <f t="shared" si="71"/>
        <v>33460</v>
      </c>
      <c r="DB22" s="32">
        <f t="shared" si="72"/>
        <v>3.1997716134894209E-2</v>
      </c>
      <c r="DC22" s="32">
        <f t="shared" si="73"/>
        <v>3.1782065834279227E-2</v>
      </c>
      <c r="DD22" s="42"/>
      <c r="DE22" s="22">
        <v>1072161.3959999999</v>
      </c>
      <c r="DF22" s="22">
        <v>19366.396000000001</v>
      </c>
      <c r="DG22" s="22">
        <f t="shared" si="74"/>
        <v>1052795</v>
      </c>
      <c r="DH22" s="26">
        <f t="shared" si="75"/>
        <v>846.71600000000399</v>
      </c>
      <c r="DI22" s="22">
        <v>0</v>
      </c>
      <c r="DJ22" s="22">
        <f t="shared" si="76"/>
        <v>34306.715999999898</v>
      </c>
      <c r="DK22" s="22">
        <f t="shared" si="77"/>
        <v>33460</v>
      </c>
      <c r="DL22" s="32">
        <f t="shared" si="78"/>
        <v>3.1997716134894209E-2</v>
      </c>
      <c r="DM22" s="32">
        <f t="shared" si="79"/>
        <v>3.1782065834279227E-2</v>
      </c>
      <c r="DN22" s="42"/>
      <c r="DO22" s="22">
        <v>1072161.3959999999</v>
      </c>
      <c r="DP22" s="22">
        <v>19366.396000000001</v>
      </c>
      <c r="DQ22" s="22">
        <f t="shared" si="80"/>
        <v>1052795</v>
      </c>
      <c r="DR22" s="26">
        <f t="shared" si="81"/>
        <v>846.71600000000399</v>
      </c>
      <c r="DS22" s="22">
        <v>0</v>
      </c>
      <c r="DT22" s="22">
        <f t="shared" si="82"/>
        <v>34306.715999999898</v>
      </c>
      <c r="DU22" s="22">
        <f t="shared" si="83"/>
        <v>33460</v>
      </c>
      <c r="DV22" s="32">
        <f t="shared" si="84"/>
        <v>3.1997716134894209E-2</v>
      </c>
      <c r="DW22" s="32">
        <f t="shared" si="85"/>
        <v>3.1782065834279227E-2</v>
      </c>
      <c r="DX22" s="42"/>
      <c r="DY22" s="22">
        <v>1072161.3959999999</v>
      </c>
      <c r="DZ22" s="22">
        <v>19366.396000000001</v>
      </c>
      <c r="EA22" s="22">
        <f t="shared" si="86"/>
        <v>1052795</v>
      </c>
      <c r="EB22" s="26">
        <f t="shared" si="87"/>
        <v>846.71600000000399</v>
      </c>
      <c r="EC22" s="22">
        <v>0</v>
      </c>
      <c r="ED22" s="22">
        <f t="shared" si="88"/>
        <v>34306.715999999898</v>
      </c>
      <c r="EE22" s="22">
        <f t="shared" si="89"/>
        <v>33460</v>
      </c>
      <c r="EF22" s="32">
        <f t="shared" si="90"/>
        <v>3.1997716134894209E-2</v>
      </c>
      <c r="EG22" s="32">
        <f t="shared" si="91"/>
        <v>3.1782065834279227E-2</v>
      </c>
      <c r="EH22" s="42"/>
      <c r="EI22" s="45">
        <v>0</v>
      </c>
    </row>
    <row r="23" spans="1:139" x14ac:dyDescent="0.3">
      <c r="A23" s="20">
        <v>8912202</v>
      </c>
      <c r="B23" s="20" t="s">
        <v>306</v>
      </c>
      <c r="C23" s="21">
        <v>178</v>
      </c>
      <c r="D23" s="22">
        <v>786830.74289469491</v>
      </c>
      <c r="E23" s="22">
        <v>13075.7328</v>
      </c>
      <c r="F23" s="22">
        <f t="shared" si="13"/>
        <v>773755.01009469491</v>
      </c>
      <c r="G23" s="11"/>
      <c r="H23" s="34">
        <v>178</v>
      </c>
      <c r="I23" s="22">
        <v>827387.39999911946</v>
      </c>
      <c r="J23" s="22">
        <v>12846.3192</v>
      </c>
      <c r="K23" s="22">
        <f t="shared" si="14"/>
        <v>814541.08079911943</v>
      </c>
      <c r="L23" s="26">
        <f t="shared" si="15"/>
        <v>-229.41359999999986</v>
      </c>
      <c r="M23" s="22">
        <v>0</v>
      </c>
      <c r="N23" s="22">
        <f t="shared" si="16"/>
        <v>40556.65710442455</v>
      </c>
      <c r="O23" s="22">
        <f t="shared" si="17"/>
        <v>40786.070704424521</v>
      </c>
      <c r="P23" s="32">
        <f t="shared" si="18"/>
        <v>4.9017735953517917E-2</v>
      </c>
      <c r="Q23" s="32">
        <f t="shared" si="19"/>
        <v>5.0072453883370317E-2</v>
      </c>
      <c r="R23" s="11"/>
      <c r="S23" s="22">
        <v>827387.39999911946</v>
      </c>
      <c r="T23" s="22">
        <v>12846.3192</v>
      </c>
      <c r="U23" s="22">
        <f t="shared" si="20"/>
        <v>814541.08079911943</v>
      </c>
      <c r="V23" s="26">
        <f t="shared" si="21"/>
        <v>-229.41359999999986</v>
      </c>
      <c r="W23" s="22">
        <v>0</v>
      </c>
      <c r="X23" s="22">
        <f t="shared" si="22"/>
        <v>40556.65710442455</v>
      </c>
      <c r="Y23" s="22">
        <f t="shared" si="23"/>
        <v>40786.070704424521</v>
      </c>
      <c r="Z23" s="32">
        <f t="shared" si="24"/>
        <v>4.9017735953517917E-2</v>
      </c>
      <c r="AA23" s="32">
        <f t="shared" si="25"/>
        <v>5.0072453883370317E-2</v>
      </c>
      <c r="AB23" s="42"/>
      <c r="AC23" s="22">
        <v>827387.39999911946</v>
      </c>
      <c r="AD23" s="22">
        <v>12846.3192</v>
      </c>
      <c r="AE23" s="22">
        <f t="shared" si="26"/>
        <v>814541.08079911943</v>
      </c>
      <c r="AF23" s="26">
        <f t="shared" si="27"/>
        <v>-229.41359999999986</v>
      </c>
      <c r="AG23" s="22">
        <v>0</v>
      </c>
      <c r="AH23" s="22">
        <f t="shared" si="28"/>
        <v>40556.65710442455</v>
      </c>
      <c r="AI23" s="22">
        <f t="shared" si="29"/>
        <v>40786.070704424521</v>
      </c>
      <c r="AJ23" s="32">
        <f t="shared" si="30"/>
        <v>4.9017735953517917E-2</v>
      </c>
      <c r="AK23" s="32">
        <f t="shared" si="31"/>
        <v>5.0072453883370317E-2</v>
      </c>
      <c r="AL23" s="11"/>
      <c r="AM23" s="22">
        <v>827387.39999911946</v>
      </c>
      <c r="AN23" s="22">
        <v>12846.3192</v>
      </c>
      <c r="AO23" s="22">
        <f t="shared" si="32"/>
        <v>814541.08079911943</v>
      </c>
      <c r="AP23" s="26">
        <f t="shared" si="33"/>
        <v>-229.41359999999986</v>
      </c>
      <c r="AQ23" s="22">
        <v>0</v>
      </c>
      <c r="AR23" s="22">
        <f t="shared" si="34"/>
        <v>40556.65710442455</v>
      </c>
      <c r="AS23" s="22">
        <f t="shared" si="35"/>
        <v>40786.070704424521</v>
      </c>
      <c r="AT23" s="32">
        <f t="shared" si="36"/>
        <v>4.9017735953517917E-2</v>
      </c>
      <c r="AU23" s="32">
        <f t="shared" si="37"/>
        <v>5.0072453883370317E-2</v>
      </c>
      <c r="AV23" s="42"/>
      <c r="AW23" s="22">
        <v>827387.39999911946</v>
      </c>
      <c r="AX23" s="22">
        <v>12846.3192</v>
      </c>
      <c r="AY23" s="22">
        <f t="shared" si="38"/>
        <v>814541.08079911943</v>
      </c>
      <c r="AZ23" s="26">
        <f t="shared" si="39"/>
        <v>-229.41359999999986</v>
      </c>
      <c r="BA23" s="22">
        <v>0</v>
      </c>
      <c r="BB23" s="22">
        <f t="shared" si="40"/>
        <v>40556.65710442455</v>
      </c>
      <c r="BC23" s="22">
        <f t="shared" si="41"/>
        <v>40786.070704424521</v>
      </c>
      <c r="BD23" s="32">
        <f t="shared" si="42"/>
        <v>4.9017735953517917E-2</v>
      </c>
      <c r="BE23" s="32">
        <f t="shared" si="43"/>
        <v>5.0072453883370317E-2</v>
      </c>
      <c r="BF23" s="11"/>
      <c r="BG23" s="22">
        <v>827387.39999911946</v>
      </c>
      <c r="BH23" s="22">
        <v>12846.3192</v>
      </c>
      <c r="BI23" s="22">
        <f t="shared" si="44"/>
        <v>814541.08079911943</v>
      </c>
      <c r="BJ23" s="26">
        <f t="shared" si="45"/>
        <v>-229.41359999999986</v>
      </c>
      <c r="BK23" s="22">
        <v>0</v>
      </c>
      <c r="BL23" s="22">
        <f t="shared" si="46"/>
        <v>40556.65710442455</v>
      </c>
      <c r="BM23" s="22">
        <f t="shared" si="47"/>
        <v>40786.070704424521</v>
      </c>
      <c r="BN23" s="32">
        <f t="shared" si="48"/>
        <v>4.9017735953517917E-2</v>
      </c>
      <c r="BO23" s="32">
        <f t="shared" si="49"/>
        <v>5.0072453883370317E-2</v>
      </c>
      <c r="BP23" s="42"/>
      <c r="BQ23" s="22">
        <v>825377.78305302944</v>
      </c>
      <c r="BR23" s="22">
        <v>12846.3192</v>
      </c>
      <c r="BS23" s="22">
        <f t="shared" si="50"/>
        <v>812531.46385302942</v>
      </c>
      <c r="BT23" s="26">
        <f t="shared" si="51"/>
        <v>-229.41359999999986</v>
      </c>
      <c r="BU23" s="22">
        <v>0</v>
      </c>
      <c r="BV23" s="22">
        <f t="shared" si="52"/>
        <v>38547.040158334537</v>
      </c>
      <c r="BW23" s="22">
        <f t="shared" si="53"/>
        <v>38776.453758334508</v>
      </c>
      <c r="BX23" s="32">
        <f t="shared" si="54"/>
        <v>4.6702299177173202E-2</v>
      </c>
      <c r="BY23" s="32">
        <f t="shared" si="55"/>
        <v>4.7723018102531461E-2</v>
      </c>
      <c r="BZ23" s="42"/>
      <c r="CA23" s="22">
        <v>826844.73309867131</v>
      </c>
      <c r="CB23" s="22">
        <v>12846.3192</v>
      </c>
      <c r="CC23" s="22">
        <f t="shared" si="56"/>
        <v>813998.41389867128</v>
      </c>
      <c r="CD23" s="26">
        <f t="shared" si="57"/>
        <v>-229.41359999999986</v>
      </c>
      <c r="CE23" s="22">
        <v>0</v>
      </c>
      <c r="CF23" s="22">
        <f t="shared" si="58"/>
        <v>40013.990203976398</v>
      </c>
      <c r="CG23" s="22">
        <f t="shared" si="59"/>
        <v>40243.403803976369</v>
      </c>
      <c r="CH23" s="32">
        <f t="shared" si="60"/>
        <v>4.8393596285025063E-2</v>
      </c>
      <c r="CI23" s="32">
        <f t="shared" si="61"/>
        <v>4.9439167345829711E-2</v>
      </c>
      <c r="CJ23" s="42"/>
      <c r="CK23" s="22">
        <v>826302.06619822327</v>
      </c>
      <c r="CL23" s="22">
        <v>12846.3192</v>
      </c>
      <c r="CM23" s="22">
        <f t="shared" si="62"/>
        <v>813455.74699822324</v>
      </c>
      <c r="CN23" s="26">
        <f t="shared" si="63"/>
        <v>-229.41359999999986</v>
      </c>
      <c r="CO23" s="22">
        <v>0</v>
      </c>
      <c r="CP23" s="22">
        <f t="shared" si="64"/>
        <v>39471.323303528363</v>
      </c>
      <c r="CQ23" s="22">
        <f t="shared" si="65"/>
        <v>39700.736903528334</v>
      </c>
      <c r="CR23" s="32">
        <f t="shared" si="66"/>
        <v>4.7768636819624635E-2</v>
      </c>
      <c r="CS23" s="32">
        <f t="shared" si="67"/>
        <v>4.8805035860930553E-2</v>
      </c>
      <c r="CT23" s="42"/>
      <c r="CU23" s="22">
        <v>827387.39999911946</v>
      </c>
      <c r="CV23" s="22">
        <v>12846.3192</v>
      </c>
      <c r="CW23" s="22">
        <f t="shared" si="68"/>
        <v>814541.08079911943</v>
      </c>
      <c r="CX23" s="26">
        <f t="shared" si="69"/>
        <v>-229.41359999999986</v>
      </c>
      <c r="CY23" s="22">
        <v>0</v>
      </c>
      <c r="CZ23" s="22">
        <f t="shared" si="70"/>
        <v>40556.65710442455</v>
      </c>
      <c r="DA23" s="22">
        <f t="shared" si="71"/>
        <v>40786.070704424521</v>
      </c>
      <c r="DB23" s="32">
        <f t="shared" si="72"/>
        <v>4.9017735953517917E-2</v>
      </c>
      <c r="DC23" s="32">
        <f t="shared" si="73"/>
        <v>5.0072453883370317E-2</v>
      </c>
      <c r="DD23" s="42"/>
      <c r="DE23" s="22">
        <v>827387.39999911946</v>
      </c>
      <c r="DF23" s="22">
        <v>12846.3192</v>
      </c>
      <c r="DG23" s="22">
        <f t="shared" si="74"/>
        <v>814541.08079911943</v>
      </c>
      <c r="DH23" s="26">
        <f t="shared" si="75"/>
        <v>-229.41359999999986</v>
      </c>
      <c r="DI23" s="22">
        <v>0</v>
      </c>
      <c r="DJ23" s="22">
        <f t="shared" si="76"/>
        <v>40556.65710442455</v>
      </c>
      <c r="DK23" s="22">
        <f t="shared" si="77"/>
        <v>40786.070704424521</v>
      </c>
      <c r="DL23" s="32">
        <f t="shared" si="78"/>
        <v>4.9017735953517917E-2</v>
      </c>
      <c r="DM23" s="32">
        <f t="shared" si="79"/>
        <v>5.0072453883370317E-2</v>
      </c>
      <c r="DN23" s="42"/>
      <c r="DO23" s="22">
        <v>827387.39999911946</v>
      </c>
      <c r="DP23" s="22">
        <v>12846.3192</v>
      </c>
      <c r="DQ23" s="22">
        <f t="shared" si="80"/>
        <v>814541.08079911943</v>
      </c>
      <c r="DR23" s="26">
        <f t="shared" si="81"/>
        <v>-229.41359999999986</v>
      </c>
      <c r="DS23" s="22">
        <v>0</v>
      </c>
      <c r="DT23" s="22">
        <f t="shared" si="82"/>
        <v>40556.65710442455</v>
      </c>
      <c r="DU23" s="22">
        <f t="shared" si="83"/>
        <v>40786.070704424521</v>
      </c>
      <c r="DV23" s="32">
        <f t="shared" si="84"/>
        <v>4.9017735953517917E-2</v>
      </c>
      <c r="DW23" s="32">
        <f t="shared" si="85"/>
        <v>5.0072453883370317E-2</v>
      </c>
      <c r="DX23" s="42"/>
      <c r="DY23" s="22">
        <v>827387.39999911946</v>
      </c>
      <c r="DZ23" s="22">
        <v>12846.3192</v>
      </c>
      <c r="EA23" s="22">
        <f t="shared" si="86"/>
        <v>814541.08079911943</v>
      </c>
      <c r="EB23" s="26">
        <f t="shared" si="87"/>
        <v>-229.41359999999986</v>
      </c>
      <c r="EC23" s="22">
        <v>0</v>
      </c>
      <c r="ED23" s="22">
        <f t="shared" si="88"/>
        <v>40556.65710442455</v>
      </c>
      <c r="EE23" s="22">
        <f t="shared" si="89"/>
        <v>40786.070704424521</v>
      </c>
      <c r="EF23" s="32">
        <f t="shared" si="90"/>
        <v>4.9017735953517917E-2</v>
      </c>
      <c r="EG23" s="32">
        <f t="shared" si="91"/>
        <v>5.0072453883370317E-2</v>
      </c>
      <c r="EH23" s="42"/>
      <c r="EI23" s="45">
        <v>0</v>
      </c>
    </row>
    <row r="24" spans="1:139" x14ac:dyDescent="0.3">
      <c r="A24" s="20">
        <v>8912213</v>
      </c>
      <c r="B24" s="20" t="s">
        <v>7</v>
      </c>
      <c r="C24" s="21">
        <v>195</v>
      </c>
      <c r="D24" s="22">
        <v>888080.87522537587</v>
      </c>
      <c r="E24" s="22">
        <v>13524.24</v>
      </c>
      <c r="F24" s="22">
        <f t="shared" si="13"/>
        <v>874556.63522537588</v>
      </c>
      <c r="G24" s="11"/>
      <c r="H24" s="34">
        <v>195</v>
      </c>
      <c r="I24" s="22">
        <v>936436.76381566364</v>
      </c>
      <c r="J24" s="22">
        <v>14142.565500000001</v>
      </c>
      <c r="K24" s="22">
        <f t="shared" si="14"/>
        <v>922294.19831566361</v>
      </c>
      <c r="L24" s="26">
        <f t="shared" si="15"/>
        <v>618.32550000000083</v>
      </c>
      <c r="M24" s="22">
        <v>0</v>
      </c>
      <c r="N24" s="22">
        <f t="shared" si="16"/>
        <v>48355.888590287766</v>
      </c>
      <c r="O24" s="22">
        <f t="shared" si="17"/>
        <v>47737.563090287731</v>
      </c>
      <c r="P24" s="32">
        <f t="shared" si="18"/>
        <v>5.1638178314629433E-2</v>
      </c>
      <c r="Q24" s="32">
        <f t="shared" si="19"/>
        <v>5.1759582980645744E-2</v>
      </c>
      <c r="R24" s="11"/>
      <c r="S24" s="22">
        <v>936436.76381566364</v>
      </c>
      <c r="T24" s="22">
        <v>14142.565500000001</v>
      </c>
      <c r="U24" s="22">
        <f t="shared" si="20"/>
        <v>922294.19831566361</v>
      </c>
      <c r="V24" s="26">
        <f t="shared" si="21"/>
        <v>618.32550000000083</v>
      </c>
      <c r="W24" s="22">
        <v>0</v>
      </c>
      <c r="X24" s="22">
        <f t="shared" si="22"/>
        <v>48355.888590287766</v>
      </c>
      <c r="Y24" s="22">
        <f t="shared" si="23"/>
        <v>47737.563090287731</v>
      </c>
      <c r="Z24" s="32">
        <f t="shared" si="24"/>
        <v>5.1638178314629433E-2</v>
      </c>
      <c r="AA24" s="32">
        <f t="shared" si="25"/>
        <v>5.1759582980645744E-2</v>
      </c>
      <c r="AB24" s="42"/>
      <c r="AC24" s="22">
        <v>936436.76381566364</v>
      </c>
      <c r="AD24" s="22">
        <v>14142.565500000001</v>
      </c>
      <c r="AE24" s="22">
        <f t="shared" si="26"/>
        <v>922294.19831566361</v>
      </c>
      <c r="AF24" s="26">
        <f t="shared" si="27"/>
        <v>618.32550000000083</v>
      </c>
      <c r="AG24" s="22">
        <v>0</v>
      </c>
      <c r="AH24" s="22">
        <f t="shared" si="28"/>
        <v>48355.888590287766</v>
      </c>
      <c r="AI24" s="22">
        <f t="shared" si="29"/>
        <v>47737.563090287731</v>
      </c>
      <c r="AJ24" s="32">
        <f t="shared" si="30"/>
        <v>5.1638178314629433E-2</v>
      </c>
      <c r="AK24" s="32">
        <f t="shared" si="31"/>
        <v>5.1759582980645744E-2</v>
      </c>
      <c r="AL24" s="11"/>
      <c r="AM24" s="22">
        <v>936436.76381566364</v>
      </c>
      <c r="AN24" s="22">
        <v>14142.565500000001</v>
      </c>
      <c r="AO24" s="22">
        <f t="shared" si="32"/>
        <v>922294.19831566361</v>
      </c>
      <c r="AP24" s="26">
        <f t="shared" si="33"/>
        <v>618.32550000000083</v>
      </c>
      <c r="AQ24" s="22">
        <v>0</v>
      </c>
      <c r="AR24" s="22">
        <f t="shared" si="34"/>
        <v>48355.888590287766</v>
      </c>
      <c r="AS24" s="22">
        <f t="shared" si="35"/>
        <v>47737.563090287731</v>
      </c>
      <c r="AT24" s="32">
        <f t="shared" si="36"/>
        <v>5.1638178314629433E-2</v>
      </c>
      <c r="AU24" s="32">
        <f t="shared" si="37"/>
        <v>5.1759582980645744E-2</v>
      </c>
      <c r="AV24" s="42"/>
      <c r="AW24" s="22">
        <v>936436.76381566364</v>
      </c>
      <c r="AX24" s="22">
        <v>14142.565500000001</v>
      </c>
      <c r="AY24" s="22">
        <f t="shared" si="38"/>
        <v>922294.19831566361</v>
      </c>
      <c r="AZ24" s="26">
        <f t="shared" si="39"/>
        <v>618.32550000000083</v>
      </c>
      <c r="BA24" s="22">
        <v>0</v>
      </c>
      <c r="BB24" s="22">
        <f t="shared" si="40"/>
        <v>48355.888590287766</v>
      </c>
      <c r="BC24" s="22">
        <f t="shared" si="41"/>
        <v>47737.563090287731</v>
      </c>
      <c r="BD24" s="32">
        <f t="shared" si="42"/>
        <v>5.1638178314629433E-2</v>
      </c>
      <c r="BE24" s="32">
        <f t="shared" si="43"/>
        <v>5.1759582980645744E-2</v>
      </c>
      <c r="BF24" s="11"/>
      <c r="BG24" s="22">
        <v>936436.76381566364</v>
      </c>
      <c r="BH24" s="22">
        <v>14142.565500000001</v>
      </c>
      <c r="BI24" s="22">
        <f t="shared" si="44"/>
        <v>922294.19831566361</v>
      </c>
      <c r="BJ24" s="26">
        <f t="shared" si="45"/>
        <v>618.32550000000083</v>
      </c>
      <c r="BK24" s="22">
        <v>0</v>
      </c>
      <c r="BL24" s="22">
        <f t="shared" si="46"/>
        <v>48355.888590287766</v>
      </c>
      <c r="BM24" s="22">
        <f t="shared" si="47"/>
        <v>47737.563090287731</v>
      </c>
      <c r="BN24" s="32">
        <f t="shared" si="48"/>
        <v>5.1638178314629433E-2</v>
      </c>
      <c r="BO24" s="32">
        <f t="shared" si="49"/>
        <v>5.1759582980645744E-2</v>
      </c>
      <c r="BP24" s="42"/>
      <c r="BQ24" s="22">
        <v>933179.77773125621</v>
      </c>
      <c r="BR24" s="22">
        <v>14142.565500000001</v>
      </c>
      <c r="BS24" s="22">
        <f t="shared" si="50"/>
        <v>919037.21223125618</v>
      </c>
      <c r="BT24" s="26">
        <f t="shared" si="51"/>
        <v>618.32550000000083</v>
      </c>
      <c r="BU24" s="22">
        <v>0</v>
      </c>
      <c r="BV24" s="22">
        <f t="shared" si="52"/>
        <v>45098.902505880338</v>
      </c>
      <c r="BW24" s="22">
        <f t="shared" si="53"/>
        <v>44480.577005880303</v>
      </c>
      <c r="BX24" s="32">
        <f t="shared" si="54"/>
        <v>4.8328203827481826E-2</v>
      </c>
      <c r="BY24" s="32">
        <f t="shared" si="55"/>
        <v>4.8399103337599905E-2</v>
      </c>
      <c r="BZ24" s="42"/>
      <c r="CA24" s="22">
        <v>935707.72110380861</v>
      </c>
      <c r="CB24" s="22">
        <v>14142.565500000001</v>
      </c>
      <c r="CC24" s="22">
        <f t="shared" si="56"/>
        <v>921565.15560380858</v>
      </c>
      <c r="CD24" s="26">
        <f t="shared" si="57"/>
        <v>618.32550000000083</v>
      </c>
      <c r="CE24" s="22">
        <v>0</v>
      </c>
      <c r="CF24" s="22">
        <f t="shared" si="58"/>
        <v>47626.845878432738</v>
      </c>
      <c r="CG24" s="22">
        <f t="shared" si="59"/>
        <v>47008.520378432702</v>
      </c>
      <c r="CH24" s="32">
        <f t="shared" si="60"/>
        <v>5.0899276349082249E-2</v>
      </c>
      <c r="CI24" s="32">
        <f t="shared" si="61"/>
        <v>5.1009437686077408E-2</v>
      </c>
      <c r="CJ24" s="42"/>
      <c r="CK24" s="22">
        <v>934978.67839195358</v>
      </c>
      <c r="CL24" s="22">
        <v>14142.565500000001</v>
      </c>
      <c r="CM24" s="22">
        <f t="shared" si="62"/>
        <v>920836.11289195355</v>
      </c>
      <c r="CN24" s="26">
        <f t="shared" si="63"/>
        <v>618.32550000000083</v>
      </c>
      <c r="CO24" s="22">
        <v>0</v>
      </c>
      <c r="CP24" s="22">
        <f t="shared" si="64"/>
        <v>46897.803166577709</v>
      </c>
      <c r="CQ24" s="22">
        <f t="shared" si="65"/>
        <v>46279.477666577674</v>
      </c>
      <c r="CR24" s="32">
        <f t="shared" si="66"/>
        <v>5.0159222076845714E-2</v>
      </c>
      <c r="CS24" s="32">
        <f t="shared" si="67"/>
        <v>5.0258104584141004E-2</v>
      </c>
      <c r="CT24" s="42"/>
      <c r="CU24" s="22">
        <v>936436.76381566364</v>
      </c>
      <c r="CV24" s="22">
        <v>14142.565500000001</v>
      </c>
      <c r="CW24" s="22">
        <f t="shared" si="68"/>
        <v>922294.19831566361</v>
      </c>
      <c r="CX24" s="26">
        <f t="shared" si="69"/>
        <v>618.32550000000083</v>
      </c>
      <c r="CY24" s="22">
        <v>0</v>
      </c>
      <c r="CZ24" s="22">
        <f t="shared" si="70"/>
        <v>48355.888590287766</v>
      </c>
      <c r="DA24" s="22">
        <f t="shared" si="71"/>
        <v>47737.563090287731</v>
      </c>
      <c r="DB24" s="32">
        <f t="shared" si="72"/>
        <v>5.1638178314629433E-2</v>
      </c>
      <c r="DC24" s="32">
        <f t="shared" si="73"/>
        <v>5.1759582980645744E-2</v>
      </c>
      <c r="DD24" s="42"/>
      <c r="DE24" s="22">
        <v>936436.76381566364</v>
      </c>
      <c r="DF24" s="22">
        <v>14142.565500000001</v>
      </c>
      <c r="DG24" s="22">
        <f t="shared" si="74"/>
        <v>922294.19831566361</v>
      </c>
      <c r="DH24" s="26">
        <f t="shared" si="75"/>
        <v>618.32550000000083</v>
      </c>
      <c r="DI24" s="22">
        <v>0</v>
      </c>
      <c r="DJ24" s="22">
        <f t="shared" si="76"/>
        <v>48355.888590287766</v>
      </c>
      <c r="DK24" s="22">
        <f t="shared" si="77"/>
        <v>47737.563090287731</v>
      </c>
      <c r="DL24" s="32">
        <f t="shared" si="78"/>
        <v>5.1638178314629433E-2</v>
      </c>
      <c r="DM24" s="32">
        <f t="shared" si="79"/>
        <v>5.1759582980645744E-2</v>
      </c>
      <c r="DN24" s="42"/>
      <c r="DO24" s="22">
        <v>936436.76381566364</v>
      </c>
      <c r="DP24" s="22">
        <v>14142.565500000001</v>
      </c>
      <c r="DQ24" s="22">
        <f t="shared" si="80"/>
        <v>922294.19831566361</v>
      </c>
      <c r="DR24" s="26">
        <f t="shared" si="81"/>
        <v>618.32550000000083</v>
      </c>
      <c r="DS24" s="22">
        <v>0</v>
      </c>
      <c r="DT24" s="22">
        <f t="shared" si="82"/>
        <v>48355.888590287766</v>
      </c>
      <c r="DU24" s="22">
        <f t="shared" si="83"/>
        <v>47737.563090287731</v>
      </c>
      <c r="DV24" s="32">
        <f t="shared" si="84"/>
        <v>5.1638178314629433E-2</v>
      </c>
      <c r="DW24" s="32">
        <f t="shared" si="85"/>
        <v>5.1759582980645744E-2</v>
      </c>
      <c r="DX24" s="42"/>
      <c r="DY24" s="22">
        <v>936436.76381566364</v>
      </c>
      <c r="DZ24" s="22">
        <v>14142.565500000001</v>
      </c>
      <c r="EA24" s="22">
        <f t="shared" si="86"/>
        <v>922294.19831566361</v>
      </c>
      <c r="EB24" s="26">
        <f t="shared" si="87"/>
        <v>618.32550000000083</v>
      </c>
      <c r="EC24" s="22">
        <v>0</v>
      </c>
      <c r="ED24" s="22">
        <f t="shared" si="88"/>
        <v>48355.888590287766</v>
      </c>
      <c r="EE24" s="22">
        <f t="shared" si="89"/>
        <v>47737.563090287731</v>
      </c>
      <c r="EF24" s="32">
        <f t="shared" si="90"/>
        <v>5.1638178314629433E-2</v>
      </c>
      <c r="EG24" s="32">
        <f t="shared" si="91"/>
        <v>5.1759582980645744E-2</v>
      </c>
      <c r="EH24" s="42"/>
      <c r="EI24" s="45">
        <v>0</v>
      </c>
    </row>
    <row r="25" spans="1:139" x14ac:dyDescent="0.3">
      <c r="A25" s="20">
        <v>8912223</v>
      </c>
      <c r="B25" s="20" t="s">
        <v>173</v>
      </c>
      <c r="C25" s="21">
        <v>146</v>
      </c>
      <c r="D25" s="22">
        <v>751471.77528799977</v>
      </c>
      <c r="E25" s="22">
        <v>13500.045599999999</v>
      </c>
      <c r="F25" s="22">
        <f t="shared" si="13"/>
        <v>737971.72968799982</v>
      </c>
      <c r="G25" s="11"/>
      <c r="H25" s="34">
        <v>146</v>
      </c>
      <c r="I25" s="22">
        <v>772934.37309999997</v>
      </c>
      <c r="J25" s="22">
        <v>13917.509399999999</v>
      </c>
      <c r="K25" s="22">
        <f t="shared" si="14"/>
        <v>759016.86369999999</v>
      </c>
      <c r="L25" s="26">
        <f t="shared" si="15"/>
        <v>417.46379999999954</v>
      </c>
      <c r="M25" s="22">
        <v>8826.7177837575782</v>
      </c>
      <c r="N25" s="22">
        <f t="shared" si="16"/>
        <v>21462.597812000196</v>
      </c>
      <c r="O25" s="22">
        <f t="shared" si="17"/>
        <v>21045.13401200017</v>
      </c>
      <c r="P25" s="32">
        <f t="shared" si="18"/>
        <v>2.7767684500716892E-2</v>
      </c>
      <c r="Q25" s="32">
        <f t="shared" si="19"/>
        <v>2.7726833247697407E-2</v>
      </c>
      <c r="R25" s="11"/>
      <c r="S25" s="22">
        <v>772934.37309999997</v>
      </c>
      <c r="T25" s="22">
        <v>13917.509399999999</v>
      </c>
      <c r="U25" s="22">
        <f t="shared" si="20"/>
        <v>759016.86369999999</v>
      </c>
      <c r="V25" s="26">
        <f t="shared" si="21"/>
        <v>417.46379999999954</v>
      </c>
      <c r="W25" s="22">
        <v>8826.7177837575782</v>
      </c>
      <c r="X25" s="22">
        <f t="shared" si="22"/>
        <v>21462.597812000196</v>
      </c>
      <c r="Y25" s="22">
        <f t="shared" si="23"/>
        <v>21045.13401200017</v>
      </c>
      <c r="Z25" s="32">
        <f t="shared" si="24"/>
        <v>2.7767684500716892E-2</v>
      </c>
      <c r="AA25" s="32">
        <f t="shared" si="25"/>
        <v>2.7726833247697407E-2</v>
      </c>
      <c r="AB25" s="42"/>
      <c r="AC25" s="22">
        <v>774511.0288592499</v>
      </c>
      <c r="AD25" s="22">
        <v>13917.509399999999</v>
      </c>
      <c r="AE25" s="22">
        <f t="shared" si="26"/>
        <v>760593.51945924992</v>
      </c>
      <c r="AF25" s="26">
        <f t="shared" si="27"/>
        <v>417.46379999999954</v>
      </c>
      <c r="AG25" s="22">
        <v>10403.373543007578</v>
      </c>
      <c r="AH25" s="22">
        <f t="shared" si="28"/>
        <v>23039.253571250127</v>
      </c>
      <c r="AI25" s="22">
        <f t="shared" si="29"/>
        <v>22621.7897712501</v>
      </c>
      <c r="AJ25" s="32">
        <f t="shared" si="30"/>
        <v>2.9746837311256671E-2</v>
      </c>
      <c r="AK25" s="32">
        <f t="shared" si="31"/>
        <v>2.9742285718307518E-2</v>
      </c>
      <c r="AL25" s="11"/>
      <c r="AM25" s="22">
        <v>774511.0288592499</v>
      </c>
      <c r="AN25" s="22">
        <v>13917.509399999999</v>
      </c>
      <c r="AO25" s="22">
        <f t="shared" si="32"/>
        <v>760593.51945924992</v>
      </c>
      <c r="AP25" s="26">
        <f t="shared" si="33"/>
        <v>417.46379999999954</v>
      </c>
      <c r="AQ25" s="22">
        <v>10403.373543007578</v>
      </c>
      <c r="AR25" s="22">
        <f t="shared" si="34"/>
        <v>23039.253571250127</v>
      </c>
      <c r="AS25" s="22">
        <f t="shared" si="35"/>
        <v>22621.7897712501</v>
      </c>
      <c r="AT25" s="32">
        <f t="shared" si="36"/>
        <v>2.9746837311256671E-2</v>
      </c>
      <c r="AU25" s="32">
        <f t="shared" si="37"/>
        <v>2.9742285718307518E-2</v>
      </c>
      <c r="AV25" s="42"/>
      <c r="AW25" s="22">
        <v>776087.68461849994</v>
      </c>
      <c r="AX25" s="22">
        <v>13917.509399999999</v>
      </c>
      <c r="AY25" s="22">
        <f t="shared" si="38"/>
        <v>762170.17521849996</v>
      </c>
      <c r="AZ25" s="26">
        <f t="shared" si="39"/>
        <v>417.46379999999954</v>
      </c>
      <c r="BA25" s="22">
        <v>11980.029302257579</v>
      </c>
      <c r="BB25" s="22">
        <f t="shared" si="40"/>
        <v>24615.909330500173</v>
      </c>
      <c r="BC25" s="22">
        <f t="shared" si="41"/>
        <v>24198.445530500147</v>
      </c>
      <c r="BD25" s="32">
        <f t="shared" si="42"/>
        <v>3.171794865241364E-2</v>
      </c>
      <c r="BE25" s="32">
        <f t="shared" si="43"/>
        <v>3.1749399697466388E-2</v>
      </c>
      <c r="BF25" s="11"/>
      <c r="BG25" s="22">
        <v>776087.68461849994</v>
      </c>
      <c r="BH25" s="22">
        <v>13917.509399999999</v>
      </c>
      <c r="BI25" s="22">
        <f t="shared" si="44"/>
        <v>762170.17521849996</v>
      </c>
      <c r="BJ25" s="26">
        <f t="shared" si="45"/>
        <v>417.46379999999954</v>
      </c>
      <c r="BK25" s="22">
        <v>11980.029302257579</v>
      </c>
      <c r="BL25" s="22">
        <f t="shared" si="46"/>
        <v>24615.909330500173</v>
      </c>
      <c r="BM25" s="22">
        <f t="shared" si="47"/>
        <v>24198.445530500147</v>
      </c>
      <c r="BN25" s="32">
        <f t="shared" si="48"/>
        <v>3.171794865241364E-2</v>
      </c>
      <c r="BO25" s="32">
        <f t="shared" si="49"/>
        <v>3.1749399697466388E-2</v>
      </c>
      <c r="BP25" s="42"/>
      <c r="BQ25" s="22">
        <v>776087.68461850006</v>
      </c>
      <c r="BR25" s="22">
        <v>13917.509399999999</v>
      </c>
      <c r="BS25" s="22">
        <f t="shared" si="50"/>
        <v>762170.17521850008</v>
      </c>
      <c r="BT25" s="26">
        <f t="shared" si="51"/>
        <v>417.46379999999954</v>
      </c>
      <c r="BU25" s="22">
        <v>15103.385917085208</v>
      </c>
      <c r="BV25" s="22">
        <f t="shared" si="52"/>
        <v>24615.90933050029</v>
      </c>
      <c r="BW25" s="22">
        <f t="shared" si="53"/>
        <v>24198.445530500263</v>
      </c>
      <c r="BX25" s="32">
        <f t="shared" si="54"/>
        <v>3.1717948652413785E-2</v>
      </c>
      <c r="BY25" s="32">
        <f t="shared" si="55"/>
        <v>3.1749399697466534E-2</v>
      </c>
      <c r="BZ25" s="42"/>
      <c r="CA25" s="22">
        <v>776087.68461850006</v>
      </c>
      <c r="CB25" s="22">
        <v>13917.509399999999</v>
      </c>
      <c r="CC25" s="22">
        <f t="shared" si="56"/>
        <v>762170.17521850008</v>
      </c>
      <c r="CD25" s="26">
        <f t="shared" si="57"/>
        <v>417.46379999999954</v>
      </c>
      <c r="CE25" s="22">
        <v>12660.919930020664</v>
      </c>
      <c r="CF25" s="22">
        <f t="shared" si="58"/>
        <v>24615.90933050029</v>
      </c>
      <c r="CG25" s="22">
        <f t="shared" si="59"/>
        <v>24198.445530500263</v>
      </c>
      <c r="CH25" s="32">
        <f t="shared" si="60"/>
        <v>3.1717948652413785E-2</v>
      </c>
      <c r="CI25" s="32">
        <f t="shared" si="61"/>
        <v>3.1749399697466534E-2</v>
      </c>
      <c r="CJ25" s="42"/>
      <c r="CK25" s="22">
        <v>776087.68461849994</v>
      </c>
      <c r="CL25" s="22">
        <v>13917.509399999999</v>
      </c>
      <c r="CM25" s="22">
        <f t="shared" si="62"/>
        <v>762170.17521849996</v>
      </c>
      <c r="CN25" s="26">
        <f t="shared" si="63"/>
        <v>417.46379999999954</v>
      </c>
      <c r="CO25" s="22">
        <v>13341.810557783612</v>
      </c>
      <c r="CP25" s="22">
        <f t="shared" si="64"/>
        <v>24615.909330500173</v>
      </c>
      <c r="CQ25" s="22">
        <f t="shared" si="65"/>
        <v>24198.445530500147</v>
      </c>
      <c r="CR25" s="32">
        <f t="shared" si="66"/>
        <v>3.171794865241364E-2</v>
      </c>
      <c r="CS25" s="32">
        <f t="shared" si="67"/>
        <v>3.1749399697466388E-2</v>
      </c>
      <c r="CT25" s="42"/>
      <c r="CU25" s="22">
        <v>772934.37309999997</v>
      </c>
      <c r="CV25" s="22">
        <v>13917.509399999999</v>
      </c>
      <c r="CW25" s="22">
        <f t="shared" si="68"/>
        <v>759016.86369999999</v>
      </c>
      <c r="CX25" s="26">
        <f t="shared" si="69"/>
        <v>417.46379999999954</v>
      </c>
      <c r="CY25" s="22">
        <v>8826.7177837575782</v>
      </c>
      <c r="CZ25" s="22">
        <f t="shared" si="70"/>
        <v>21462.597812000196</v>
      </c>
      <c r="DA25" s="22">
        <f t="shared" si="71"/>
        <v>21045.13401200017</v>
      </c>
      <c r="DB25" s="32">
        <f t="shared" si="72"/>
        <v>2.7767684500716892E-2</v>
      </c>
      <c r="DC25" s="32">
        <f t="shared" si="73"/>
        <v>2.7726833247697407E-2</v>
      </c>
      <c r="DD25" s="42"/>
      <c r="DE25" s="22">
        <v>772934.37309999997</v>
      </c>
      <c r="DF25" s="22">
        <v>13917.509399999999</v>
      </c>
      <c r="DG25" s="22">
        <f t="shared" si="74"/>
        <v>759016.86369999999</v>
      </c>
      <c r="DH25" s="26">
        <f t="shared" si="75"/>
        <v>417.46379999999954</v>
      </c>
      <c r="DI25" s="22">
        <v>8826.7177837575782</v>
      </c>
      <c r="DJ25" s="22">
        <f t="shared" si="76"/>
        <v>21462.597812000196</v>
      </c>
      <c r="DK25" s="22">
        <f t="shared" si="77"/>
        <v>21045.13401200017</v>
      </c>
      <c r="DL25" s="32">
        <f t="shared" si="78"/>
        <v>2.7767684500716892E-2</v>
      </c>
      <c r="DM25" s="32">
        <f t="shared" si="79"/>
        <v>2.7726833247697407E-2</v>
      </c>
      <c r="DN25" s="42"/>
      <c r="DO25" s="22">
        <v>776087.68461849994</v>
      </c>
      <c r="DP25" s="22">
        <v>13917.509399999999</v>
      </c>
      <c r="DQ25" s="22">
        <f t="shared" si="80"/>
        <v>762170.17521849996</v>
      </c>
      <c r="DR25" s="26">
        <f t="shared" si="81"/>
        <v>417.46379999999954</v>
      </c>
      <c r="DS25" s="22">
        <v>11980.029302257579</v>
      </c>
      <c r="DT25" s="22">
        <f t="shared" si="82"/>
        <v>24615.909330500173</v>
      </c>
      <c r="DU25" s="22">
        <f t="shared" si="83"/>
        <v>24198.445530500147</v>
      </c>
      <c r="DV25" s="32">
        <f t="shared" si="84"/>
        <v>3.171794865241364E-2</v>
      </c>
      <c r="DW25" s="32">
        <f t="shared" si="85"/>
        <v>3.1749399697466388E-2</v>
      </c>
      <c r="DX25" s="42"/>
      <c r="DY25" s="22">
        <v>776087.68461849994</v>
      </c>
      <c r="DZ25" s="22">
        <v>13917.509399999999</v>
      </c>
      <c r="EA25" s="22">
        <f t="shared" si="86"/>
        <v>762170.17521849996</v>
      </c>
      <c r="EB25" s="26">
        <f t="shared" si="87"/>
        <v>417.46379999999954</v>
      </c>
      <c r="EC25" s="22">
        <v>11980.029302257579</v>
      </c>
      <c r="ED25" s="22">
        <f t="shared" si="88"/>
        <v>24615.909330500173</v>
      </c>
      <c r="EE25" s="22">
        <f t="shared" si="89"/>
        <v>24198.445530500147</v>
      </c>
      <c r="EF25" s="32">
        <f t="shared" si="90"/>
        <v>3.171794865241364E-2</v>
      </c>
      <c r="EG25" s="32">
        <f t="shared" si="91"/>
        <v>3.1749399697466388E-2</v>
      </c>
      <c r="EH25" s="42"/>
      <c r="EI25" s="45">
        <v>27345.740049323798</v>
      </c>
    </row>
    <row r="26" spans="1:139" x14ac:dyDescent="0.3">
      <c r="A26" s="20">
        <v>8912228</v>
      </c>
      <c r="B26" s="20" t="s">
        <v>174</v>
      </c>
      <c r="C26" s="21">
        <v>310</v>
      </c>
      <c r="D26" s="22">
        <v>1364886.32</v>
      </c>
      <c r="E26" s="22">
        <v>42736.319999999992</v>
      </c>
      <c r="F26" s="22">
        <f t="shared" si="13"/>
        <v>1322150</v>
      </c>
      <c r="G26" s="11"/>
      <c r="H26" s="34">
        <v>310</v>
      </c>
      <c r="I26" s="22">
        <v>1410278.128</v>
      </c>
      <c r="J26" s="22">
        <v>44728.128000000004</v>
      </c>
      <c r="K26" s="22">
        <f t="shared" si="14"/>
        <v>1365550</v>
      </c>
      <c r="L26" s="26">
        <f t="shared" si="15"/>
        <v>1991.8080000000118</v>
      </c>
      <c r="M26" s="22">
        <v>0</v>
      </c>
      <c r="N26" s="22">
        <f t="shared" si="16"/>
        <v>45391.807999999961</v>
      </c>
      <c r="O26" s="22">
        <f t="shared" si="17"/>
        <v>43400</v>
      </c>
      <c r="P26" s="32">
        <f t="shared" si="18"/>
        <v>3.2186422733771536E-2</v>
      </c>
      <c r="Q26" s="32">
        <f t="shared" si="19"/>
        <v>3.1782065834279227E-2</v>
      </c>
      <c r="R26" s="11"/>
      <c r="S26" s="22">
        <v>1410278.128</v>
      </c>
      <c r="T26" s="22">
        <v>44728.128000000004</v>
      </c>
      <c r="U26" s="22">
        <f t="shared" si="20"/>
        <v>1365550</v>
      </c>
      <c r="V26" s="26">
        <f t="shared" si="21"/>
        <v>1991.8080000000118</v>
      </c>
      <c r="W26" s="22">
        <v>0</v>
      </c>
      <c r="X26" s="22">
        <f t="shared" si="22"/>
        <v>45391.807999999961</v>
      </c>
      <c r="Y26" s="22">
        <f t="shared" si="23"/>
        <v>43400</v>
      </c>
      <c r="Z26" s="32">
        <f t="shared" si="24"/>
        <v>3.2186422733771536E-2</v>
      </c>
      <c r="AA26" s="32">
        <f t="shared" si="25"/>
        <v>3.1782065834279227E-2</v>
      </c>
      <c r="AB26" s="42"/>
      <c r="AC26" s="22">
        <v>1410278.128</v>
      </c>
      <c r="AD26" s="22">
        <v>44728.128000000004</v>
      </c>
      <c r="AE26" s="22">
        <f t="shared" si="26"/>
        <v>1365550</v>
      </c>
      <c r="AF26" s="26">
        <f t="shared" si="27"/>
        <v>1991.8080000000118</v>
      </c>
      <c r="AG26" s="22">
        <v>0</v>
      </c>
      <c r="AH26" s="22">
        <f t="shared" si="28"/>
        <v>45391.807999999961</v>
      </c>
      <c r="AI26" s="22">
        <f t="shared" si="29"/>
        <v>43400</v>
      </c>
      <c r="AJ26" s="32">
        <f t="shared" si="30"/>
        <v>3.2186422733771536E-2</v>
      </c>
      <c r="AK26" s="32">
        <f t="shared" si="31"/>
        <v>3.1782065834279227E-2</v>
      </c>
      <c r="AL26" s="11"/>
      <c r="AM26" s="22">
        <v>1410278.128</v>
      </c>
      <c r="AN26" s="22">
        <v>44728.128000000004</v>
      </c>
      <c r="AO26" s="22">
        <f t="shared" si="32"/>
        <v>1365550</v>
      </c>
      <c r="AP26" s="26">
        <f t="shared" si="33"/>
        <v>1991.8080000000118</v>
      </c>
      <c r="AQ26" s="22">
        <v>0</v>
      </c>
      <c r="AR26" s="22">
        <f t="shared" si="34"/>
        <v>45391.807999999961</v>
      </c>
      <c r="AS26" s="22">
        <f t="shared" si="35"/>
        <v>43400</v>
      </c>
      <c r="AT26" s="32">
        <f t="shared" si="36"/>
        <v>3.2186422733771536E-2</v>
      </c>
      <c r="AU26" s="32">
        <f t="shared" si="37"/>
        <v>3.1782065834279227E-2</v>
      </c>
      <c r="AV26" s="42"/>
      <c r="AW26" s="22">
        <v>1410278.128</v>
      </c>
      <c r="AX26" s="22">
        <v>44728.128000000004</v>
      </c>
      <c r="AY26" s="22">
        <f t="shared" si="38"/>
        <v>1365550</v>
      </c>
      <c r="AZ26" s="26">
        <f t="shared" si="39"/>
        <v>1991.8080000000118</v>
      </c>
      <c r="BA26" s="22">
        <v>0</v>
      </c>
      <c r="BB26" s="22">
        <f t="shared" si="40"/>
        <v>45391.807999999961</v>
      </c>
      <c r="BC26" s="22">
        <f t="shared" si="41"/>
        <v>43400</v>
      </c>
      <c r="BD26" s="32">
        <f t="shared" si="42"/>
        <v>3.2186422733771536E-2</v>
      </c>
      <c r="BE26" s="32">
        <f t="shared" si="43"/>
        <v>3.1782065834279227E-2</v>
      </c>
      <c r="BF26" s="11"/>
      <c r="BG26" s="22">
        <v>1410278.128</v>
      </c>
      <c r="BH26" s="22">
        <v>44728.128000000004</v>
      </c>
      <c r="BI26" s="22">
        <f t="shared" si="44"/>
        <v>1365550</v>
      </c>
      <c r="BJ26" s="26">
        <f t="shared" si="45"/>
        <v>1991.8080000000118</v>
      </c>
      <c r="BK26" s="22">
        <v>0</v>
      </c>
      <c r="BL26" s="22">
        <f t="shared" si="46"/>
        <v>45391.807999999961</v>
      </c>
      <c r="BM26" s="22">
        <f t="shared" si="47"/>
        <v>43400</v>
      </c>
      <c r="BN26" s="32">
        <f t="shared" si="48"/>
        <v>3.2186422733771536E-2</v>
      </c>
      <c r="BO26" s="32">
        <f t="shared" si="49"/>
        <v>3.1782065834279227E-2</v>
      </c>
      <c r="BP26" s="42"/>
      <c r="BQ26" s="22">
        <v>1410278.128</v>
      </c>
      <c r="BR26" s="22">
        <v>44728.128000000004</v>
      </c>
      <c r="BS26" s="22">
        <f t="shared" si="50"/>
        <v>1365550</v>
      </c>
      <c r="BT26" s="26">
        <f t="shared" si="51"/>
        <v>1991.8080000000118</v>
      </c>
      <c r="BU26" s="22">
        <v>0</v>
      </c>
      <c r="BV26" s="22">
        <f t="shared" si="52"/>
        <v>45391.807999999961</v>
      </c>
      <c r="BW26" s="22">
        <f t="shared" si="53"/>
        <v>43400</v>
      </c>
      <c r="BX26" s="32">
        <f t="shared" si="54"/>
        <v>3.2186422733771536E-2</v>
      </c>
      <c r="BY26" s="32">
        <f t="shared" si="55"/>
        <v>3.1782065834279227E-2</v>
      </c>
      <c r="BZ26" s="42"/>
      <c r="CA26" s="22">
        <v>1410278.128</v>
      </c>
      <c r="CB26" s="22">
        <v>44728.128000000004</v>
      </c>
      <c r="CC26" s="22">
        <f t="shared" si="56"/>
        <v>1365550</v>
      </c>
      <c r="CD26" s="26">
        <f t="shared" si="57"/>
        <v>1991.8080000000118</v>
      </c>
      <c r="CE26" s="22">
        <v>0</v>
      </c>
      <c r="CF26" s="22">
        <f t="shared" si="58"/>
        <v>45391.807999999961</v>
      </c>
      <c r="CG26" s="22">
        <f t="shared" si="59"/>
        <v>43400</v>
      </c>
      <c r="CH26" s="32">
        <f t="shared" si="60"/>
        <v>3.2186422733771536E-2</v>
      </c>
      <c r="CI26" s="32">
        <f t="shared" si="61"/>
        <v>3.1782065834279227E-2</v>
      </c>
      <c r="CJ26" s="42"/>
      <c r="CK26" s="22">
        <v>1410278.128</v>
      </c>
      <c r="CL26" s="22">
        <v>44728.128000000004</v>
      </c>
      <c r="CM26" s="22">
        <f t="shared" si="62"/>
        <v>1365550</v>
      </c>
      <c r="CN26" s="26">
        <f t="shared" si="63"/>
        <v>1991.8080000000118</v>
      </c>
      <c r="CO26" s="22">
        <v>0</v>
      </c>
      <c r="CP26" s="22">
        <f t="shared" si="64"/>
        <v>45391.807999999961</v>
      </c>
      <c r="CQ26" s="22">
        <f t="shared" si="65"/>
        <v>43400</v>
      </c>
      <c r="CR26" s="32">
        <f t="shared" si="66"/>
        <v>3.2186422733771536E-2</v>
      </c>
      <c r="CS26" s="32">
        <f t="shared" si="67"/>
        <v>3.1782065834279227E-2</v>
      </c>
      <c r="CT26" s="42"/>
      <c r="CU26" s="22">
        <v>1410278.128</v>
      </c>
      <c r="CV26" s="22">
        <v>44728.128000000004</v>
      </c>
      <c r="CW26" s="22">
        <f t="shared" si="68"/>
        <v>1365550</v>
      </c>
      <c r="CX26" s="26">
        <f t="shared" si="69"/>
        <v>1991.8080000000118</v>
      </c>
      <c r="CY26" s="22">
        <v>0</v>
      </c>
      <c r="CZ26" s="22">
        <f t="shared" si="70"/>
        <v>45391.807999999961</v>
      </c>
      <c r="DA26" s="22">
        <f t="shared" si="71"/>
        <v>43400</v>
      </c>
      <c r="DB26" s="32">
        <f t="shared" si="72"/>
        <v>3.2186422733771536E-2</v>
      </c>
      <c r="DC26" s="32">
        <f t="shared" si="73"/>
        <v>3.1782065834279227E-2</v>
      </c>
      <c r="DD26" s="42"/>
      <c r="DE26" s="22">
        <v>1410278.128</v>
      </c>
      <c r="DF26" s="22">
        <v>44728.128000000004</v>
      </c>
      <c r="DG26" s="22">
        <f t="shared" si="74"/>
        <v>1365550</v>
      </c>
      <c r="DH26" s="26">
        <f t="shared" si="75"/>
        <v>1991.8080000000118</v>
      </c>
      <c r="DI26" s="22">
        <v>0</v>
      </c>
      <c r="DJ26" s="22">
        <f t="shared" si="76"/>
        <v>45391.807999999961</v>
      </c>
      <c r="DK26" s="22">
        <f t="shared" si="77"/>
        <v>43400</v>
      </c>
      <c r="DL26" s="32">
        <f t="shared" si="78"/>
        <v>3.2186422733771536E-2</v>
      </c>
      <c r="DM26" s="32">
        <f t="shared" si="79"/>
        <v>3.1782065834279227E-2</v>
      </c>
      <c r="DN26" s="42"/>
      <c r="DO26" s="22">
        <v>1410278.128</v>
      </c>
      <c r="DP26" s="22">
        <v>44728.128000000004</v>
      </c>
      <c r="DQ26" s="22">
        <f t="shared" si="80"/>
        <v>1365550</v>
      </c>
      <c r="DR26" s="26">
        <f t="shared" si="81"/>
        <v>1991.8080000000118</v>
      </c>
      <c r="DS26" s="22">
        <v>0</v>
      </c>
      <c r="DT26" s="22">
        <f t="shared" si="82"/>
        <v>45391.807999999961</v>
      </c>
      <c r="DU26" s="22">
        <f t="shared" si="83"/>
        <v>43400</v>
      </c>
      <c r="DV26" s="32">
        <f t="shared" si="84"/>
        <v>3.2186422733771536E-2</v>
      </c>
      <c r="DW26" s="32">
        <f t="shared" si="85"/>
        <v>3.1782065834279227E-2</v>
      </c>
      <c r="DX26" s="42"/>
      <c r="DY26" s="22">
        <v>1410278.128</v>
      </c>
      <c r="DZ26" s="22">
        <v>44728.128000000004</v>
      </c>
      <c r="EA26" s="22">
        <f t="shared" si="86"/>
        <v>1365550</v>
      </c>
      <c r="EB26" s="26">
        <f t="shared" si="87"/>
        <v>1991.8080000000118</v>
      </c>
      <c r="EC26" s="22">
        <v>0</v>
      </c>
      <c r="ED26" s="22">
        <f t="shared" si="88"/>
        <v>45391.807999999961</v>
      </c>
      <c r="EE26" s="22">
        <f t="shared" si="89"/>
        <v>43400</v>
      </c>
      <c r="EF26" s="32">
        <f t="shared" si="90"/>
        <v>3.2186422733771536E-2</v>
      </c>
      <c r="EG26" s="32">
        <f t="shared" si="91"/>
        <v>3.1782065834279227E-2</v>
      </c>
      <c r="EH26" s="42"/>
      <c r="EI26" s="45">
        <v>0</v>
      </c>
    </row>
    <row r="27" spans="1:139" x14ac:dyDescent="0.3">
      <c r="A27" s="20">
        <v>8912237</v>
      </c>
      <c r="B27" s="20" t="s">
        <v>175</v>
      </c>
      <c r="C27" s="21">
        <v>134</v>
      </c>
      <c r="D27" s="22">
        <v>640776.52855321835</v>
      </c>
      <c r="E27" s="22">
        <v>-477.24000000000012</v>
      </c>
      <c r="F27" s="22">
        <f t="shared" si="13"/>
        <v>641253.76855321834</v>
      </c>
      <c r="G27" s="11"/>
      <c r="H27" s="34">
        <v>134</v>
      </c>
      <c r="I27" s="22">
        <v>697566.27227287367</v>
      </c>
      <c r="J27" s="22">
        <v>20915.780999999999</v>
      </c>
      <c r="K27" s="22">
        <f t="shared" si="14"/>
        <v>676650.49127287371</v>
      </c>
      <c r="L27" s="26">
        <f t="shared" si="15"/>
        <v>21393.021000000001</v>
      </c>
      <c r="M27" s="22">
        <v>0</v>
      </c>
      <c r="N27" s="22">
        <f t="shared" si="16"/>
        <v>56789.743719655322</v>
      </c>
      <c r="O27" s="22">
        <f t="shared" si="17"/>
        <v>35396.722719655372</v>
      </c>
      <c r="P27" s="32">
        <f t="shared" si="18"/>
        <v>8.1411252202056486E-2</v>
      </c>
      <c r="Q27" s="32">
        <f t="shared" si="19"/>
        <v>5.2311678150220822E-2</v>
      </c>
      <c r="R27" s="11"/>
      <c r="S27" s="22">
        <v>697566.27227287367</v>
      </c>
      <c r="T27" s="22">
        <v>20915.780999999999</v>
      </c>
      <c r="U27" s="22">
        <f t="shared" si="20"/>
        <v>676650.49127287371</v>
      </c>
      <c r="V27" s="26">
        <f t="shared" si="21"/>
        <v>21393.021000000001</v>
      </c>
      <c r="W27" s="22">
        <v>0</v>
      </c>
      <c r="X27" s="22">
        <f t="shared" si="22"/>
        <v>56789.743719655322</v>
      </c>
      <c r="Y27" s="22">
        <f t="shared" si="23"/>
        <v>35396.722719655372</v>
      </c>
      <c r="Z27" s="32">
        <f t="shared" si="24"/>
        <v>8.1411252202056486E-2</v>
      </c>
      <c r="AA27" s="32">
        <f t="shared" si="25"/>
        <v>5.2311678150220822E-2</v>
      </c>
      <c r="AB27" s="42"/>
      <c r="AC27" s="22">
        <v>697566.27227287367</v>
      </c>
      <c r="AD27" s="22">
        <v>20915.780999999999</v>
      </c>
      <c r="AE27" s="22">
        <f t="shared" si="26"/>
        <v>676650.49127287371</v>
      </c>
      <c r="AF27" s="26">
        <f t="shared" si="27"/>
        <v>21393.021000000001</v>
      </c>
      <c r="AG27" s="22">
        <v>0</v>
      </c>
      <c r="AH27" s="22">
        <f t="shared" si="28"/>
        <v>56789.743719655322</v>
      </c>
      <c r="AI27" s="22">
        <f t="shared" si="29"/>
        <v>35396.722719655372</v>
      </c>
      <c r="AJ27" s="32">
        <f t="shared" si="30"/>
        <v>8.1411252202056486E-2</v>
      </c>
      <c r="AK27" s="32">
        <f t="shared" si="31"/>
        <v>5.2311678150220822E-2</v>
      </c>
      <c r="AL27" s="11"/>
      <c r="AM27" s="22">
        <v>697566.27227287367</v>
      </c>
      <c r="AN27" s="22">
        <v>20915.780999999999</v>
      </c>
      <c r="AO27" s="22">
        <f t="shared" si="32"/>
        <v>676650.49127287371</v>
      </c>
      <c r="AP27" s="26">
        <f t="shared" si="33"/>
        <v>21393.021000000001</v>
      </c>
      <c r="AQ27" s="22">
        <v>0</v>
      </c>
      <c r="AR27" s="22">
        <f t="shared" si="34"/>
        <v>56789.743719655322</v>
      </c>
      <c r="AS27" s="22">
        <f t="shared" si="35"/>
        <v>35396.722719655372</v>
      </c>
      <c r="AT27" s="32">
        <f t="shared" si="36"/>
        <v>8.1411252202056486E-2</v>
      </c>
      <c r="AU27" s="32">
        <f t="shared" si="37"/>
        <v>5.2311678150220822E-2</v>
      </c>
      <c r="AV27" s="42"/>
      <c r="AW27" s="22">
        <v>697566.27227287367</v>
      </c>
      <c r="AX27" s="22">
        <v>20915.780999999999</v>
      </c>
      <c r="AY27" s="22">
        <f t="shared" si="38"/>
        <v>676650.49127287371</v>
      </c>
      <c r="AZ27" s="26">
        <f t="shared" si="39"/>
        <v>21393.021000000001</v>
      </c>
      <c r="BA27" s="22">
        <v>0</v>
      </c>
      <c r="BB27" s="22">
        <f t="shared" si="40"/>
        <v>56789.743719655322</v>
      </c>
      <c r="BC27" s="22">
        <f t="shared" si="41"/>
        <v>35396.722719655372</v>
      </c>
      <c r="BD27" s="32">
        <f t="shared" si="42"/>
        <v>8.1411252202056486E-2</v>
      </c>
      <c r="BE27" s="32">
        <f t="shared" si="43"/>
        <v>5.2311678150220822E-2</v>
      </c>
      <c r="BF27" s="11"/>
      <c r="BG27" s="22">
        <v>697566.27227287367</v>
      </c>
      <c r="BH27" s="22">
        <v>20915.780999999999</v>
      </c>
      <c r="BI27" s="22">
        <f t="shared" si="44"/>
        <v>676650.49127287371</v>
      </c>
      <c r="BJ27" s="26">
        <f t="shared" si="45"/>
        <v>21393.021000000001</v>
      </c>
      <c r="BK27" s="22">
        <v>0</v>
      </c>
      <c r="BL27" s="22">
        <f t="shared" si="46"/>
        <v>56789.743719655322</v>
      </c>
      <c r="BM27" s="22">
        <f t="shared" si="47"/>
        <v>35396.722719655372</v>
      </c>
      <c r="BN27" s="32">
        <f t="shared" si="48"/>
        <v>8.1411252202056486E-2</v>
      </c>
      <c r="BO27" s="32">
        <f t="shared" si="49"/>
        <v>5.2311678150220822E-2</v>
      </c>
      <c r="BP27" s="42"/>
      <c r="BQ27" s="22">
        <v>695260.25864597713</v>
      </c>
      <c r="BR27" s="22">
        <v>20915.780999999999</v>
      </c>
      <c r="BS27" s="22">
        <f t="shared" si="50"/>
        <v>674344.47764597717</v>
      </c>
      <c r="BT27" s="26">
        <f t="shared" si="51"/>
        <v>21393.021000000001</v>
      </c>
      <c r="BU27" s="22">
        <v>0</v>
      </c>
      <c r="BV27" s="22">
        <f t="shared" si="52"/>
        <v>54483.730092758778</v>
      </c>
      <c r="BW27" s="22">
        <f t="shared" si="53"/>
        <v>33090.709092758829</v>
      </c>
      <c r="BX27" s="32">
        <f t="shared" si="54"/>
        <v>7.8364510865134324E-2</v>
      </c>
      <c r="BY27" s="32">
        <f t="shared" si="55"/>
        <v>4.9070927678199296E-2</v>
      </c>
      <c r="BZ27" s="42"/>
      <c r="CA27" s="22">
        <v>697027.07687057473</v>
      </c>
      <c r="CB27" s="22">
        <v>20915.780999999999</v>
      </c>
      <c r="CC27" s="22">
        <f t="shared" si="56"/>
        <v>676111.29587057477</v>
      </c>
      <c r="CD27" s="26">
        <f t="shared" si="57"/>
        <v>21393.021000000001</v>
      </c>
      <c r="CE27" s="22">
        <v>0</v>
      </c>
      <c r="CF27" s="22">
        <f t="shared" si="58"/>
        <v>56250.548317356384</v>
      </c>
      <c r="CG27" s="22">
        <f t="shared" si="59"/>
        <v>34857.527317356435</v>
      </c>
      <c r="CH27" s="32">
        <f t="shared" si="60"/>
        <v>8.0700664556537863E-2</v>
      </c>
      <c r="CI27" s="32">
        <f t="shared" si="61"/>
        <v>5.1555901417788277E-2</v>
      </c>
      <c r="CJ27" s="42"/>
      <c r="CK27" s="22">
        <v>696487.88146827591</v>
      </c>
      <c r="CL27" s="22">
        <v>20915.780999999999</v>
      </c>
      <c r="CM27" s="22">
        <f t="shared" si="62"/>
        <v>675572.10046827595</v>
      </c>
      <c r="CN27" s="26">
        <f t="shared" si="63"/>
        <v>21393.021000000001</v>
      </c>
      <c r="CO27" s="22">
        <v>0</v>
      </c>
      <c r="CP27" s="22">
        <f t="shared" si="64"/>
        <v>55711.352915057563</v>
      </c>
      <c r="CQ27" s="22">
        <f t="shared" si="65"/>
        <v>34318.331915057614</v>
      </c>
      <c r="CR27" s="32">
        <f t="shared" si="66"/>
        <v>7.9988976689173222E-2</v>
      </c>
      <c r="CS27" s="32">
        <f t="shared" si="67"/>
        <v>5.0798918266858124E-2</v>
      </c>
      <c r="CT27" s="42"/>
      <c r="CU27" s="22">
        <v>697566.27227287367</v>
      </c>
      <c r="CV27" s="22">
        <v>20915.780999999999</v>
      </c>
      <c r="CW27" s="22">
        <f t="shared" si="68"/>
        <v>676650.49127287371</v>
      </c>
      <c r="CX27" s="26">
        <f t="shared" si="69"/>
        <v>21393.021000000001</v>
      </c>
      <c r="CY27" s="22">
        <v>0</v>
      </c>
      <c r="CZ27" s="22">
        <f t="shared" si="70"/>
        <v>56789.743719655322</v>
      </c>
      <c r="DA27" s="22">
        <f t="shared" si="71"/>
        <v>35396.722719655372</v>
      </c>
      <c r="DB27" s="32">
        <f t="shared" si="72"/>
        <v>8.1411252202056486E-2</v>
      </c>
      <c r="DC27" s="32">
        <f t="shared" si="73"/>
        <v>5.2311678150220822E-2</v>
      </c>
      <c r="DD27" s="42"/>
      <c r="DE27" s="22">
        <v>697566.27227287367</v>
      </c>
      <c r="DF27" s="22">
        <v>20915.780999999999</v>
      </c>
      <c r="DG27" s="22">
        <f t="shared" si="74"/>
        <v>676650.49127287371</v>
      </c>
      <c r="DH27" s="26">
        <f t="shared" si="75"/>
        <v>21393.021000000001</v>
      </c>
      <c r="DI27" s="22">
        <v>0</v>
      </c>
      <c r="DJ27" s="22">
        <f t="shared" si="76"/>
        <v>56789.743719655322</v>
      </c>
      <c r="DK27" s="22">
        <f t="shared" si="77"/>
        <v>35396.722719655372</v>
      </c>
      <c r="DL27" s="32">
        <f t="shared" si="78"/>
        <v>8.1411252202056486E-2</v>
      </c>
      <c r="DM27" s="32">
        <f t="shared" si="79"/>
        <v>5.2311678150220822E-2</v>
      </c>
      <c r="DN27" s="42"/>
      <c r="DO27" s="22">
        <v>697566.27227287367</v>
      </c>
      <c r="DP27" s="22">
        <v>20915.780999999999</v>
      </c>
      <c r="DQ27" s="22">
        <f t="shared" si="80"/>
        <v>676650.49127287371</v>
      </c>
      <c r="DR27" s="26">
        <f t="shared" si="81"/>
        <v>21393.021000000001</v>
      </c>
      <c r="DS27" s="22">
        <v>0</v>
      </c>
      <c r="DT27" s="22">
        <f t="shared" si="82"/>
        <v>56789.743719655322</v>
      </c>
      <c r="DU27" s="22">
        <f t="shared" si="83"/>
        <v>35396.722719655372</v>
      </c>
      <c r="DV27" s="32">
        <f t="shared" si="84"/>
        <v>8.1411252202056486E-2</v>
      </c>
      <c r="DW27" s="32">
        <f t="shared" si="85"/>
        <v>5.2311678150220822E-2</v>
      </c>
      <c r="DX27" s="42"/>
      <c r="DY27" s="22">
        <v>697566.27227287367</v>
      </c>
      <c r="DZ27" s="22">
        <v>20915.780999999999</v>
      </c>
      <c r="EA27" s="22">
        <f t="shared" si="86"/>
        <v>676650.49127287371</v>
      </c>
      <c r="EB27" s="26">
        <f t="shared" si="87"/>
        <v>21393.021000000001</v>
      </c>
      <c r="EC27" s="22">
        <v>0</v>
      </c>
      <c r="ED27" s="22">
        <f t="shared" si="88"/>
        <v>56789.743719655322</v>
      </c>
      <c r="EE27" s="22">
        <f t="shared" si="89"/>
        <v>35396.722719655372</v>
      </c>
      <c r="EF27" s="32">
        <f t="shared" si="90"/>
        <v>8.1411252202056486E-2</v>
      </c>
      <c r="EG27" s="32">
        <f t="shared" si="91"/>
        <v>5.2311678150220822E-2</v>
      </c>
      <c r="EH27" s="42"/>
      <c r="EI27" s="45">
        <v>0</v>
      </c>
    </row>
    <row r="28" spans="1:139" x14ac:dyDescent="0.3">
      <c r="A28" s="20">
        <v>8912238</v>
      </c>
      <c r="B28" s="20" t="s">
        <v>9</v>
      </c>
      <c r="C28" s="21">
        <v>237</v>
      </c>
      <c r="D28" s="22">
        <v>1076476.2554899429</v>
      </c>
      <c r="E28" s="22">
        <v>14498.96</v>
      </c>
      <c r="F28" s="22">
        <f t="shared" si="13"/>
        <v>1061977.2954899429</v>
      </c>
      <c r="G28" s="11"/>
      <c r="H28" s="34">
        <v>237</v>
      </c>
      <c r="I28" s="22">
        <v>1136823.7431769886</v>
      </c>
      <c r="J28" s="22">
        <v>15161.8495</v>
      </c>
      <c r="K28" s="22">
        <f t="shared" si="14"/>
        <v>1121661.8936769885</v>
      </c>
      <c r="L28" s="26">
        <f t="shared" si="15"/>
        <v>662.88950000000114</v>
      </c>
      <c r="M28" s="22">
        <v>0</v>
      </c>
      <c r="N28" s="22">
        <f t="shared" si="16"/>
        <v>60347.487687045708</v>
      </c>
      <c r="O28" s="22">
        <f t="shared" si="17"/>
        <v>59684.59818704566</v>
      </c>
      <c r="P28" s="32">
        <f t="shared" si="18"/>
        <v>5.3084295652022107E-2</v>
      </c>
      <c r="Q28" s="32">
        <f t="shared" si="19"/>
        <v>5.3210863740222041E-2</v>
      </c>
      <c r="R28" s="11"/>
      <c r="S28" s="22">
        <v>1136823.7431769886</v>
      </c>
      <c r="T28" s="22">
        <v>15161.8495</v>
      </c>
      <c r="U28" s="22">
        <f t="shared" si="20"/>
        <v>1121661.8936769885</v>
      </c>
      <c r="V28" s="26">
        <f t="shared" si="21"/>
        <v>662.88950000000114</v>
      </c>
      <c r="W28" s="22">
        <v>0</v>
      </c>
      <c r="X28" s="22">
        <f t="shared" si="22"/>
        <v>60347.487687045708</v>
      </c>
      <c r="Y28" s="22">
        <f t="shared" si="23"/>
        <v>59684.59818704566</v>
      </c>
      <c r="Z28" s="32">
        <f t="shared" si="24"/>
        <v>5.3084295652022107E-2</v>
      </c>
      <c r="AA28" s="32">
        <f t="shared" si="25"/>
        <v>5.3210863740222041E-2</v>
      </c>
      <c r="AB28" s="42"/>
      <c r="AC28" s="22">
        <v>1136823.7431769886</v>
      </c>
      <c r="AD28" s="22">
        <v>15161.8495</v>
      </c>
      <c r="AE28" s="22">
        <f t="shared" si="26"/>
        <v>1121661.8936769885</v>
      </c>
      <c r="AF28" s="26">
        <f t="shared" si="27"/>
        <v>662.88950000000114</v>
      </c>
      <c r="AG28" s="22">
        <v>0</v>
      </c>
      <c r="AH28" s="22">
        <f t="shared" si="28"/>
        <v>60347.487687045708</v>
      </c>
      <c r="AI28" s="22">
        <f t="shared" si="29"/>
        <v>59684.59818704566</v>
      </c>
      <c r="AJ28" s="32">
        <f t="shared" si="30"/>
        <v>5.3084295652022107E-2</v>
      </c>
      <c r="AK28" s="32">
        <f t="shared" si="31"/>
        <v>5.3210863740222041E-2</v>
      </c>
      <c r="AL28" s="11"/>
      <c r="AM28" s="22">
        <v>1136823.7431769886</v>
      </c>
      <c r="AN28" s="22">
        <v>15161.8495</v>
      </c>
      <c r="AO28" s="22">
        <f t="shared" si="32"/>
        <v>1121661.8936769885</v>
      </c>
      <c r="AP28" s="26">
        <f t="shared" si="33"/>
        <v>662.88950000000114</v>
      </c>
      <c r="AQ28" s="22">
        <v>0</v>
      </c>
      <c r="AR28" s="22">
        <f t="shared" si="34"/>
        <v>60347.487687045708</v>
      </c>
      <c r="AS28" s="22">
        <f t="shared" si="35"/>
        <v>59684.59818704566</v>
      </c>
      <c r="AT28" s="32">
        <f t="shared" si="36"/>
        <v>5.3084295652022107E-2</v>
      </c>
      <c r="AU28" s="32">
        <f t="shared" si="37"/>
        <v>5.3210863740222041E-2</v>
      </c>
      <c r="AV28" s="42"/>
      <c r="AW28" s="22">
        <v>1136823.7431769886</v>
      </c>
      <c r="AX28" s="22">
        <v>15161.8495</v>
      </c>
      <c r="AY28" s="22">
        <f t="shared" si="38"/>
        <v>1121661.8936769885</v>
      </c>
      <c r="AZ28" s="26">
        <f t="shared" si="39"/>
        <v>662.88950000000114</v>
      </c>
      <c r="BA28" s="22">
        <v>0</v>
      </c>
      <c r="BB28" s="22">
        <f t="shared" si="40"/>
        <v>60347.487687045708</v>
      </c>
      <c r="BC28" s="22">
        <f t="shared" si="41"/>
        <v>59684.59818704566</v>
      </c>
      <c r="BD28" s="32">
        <f t="shared" si="42"/>
        <v>5.3084295652022107E-2</v>
      </c>
      <c r="BE28" s="32">
        <f t="shared" si="43"/>
        <v>5.3210863740222041E-2</v>
      </c>
      <c r="BF28" s="11"/>
      <c r="BG28" s="22">
        <v>1136823.7431769886</v>
      </c>
      <c r="BH28" s="22">
        <v>15161.8495</v>
      </c>
      <c r="BI28" s="22">
        <f t="shared" si="44"/>
        <v>1121661.8936769885</v>
      </c>
      <c r="BJ28" s="26">
        <f t="shared" si="45"/>
        <v>662.88950000000114</v>
      </c>
      <c r="BK28" s="22">
        <v>0</v>
      </c>
      <c r="BL28" s="22">
        <f t="shared" si="46"/>
        <v>60347.487687045708</v>
      </c>
      <c r="BM28" s="22">
        <f t="shared" si="47"/>
        <v>59684.59818704566</v>
      </c>
      <c r="BN28" s="32">
        <f t="shared" si="48"/>
        <v>5.3084295652022107E-2</v>
      </c>
      <c r="BO28" s="32">
        <f t="shared" si="49"/>
        <v>5.3210863740222041E-2</v>
      </c>
      <c r="BP28" s="42"/>
      <c r="BQ28" s="22">
        <v>1132156.3695954545</v>
      </c>
      <c r="BR28" s="22">
        <v>15161.8495</v>
      </c>
      <c r="BS28" s="22">
        <f t="shared" si="50"/>
        <v>1116994.5200954545</v>
      </c>
      <c r="BT28" s="26">
        <f t="shared" si="51"/>
        <v>662.88950000000114</v>
      </c>
      <c r="BU28" s="22">
        <v>0</v>
      </c>
      <c r="BV28" s="22">
        <f t="shared" si="52"/>
        <v>55680.11410551169</v>
      </c>
      <c r="BW28" s="22">
        <f t="shared" si="53"/>
        <v>55017.224605511641</v>
      </c>
      <c r="BX28" s="32">
        <f t="shared" si="54"/>
        <v>4.9180586357878704E-2</v>
      </c>
      <c r="BY28" s="32">
        <f t="shared" si="55"/>
        <v>4.9254695180429409E-2</v>
      </c>
      <c r="BZ28" s="42"/>
      <c r="CA28" s="22">
        <v>1135788.8852224431</v>
      </c>
      <c r="CB28" s="22">
        <v>15161.8495</v>
      </c>
      <c r="CC28" s="22">
        <f t="shared" si="56"/>
        <v>1120627.0357224431</v>
      </c>
      <c r="CD28" s="26">
        <f t="shared" si="57"/>
        <v>662.88950000000114</v>
      </c>
      <c r="CE28" s="22">
        <v>0</v>
      </c>
      <c r="CF28" s="22">
        <f t="shared" si="58"/>
        <v>59312.629732500296</v>
      </c>
      <c r="CG28" s="22">
        <f t="shared" si="59"/>
        <v>58649.740232500248</v>
      </c>
      <c r="CH28" s="32">
        <f t="shared" si="60"/>
        <v>5.2221526820879195E-2</v>
      </c>
      <c r="CI28" s="32">
        <f t="shared" si="61"/>
        <v>5.2336538708161788E-2</v>
      </c>
      <c r="CJ28" s="42"/>
      <c r="CK28" s="22">
        <v>1134754.0272678977</v>
      </c>
      <c r="CL28" s="22">
        <v>15161.8495</v>
      </c>
      <c r="CM28" s="22">
        <f t="shared" si="62"/>
        <v>1119592.1777678977</v>
      </c>
      <c r="CN28" s="26">
        <f t="shared" si="63"/>
        <v>662.88950000000114</v>
      </c>
      <c r="CO28" s="22">
        <v>0</v>
      </c>
      <c r="CP28" s="22">
        <f t="shared" si="64"/>
        <v>58277.771777954884</v>
      </c>
      <c r="CQ28" s="22">
        <f t="shared" si="65"/>
        <v>57614.882277954835</v>
      </c>
      <c r="CR28" s="32">
        <f t="shared" si="66"/>
        <v>5.1357184356743781E-2</v>
      </c>
      <c r="CS28" s="32">
        <f t="shared" si="67"/>
        <v>5.1460597369320814E-2</v>
      </c>
      <c r="CT28" s="42"/>
      <c r="CU28" s="22">
        <v>1136823.7431769886</v>
      </c>
      <c r="CV28" s="22">
        <v>15161.8495</v>
      </c>
      <c r="CW28" s="22">
        <f t="shared" si="68"/>
        <v>1121661.8936769885</v>
      </c>
      <c r="CX28" s="26">
        <f t="shared" si="69"/>
        <v>662.88950000000114</v>
      </c>
      <c r="CY28" s="22">
        <v>0</v>
      </c>
      <c r="CZ28" s="22">
        <f t="shared" si="70"/>
        <v>60347.487687045708</v>
      </c>
      <c r="DA28" s="22">
        <f t="shared" si="71"/>
        <v>59684.59818704566</v>
      </c>
      <c r="DB28" s="32">
        <f t="shared" si="72"/>
        <v>5.3084295652022107E-2</v>
      </c>
      <c r="DC28" s="32">
        <f t="shared" si="73"/>
        <v>5.3210863740222041E-2</v>
      </c>
      <c r="DD28" s="42"/>
      <c r="DE28" s="22">
        <v>1136823.7431769886</v>
      </c>
      <c r="DF28" s="22">
        <v>15161.8495</v>
      </c>
      <c r="DG28" s="22">
        <f t="shared" si="74"/>
        <v>1121661.8936769885</v>
      </c>
      <c r="DH28" s="26">
        <f t="shared" si="75"/>
        <v>662.88950000000114</v>
      </c>
      <c r="DI28" s="22">
        <v>0</v>
      </c>
      <c r="DJ28" s="22">
        <f t="shared" si="76"/>
        <v>60347.487687045708</v>
      </c>
      <c r="DK28" s="22">
        <f t="shared" si="77"/>
        <v>59684.59818704566</v>
      </c>
      <c r="DL28" s="32">
        <f t="shared" si="78"/>
        <v>5.3084295652022107E-2</v>
      </c>
      <c r="DM28" s="32">
        <f t="shared" si="79"/>
        <v>5.3210863740222041E-2</v>
      </c>
      <c r="DN28" s="42"/>
      <c r="DO28" s="22">
        <v>1136823.7431769886</v>
      </c>
      <c r="DP28" s="22">
        <v>15161.8495</v>
      </c>
      <c r="DQ28" s="22">
        <f t="shared" si="80"/>
        <v>1121661.8936769885</v>
      </c>
      <c r="DR28" s="26">
        <f t="shared" si="81"/>
        <v>662.88950000000114</v>
      </c>
      <c r="DS28" s="22">
        <v>0</v>
      </c>
      <c r="DT28" s="22">
        <f t="shared" si="82"/>
        <v>60347.487687045708</v>
      </c>
      <c r="DU28" s="22">
        <f t="shared" si="83"/>
        <v>59684.59818704566</v>
      </c>
      <c r="DV28" s="32">
        <f t="shared" si="84"/>
        <v>5.3084295652022107E-2</v>
      </c>
      <c r="DW28" s="32">
        <f t="shared" si="85"/>
        <v>5.3210863740222041E-2</v>
      </c>
      <c r="DX28" s="42"/>
      <c r="DY28" s="22">
        <v>1136823.7431769886</v>
      </c>
      <c r="DZ28" s="22">
        <v>15161.8495</v>
      </c>
      <c r="EA28" s="22">
        <f t="shared" si="86"/>
        <v>1121661.8936769885</v>
      </c>
      <c r="EB28" s="26">
        <f t="shared" si="87"/>
        <v>662.88950000000114</v>
      </c>
      <c r="EC28" s="22">
        <v>0</v>
      </c>
      <c r="ED28" s="22">
        <f t="shared" si="88"/>
        <v>60347.487687045708</v>
      </c>
      <c r="EE28" s="22">
        <f t="shared" si="89"/>
        <v>59684.59818704566</v>
      </c>
      <c r="EF28" s="32">
        <f t="shared" si="90"/>
        <v>5.3084295652022107E-2</v>
      </c>
      <c r="EG28" s="32">
        <f t="shared" si="91"/>
        <v>5.3210863740222041E-2</v>
      </c>
      <c r="EH28" s="42"/>
      <c r="EI28" s="45">
        <v>0</v>
      </c>
    </row>
    <row r="29" spans="1:139" x14ac:dyDescent="0.3">
      <c r="A29" s="20">
        <v>8912239</v>
      </c>
      <c r="B29" s="20" t="s">
        <v>176</v>
      </c>
      <c r="C29" s="21">
        <v>164</v>
      </c>
      <c r="D29" s="22">
        <v>786013.08152424998</v>
      </c>
      <c r="E29" s="22">
        <v>14892.16</v>
      </c>
      <c r="F29" s="22">
        <f t="shared" si="13"/>
        <v>771120.92152424995</v>
      </c>
      <c r="G29" s="11"/>
      <c r="H29" s="34">
        <v>164</v>
      </c>
      <c r="I29" s="22">
        <v>827637.27634994115</v>
      </c>
      <c r="J29" s="22">
        <v>13273.146500000001</v>
      </c>
      <c r="K29" s="22">
        <f t="shared" si="14"/>
        <v>814364.12984994112</v>
      </c>
      <c r="L29" s="26">
        <f t="shared" si="15"/>
        <v>-1619.0134999999991</v>
      </c>
      <c r="M29" s="22">
        <v>0</v>
      </c>
      <c r="N29" s="22">
        <f t="shared" si="16"/>
        <v>41624.194825691171</v>
      </c>
      <c r="O29" s="22">
        <f t="shared" si="17"/>
        <v>43243.208325691172</v>
      </c>
      <c r="P29" s="32">
        <f t="shared" si="18"/>
        <v>5.0292798566617065E-2</v>
      </c>
      <c r="Q29" s="32">
        <f t="shared" si="19"/>
        <v>5.3100580858908147E-2</v>
      </c>
      <c r="R29" s="11"/>
      <c r="S29" s="22">
        <v>827637.27634994115</v>
      </c>
      <c r="T29" s="22">
        <v>13273.146500000001</v>
      </c>
      <c r="U29" s="22">
        <f t="shared" si="20"/>
        <v>814364.12984994112</v>
      </c>
      <c r="V29" s="26">
        <f t="shared" si="21"/>
        <v>-1619.0134999999991</v>
      </c>
      <c r="W29" s="22">
        <v>0</v>
      </c>
      <c r="X29" s="22">
        <f t="shared" si="22"/>
        <v>41624.194825691171</v>
      </c>
      <c r="Y29" s="22">
        <f t="shared" si="23"/>
        <v>43243.208325691172</v>
      </c>
      <c r="Z29" s="32">
        <f t="shared" si="24"/>
        <v>5.0292798566617065E-2</v>
      </c>
      <c r="AA29" s="32">
        <f t="shared" si="25"/>
        <v>5.3100580858908147E-2</v>
      </c>
      <c r="AB29" s="42"/>
      <c r="AC29" s="22">
        <v>827637.27634994115</v>
      </c>
      <c r="AD29" s="22">
        <v>13273.146500000001</v>
      </c>
      <c r="AE29" s="22">
        <f t="shared" si="26"/>
        <v>814364.12984994112</v>
      </c>
      <c r="AF29" s="26">
        <f t="shared" si="27"/>
        <v>-1619.0134999999991</v>
      </c>
      <c r="AG29" s="22">
        <v>0</v>
      </c>
      <c r="AH29" s="22">
        <f t="shared" si="28"/>
        <v>41624.194825691171</v>
      </c>
      <c r="AI29" s="22">
        <f t="shared" si="29"/>
        <v>43243.208325691172</v>
      </c>
      <c r="AJ29" s="32">
        <f t="shared" si="30"/>
        <v>5.0292798566617065E-2</v>
      </c>
      <c r="AK29" s="32">
        <f t="shared" si="31"/>
        <v>5.3100580858908147E-2</v>
      </c>
      <c r="AL29" s="11"/>
      <c r="AM29" s="22">
        <v>827637.27634994115</v>
      </c>
      <c r="AN29" s="22">
        <v>13273.146500000001</v>
      </c>
      <c r="AO29" s="22">
        <f t="shared" si="32"/>
        <v>814364.12984994112</v>
      </c>
      <c r="AP29" s="26">
        <f t="shared" si="33"/>
        <v>-1619.0134999999991</v>
      </c>
      <c r="AQ29" s="22">
        <v>0</v>
      </c>
      <c r="AR29" s="22">
        <f t="shared" si="34"/>
        <v>41624.194825691171</v>
      </c>
      <c r="AS29" s="22">
        <f t="shared" si="35"/>
        <v>43243.208325691172</v>
      </c>
      <c r="AT29" s="32">
        <f t="shared" si="36"/>
        <v>5.0292798566617065E-2</v>
      </c>
      <c r="AU29" s="32">
        <f t="shared" si="37"/>
        <v>5.3100580858908147E-2</v>
      </c>
      <c r="AV29" s="42"/>
      <c r="AW29" s="22">
        <v>827637.27634994115</v>
      </c>
      <c r="AX29" s="22">
        <v>13273.146500000001</v>
      </c>
      <c r="AY29" s="22">
        <f t="shared" si="38"/>
        <v>814364.12984994112</v>
      </c>
      <c r="AZ29" s="26">
        <f t="shared" si="39"/>
        <v>-1619.0134999999991</v>
      </c>
      <c r="BA29" s="22">
        <v>0</v>
      </c>
      <c r="BB29" s="22">
        <f t="shared" si="40"/>
        <v>41624.194825691171</v>
      </c>
      <c r="BC29" s="22">
        <f t="shared" si="41"/>
        <v>43243.208325691172</v>
      </c>
      <c r="BD29" s="32">
        <f t="shared" si="42"/>
        <v>5.0292798566617065E-2</v>
      </c>
      <c r="BE29" s="32">
        <f t="shared" si="43"/>
        <v>5.3100580858908147E-2</v>
      </c>
      <c r="BF29" s="11"/>
      <c r="BG29" s="22">
        <v>827637.27634994115</v>
      </c>
      <c r="BH29" s="22">
        <v>13273.146500000001</v>
      </c>
      <c r="BI29" s="22">
        <f t="shared" si="44"/>
        <v>814364.12984994112</v>
      </c>
      <c r="BJ29" s="26">
        <f t="shared" si="45"/>
        <v>-1619.0134999999991</v>
      </c>
      <c r="BK29" s="22">
        <v>0</v>
      </c>
      <c r="BL29" s="22">
        <f t="shared" si="46"/>
        <v>41624.194825691171</v>
      </c>
      <c r="BM29" s="22">
        <f t="shared" si="47"/>
        <v>43243.208325691172</v>
      </c>
      <c r="BN29" s="32">
        <f t="shared" si="48"/>
        <v>5.0292798566617065E-2</v>
      </c>
      <c r="BO29" s="32">
        <f t="shared" si="49"/>
        <v>5.3100580858908147E-2</v>
      </c>
      <c r="BP29" s="42"/>
      <c r="BQ29" s="22">
        <v>824441.14181737672</v>
      </c>
      <c r="BR29" s="22">
        <v>13273.146500000001</v>
      </c>
      <c r="BS29" s="22">
        <f t="shared" si="50"/>
        <v>811167.99531737668</v>
      </c>
      <c r="BT29" s="26">
        <f t="shared" si="51"/>
        <v>-1619.0134999999991</v>
      </c>
      <c r="BU29" s="22">
        <v>0</v>
      </c>
      <c r="BV29" s="22">
        <f t="shared" si="52"/>
        <v>38428.060293126735</v>
      </c>
      <c r="BW29" s="22">
        <f t="shared" si="53"/>
        <v>40047.073793126736</v>
      </c>
      <c r="BX29" s="32">
        <f t="shared" si="54"/>
        <v>4.6611041521310924E-2</v>
      </c>
      <c r="BY29" s="32">
        <f t="shared" si="55"/>
        <v>4.9369642323546015E-2</v>
      </c>
      <c r="BZ29" s="42"/>
      <c r="CA29" s="22">
        <v>826903.50859180349</v>
      </c>
      <c r="CB29" s="22">
        <v>13273.146500000001</v>
      </c>
      <c r="CC29" s="22">
        <f t="shared" si="56"/>
        <v>813630.36209180346</v>
      </c>
      <c r="CD29" s="26">
        <f t="shared" si="57"/>
        <v>-1619.0134999999991</v>
      </c>
      <c r="CE29" s="22">
        <v>0</v>
      </c>
      <c r="CF29" s="22">
        <f t="shared" si="58"/>
        <v>40890.427067553508</v>
      </c>
      <c r="CG29" s="22">
        <f t="shared" si="59"/>
        <v>42509.440567553509</v>
      </c>
      <c r="CH29" s="32">
        <f t="shared" si="60"/>
        <v>4.9450058734408935E-2</v>
      </c>
      <c r="CI29" s="32">
        <f t="shared" si="61"/>
        <v>5.2246625185254685E-2</v>
      </c>
      <c r="CJ29" s="42"/>
      <c r="CK29" s="22">
        <v>826169.74083366571</v>
      </c>
      <c r="CL29" s="22">
        <v>13273.146500000001</v>
      </c>
      <c r="CM29" s="22">
        <f t="shared" si="62"/>
        <v>812896.59433366568</v>
      </c>
      <c r="CN29" s="26">
        <f t="shared" si="63"/>
        <v>-1619.0134999999991</v>
      </c>
      <c r="CO29" s="22">
        <v>0</v>
      </c>
      <c r="CP29" s="22">
        <f t="shared" si="64"/>
        <v>40156.659309415729</v>
      </c>
      <c r="CQ29" s="22">
        <f t="shared" si="65"/>
        <v>41775.67280941573</v>
      </c>
      <c r="CR29" s="32">
        <f t="shared" si="66"/>
        <v>4.8605821933026407E-2</v>
      </c>
      <c r="CS29" s="32">
        <f t="shared" si="67"/>
        <v>5.139112785145742E-2</v>
      </c>
      <c r="CT29" s="42"/>
      <c r="CU29" s="22">
        <v>827637.27634994115</v>
      </c>
      <c r="CV29" s="22">
        <v>13273.146500000001</v>
      </c>
      <c r="CW29" s="22">
        <f t="shared" si="68"/>
        <v>814364.12984994112</v>
      </c>
      <c r="CX29" s="26">
        <f t="shared" si="69"/>
        <v>-1619.0134999999991</v>
      </c>
      <c r="CY29" s="22">
        <v>0</v>
      </c>
      <c r="CZ29" s="22">
        <f t="shared" si="70"/>
        <v>41624.194825691171</v>
      </c>
      <c r="DA29" s="22">
        <f t="shared" si="71"/>
        <v>43243.208325691172</v>
      </c>
      <c r="DB29" s="32">
        <f t="shared" si="72"/>
        <v>5.0292798566617065E-2</v>
      </c>
      <c r="DC29" s="32">
        <f t="shared" si="73"/>
        <v>5.3100580858908147E-2</v>
      </c>
      <c r="DD29" s="42"/>
      <c r="DE29" s="22">
        <v>827637.27634994115</v>
      </c>
      <c r="DF29" s="22">
        <v>13273.146500000001</v>
      </c>
      <c r="DG29" s="22">
        <f t="shared" si="74"/>
        <v>814364.12984994112</v>
      </c>
      <c r="DH29" s="26">
        <f t="shared" si="75"/>
        <v>-1619.0134999999991</v>
      </c>
      <c r="DI29" s="22">
        <v>0</v>
      </c>
      <c r="DJ29" s="22">
        <f t="shared" si="76"/>
        <v>41624.194825691171</v>
      </c>
      <c r="DK29" s="22">
        <f t="shared" si="77"/>
        <v>43243.208325691172</v>
      </c>
      <c r="DL29" s="32">
        <f t="shared" si="78"/>
        <v>5.0292798566617065E-2</v>
      </c>
      <c r="DM29" s="32">
        <f t="shared" si="79"/>
        <v>5.3100580858908147E-2</v>
      </c>
      <c r="DN29" s="42"/>
      <c r="DO29" s="22">
        <v>827637.27634994115</v>
      </c>
      <c r="DP29" s="22">
        <v>13273.146500000001</v>
      </c>
      <c r="DQ29" s="22">
        <f t="shared" si="80"/>
        <v>814364.12984994112</v>
      </c>
      <c r="DR29" s="26">
        <f t="shared" si="81"/>
        <v>-1619.0134999999991</v>
      </c>
      <c r="DS29" s="22">
        <v>0</v>
      </c>
      <c r="DT29" s="22">
        <f t="shared" si="82"/>
        <v>41624.194825691171</v>
      </c>
      <c r="DU29" s="22">
        <f t="shared" si="83"/>
        <v>43243.208325691172</v>
      </c>
      <c r="DV29" s="32">
        <f t="shared" si="84"/>
        <v>5.0292798566617065E-2</v>
      </c>
      <c r="DW29" s="32">
        <f t="shared" si="85"/>
        <v>5.3100580858908147E-2</v>
      </c>
      <c r="DX29" s="42"/>
      <c r="DY29" s="22">
        <v>827637.27634994115</v>
      </c>
      <c r="DZ29" s="22">
        <v>13273.146500000001</v>
      </c>
      <c r="EA29" s="22">
        <f t="shared" si="86"/>
        <v>814364.12984994112</v>
      </c>
      <c r="EB29" s="26">
        <f t="shared" si="87"/>
        <v>-1619.0134999999991</v>
      </c>
      <c r="EC29" s="22">
        <v>0</v>
      </c>
      <c r="ED29" s="22">
        <f t="shared" si="88"/>
        <v>41624.194825691171</v>
      </c>
      <c r="EE29" s="22">
        <f t="shared" si="89"/>
        <v>43243.208325691172</v>
      </c>
      <c r="EF29" s="32">
        <f t="shared" si="90"/>
        <v>5.0292798566617065E-2</v>
      </c>
      <c r="EG29" s="32">
        <f t="shared" si="91"/>
        <v>5.3100580858908147E-2</v>
      </c>
      <c r="EH29" s="42"/>
      <c r="EI29" s="45">
        <v>0</v>
      </c>
    </row>
    <row r="30" spans="1:139" x14ac:dyDescent="0.3">
      <c r="A30" s="20">
        <v>8912248</v>
      </c>
      <c r="B30" s="20" t="s">
        <v>177</v>
      </c>
      <c r="C30" s="21">
        <v>178</v>
      </c>
      <c r="D30" s="22">
        <v>798150.12669977965</v>
      </c>
      <c r="E30" s="22">
        <v>13524.24</v>
      </c>
      <c r="F30" s="22">
        <f t="shared" si="13"/>
        <v>784625.88669977966</v>
      </c>
      <c r="G30" s="11"/>
      <c r="H30" s="34">
        <v>178</v>
      </c>
      <c r="I30" s="22">
        <v>841018.05782115331</v>
      </c>
      <c r="J30" s="22">
        <v>14142.565500000001</v>
      </c>
      <c r="K30" s="22">
        <f t="shared" si="14"/>
        <v>826875.49232115329</v>
      </c>
      <c r="L30" s="26">
        <f t="shared" si="15"/>
        <v>618.32550000000083</v>
      </c>
      <c r="M30" s="22">
        <v>0</v>
      </c>
      <c r="N30" s="22">
        <f t="shared" si="16"/>
        <v>42867.931121373666</v>
      </c>
      <c r="O30" s="22">
        <f t="shared" si="17"/>
        <v>42249.60562137363</v>
      </c>
      <c r="P30" s="32">
        <f t="shared" si="18"/>
        <v>5.0971475252781964E-2</v>
      </c>
      <c r="Q30" s="32">
        <f t="shared" si="19"/>
        <v>5.1095486580178082E-2</v>
      </c>
      <c r="R30" s="11"/>
      <c r="S30" s="22">
        <v>841018.05782115331</v>
      </c>
      <c r="T30" s="22">
        <v>14142.565500000001</v>
      </c>
      <c r="U30" s="22">
        <f t="shared" si="20"/>
        <v>826875.49232115329</v>
      </c>
      <c r="V30" s="26">
        <f t="shared" si="21"/>
        <v>618.32550000000083</v>
      </c>
      <c r="W30" s="22">
        <v>0</v>
      </c>
      <c r="X30" s="22">
        <f t="shared" si="22"/>
        <v>42867.931121373666</v>
      </c>
      <c r="Y30" s="22">
        <f t="shared" si="23"/>
        <v>42249.60562137363</v>
      </c>
      <c r="Z30" s="32">
        <f t="shared" si="24"/>
        <v>5.0971475252781964E-2</v>
      </c>
      <c r="AA30" s="32">
        <f t="shared" si="25"/>
        <v>5.1095486580178082E-2</v>
      </c>
      <c r="AB30" s="42"/>
      <c r="AC30" s="22">
        <v>841018.05782115331</v>
      </c>
      <c r="AD30" s="22">
        <v>14142.565500000001</v>
      </c>
      <c r="AE30" s="22">
        <f t="shared" si="26"/>
        <v>826875.49232115329</v>
      </c>
      <c r="AF30" s="26">
        <f t="shared" si="27"/>
        <v>618.32550000000083</v>
      </c>
      <c r="AG30" s="22">
        <v>0</v>
      </c>
      <c r="AH30" s="22">
        <f t="shared" si="28"/>
        <v>42867.931121373666</v>
      </c>
      <c r="AI30" s="22">
        <f t="shared" si="29"/>
        <v>42249.60562137363</v>
      </c>
      <c r="AJ30" s="32">
        <f t="shared" si="30"/>
        <v>5.0971475252781964E-2</v>
      </c>
      <c r="AK30" s="32">
        <f t="shared" si="31"/>
        <v>5.1095486580178082E-2</v>
      </c>
      <c r="AL30" s="11"/>
      <c r="AM30" s="22">
        <v>841018.05782115331</v>
      </c>
      <c r="AN30" s="22">
        <v>14142.565500000001</v>
      </c>
      <c r="AO30" s="22">
        <f t="shared" si="32"/>
        <v>826875.49232115329</v>
      </c>
      <c r="AP30" s="26">
        <f t="shared" si="33"/>
        <v>618.32550000000083</v>
      </c>
      <c r="AQ30" s="22">
        <v>0</v>
      </c>
      <c r="AR30" s="22">
        <f t="shared" si="34"/>
        <v>42867.931121373666</v>
      </c>
      <c r="AS30" s="22">
        <f t="shared" si="35"/>
        <v>42249.60562137363</v>
      </c>
      <c r="AT30" s="32">
        <f t="shared" si="36"/>
        <v>5.0971475252781964E-2</v>
      </c>
      <c r="AU30" s="32">
        <f t="shared" si="37"/>
        <v>5.1095486580178082E-2</v>
      </c>
      <c r="AV30" s="42"/>
      <c r="AW30" s="22">
        <v>841018.05782115331</v>
      </c>
      <c r="AX30" s="22">
        <v>14142.565500000001</v>
      </c>
      <c r="AY30" s="22">
        <f t="shared" si="38"/>
        <v>826875.49232115329</v>
      </c>
      <c r="AZ30" s="26">
        <f t="shared" si="39"/>
        <v>618.32550000000083</v>
      </c>
      <c r="BA30" s="22">
        <v>0</v>
      </c>
      <c r="BB30" s="22">
        <f t="shared" si="40"/>
        <v>42867.931121373666</v>
      </c>
      <c r="BC30" s="22">
        <f t="shared" si="41"/>
        <v>42249.60562137363</v>
      </c>
      <c r="BD30" s="32">
        <f t="shared" si="42"/>
        <v>5.0971475252781964E-2</v>
      </c>
      <c r="BE30" s="32">
        <f t="shared" si="43"/>
        <v>5.1095486580178082E-2</v>
      </c>
      <c r="BF30" s="11"/>
      <c r="BG30" s="22">
        <v>841018.05782115331</v>
      </c>
      <c r="BH30" s="22">
        <v>14142.565500000001</v>
      </c>
      <c r="BI30" s="22">
        <f t="shared" si="44"/>
        <v>826875.49232115329</v>
      </c>
      <c r="BJ30" s="26">
        <f t="shared" si="45"/>
        <v>618.32550000000083</v>
      </c>
      <c r="BK30" s="22">
        <v>0</v>
      </c>
      <c r="BL30" s="22">
        <f t="shared" si="46"/>
        <v>42867.931121373666</v>
      </c>
      <c r="BM30" s="22">
        <f t="shared" si="47"/>
        <v>42249.60562137363</v>
      </c>
      <c r="BN30" s="32">
        <f t="shared" si="48"/>
        <v>5.0971475252781964E-2</v>
      </c>
      <c r="BO30" s="32">
        <f t="shared" si="49"/>
        <v>5.1095486580178082E-2</v>
      </c>
      <c r="BP30" s="42"/>
      <c r="BQ30" s="22">
        <v>838700.14664116502</v>
      </c>
      <c r="BR30" s="22">
        <v>14142.565500000001</v>
      </c>
      <c r="BS30" s="22">
        <f t="shared" si="50"/>
        <v>824557.58114116499</v>
      </c>
      <c r="BT30" s="26">
        <f t="shared" si="51"/>
        <v>618.32550000000083</v>
      </c>
      <c r="BU30" s="22">
        <v>0</v>
      </c>
      <c r="BV30" s="22">
        <f t="shared" si="52"/>
        <v>40550.01994138537</v>
      </c>
      <c r="BW30" s="22">
        <f t="shared" si="53"/>
        <v>39931.694441385334</v>
      </c>
      <c r="BX30" s="32">
        <f t="shared" si="54"/>
        <v>4.8348650115038735E-2</v>
      </c>
      <c r="BY30" s="32">
        <f t="shared" si="55"/>
        <v>4.8428024136435648E-2</v>
      </c>
      <c r="BZ30" s="42"/>
      <c r="CA30" s="22">
        <v>840417.45871731534</v>
      </c>
      <c r="CB30" s="22">
        <v>14142.565500000001</v>
      </c>
      <c r="CC30" s="22">
        <f t="shared" si="56"/>
        <v>826274.89321731532</v>
      </c>
      <c r="CD30" s="26">
        <f t="shared" si="57"/>
        <v>618.32550000000083</v>
      </c>
      <c r="CE30" s="22">
        <v>0</v>
      </c>
      <c r="CF30" s="22">
        <f t="shared" si="58"/>
        <v>42267.332017535693</v>
      </c>
      <c r="CG30" s="22">
        <f t="shared" si="59"/>
        <v>41649.006517535658</v>
      </c>
      <c r="CH30" s="32">
        <f t="shared" si="60"/>
        <v>5.0293257926895145E-2</v>
      </c>
      <c r="CI30" s="32">
        <f t="shared" si="61"/>
        <v>5.0405750990889321E-2</v>
      </c>
      <c r="CJ30" s="42"/>
      <c r="CK30" s="22">
        <v>839816.85961347749</v>
      </c>
      <c r="CL30" s="22">
        <v>14142.565500000001</v>
      </c>
      <c r="CM30" s="22">
        <f t="shared" si="62"/>
        <v>825674.29411347746</v>
      </c>
      <c r="CN30" s="26">
        <f t="shared" si="63"/>
        <v>618.32550000000083</v>
      </c>
      <c r="CO30" s="22">
        <v>0</v>
      </c>
      <c r="CP30" s="22">
        <f t="shared" si="64"/>
        <v>41666.732913697837</v>
      </c>
      <c r="CQ30" s="22">
        <f t="shared" si="65"/>
        <v>41048.407413697802</v>
      </c>
      <c r="CR30" s="32">
        <f t="shared" si="66"/>
        <v>4.9614070540182763E-2</v>
      </c>
      <c r="CS30" s="32">
        <f t="shared" si="67"/>
        <v>4.9715011968213541E-2</v>
      </c>
      <c r="CT30" s="42"/>
      <c r="CU30" s="22">
        <v>841018.05782115331</v>
      </c>
      <c r="CV30" s="22">
        <v>14142.565500000001</v>
      </c>
      <c r="CW30" s="22">
        <f t="shared" si="68"/>
        <v>826875.49232115329</v>
      </c>
      <c r="CX30" s="26">
        <f t="shared" si="69"/>
        <v>618.32550000000083</v>
      </c>
      <c r="CY30" s="22">
        <v>0</v>
      </c>
      <c r="CZ30" s="22">
        <f t="shared" si="70"/>
        <v>42867.931121373666</v>
      </c>
      <c r="DA30" s="22">
        <f t="shared" si="71"/>
        <v>42249.60562137363</v>
      </c>
      <c r="DB30" s="32">
        <f t="shared" si="72"/>
        <v>5.0971475252781964E-2</v>
      </c>
      <c r="DC30" s="32">
        <f t="shared" si="73"/>
        <v>5.1095486580178082E-2</v>
      </c>
      <c r="DD30" s="42"/>
      <c r="DE30" s="22">
        <v>841018.05782115331</v>
      </c>
      <c r="DF30" s="22">
        <v>14142.565500000001</v>
      </c>
      <c r="DG30" s="22">
        <f t="shared" si="74"/>
        <v>826875.49232115329</v>
      </c>
      <c r="DH30" s="26">
        <f t="shared" si="75"/>
        <v>618.32550000000083</v>
      </c>
      <c r="DI30" s="22">
        <v>0</v>
      </c>
      <c r="DJ30" s="22">
        <f t="shared" si="76"/>
        <v>42867.931121373666</v>
      </c>
      <c r="DK30" s="22">
        <f t="shared" si="77"/>
        <v>42249.60562137363</v>
      </c>
      <c r="DL30" s="32">
        <f t="shared" si="78"/>
        <v>5.0971475252781964E-2</v>
      </c>
      <c r="DM30" s="32">
        <f t="shared" si="79"/>
        <v>5.1095486580178082E-2</v>
      </c>
      <c r="DN30" s="42"/>
      <c r="DO30" s="22">
        <v>841018.05782115331</v>
      </c>
      <c r="DP30" s="22">
        <v>14142.565500000001</v>
      </c>
      <c r="DQ30" s="22">
        <f t="shared" si="80"/>
        <v>826875.49232115329</v>
      </c>
      <c r="DR30" s="26">
        <f t="shared" si="81"/>
        <v>618.32550000000083</v>
      </c>
      <c r="DS30" s="22">
        <v>0</v>
      </c>
      <c r="DT30" s="22">
        <f t="shared" si="82"/>
        <v>42867.931121373666</v>
      </c>
      <c r="DU30" s="22">
        <f t="shared" si="83"/>
        <v>42249.60562137363</v>
      </c>
      <c r="DV30" s="32">
        <f t="shared" si="84"/>
        <v>5.0971475252781964E-2</v>
      </c>
      <c r="DW30" s="32">
        <f t="shared" si="85"/>
        <v>5.1095486580178082E-2</v>
      </c>
      <c r="DX30" s="42"/>
      <c r="DY30" s="22">
        <v>841018.05782115331</v>
      </c>
      <c r="DZ30" s="22">
        <v>14142.565500000001</v>
      </c>
      <c r="EA30" s="22">
        <f t="shared" si="86"/>
        <v>826875.49232115329</v>
      </c>
      <c r="EB30" s="26">
        <f t="shared" si="87"/>
        <v>618.32550000000083</v>
      </c>
      <c r="EC30" s="22">
        <v>0</v>
      </c>
      <c r="ED30" s="22">
        <f t="shared" si="88"/>
        <v>42867.931121373666</v>
      </c>
      <c r="EE30" s="22">
        <f t="shared" si="89"/>
        <v>42249.60562137363</v>
      </c>
      <c r="EF30" s="32">
        <f t="shared" si="90"/>
        <v>5.0971475252781964E-2</v>
      </c>
      <c r="EG30" s="32">
        <f t="shared" si="91"/>
        <v>5.1095486580178082E-2</v>
      </c>
      <c r="EH30" s="42"/>
      <c r="EI30" s="45">
        <v>0</v>
      </c>
    </row>
    <row r="31" spans="1:139" x14ac:dyDescent="0.3">
      <c r="A31" s="20">
        <v>8912271</v>
      </c>
      <c r="B31" s="20" t="s">
        <v>178</v>
      </c>
      <c r="C31" s="21">
        <v>413</v>
      </c>
      <c r="D31" s="22">
        <v>1778405.128</v>
      </c>
      <c r="E31" s="22">
        <v>16960.128000000001</v>
      </c>
      <c r="F31" s="22">
        <f t="shared" si="13"/>
        <v>1761445</v>
      </c>
      <c r="G31" s="11"/>
      <c r="H31" s="34">
        <v>413</v>
      </c>
      <c r="I31" s="22">
        <v>1837000.5416000001</v>
      </c>
      <c r="J31" s="22">
        <v>17735.5416</v>
      </c>
      <c r="K31" s="22">
        <f t="shared" si="14"/>
        <v>1819265</v>
      </c>
      <c r="L31" s="26">
        <f t="shared" si="15"/>
        <v>775.41359999999986</v>
      </c>
      <c r="M31" s="22">
        <v>0</v>
      </c>
      <c r="N31" s="22">
        <f t="shared" si="16"/>
        <v>58595.413600000087</v>
      </c>
      <c r="O31" s="22">
        <f t="shared" si="17"/>
        <v>57820</v>
      </c>
      <c r="P31" s="32">
        <f t="shared" si="18"/>
        <v>3.1897330606644438E-2</v>
      </c>
      <c r="Q31" s="32">
        <f t="shared" si="19"/>
        <v>3.1782065834279227E-2</v>
      </c>
      <c r="R31" s="11"/>
      <c r="S31" s="22">
        <v>1837000.5416000001</v>
      </c>
      <c r="T31" s="22">
        <v>17735.5416</v>
      </c>
      <c r="U31" s="22">
        <f t="shared" si="20"/>
        <v>1819265</v>
      </c>
      <c r="V31" s="26">
        <f t="shared" si="21"/>
        <v>775.41359999999986</v>
      </c>
      <c r="W31" s="22">
        <v>0</v>
      </c>
      <c r="X31" s="22">
        <f t="shared" si="22"/>
        <v>58595.413600000087</v>
      </c>
      <c r="Y31" s="22">
        <f t="shared" si="23"/>
        <v>57820</v>
      </c>
      <c r="Z31" s="32">
        <f t="shared" si="24"/>
        <v>3.1897330606644438E-2</v>
      </c>
      <c r="AA31" s="32">
        <f t="shared" si="25"/>
        <v>3.1782065834279227E-2</v>
      </c>
      <c r="AB31" s="42"/>
      <c r="AC31" s="22">
        <v>1837000.5416000001</v>
      </c>
      <c r="AD31" s="22">
        <v>17735.5416</v>
      </c>
      <c r="AE31" s="22">
        <f t="shared" si="26"/>
        <v>1819265</v>
      </c>
      <c r="AF31" s="26">
        <f t="shared" si="27"/>
        <v>775.41359999999986</v>
      </c>
      <c r="AG31" s="22">
        <v>0</v>
      </c>
      <c r="AH31" s="22">
        <f t="shared" si="28"/>
        <v>58595.413600000087</v>
      </c>
      <c r="AI31" s="22">
        <f t="shared" si="29"/>
        <v>57820</v>
      </c>
      <c r="AJ31" s="32">
        <f t="shared" si="30"/>
        <v>3.1897330606644438E-2</v>
      </c>
      <c r="AK31" s="32">
        <f t="shared" si="31"/>
        <v>3.1782065834279227E-2</v>
      </c>
      <c r="AL31" s="11"/>
      <c r="AM31" s="22">
        <v>1837000.5416000001</v>
      </c>
      <c r="AN31" s="22">
        <v>17735.5416</v>
      </c>
      <c r="AO31" s="22">
        <f t="shared" si="32"/>
        <v>1819265</v>
      </c>
      <c r="AP31" s="26">
        <f t="shared" si="33"/>
        <v>775.41359999999986</v>
      </c>
      <c r="AQ31" s="22">
        <v>0</v>
      </c>
      <c r="AR31" s="22">
        <f t="shared" si="34"/>
        <v>58595.413600000087</v>
      </c>
      <c r="AS31" s="22">
        <f t="shared" si="35"/>
        <v>57820</v>
      </c>
      <c r="AT31" s="32">
        <f t="shared" si="36"/>
        <v>3.1897330606644438E-2</v>
      </c>
      <c r="AU31" s="32">
        <f t="shared" si="37"/>
        <v>3.1782065834279227E-2</v>
      </c>
      <c r="AV31" s="42"/>
      <c r="AW31" s="22">
        <v>1837000.5416000001</v>
      </c>
      <c r="AX31" s="22">
        <v>17735.5416</v>
      </c>
      <c r="AY31" s="22">
        <f t="shared" si="38"/>
        <v>1819265</v>
      </c>
      <c r="AZ31" s="26">
        <f t="shared" si="39"/>
        <v>775.41359999999986</v>
      </c>
      <c r="BA31" s="22">
        <v>0</v>
      </c>
      <c r="BB31" s="22">
        <f t="shared" si="40"/>
        <v>58595.413600000087</v>
      </c>
      <c r="BC31" s="22">
        <f t="shared" si="41"/>
        <v>57820</v>
      </c>
      <c r="BD31" s="32">
        <f t="shared" si="42"/>
        <v>3.1897330606644438E-2</v>
      </c>
      <c r="BE31" s="32">
        <f t="shared" si="43"/>
        <v>3.1782065834279227E-2</v>
      </c>
      <c r="BF31" s="11"/>
      <c r="BG31" s="22">
        <v>1837000.5416000001</v>
      </c>
      <c r="BH31" s="22">
        <v>17735.5416</v>
      </c>
      <c r="BI31" s="22">
        <f t="shared" si="44"/>
        <v>1819265</v>
      </c>
      <c r="BJ31" s="26">
        <f t="shared" si="45"/>
        <v>775.41359999999986</v>
      </c>
      <c r="BK31" s="22">
        <v>0</v>
      </c>
      <c r="BL31" s="22">
        <f t="shared" si="46"/>
        <v>58595.413600000087</v>
      </c>
      <c r="BM31" s="22">
        <f t="shared" si="47"/>
        <v>57820</v>
      </c>
      <c r="BN31" s="32">
        <f t="shared" si="48"/>
        <v>3.1897330606644438E-2</v>
      </c>
      <c r="BO31" s="32">
        <f t="shared" si="49"/>
        <v>3.1782065834279227E-2</v>
      </c>
      <c r="BP31" s="42"/>
      <c r="BQ31" s="22">
        <v>1837000.5416000001</v>
      </c>
      <c r="BR31" s="22">
        <v>17735.5416</v>
      </c>
      <c r="BS31" s="22">
        <f t="shared" si="50"/>
        <v>1819265</v>
      </c>
      <c r="BT31" s="26">
        <f t="shared" si="51"/>
        <v>775.41359999999986</v>
      </c>
      <c r="BU31" s="22">
        <v>0</v>
      </c>
      <c r="BV31" s="22">
        <f t="shared" si="52"/>
        <v>58595.413600000087</v>
      </c>
      <c r="BW31" s="22">
        <f t="shared" si="53"/>
        <v>57820</v>
      </c>
      <c r="BX31" s="32">
        <f t="shared" si="54"/>
        <v>3.1897330606644438E-2</v>
      </c>
      <c r="BY31" s="32">
        <f t="shared" si="55"/>
        <v>3.1782065834279227E-2</v>
      </c>
      <c r="BZ31" s="42"/>
      <c r="CA31" s="22">
        <v>1837000.5416000001</v>
      </c>
      <c r="CB31" s="22">
        <v>17735.5416</v>
      </c>
      <c r="CC31" s="22">
        <f t="shared" si="56"/>
        <v>1819265</v>
      </c>
      <c r="CD31" s="26">
        <f t="shared" si="57"/>
        <v>775.41359999999986</v>
      </c>
      <c r="CE31" s="22">
        <v>0</v>
      </c>
      <c r="CF31" s="22">
        <f t="shared" si="58"/>
        <v>58595.413600000087</v>
      </c>
      <c r="CG31" s="22">
        <f t="shared" si="59"/>
        <v>57820</v>
      </c>
      <c r="CH31" s="32">
        <f t="shared" si="60"/>
        <v>3.1897330606644438E-2</v>
      </c>
      <c r="CI31" s="32">
        <f t="shared" si="61"/>
        <v>3.1782065834279227E-2</v>
      </c>
      <c r="CJ31" s="42"/>
      <c r="CK31" s="22">
        <v>1837000.5416000001</v>
      </c>
      <c r="CL31" s="22">
        <v>17735.5416</v>
      </c>
      <c r="CM31" s="22">
        <f t="shared" si="62"/>
        <v>1819265</v>
      </c>
      <c r="CN31" s="26">
        <f t="shared" si="63"/>
        <v>775.41359999999986</v>
      </c>
      <c r="CO31" s="22">
        <v>0</v>
      </c>
      <c r="CP31" s="22">
        <f t="shared" si="64"/>
        <v>58595.413600000087</v>
      </c>
      <c r="CQ31" s="22">
        <f t="shared" si="65"/>
        <v>57820</v>
      </c>
      <c r="CR31" s="32">
        <f t="shared" si="66"/>
        <v>3.1897330606644438E-2</v>
      </c>
      <c r="CS31" s="32">
        <f t="shared" si="67"/>
        <v>3.1782065834279227E-2</v>
      </c>
      <c r="CT31" s="42"/>
      <c r="CU31" s="22">
        <v>1837000.5416000001</v>
      </c>
      <c r="CV31" s="22">
        <v>17735.5416</v>
      </c>
      <c r="CW31" s="22">
        <f t="shared" si="68"/>
        <v>1819265</v>
      </c>
      <c r="CX31" s="26">
        <f t="shared" si="69"/>
        <v>775.41359999999986</v>
      </c>
      <c r="CY31" s="22">
        <v>0</v>
      </c>
      <c r="CZ31" s="22">
        <f t="shared" si="70"/>
        <v>58595.413600000087</v>
      </c>
      <c r="DA31" s="22">
        <f t="shared" si="71"/>
        <v>57820</v>
      </c>
      <c r="DB31" s="32">
        <f t="shared" si="72"/>
        <v>3.1897330606644438E-2</v>
      </c>
      <c r="DC31" s="32">
        <f t="shared" si="73"/>
        <v>3.1782065834279227E-2</v>
      </c>
      <c r="DD31" s="42"/>
      <c r="DE31" s="22">
        <v>1837000.5416000001</v>
      </c>
      <c r="DF31" s="22">
        <v>17735.5416</v>
      </c>
      <c r="DG31" s="22">
        <f t="shared" si="74"/>
        <v>1819265</v>
      </c>
      <c r="DH31" s="26">
        <f t="shared" si="75"/>
        <v>775.41359999999986</v>
      </c>
      <c r="DI31" s="22">
        <v>0</v>
      </c>
      <c r="DJ31" s="22">
        <f t="shared" si="76"/>
        <v>58595.413600000087</v>
      </c>
      <c r="DK31" s="22">
        <f t="shared" si="77"/>
        <v>57820</v>
      </c>
      <c r="DL31" s="32">
        <f t="shared" si="78"/>
        <v>3.1897330606644438E-2</v>
      </c>
      <c r="DM31" s="32">
        <f t="shared" si="79"/>
        <v>3.1782065834279227E-2</v>
      </c>
      <c r="DN31" s="42"/>
      <c r="DO31" s="22">
        <v>1837000.5416000001</v>
      </c>
      <c r="DP31" s="22">
        <v>17735.5416</v>
      </c>
      <c r="DQ31" s="22">
        <f t="shared" si="80"/>
        <v>1819265</v>
      </c>
      <c r="DR31" s="26">
        <f t="shared" si="81"/>
        <v>775.41359999999986</v>
      </c>
      <c r="DS31" s="22">
        <v>0</v>
      </c>
      <c r="DT31" s="22">
        <f t="shared" si="82"/>
        <v>58595.413600000087</v>
      </c>
      <c r="DU31" s="22">
        <f t="shared" si="83"/>
        <v>57820</v>
      </c>
      <c r="DV31" s="32">
        <f t="shared" si="84"/>
        <v>3.1897330606644438E-2</v>
      </c>
      <c r="DW31" s="32">
        <f t="shared" si="85"/>
        <v>3.1782065834279227E-2</v>
      </c>
      <c r="DX31" s="42"/>
      <c r="DY31" s="22">
        <v>1837000.5416000001</v>
      </c>
      <c r="DZ31" s="22">
        <v>17735.5416</v>
      </c>
      <c r="EA31" s="22">
        <f t="shared" si="86"/>
        <v>1819265</v>
      </c>
      <c r="EB31" s="26">
        <f t="shared" si="87"/>
        <v>775.41359999999986</v>
      </c>
      <c r="EC31" s="22">
        <v>0</v>
      </c>
      <c r="ED31" s="22">
        <f t="shared" si="88"/>
        <v>58595.413600000087</v>
      </c>
      <c r="EE31" s="22">
        <f t="shared" si="89"/>
        <v>57820</v>
      </c>
      <c r="EF31" s="32">
        <f t="shared" si="90"/>
        <v>3.1897330606644438E-2</v>
      </c>
      <c r="EG31" s="32">
        <f t="shared" si="91"/>
        <v>3.1782065834279227E-2</v>
      </c>
      <c r="EH31" s="42"/>
      <c r="EI31" s="45">
        <v>0</v>
      </c>
    </row>
    <row r="32" spans="1:139" x14ac:dyDescent="0.3">
      <c r="A32" s="20">
        <v>8912282</v>
      </c>
      <c r="B32" s="20" t="s">
        <v>141</v>
      </c>
      <c r="C32" s="21">
        <v>169</v>
      </c>
      <c r="D32" s="22">
        <v>781319.64704812772</v>
      </c>
      <c r="E32" s="22">
        <v>14986.32</v>
      </c>
      <c r="F32" s="22">
        <f t="shared" si="13"/>
        <v>766333.32704812777</v>
      </c>
      <c r="G32" s="11"/>
      <c r="H32" s="34">
        <v>169</v>
      </c>
      <c r="I32" s="22">
        <v>825568.47986757988</v>
      </c>
      <c r="J32" s="22">
        <v>15671.4915</v>
      </c>
      <c r="K32" s="22">
        <f t="shared" si="14"/>
        <v>809896.98836757988</v>
      </c>
      <c r="L32" s="26">
        <f t="shared" si="15"/>
        <v>685.17150000000038</v>
      </c>
      <c r="M32" s="22">
        <v>0</v>
      </c>
      <c r="N32" s="22">
        <f t="shared" si="16"/>
        <v>44248.83281945216</v>
      </c>
      <c r="O32" s="22">
        <f t="shared" si="17"/>
        <v>43563.661319452105</v>
      </c>
      <c r="P32" s="32">
        <f t="shared" si="18"/>
        <v>5.3598016274252154E-2</v>
      </c>
      <c r="Q32" s="32">
        <f t="shared" si="19"/>
        <v>5.3789138551136706E-2</v>
      </c>
      <c r="R32" s="11"/>
      <c r="S32" s="22">
        <v>825568.47986757988</v>
      </c>
      <c r="T32" s="22">
        <v>15671.4915</v>
      </c>
      <c r="U32" s="22">
        <f t="shared" si="20"/>
        <v>809896.98836757988</v>
      </c>
      <c r="V32" s="26">
        <f t="shared" si="21"/>
        <v>685.17150000000038</v>
      </c>
      <c r="W32" s="22">
        <v>0</v>
      </c>
      <c r="X32" s="22">
        <f t="shared" si="22"/>
        <v>44248.83281945216</v>
      </c>
      <c r="Y32" s="22">
        <f t="shared" si="23"/>
        <v>43563.661319452105</v>
      </c>
      <c r="Z32" s="32">
        <f t="shared" si="24"/>
        <v>5.3598016274252154E-2</v>
      </c>
      <c r="AA32" s="32">
        <f t="shared" si="25"/>
        <v>5.3789138551136706E-2</v>
      </c>
      <c r="AB32" s="42"/>
      <c r="AC32" s="22">
        <v>825568.47986757988</v>
      </c>
      <c r="AD32" s="22">
        <v>15671.4915</v>
      </c>
      <c r="AE32" s="22">
        <f t="shared" si="26"/>
        <v>809896.98836757988</v>
      </c>
      <c r="AF32" s="26">
        <f t="shared" si="27"/>
        <v>685.17150000000038</v>
      </c>
      <c r="AG32" s="22">
        <v>0</v>
      </c>
      <c r="AH32" s="22">
        <f t="shared" si="28"/>
        <v>44248.83281945216</v>
      </c>
      <c r="AI32" s="22">
        <f t="shared" si="29"/>
        <v>43563.661319452105</v>
      </c>
      <c r="AJ32" s="32">
        <f t="shared" si="30"/>
        <v>5.3598016274252154E-2</v>
      </c>
      <c r="AK32" s="32">
        <f t="shared" si="31"/>
        <v>5.3789138551136706E-2</v>
      </c>
      <c r="AL32" s="11"/>
      <c r="AM32" s="22">
        <v>825568.47986757988</v>
      </c>
      <c r="AN32" s="22">
        <v>15671.4915</v>
      </c>
      <c r="AO32" s="22">
        <f t="shared" si="32"/>
        <v>809896.98836757988</v>
      </c>
      <c r="AP32" s="26">
        <f t="shared" si="33"/>
        <v>685.17150000000038</v>
      </c>
      <c r="AQ32" s="22">
        <v>0</v>
      </c>
      <c r="AR32" s="22">
        <f t="shared" si="34"/>
        <v>44248.83281945216</v>
      </c>
      <c r="AS32" s="22">
        <f t="shared" si="35"/>
        <v>43563.661319452105</v>
      </c>
      <c r="AT32" s="32">
        <f t="shared" si="36"/>
        <v>5.3598016274252154E-2</v>
      </c>
      <c r="AU32" s="32">
        <f t="shared" si="37"/>
        <v>5.3789138551136706E-2</v>
      </c>
      <c r="AV32" s="42"/>
      <c r="AW32" s="22">
        <v>825568.47986757988</v>
      </c>
      <c r="AX32" s="22">
        <v>15671.4915</v>
      </c>
      <c r="AY32" s="22">
        <f t="shared" si="38"/>
        <v>809896.98836757988</v>
      </c>
      <c r="AZ32" s="26">
        <f t="shared" si="39"/>
        <v>685.17150000000038</v>
      </c>
      <c r="BA32" s="22">
        <v>0</v>
      </c>
      <c r="BB32" s="22">
        <f t="shared" si="40"/>
        <v>44248.83281945216</v>
      </c>
      <c r="BC32" s="22">
        <f t="shared" si="41"/>
        <v>43563.661319452105</v>
      </c>
      <c r="BD32" s="32">
        <f t="shared" si="42"/>
        <v>5.3598016274252154E-2</v>
      </c>
      <c r="BE32" s="32">
        <f t="shared" si="43"/>
        <v>5.3789138551136706E-2</v>
      </c>
      <c r="BF32" s="11"/>
      <c r="BG32" s="22">
        <v>825568.47986757988</v>
      </c>
      <c r="BH32" s="22">
        <v>15671.4915</v>
      </c>
      <c r="BI32" s="22">
        <f t="shared" si="44"/>
        <v>809896.98836757988</v>
      </c>
      <c r="BJ32" s="26">
        <f t="shared" si="45"/>
        <v>685.17150000000038</v>
      </c>
      <c r="BK32" s="22">
        <v>0</v>
      </c>
      <c r="BL32" s="22">
        <f t="shared" si="46"/>
        <v>44248.83281945216</v>
      </c>
      <c r="BM32" s="22">
        <f t="shared" si="47"/>
        <v>43563.661319452105</v>
      </c>
      <c r="BN32" s="32">
        <f t="shared" si="48"/>
        <v>5.3598016274252154E-2</v>
      </c>
      <c r="BO32" s="32">
        <f t="shared" si="49"/>
        <v>5.3789138551136706E-2</v>
      </c>
      <c r="BP32" s="42"/>
      <c r="BQ32" s="22">
        <v>822909.40787168965</v>
      </c>
      <c r="BR32" s="22">
        <v>15671.4915</v>
      </c>
      <c r="BS32" s="22">
        <f t="shared" si="50"/>
        <v>807237.91637168964</v>
      </c>
      <c r="BT32" s="26">
        <f t="shared" si="51"/>
        <v>685.17150000000038</v>
      </c>
      <c r="BU32" s="22">
        <v>0</v>
      </c>
      <c r="BV32" s="22">
        <f t="shared" si="52"/>
        <v>41589.760823561926</v>
      </c>
      <c r="BW32" s="22">
        <f t="shared" si="53"/>
        <v>40904.589323561871</v>
      </c>
      <c r="BX32" s="32">
        <f t="shared" si="54"/>
        <v>5.0539901993740144E-2</v>
      </c>
      <c r="BY32" s="32">
        <f t="shared" si="55"/>
        <v>5.0672284457866701E-2</v>
      </c>
      <c r="BZ32" s="42"/>
      <c r="CA32" s="22">
        <v>824922.85429680371</v>
      </c>
      <c r="CB32" s="22">
        <v>15671.4915</v>
      </c>
      <c r="CC32" s="22">
        <f t="shared" si="56"/>
        <v>809251.3627968037</v>
      </c>
      <c r="CD32" s="26">
        <f t="shared" si="57"/>
        <v>685.17150000000038</v>
      </c>
      <c r="CE32" s="22">
        <v>0</v>
      </c>
      <c r="CF32" s="22">
        <f t="shared" si="58"/>
        <v>43603.207248675986</v>
      </c>
      <c r="CG32" s="22">
        <f t="shared" si="59"/>
        <v>42918.035748675931</v>
      </c>
      <c r="CH32" s="32">
        <f t="shared" si="60"/>
        <v>5.2857315107174542E-2</v>
      </c>
      <c r="CI32" s="32">
        <f t="shared" si="61"/>
        <v>5.3034245874297392E-2</v>
      </c>
      <c r="CJ32" s="42"/>
      <c r="CK32" s="22">
        <v>824277.22872602753</v>
      </c>
      <c r="CL32" s="22">
        <v>15671.4915</v>
      </c>
      <c r="CM32" s="22">
        <f t="shared" si="62"/>
        <v>808605.73722602753</v>
      </c>
      <c r="CN32" s="26">
        <f t="shared" si="63"/>
        <v>685.17150000000038</v>
      </c>
      <c r="CO32" s="22">
        <v>0</v>
      </c>
      <c r="CP32" s="22">
        <f t="shared" si="64"/>
        <v>42957.581677899812</v>
      </c>
      <c r="CQ32" s="22">
        <f t="shared" si="65"/>
        <v>42272.410177899757</v>
      </c>
      <c r="CR32" s="32">
        <f t="shared" si="66"/>
        <v>5.2115453612971291E-2</v>
      </c>
      <c r="CS32" s="32">
        <f t="shared" si="67"/>
        <v>5.2278147719948043E-2</v>
      </c>
      <c r="CT32" s="42"/>
      <c r="CU32" s="22">
        <v>825568.47986757988</v>
      </c>
      <c r="CV32" s="22">
        <v>15671.4915</v>
      </c>
      <c r="CW32" s="22">
        <f t="shared" si="68"/>
        <v>809896.98836757988</v>
      </c>
      <c r="CX32" s="26">
        <f t="shared" si="69"/>
        <v>685.17150000000038</v>
      </c>
      <c r="CY32" s="22">
        <v>0</v>
      </c>
      <c r="CZ32" s="22">
        <f t="shared" si="70"/>
        <v>44248.83281945216</v>
      </c>
      <c r="DA32" s="22">
        <f t="shared" si="71"/>
        <v>43563.661319452105</v>
      </c>
      <c r="DB32" s="32">
        <f t="shared" si="72"/>
        <v>5.3598016274252154E-2</v>
      </c>
      <c r="DC32" s="32">
        <f t="shared" si="73"/>
        <v>5.3789138551136706E-2</v>
      </c>
      <c r="DD32" s="42"/>
      <c r="DE32" s="22">
        <v>825568.47986757988</v>
      </c>
      <c r="DF32" s="22">
        <v>15671.4915</v>
      </c>
      <c r="DG32" s="22">
        <f t="shared" si="74"/>
        <v>809896.98836757988</v>
      </c>
      <c r="DH32" s="26">
        <f t="shared" si="75"/>
        <v>685.17150000000038</v>
      </c>
      <c r="DI32" s="22">
        <v>0</v>
      </c>
      <c r="DJ32" s="22">
        <f t="shared" si="76"/>
        <v>44248.83281945216</v>
      </c>
      <c r="DK32" s="22">
        <f t="shared" si="77"/>
        <v>43563.661319452105</v>
      </c>
      <c r="DL32" s="32">
        <f t="shared" si="78"/>
        <v>5.3598016274252154E-2</v>
      </c>
      <c r="DM32" s="32">
        <f t="shared" si="79"/>
        <v>5.3789138551136706E-2</v>
      </c>
      <c r="DN32" s="42"/>
      <c r="DO32" s="22">
        <v>825568.47986757988</v>
      </c>
      <c r="DP32" s="22">
        <v>15671.4915</v>
      </c>
      <c r="DQ32" s="22">
        <f t="shared" si="80"/>
        <v>809896.98836757988</v>
      </c>
      <c r="DR32" s="26">
        <f t="shared" si="81"/>
        <v>685.17150000000038</v>
      </c>
      <c r="DS32" s="22">
        <v>0</v>
      </c>
      <c r="DT32" s="22">
        <f t="shared" si="82"/>
        <v>44248.83281945216</v>
      </c>
      <c r="DU32" s="22">
        <f t="shared" si="83"/>
        <v>43563.661319452105</v>
      </c>
      <c r="DV32" s="32">
        <f t="shared" si="84"/>
        <v>5.3598016274252154E-2</v>
      </c>
      <c r="DW32" s="32">
        <f t="shared" si="85"/>
        <v>5.3789138551136706E-2</v>
      </c>
      <c r="DX32" s="42"/>
      <c r="DY32" s="22">
        <v>825568.47986757988</v>
      </c>
      <c r="DZ32" s="22">
        <v>15671.4915</v>
      </c>
      <c r="EA32" s="22">
        <f t="shared" si="86"/>
        <v>809896.98836757988</v>
      </c>
      <c r="EB32" s="26">
        <f t="shared" si="87"/>
        <v>685.17150000000038</v>
      </c>
      <c r="EC32" s="22">
        <v>0</v>
      </c>
      <c r="ED32" s="22">
        <f t="shared" si="88"/>
        <v>44248.83281945216</v>
      </c>
      <c r="EE32" s="22">
        <f t="shared" si="89"/>
        <v>43563.661319452105</v>
      </c>
      <c r="EF32" s="32">
        <f t="shared" si="90"/>
        <v>5.3598016274252154E-2</v>
      </c>
      <c r="EG32" s="32">
        <f t="shared" si="91"/>
        <v>5.3789138551136706E-2</v>
      </c>
      <c r="EH32" s="42"/>
      <c r="EI32" s="45">
        <v>0</v>
      </c>
    </row>
    <row r="33" spans="1:139" x14ac:dyDescent="0.3">
      <c r="A33" s="20">
        <v>8912286</v>
      </c>
      <c r="B33" s="20" t="s">
        <v>142</v>
      </c>
      <c r="C33" s="21">
        <v>144</v>
      </c>
      <c r="D33" s="22">
        <v>694531.10858177545</v>
      </c>
      <c r="E33" s="22">
        <v>18170.639199999998</v>
      </c>
      <c r="F33" s="22">
        <f t="shared" si="13"/>
        <v>676360.46938177547</v>
      </c>
      <c r="G33" s="11"/>
      <c r="H33" s="34">
        <v>144</v>
      </c>
      <c r="I33" s="22">
        <v>726418.49919944245</v>
      </c>
      <c r="J33" s="22">
        <v>13484.174300000001</v>
      </c>
      <c r="K33" s="22">
        <f t="shared" si="14"/>
        <v>712934.32489944249</v>
      </c>
      <c r="L33" s="26">
        <f t="shared" si="15"/>
        <v>-4686.4648999999972</v>
      </c>
      <c r="M33" s="22">
        <v>0</v>
      </c>
      <c r="N33" s="22">
        <f t="shared" si="16"/>
        <v>31887.390617666999</v>
      </c>
      <c r="O33" s="22">
        <f t="shared" si="17"/>
        <v>36573.85551766702</v>
      </c>
      <c r="P33" s="32">
        <f t="shared" si="18"/>
        <v>4.3896721590665509E-2</v>
      </c>
      <c r="Q33" s="32">
        <f t="shared" si="19"/>
        <v>5.1300455371994701E-2</v>
      </c>
      <c r="R33" s="11"/>
      <c r="S33" s="22">
        <v>726418.49919944245</v>
      </c>
      <c r="T33" s="22">
        <v>13484.174300000001</v>
      </c>
      <c r="U33" s="22">
        <f t="shared" si="20"/>
        <v>712934.32489944249</v>
      </c>
      <c r="V33" s="26">
        <f t="shared" si="21"/>
        <v>-4686.4648999999972</v>
      </c>
      <c r="W33" s="22">
        <v>0</v>
      </c>
      <c r="X33" s="22">
        <f t="shared" si="22"/>
        <v>31887.390617666999</v>
      </c>
      <c r="Y33" s="22">
        <f t="shared" si="23"/>
        <v>36573.85551766702</v>
      </c>
      <c r="Z33" s="32">
        <f t="shared" si="24"/>
        <v>4.3896721590665509E-2</v>
      </c>
      <c r="AA33" s="32">
        <f t="shared" si="25"/>
        <v>5.1300455371994701E-2</v>
      </c>
      <c r="AB33" s="42"/>
      <c r="AC33" s="22">
        <v>726418.49919944245</v>
      </c>
      <c r="AD33" s="22">
        <v>13484.174300000001</v>
      </c>
      <c r="AE33" s="22">
        <f t="shared" si="26"/>
        <v>712934.32489944249</v>
      </c>
      <c r="AF33" s="26">
        <f t="shared" si="27"/>
        <v>-4686.4648999999972</v>
      </c>
      <c r="AG33" s="22">
        <v>0</v>
      </c>
      <c r="AH33" s="22">
        <f t="shared" si="28"/>
        <v>31887.390617666999</v>
      </c>
      <c r="AI33" s="22">
        <f t="shared" si="29"/>
        <v>36573.85551766702</v>
      </c>
      <c r="AJ33" s="32">
        <f t="shared" si="30"/>
        <v>4.3896721590665509E-2</v>
      </c>
      <c r="AK33" s="32">
        <f t="shared" si="31"/>
        <v>5.1300455371994701E-2</v>
      </c>
      <c r="AL33" s="11"/>
      <c r="AM33" s="22">
        <v>726418.49919944245</v>
      </c>
      <c r="AN33" s="22">
        <v>13484.174300000001</v>
      </c>
      <c r="AO33" s="22">
        <f t="shared" si="32"/>
        <v>712934.32489944249</v>
      </c>
      <c r="AP33" s="26">
        <f t="shared" si="33"/>
        <v>-4686.4648999999972</v>
      </c>
      <c r="AQ33" s="22">
        <v>0</v>
      </c>
      <c r="AR33" s="22">
        <f t="shared" si="34"/>
        <v>31887.390617666999</v>
      </c>
      <c r="AS33" s="22">
        <f t="shared" si="35"/>
        <v>36573.85551766702</v>
      </c>
      <c r="AT33" s="32">
        <f t="shared" si="36"/>
        <v>4.3896721590665509E-2</v>
      </c>
      <c r="AU33" s="32">
        <f t="shared" si="37"/>
        <v>5.1300455371994701E-2</v>
      </c>
      <c r="AV33" s="42"/>
      <c r="AW33" s="22">
        <v>726418.49919944245</v>
      </c>
      <c r="AX33" s="22">
        <v>13484.174300000001</v>
      </c>
      <c r="AY33" s="22">
        <f t="shared" si="38"/>
        <v>712934.32489944249</v>
      </c>
      <c r="AZ33" s="26">
        <f t="shared" si="39"/>
        <v>-4686.4648999999972</v>
      </c>
      <c r="BA33" s="22">
        <v>0</v>
      </c>
      <c r="BB33" s="22">
        <f t="shared" si="40"/>
        <v>31887.390617666999</v>
      </c>
      <c r="BC33" s="22">
        <f t="shared" si="41"/>
        <v>36573.85551766702</v>
      </c>
      <c r="BD33" s="32">
        <f t="shared" si="42"/>
        <v>4.3896721590665509E-2</v>
      </c>
      <c r="BE33" s="32">
        <f t="shared" si="43"/>
        <v>5.1300455371994701E-2</v>
      </c>
      <c r="BF33" s="11"/>
      <c r="BG33" s="22">
        <v>726418.49919944245</v>
      </c>
      <c r="BH33" s="22">
        <v>13484.174300000001</v>
      </c>
      <c r="BI33" s="22">
        <f t="shared" si="44"/>
        <v>712934.32489944249</v>
      </c>
      <c r="BJ33" s="26">
        <f t="shared" si="45"/>
        <v>-4686.4648999999972</v>
      </c>
      <c r="BK33" s="22">
        <v>0</v>
      </c>
      <c r="BL33" s="22">
        <f t="shared" si="46"/>
        <v>31887.390617666999</v>
      </c>
      <c r="BM33" s="22">
        <f t="shared" si="47"/>
        <v>36573.85551766702</v>
      </c>
      <c r="BN33" s="32">
        <f t="shared" si="48"/>
        <v>4.3896721590665509E-2</v>
      </c>
      <c r="BO33" s="32">
        <f t="shared" si="49"/>
        <v>5.1300455371994701E-2</v>
      </c>
      <c r="BP33" s="42"/>
      <c r="BQ33" s="22">
        <v>724056.334551504</v>
      </c>
      <c r="BR33" s="22">
        <v>13484.174300000001</v>
      </c>
      <c r="BS33" s="22">
        <f t="shared" si="50"/>
        <v>710572.16025150404</v>
      </c>
      <c r="BT33" s="26">
        <f t="shared" si="51"/>
        <v>-4686.4648999999972</v>
      </c>
      <c r="BU33" s="22">
        <v>0</v>
      </c>
      <c r="BV33" s="22">
        <f t="shared" si="52"/>
        <v>29525.225969728548</v>
      </c>
      <c r="BW33" s="22">
        <f t="shared" si="53"/>
        <v>34211.690869728569</v>
      </c>
      <c r="BX33" s="32">
        <f t="shared" si="54"/>
        <v>4.077752594764205E-2</v>
      </c>
      <c r="BY33" s="32">
        <f t="shared" si="55"/>
        <v>4.8146680637782775E-2</v>
      </c>
      <c r="BZ33" s="42"/>
      <c r="CA33" s="22">
        <v>725867.25371154805</v>
      </c>
      <c r="CB33" s="22">
        <v>13484.174300000001</v>
      </c>
      <c r="CC33" s="22">
        <f t="shared" si="56"/>
        <v>712383.0794115481</v>
      </c>
      <c r="CD33" s="26">
        <f t="shared" si="57"/>
        <v>-4686.4648999999972</v>
      </c>
      <c r="CE33" s="22">
        <v>0</v>
      </c>
      <c r="CF33" s="22">
        <f t="shared" si="58"/>
        <v>31336.145129772602</v>
      </c>
      <c r="CG33" s="22">
        <f t="shared" si="59"/>
        <v>36022.610029772623</v>
      </c>
      <c r="CH33" s="32">
        <f t="shared" si="60"/>
        <v>4.3170627920660065E-2</v>
      </c>
      <c r="CI33" s="32">
        <f t="shared" si="61"/>
        <v>5.0566347055194638E-2</v>
      </c>
      <c r="CJ33" s="42"/>
      <c r="CK33" s="22">
        <v>725316.00822365365</v>
      </c>
      <c r="CL33" s="22">
        <v>13484.174300000001</v>
      </c>
      <c r="CM33" s="22">
        <f t="shared" si="62"/>
        <v>711831.8339236537</v>
      </c>
      <c r="CN33" s="26">
        <f t="shared" si="63"/>
        <v>-4686.4648999999972</v>
      </c>
      <c r="CO33" s="22">
        <v>0</v>
      </c>
      <c r="CP33" s="22">
        <f t="shared" si="64"/>
        <v>30784.899641878204</v>
      </c>
      <c r="CQ33" s="22">
        <f t="shared" si="65"/>
        <v>35471.364541878225</v>
      </c>
      <c r="CR33" s="32">
        <f t="shared" si="66"/>
        <v>4.2443430577621524E-2</v>
      </c>
      <c r="CS33" s="32">
        <f t="shared" si="67"/>
        <v>4.9831101745419618E-2</v>
      </c>
      <c r="CT33" s="42"/>
      <c r="CU33" s="22">
        <v>726418.49919944245</v>
      </c>
      <c r="CV33" s="22">
        <v>13484.174300000001</v>
      </c>
      <c r="CW33" s="22">
        <f t="shared" si="68"/>
        <v>712934.32489944249</v>
      </c>
      <c r="CX33" s="26">
        <f t="shared" si="69"/>
        <v>-4686.4648999999972</v>
      </c>
      <c r="CY33" s="22">
        <v>0</v>
      </c>
      <c r="CZ33" s="22">
        <f t="shared" si="70"/>
        <v>31887.390617666999</v>
      </c>
      <c r="DA33" s="22">
        <f t="shared" si="71"/>
        <v>36573.85551766702</v>
      </c>
      <c r="DB33" s="32">
        <f t="shared" si="72"/>
        <v>4.3896721590665509E-2</v>
      </c>
      <c r="DC33" s="32">
        <f t="shared" si="73"/>
        <v>5.1300455371994701E-2</v>
      </c>
      <c r="DD33" s="42"/>
      <c r="DE33" s="22">
        <v>726418.49919944245</v>
      </c>
      <c r="DF33" s="22">
        <v>13484.174300000001</v>
      </c>
      <c r="DG33" s="22">
        <f t="shared" si="74"/>
        <v>712934.32489944249</v>
      </c>
      <c r="DH33" s="26">
        <f t="shared" si="75"/>
        <v>-4686.4648999999972</v>
      </c>
      <c r="DI33" s="22">
        <v>0</v>
      </c>
      <c r="DJ33" s="22">
        <f t="shared" si="76"/>
        <v>31887.390617666999</v>
      </c>
      <c r="DK33" s="22">
        <f t="shared" si="77"/>
        <v>36573.85551766702</v>
      </c>
      <c r="DL33" s="32">
        <f t="shared" si="78"/>
        <v>4.3896721590665509E-2</v>
      </c>
      <c r="DM33" s="32">
        <f t="shared" si="79"/>
        <v>5.1300455371994701E-2</v>
      </c>
      <c r="DN33" s="42"/>
      <c r="DO33" s="22">
        <v>726418.49919944245</v>
      </c>
      <c r="DP33" s="22">
        <v>13484.174300000001</v>
      </c>
      <c r="DQ33" s="22">
        <f t="shared" si="80"/>
        <v>712934.32489944249</v>
      </c>
      <c r="DR33" s="26">
        <f t="shared" si="81"/>
        <v>-4686.4648999999972</v>
      </c>
      <c r="DS33" s="22">
        <v>0</v>
      </c>
      <c r="DT33" s="22">
        <f t="shared" si="82"/>
        <v>31887.390617666999</v>
      </c>
      <c r="DU33" s="22">
        <f t="shared" si="83"/>
        <v>36573.85551766702</v>
      </c>
      <c r="DV33" s="32">
        <f t="shared" si="84"/>
        <v>4.3896721590665509E-2</v>
      </c>
      <c r="DW33" s="32">
        <f t="shared" si="85"/>
        <v>5.1300455371994701E-2</v>
      </c>
      <c r="DX33" s="42"/>
      <c r="DY33" s="22">
        <v>726418.49919944245</v>
      </c>
      <c r="DZ33" s="22">
        <v>13484.174300000001</v>
      </c>
      <c r="EA33" s="22">
        <f t="shared" si="86"/>
        <v>712934.32489944249</v>
      </c>
      <c r="EB33" s="26">
        <f t="shared" si="87"/>
        <v>-4686.4648999999972</v>
      </c>
      <c r="EC33" s="22">
        <v>0</v>
      </c>
      <c r="ED33" s="22">
        <f t="shared" si="88"/>
        <v>31887.390617666999</v>
      </c>
      <c r="EE33" s="22">
        <f t="shared" si="89"/>
        <v>36573.85551766702</v>
      </c>
      <c r="EF33" s="32">
        <f t="shared" si="90"/>
        <v>4.3896721590665509E-2</v>
      </c>
      <c r="EG33" s="32">
        <f t="shared" si="91"/>
        <v>5.1300455371994701E-2</v>
      </c>
      <c r="EH33" s="42"/>
      <c r="EI33" s="45">
        <v>0</v>
      </c>
    </row>
    <row r="34" spans="1:139" x14ac:dyDescent="0.3">
      <c r="A34" s="20">
        <v>8912299</v>
      </c>
      <c r="B34" s="20" t="s">
        <v>180</v>
      </c>
      <c r="C34" s="21">
        <v>263</v>
      </c>
      <c r="D34" s="22">
        <v>1173539.7558224122</v>
      </c>
      <c r="E34" s="22">
        <v>20047.452799999999</v>
      </c>
      <c r="F34" s="22">
        <f t="shared" si="13"/>
        <v>1153492.3030224121</v>
      </c>
      <c r="G34" s="11"/>
      <c r="H34" s="34">
        <v>263</v>
      </c>
      <c r="I34" s="22">
        <v>1236521.1325213262</v>
      </c>
      <c r="J34" s="22">
        <v>17340.122200000002</v>
      </c>
      <c r="K34" s="22">
        <f t="shared" si="14"/>
        <v>1219181.0103213261</v>
      </c>
      <c r="L34" s="26">
        <f t="shared" si="15"/>
        <v>-2707.3305999999975</v>
      </c>
      <c r="M34" s="22">
        <v>0</v>
      </c>
      <c r="N34" s="22">
        <f t="shared" si="16"/>
        <v>62981.376698913984</v>
      </c>
      <c r="O34" s="22">
        <f t="shared" si="17"/>
        <v>65688.707298913971</v>
      </c>
      <c r="P34" s="32">
        <f t="shared" si="18"/>
        <v>5.0934331037668493E-2</v>
      </c>
      <c r="Q34" s="32">
        <f t="shared" si="19"/>
        <v>5.387937208897399E-2</v>
      </c>
      <c r="R34" s="11"/>
      <c r="S34" s="22">
        <v>1236521.1325213262</v>
      </c>
      <c r="T34" s="22">
        <v>17340.122200000002</v>
      </c>
      <c r="U34" s="22">
        <f t="shared" si="20"/>
        <v>1219181.0103213261</v>
      </c>
      <c r="V34" s="26">
        <f t="shared" si="21"/>
        <v>-2707.3305999999975</v>
      </c>
      <c r="W34" s="22">
        <v>0</v>
      </c>
      <c r="X34" s="22">
        <f t="shared" si="22"/>
        <v>62981.376698913984</v>
      </c>
      <c r="Y34" s="22">
        <f t="shared" si="23"/>
        <v>65688.707298913971</v>
      </c>
      <c r="Z34" s="32">
        <f t="shared" si="24"/>
        <v>5.0934331037668493E-2</v>
      </c>
      <c r="AA34" s="32">
        <f t="shared" si="25"/>
        <v>5.387937208897399E-2</v>
      </c>
      <c r="AB34" s="42"/>
      <c r="AC34" s="22">
        <v>1236521.1325213262</v>
      </c>
      <c r="AD34" s="22">
        <v>17340.122200000002</v>
      </c>
      <c r="AE34" s="22">
        <f t="shared" si="26"/>
        <v>1219181.0103213261</v>
      </c>
      <c r="AF34" s="26">
        <f t="shared" si="27"/>
        <v>-2707.3305999999975</v>
      </c>
      <c r="AG34" s="22">
        <v>0</v>
      </c>
      <c r="AH34" s="22">
        <f t="shared" si="28"/>
        <v>62981.376698913984</v>
      </c>
      <c r="AI34" s="22">
        <f t="shared" si="29"/>
        <v>65688.707298913971</v>
      </c>
      <c r="AJ34" s="32">
        <f t="shared" si="30"/>
        <v>5.0934331037668493E-2</v>
      </c>
      <c r="AK34" s="32">
        <f t="shared" si="31"/>
        <v>5.387937208897399E-2</v>
      </c>
      <c r="AL34" s="11"/>
      <c r="AM34" s="22">
        <v>1236521.1325213262</v>
      </c>
      <c r="AN34" s="22">
        <v>17340.122200000002</v>
      </c>
      <c r="AO34" s="22">
        <f t="shared" si="32"/>
        <v>1219181.0103213261</v>
      </c>
      <c r="AP34" s="26">
        <f t="shared" si="33"/>
        <v>-2707.3305999999975</v>
      </c>
      <c r="AQ34" s="22">
        <v>0</v>
      </c>
      <c r="AR34" s="22">
        <f t="shared" si="34"/>
        <v>62981.376698913984</v>
      </c>
      <c r="AS34" s="22">
        <f t="shared" si="35"/>
        <v>65688.707298913971</v>
      </c>
      <c r="AT34" s="32">
        <f t="shared" si="36"/>
        <v>5.0934331037668493E-2</v>
      </c>
      <c r="AU34" s="32">
        <f t="shared" si="37"/>
        <v>5.387937208897399E-2</v>
      </c>
      <c r="AV34" s="42"/>
      <c r="AW34" s="22">
        <v>1236521.1325213262</v>
      </c>
      <c r="AX34" s="22">
        <v>17340.122200000002</v>
      </c>
      <c r="AY34" s="22">
        <f t="shared" si="38"/>
        <v>1219181.0103213261</v>
      </c>
      <c r="AZ34" s="26">
        <f t="shared" si="39"/>
        <v>-2707.3305999999975</v>
      </c>
      <c r="BA34" s="22">
        <v>0</v>
      </c>
      <c r="BB34" s="22">
        <f t="shared" si="40"/>
        <v>62981.376698913984</v>
      </c>
      <c r="BC34" s="22">
        <f t="shared" si="41"/>
        <v>65688.707298913971</v>
      </c>
      <c r="BD34" s="32">
        <f t="shared" si="42"/>
        <v>5.0934331037668493E-2</v>
      </c>
      <c r="BE34" s="32">
        <f t="shared" si="43"/>
        <v>5.387937208897399E-2</v>
      </c>
      <c r="BF34" s="11"/>
      <c r="BG34" s="22">
        <v>1236521.1325213262</v>
      </c>
      <c r="BH34" s="22">
        <v>17340.122200000002</v>
      </c>
      <c r="BI34" s="22">
        <f t="shared" si="44"/>
        <v>1219181.0103213261</v>
      </c>
      <c r="BJ34" s="26">
        <f t="shared" si="45"/>
        <v>-2707.3305999999975</v>
      </c>
      <c r="BK34" s="22">
        <v>0</v>
      </c>
      <c r="BL34" s="22">
        <f t="shared" si="46"/>
        <v>62981.376698913984</v>
      </c>
      <c r="BM34" s="22">
        <f t="shared" si="47"/>
        <v>65688.707298913971</v>
      </c>
      <c r="BN34" s="32">
        <f t="shared" si="48"/>
        <v>5.0934331037668493E-2</v>
      </c>
      <c r="BO34" s="32">
        <f t="shared" si="49"/>
        <v>5.387937208897399E-2</v>
      </c>
      <c r="BP34" s="42"/>
      <c r="BQ34" s="22">
        <v>1231628.0783962265</v>
      </c>
      <c r="BR34" s="22">
        <v>17340.122200000002</v>
      </c>
      <c r="BS34" s="22">
        <f t="shared" si="50"/>
        <v>1214287.9561962264</v>
      </c>
      <c r="BT34" s="26">
        <f t="shared" si="51"/>
        <v>-2707.3305999999975</v>
      </c>
      <c r="BU34" s="22">
        <v>0</v>
      </c>
      <c r="BV34" s="22">
        <f t="shared" si="52"/>
        <v>58088.322573814308</v>
      </c>
      <c r="BW34" s="22">
        <f t="shared" si="53"/>
        <v>60795.653173814295</v>
      </c>
      <c r="BX34" s="32">
        <f t="shared" si="54"/>
        <v>4.7163850510337862E-2</v>
      </c>
      <c r="BY34" s="32">
        <f t="shared" si="55"/>
        <v>5.0066916058574364E-2</v>
      </c>
      <c r="BZ34" s="42"/>
      <c r="CA34" s="22">
        <v>1235429.3448124314</v>
      </c>
      <c r="CB34" s="22">
        <v>17340.122200000002</v>
      </c>
      <c r="CC34" s="22">
        <f t="shared" si="56"/>
        <v>1218089.2226124313</v>
      </c>
      <c r="CD34" s="26">
        <f t="shared" si="57"/>
        <v>-2707.3305999999975</v>
      </c>
      <c r="CE34" s="22">
        <v>0</v>
      </c>
      <c r="CF34" s="22">
        <f t="shared" si="58"/>
        <v>61889.588990019169</v>
      </c>
      <c r="CG34" s="22">
        <f t="shared" si="59"/>
        <v>64596.919590019155</v>
      </c>
      <c r="CH34" s="32">
        <f t="shared" si="60"/>
        <v>5.0095611901962336E-2</v>
      </c>
      <c r="CI34" s="32">
        <f t="shared" si="61"/>
        <v>5.3031353032972732E-2</v>
      </c>
      <c r="CJ34" s="42"/>
      <c r="CK34" s="22">
        <v>1234337.5571035363</v>
      </c>
      <c r="CL34" s="22">
        <v>17340.122200000002</v>
      </c>
      <c r="CM34" s="22">
        <f t="shared" si="62"/>
        <v>1216997.4349035362</v>
      </c>
      <c r="CN34" s="26">
        <f t="shared" si="63"/>
        <v>-2707.3305999999975</v>
      </c>
      <c r="CO34" s="22">
        <v>0</v>
      </c>
      <c r="CP34" s="22">
        <f t="shared" si="64"/>
        <v>60797.801281124121</v>
      </c>
      <c r="CQ34" s="22">
        <f t="shared" si="65"/>
        <v>63505.131881124107</v>
      </c>
      <c r="CR34" s="32">
        <f t="shared" si="66"/>
        <v>4.9255409050171513E-2</v>
      </c>
      <c r="CS34" s="32">
        <f t="shared" si="67"/>
        <v>5.2181812434270052E-2</v>
      </c>
      <c r="CT34" s="42"/>
      <c r="CU34" s="22">
        <v>1236521.1325213262</v>
      </c>
      <c r="CV34" s="22">
        <v>17340.122200000002</v>
      </c>
      <c r="CW34" s="22">
        <f t="shared" si="68"/>
        <v>1219181.0103213261</v>
      </c>
      <c r="CX34" s="26">
        <f t="shared" si="69"/>
        <v>-2707.3305999999975</v>
      </c>
      <c r="CY34" s="22">
        <v>0</v>
      </c>
      <c r="CZ34" s="22">
        <f t="shared" si="70"/>
        <v>62981.376698913984</v>
      </c>
      <c r="DA34" s="22">
        <f t="shared" si="71"/>
        <v>65688.707298913971</v>
      </c>
      <c r="DB34" s="32">
        <f t="shared" si="72"/>
        <v>5.0934331037668493E-2</v>
      </c>
      <c r="DC34" s="32">
        <f t="shared" si="73"/>
        <v>5.387937208897399E-2</v>
      </c>
      <c r="DD34" s="42"/>
      <c r="DE34" s="22">
        <v>1236521.1325213262</v>
      </c>
      <c r="DF34" s="22">
        <v>17340.122200000002</v>
      </c>
      <c r="DG34" s="22">
        <f t="shared" si="74"/>
        <v>1219181.0103213261</v>
      </c>
      <c r="DH34" s="26">
        <f t="shared" si="75"/>
        <v>-2707.3305999999975</v>
      </c>
      <c r="DI34" s="22">
        <v>0</v>
      </c>
      <c r="DJ34" s="22">
        <f t="shared" si="76"/>
        <v>62981.376698913984</v>
      </c>
      <c r="DK34" s="22">
        <f t="shared" si="77"/>
        <v>65688.707298913971</v>
      </c>
      <c r="DL34" s="32">
        <f t="shared" si="78"/>
        <v>5.0934331037668493E-2</v>
      </c>
      <c r="DM34" s="32">
        <f t="shared" si="79"/>
        <v>5.387937208897399E-2</v>
      </c>
      <c r="DN34" s="42"/>
      <c r="DO34" s="22">
        <v>1236521.1325213262</v>
      </c>
      <c r="DP34" s="22">
        <v>17340.122200000002</v>
      </c>
      <c r="DQ34" s="22">
        <f t="shared" si="80"/>
        <v>1219181.0103213261</v>
      </c>
      <c r="DR34" s="26">
        <f t="shared" si="81"/>
        <v>-2707.3305999999975</v>
      </c>
      <c r="DS34" s="22">
        <v>0</v>
      </c>
      <c r="DT34" s="22">
        <f t="shared" si="82"/>
        <v>62981.376698913984</v>
      </c>
      <c r="DU34" s="22">
        <f t="shared" si="83"/>
        <v>65688.707298913971</v>
      </c>
      <c r="DV34" s="32">
        <f t="shared" si="84"/>
        <v>5.0934331037668493E-2</v>
      </c>
      <c r="DW34" s="32">
        <f t="shared" si="85"/>
        <v>5.387937208897399E-2</v>
      </c>
      <c r="DX34" s="42"/>
      <c r="DY34" s="22">
        <v>1236521.1325213262</v>
      </c>
      <c r="DZ34" s="22">
        <v>17340.122200000002</v>
      </c>
      <c r="EA34" s="22">
        <f t="shared" si="86"/>
        <v>1219181.0103213261</v>
      </c>
      <c r="EB34" s="26">
        <f t="shared" si="87"/>
        <v>-2707.3305999999975</v>
      </c>
      <c r="EC34" s="22">
        <v>0</v>
      </c>
      <c r="ED34" s="22">
        <f t="shared" si="88"/>
        <v>62981.376698913984</v>
      </c>
      <c r="EE34" s="22">
        <f t="shared" si="89"/>
        <v>65688.707298913971</v>
      </c>
      <c r="EF34" s="32">
        <f t="shared" si="90"/>
        <v>5.0934331037668493E-2</v>
      </c>
      <c r="EG34" s="32">
        <f t="shared" si="91"/>
        <v>5.387937208897399E-2</v>
      </c>
      <c r="EH34" s="42"/>
      <c r="EI34" s="45">
        <v>0</v>
      </c>
    </row>
    <row r="35" spans="1:139" x14ac:dyDescent="0.3">
      <c r="A35" s="20">
        <v>8912300</v>
      </c>
      <c r="B35" s="20" t="s">
        <v>143</v>
      </c>
      <c r="C35" s="21">
        <v>188</v>
      </c>
      <c r="D35" s="22">
        <v>951410.8646595059</v>
      </c>
      <c r="E35" s="22">
        <v>24368</v>
      </c>
      <c r="F35" s="22">
        <f t="shared" si="13"/>
        <v>927042.8646595059</v>
      </c>
      <c r="G35" s="11"/>
      <c r="H35" s="34">
        <v>188</v>
      </c>
      <c r="I35" s="22">
        <v>1006845.71374321</v>
      </c>
      <c r="J35" s="22">
        <v>25482.1</v>
      </c>
      <c r="K35" s="22">
        <f t="shared" si="14"/>
        <v>981363.61374320998</v>
      </c>
      <c r="L35" s="26">
        <f t="shared" si="15"/>
        <v>1114.0999999999985</v>
      </c>
      <c r="M35" s="22">
        <v>0</v>
      </c>
      <c r="N35" s="22">
        <f t="shared" si="16"/>
        <v>55434.849083704059</v>
      </c>
      <c r="O35" s="22">
        <f t="shared" si="17"/>
        <v>54320.749083704082</v>
      </c>
      <c r="P35" s="32">
        <f t="shared" si="18"/>
        <v>5.5057938199498946E-2</v>
      </c>
      <c r="Q35" s="32">
        <f t="shared" si="19"/>
        <v>5.535231622915867E-2</v>
      </c>
      <c r="R35" s="11"/>
      <c r="S35" s="22">
        <v>1006845.71374321</v>
      </c>
      <c r="T35" s="22">
        <v>25482.1</v>
      </c>
      <c r="U35" s="22">
        <f t="shared" si="20"/>
        <v>981363.61374320998</v>
      </c>
      <c r="V35" s="26">
        <f t="shared" si="21"/>
        <v>1114.0999999999985</v>
      </c>
      <c r="W35" s="22">
        <v>0</v>
      </c>
      <c r="X35" s="22">
        <f t="shared" si="22"/>
        <v>55434.849083704059</v>
      </c>
      <c r="Y35" s="22">
        <f t="shared" si="23"/>
        <v>54320.749083704082</v>
      </c>
      <c r="Z35" s="32">
        <f t="shared" si="24"/>
        <v>5.5057938199498946E-2</v>
      </c>
      <c r="AA35" s="32">
        <f t="shared" si="25"/>
        <v>5.535231622915867E-2</v>
      </c>
      <c r="AB35" s="42"/>
      <c r="AC35" s="22">
        <v>1006845.71374321</v>
      </c>
      <c r="AD35" s="22">
        <v>25482.1</v>
      </c>
      <c r="AE35" s="22">
        <f t="shared" si="26"/>
        <v>981363.61374320998</v>
      </c>
      <c r="AF35" s="26">
        <f t="shared" si="27"/>
        <v>1114.0999999999985</v>
      </c>
      <c r="AG35" s="22">
        <v>0</v>
      </c>
      <c r="AH35" s="22">
        <f t="shared" si="28"/>
        <v>55434.849083704059</v>
      </c>
      <c r="AI35" s="22">
        <f t="shared" si="29"/>
        <v>54320.749083704082</v>
      </c>
      <c r="AJ35" s="32">
        <f t="shared" si="30"/>
        <v>5.5057938199498946E-2</v>
      </c>
      <c r="AK35" s="32">
        <f t="shared" si="31"/>
        <v>5.535231622915867E-2</v>
      </c>
      <c r="AL35" s="11"/>
      <c r="AM35" s="22">
        <v>1006845.71374321</v>
      </c>
      <c r="AN35" s="22">
        <v>25482.1</v>
      </c>
      <c r="AO35" s="22">
        <f t="shared" si="32"/>
        <v>981363.61374320998</v>
      </c>
      <c r="AP35" s="26">
        <f t="shared" si="33"/>
        <v>1114.0999999999985</v>
      </c>
      <c r="AQ35" s="22">
        <v>0</v>
      </c>
      <c r="AR35" s="22">
        <f t="shared" si="34"/>
        <v>55434.849083704059</v>
      </c>
      <c r="AS35" s="22">
        <f t="shared" si="35"/>
        <v>54320.749083704082</v>
      </c>
      <c r="AT35" s="32">
        <f t="shared" si="36"/>
        <v>5.5057938199498946E-2</v>
      </c>
      <c r="AU35" s="32">
        <f t="shared" si="37"/>
        <v>5.535231622915867E-2</v>
      </c>
      <c r="AV35" s="42"/>
      <c r="AW35" s="22">
        <v>1006845.71374321</v>
      </c>
      <c r="AX35" s="22">
        <v>25482.1</v>
      </c>
      <c r="AY35" s="22">
        <f t="shared" si="38"/>
        <v>981363.61374320998</v>
      </c>
      <c r="AZ35" s="26">
        <f t="shared" si="39"/>
        <v>1114.0999999999985</v>
      </c>
      <c r="BA35" s="22">
        <v>0</v>
      </c>
      <c r="BB35" s="22">
        <f t="shared" si="40"/>
        <v>55434.849083704059</v>
      </c>
      <c r="BC35" s="22">
        <f t="shared" si="41"/>
        <v>54320.749083704082</v>
      </c>
      <c r="BD35" s="32">
        <f t="shared" si="42"/>
        <v>5.5057938199498946E-2</v>
      </c>
      <c r="BE35" s="32">
        <f t="shared" si="43"/>
        <v>5.535231622915867E-2</v>
      </c>
      <c r="BF35" s="11"/>
      <c r="BG35" s="22">
        <v>1006845.71374321</v>
      </c>
      <c r="BH35" s="22">
        <v>25482.1</v>
      </c>
      <c r="BI35" s="22">
        <f t="shared" si="44"/>
        <v>981363.61374320998</v>
      </c>
      <c r="BJ35" s="26">
        <f t="shared" si="45"/>
        <v>1114.0999999999985</v>
      </c>
      <c r="BK35" s="22">
        <v>0</v>
      </c>
      <c r="BL35" s="22">
        <f t="shared" si="46"/>
        <v>55434.849083704059</v>
      </c>
      <c r="BM35" s="22">
        <f t="shared" si="47"/>
        <v>54320.749083704082</v>
      </c>
      <c r="BN35" s="32">
        <f t="shared" si="48"/>
        <v>5.5057938199498946E-2</v>
      </c>
      <c r="BO35" s="32">
        <f t="shared" si="49"/>
        <v>5.535231622915867E-2</v>
      </c>
      <c r="BP35" s="42"/>
      <c r="BQ35" s="22">
        <v>1001516.6119654322</v>
      </c>
      <c r="BR35" s="22">
        <v>25482.1</v>
      </c>
      <c r="BS35" s="22">
        <f t="shared" si="50"/>
        <v>976034.5119654322</v>
      </c>
      <c r="BT35" s="26">
        <f t="shared" si="51"/>
        <v>1114.0999999999985</v>
      </c>
      <c r="BU35" s="22">
        <v>0</v>
      </c>
      <c r="BV35" s="22">
        <f t="shared" si="52"/>
        <v>50105.747305926285</v>
      </c>
      <c r="BW35" s="22">
        <f t="shared" si="53"/>
        <v>48991.647305926308</v>
      </c>
      <c r="BX35" s="32">
        <f t="shared" si="54"/>
        <v>5.0029871404325452E-2</v>
      </c>
      <c r="BY35" s="32">
        <f t="shared" si="55"/>
        <v>5.0194585032933163E-2</v>
      </c>
      <c r="BZ35" s="42"/>
      <c r="CA35" s="22">
        <v>1005791.7384345679</v>
      </c>
      <c r="CB35" s="22">
        <v>25482.1</v>
      </c>
      <c r="CC35" s="22">
        <f t="shared" si="56"/>
        <v>980309.63843456795</v>
      </c>
      <c r="CD35" s="26">
        <f t="shared" si="57"/>
        <v>1114.0999999999985</v>
      </c>
      <c r="CE35" s="22">
        <v>0</v>
      </c>
      <c r="CF35" s="22">
        <f t="shared" si="58"/>
        <v>54380.873775062035</v>
      </c>
      <c r="CG35" s="22">
        <f t="shared" si="59"/>
        <v>53266.773775062058</v>
      </c>
      <c r="CH35" s="32">
        <f t="shared" si="60"/>
        <v>5.4067727638826495E-2</v>
      </c>
      <c r="CI35" s="32">
        <f t="shared" si="61"/>
        <v>5.4336682703765356E-2</v>
      </c>
      <c r="CJ35" s="42"/>
      <c r="CK35" s="22">
        <v>1004737.7631259259</v>
      </c>
      <c r="CL35" s="22">
        <v>25482.1</v>
      </c>
      <c r="CM35" s="22">
        <f t="shared" si="62"/>
        <v>979255.66312592593</v>
      </c>
      <c r="CN35" s="26">
        <f t="shared" si="63"/>
        <v>1114.0999999999985</v>
      </c>
      <c r="CO35" s="22">
        <v>0</v>
      </c>
      <c r="CP35" s="22">
        <f t="shared" si="64"/>
        <v>53326.898466420011</v>
      </c>
      <c r="CQ35" s="22">
        <f t="shared" si="65"/>
        <v>52212.798466420034</v>
      </c>
      <c r="CR35" s="32">
        <f t="shared" si="66"/>
        <v>5.3075439605763518E-2</v>
      </c>
      <c r="CS35" s="32">
        <f t="shared" si="67"/>
        <v>5.3318862920587275E-2</v>
      </c>
      <c r="CT35" s="42"/>
      <c r="CU35" s="22">
        <v>1006845.71374321</v>
      </c>
      <c r="CV35" s="22">
        <v>25482.1</v>
      </c>
      <c r="CW35" s="22">
        <f t="shared" si="68"/>
        <v>981363.61374320998</v>
      </c>
      <c r="CX35" s="26">
        <f t="shared" si="69"/>
        <v>1114.0999999999985</v>
      </c>
      <c r="CY35" s="22">
        <v>0</v>
      </c>
      <c r="CZ35" s="22">
        <f t="shared" si="70"/>
        <v>55434.849083704059</v>
      </c>
      <c r="DA35" s="22">
        <f t="shared" si="71"/>
        <v>54320.749083704082</v>
      </c>
      <c r="DB35" s="32">
        <f t="shared" si="72"/>
        <v>5.5057938199498946E-2</v>
      </c>
      <c r="DC35" s="32">
        <f t="shared" si="73"/>
        <v>5.535231622915867E-2</v>
      </c>
      <c r="DD35" s="42"/>
      <c r="DE35" s="22">
        <v>1006845.71374321</v>
      </c>
      <c r="DF35" s="22">
        <v>25482.1</v>
      </c>
      <c r="DG35" s="22">
        <f t="shared" si="74"/>
        <v>981363.61374320998</v>
      </c>
      <c r="DH35" s="26">
        <f t="shared" si="75"/>
        <v>1114.0999999999985</v>
      </c>
      <c r="DI35" s="22">
        <v>0</v>
      </c>
      <c r="DJ35" s="22">
        <f t="shared" si="76"/>
        <v>55434.849083704059</v>
      </c>
      <c r="DK35" s="22">
        <f t="shared" si="77"/>
        <v>54320.749083704082</v>
      </c>
      <c r="DL35" s="32">
        <f t="shared" si="78"/>
        <v>5.5057938199498946E-2</v>
      </c>
      <c r="DM35" s="32">
        <f t="shared" si="79"/>
        <v>5.535231622915867E-2</v>
      </c>
      <c r="DN35" s="42"/>
      <c r="DO35" s="22">
        <v>1006845.71374321</v>
      </c>
      <c r="DP35" s="22">
        <v>25482.1</v>
      </c>
      <c r="DQ35" s="22">
        <f t="shared" si="80"/>
        <v>981363.61374320998</v>
      </c>
      <c r="DR35" s="26">
        <f t="shared" si="81"/>
        <v>1114.0999999999985</v>
      </c>
      <c r="DS35" s="22">
        <v>0</v>
      </c>
      <c r="DT35" s="22">
        <f t="shared" si="82"/>
        <v>55434.849083704059</v>
      </c>
      <c r="DU35" s="22">
        <f t="shared" si="83"/>
        <v>54320.749083704082</v>
      </c>
      <c r="DV35" s="32">
        <f t="shared" si="84"/>
        <v>5.5057938199498946E-2</v>
      </c>
      <c r="DW35" s="32">
        <f t="shared" si="85"/>
        <v>5.535231622915867E-2</v>
      </c>
      <c r="DX35" s="42"/>
      <c r="DY35" s="22">
        <v>1006845.71374321</v>
      </c>
      <c r="DZ35" s="22">
        <v>25482.1</v>
      </c>
      <c r="EA35" s="22">
        <f t="shared" si="86"/>
        <v>981363.61374320998</v>
      </c>
      <c r="EB35" s="26">
        <f t="shared" si="87"/>
        <v>1114.0999999999985</v>
      </c>
      <c r="EC35" s="22">
        <v>0</v>
      </c>
      <c r="ED35" s="22">
        <f t="shared" si="88"/>
        <v>55434.849083704059</v>
      </c>
      <c r="EE35" s="22">
        <f t="shared" si="89"/>
        <v>54320.749083704082</v>
      </c>
      <c r="EF35" s="32">
        <f t="shared" si="90"/>
        <v>5.5057938199498946E-2</v>
      </c>
      <c r="EG35" s="32">
        <f t="shared" si="91"/>
        <v>5.535231622915867E-2</v>
      </c>
      <c r="EH35" s="42"/>
      <c r="EI35" s="45">
        <v>0</v>
      </c>
    </row>
    <row r="36" spans="1:139" x14ac:dyDescent="0.3">
      <c r="A36" s="20">
        <v>8912301</v>
      </c>
      <c r="B36" s="20" t="s">
        <v>181</v>
      </c>
      <c r="C36" s="21">
        <v>130</v>
      </c>
      <c r="D36" s="22">
        <v>671232.01954306965</v>
      </c>
      <c r="E36" s="22">
        <v>16174.6392</v>
      </c>
      <c r="F36" s="22">
        <f t="shared" si="13"/>
        <v>655057.38034306967</v>
      </c>
      <c r="G36" s="11"/>
      <c r="H36" s="34">
        <v>130</v>
      </c>
      <c r="I36" s="22">
        <v>705580.82948992564</v>
      </c>
      <c r="J36" s="22">
        <v>13486.1703</v>
      </c>
      <c r="K36" s="22">
        <f t="shared" si="14"/>
        <v>692094.65918992565</v>
      </c>
      <c r="L36" s="26">
        <f t="shared" si="15"/>
        <v>-2688.4688999999998</v>
      </c>
      <c r="M36" s="22">
        <v>0</v>
      </c>
      <c r="N36" s="22">
        <f t="shared" si="16"/>
        <v>34348.809946855996</v>
      </c>
      <c r="O36" s="22">
        <f t="shared" si="17"/>
        <v>37037.278846855974</v>
      </c>
      <c r="P36" s="32">
        <f t="shared" si="18"/>
        <v>4.8681608840885369E-2</v>
      </c>
      <c r="Q36" s="32">
        <f t="shared" si="19"/>
        <v>5.3514758935153332E-2</v>
      </c>
      <c r="R36" s="11"/>
      <c r="S36" s="22">
        <v>705580.82948992564</v>
      </c>
      <c r="T36" s="22">
        <v>13486.1703</v>
      </c>
      <c r="U36" s="22">
        <f t="shared" si="20"/>
        <v>692094.65918992565</v>
      </c>
      <c r="V36" s="26">
        <f t="shared" si="21"/>
        <v>-2688.4688999999998</v>
      </c>
      <c r="W36" s="22">
        <v>0</v>
      </c>
      <c r="X36" s="22">
        <f t="shared" si="22"/>
        <v>34348.809946855996</v>
      </c>
      <c r="Y36" s="22">
        <f t="shared" si="23"/>
        <v>37037.278846855974</v>
      </c>
      <c r="Z36" s="32">
        <f t="shared" si="24"/>
        <v>4.8681608840885369E-2</v>
      </c>
      <c r="AA36" s="32">
        <f t="shared" si="25"/>
        <v>5.3514758935153332E-2</v>
      </c>
      <c r="AB36" s="42"/>
      <c r="AC36" s="22">
        <v>705580.82948992564</v>
      </c>
      <c r="AD36" s="22">
        <v>13486.1703</v>
      </c>
      <c r="AE36" s="22">
        <f t="shared" si="26"/>
        <v>692094.65918992565</v>
      </c>
      <c r="AF36" s="26">
        <f t="shared" si="27"/>
        <v>-2688.4688999999998</v>
      </c>
      <c r="AG36" s="22">
        <v>0</v>
      </c>
      <c r="AH36" s="22">
        <f t="shared" si="28"/>
        <v>34348.809946855996</v>
      </c>
      <c r="AI36" s="22">
        <f t="shared" si="29"/>
        <v>37037.278846855974</v>
      </c>
      <c r="AJ36" s="32">
        <f t="shared" si="30"/>
        <v>4.8681608840885369E-2</v>
      </c>
      <c r="AK36" s="32">
        <f t="shared" si="31"/>
        <v>5.3514758935153332E-2</v>
      </c>
      <c r="AL36" s="11"/>
      <c r="AM36" s="22">
        <v>705580.82948992564</v>
      </c>
      <c r="AN36" s="22">
        <v>13486.1703</v>
      </c>
      <c r="AO36" s="22">
        <f t="shared" si="32"/>
        <v>692094.65918992565</v>
      </c>
      <c r="AP36" s="26">
        <f t="shared" si="33"/>
        <v>-2688.4688999999998</v>
      </c>
      <c r="AQ36" s="22">
        <v>0</v>
      </c>
      <c r="AR36" s="22">
        <f t="shared" si="34"/>
        <v>34348.809946855996</v>
      </c>
      <c r="AS36" s="22">
        <f t="shared" si="35"/>
        <v>37037.278846855974</v>
      </c>
      <c r="AT36" s="32">
        <f t="shared" si="36"/>
        <v>4.8681608840885369E-2</v>
      </c>
      <c r="AU36" s="32">
        <f t="shared" si="37"/>
        <v>5.3514758935153332E-2</v>
      </c>
      <c r="AV36" s="42"/>
      <c r="AW36" s="22">
        <v>705580.82948992564</v>
      </c>
      <c r="AX36" s="22">
        <v>13486.1703</v>
      </c>
      <c r="AY36" s="22">
        <f t="shared" si="38"/>
        <v>692094.65918992565</v>
      </c>
      <c r="AZ36" s="26">
        <f t="shared" si="39"/>
        <v>-2688.4688999999998</v>
      </c>
      <c r="BA36" s="22">
        <v>0</v>
      </c>
      <c r="BB36" s="22">
        <f t="shared" si="40"/>
        <v>34348.809946855996</v>
      </c>
      <c r="BC36" s="22">
        <f t="shared" si="41"/>
        <v>37037.278846855974</v>
      </c>
      <c r="BD36" s="32">
        <f t="shared" si="42"/>
        <v>4.8681608840885369E-2</v>
      </c>
      <c r="BE36" s="32">
        <f t="shared" si="43"/>
        <v>5.3514758935153332E-2</v>
      </c>
      <c r="BF36" s="11"/>
      <c r="BG36" s="22">
        <v>705580.82948992564</v>
      </c>
      <c r="BH36" s="22">
        <v>13486.1703</v>
      </c>
      <c r="BI36" s="22">
        <f t="shared" si="44"/>
        <v>692094.65918992565</v>
      </c>
      <c r="BJ36" s="26">
        <f t="shared" si="45"/>
        <v>-2688.4688999999998</v>
      </c>
      <c r="BK36" s="22">
        <v>0</v>
      </c>
      <c r="BL36" s="22">
        <f t="shared" si="46"/>
        <v>34348.809946855996</v>
      </c>
      <c r="BM36" s="22">
        <f t="shared" si="47"/>
        <v>37037.278846855974</v>
      </c>
      <c r="BN36" s="32">
        <f t="shared" si="48"/>
        <v>4.8681608840885369E-2</v>
      </c>
      <c r="BO36" s="32">
        <f t="shared" si="49"/>
        <v>5.3514758935153332E-2</v>
      </c>
      <c r="BP36" s="42"/>
      <c r="BQ36" s="22">
        <v>702548.46938586887</v>
      </c>
      <c r="BR36" s="22">
        <v>13486.1703</v>
      </c>
      <c r="BS36" s="22">
        <f t="shared" si="50"/>
        <v>689062.29908586887</v>
      </c>
      <c r="BT36" s="26">
        <f t="shared" si="51"/>
        <v>-2688.4688999999998</v>
      </c>
      <c r="BU36" s="22">
        <v>0</v>
      </c>
      <c r="BV36" s="22">
        <f t="shared" si="52"/>
        <v>31316.449842799222</v>
      </c>
      <c r="BW36" s="22">
        <f t="shared" si="53"/>
        <v>34004.9187427992</v>
      </c>
      <c r="BX36" s="32">
        <f t="shared" si="54"/>
        <v>4.4575500776728505E-2</v>
      </c>
      <c r="BY36" s="32">
        <f t="shared" si="55"/>
        <v>4.9349556328812598E-2</v>
      </c>
      <c r="BZ36" s="42"/>
      <c r="CA36" s="22">
        <v>704914.24395916169</v>
      </c>
      <c r="CB36" s="22">
        <v>13486.1703</v>
      </c>
      <c r="CC36" s="22">
        <f t="shared" si="56"/>
        <v>691428.07365916169</v>
      </c>
      <c r="CD36" s="26">
        <f t="shared" si="57"/>
        <v>-2688.4688999999998</v>
      </c>
      <c r="CE36" s="22">
        <v>0</v>
      </c>
      <c r="CF36" s="22">
        <f t="shared" si="58"/>
        <v>33682.224416092038</v>
      </c>
      <c r="CG36" s="22">
        <f t="shared" si="59"/>
        <v>36370.693316092016</v>
      </c>
      <c r="CH36" s="32">
        <f t="shared" si="60"/>
        <v>4.7782017039285953E-2</v>
      </c>
      <c r="CI36" s="32">
        <f t="shared" si="61"/>
        <v>5.2602280268447543E-2</v>
      </c>
      <c r="CJ36" s="42"/>
      <c r="CK36" s="22">
        <v>704247.6584283975</v>
      </c>
      <c r="CL36" s="22">
        <v>13486.1703</v>
      </c>
      <c r="CM36" s="22">
        <f t="shared" si="62"/>
        <v>690761.4881283975</v>
      </c>
      <c r="CN36" s="26">
        <f t="shared" si="63"/>
        <v>-2688.4688999999998</v>
      </c>
      <c r="CO36" s="22">
        <v>0</v>
      </c>
      <c r="CP36" s="22">
        <f t="shared" si="64"/>
        <v>33015.638885327848</v>
      </c>
      <c r="CQ36" s="22">
        <f t="shared" si="65"/>
        <v>35704.107785327826</v>
      </c>
      <c r="CR36" s="32">
        <f t="shared" si="66"/>
        <v>4.6880722271772556E-2</v>
      </c>
      <c r="CS36" s="32">
        <f t="shared" si="67"/>
        <v>5.1688040516079281E-2</v>
      </c>
      <c r="CT36" s="42"/>
      <c r="CU36" s="22">
        <v>705580.82948992564</v>
      </c>
      <c r="CV36" s="22">
        <v>13486.1703</v>
      </c>
      <c r="CW36" s="22">
        <f t="shared" si="68"/>
        <v>692094.65918992565</v>
      </c>
      <c r="CX36" s="26">
        <f t="shared" si="69"/>
        <v>-2688.4688999999998</v>
      </c>
      <c r="CY36" s="22">
        <v>0</v>
      </c>
      <c r="CZ36" s="22">
        <f t="shared" si="70"/>
        <v>34348.809946855996</v>
      </c>
      <c r="DA36" s="22">
        <f t="shared" si="71"/>
        <v>37037.278846855974</v>
      </c>
      <c r="DB36" s="32">
        <f t="shared" si="72"/>
        <v>4.8681608840885369E-2</v>
      </c>
      <c r="DC36" s="32">
        <f t="shared" si="73"/>
        <v>5.3514758935153332E-2</v>
      </c>
      <c r="DD36" s="42"/>
      <c r="DE36" s="22">
        <v>705580.82948992564</v>
      </c>
      <c r="DF36" s="22">
        <v>13486.1703</v>
      </c>
      <c r="DG36" s="22">
        <f t="shared" si="74"/>
        <v>692094.65918992565</v>
      </c>
      <c r="DH36" s="26">
        <f t="shared" si="75"/>
        <v>-2688.4688999999998</v>
      </c>
      <c r="DI36" s="22">
        <v>0</v>
      </c>
      <c r="DJ36" s="22">
        <f t="shared" si="76"/>
        <v>34348.809946855996</v>
      </c>
      <c r="DK36" s="22">
        <f t="shared" si="77"/>
        <v>37037.278846855974</v>
      </c>
      <c r="DL36" s="32">
        <f t="shared" si="78"/>
        <v>4.8681608840885369E-2</v>
      </c>
      <c r="DM36" s="32">
        <f t="shared" si="79"/>
        <v>5.3514758935153332E-2</v>
      </c>
      <c r="DN36" s="42"/>
      <c r="DO36" s="22">
        <v>705580.82948992564</v>
      </c>
      <c r="DP36" s="22">
        <v>13486.1703</v>
      </c>
      <c r="DQ36" s="22">
        <f t="shared" si="80"/>
        <v>692094.65918992565</v>
      </c>
      <c r="DR36" s="26">
        <f t="shared" si="81"/>
        <v>-2688.4688999999998</v>
      </c>
      <c r="DS36" s="22">
        <v>0</v>
      </c>
      <c r="DT36" s="22">
        <f t="shared" si="82"/>
        <v>34348.809946855996</v>
      </c>
      <c r="DU36" s="22">
        <f t="shared" si="83"/>
        <v>37037.278846855974</v>
      </c>
      <c r="DV36" s="32">
        <f t="shared" si="84"/>
        <v>4.8681608840885369E-2</v>
      </c>
      <c r="DW36" s="32">
        <f t="shared" si="85"/>
        <v>5.3514758935153332E-2</v>
      </c>
      <c r="DX36" s="42"/>
      <c r="DY36" s="22">
        <v>705580.82948992564</v>
      </c>
      <c r="DZ36" s="22">
        <v>13486.1703</v>
      </c>
      <c r="EA36" s="22">
        <f t="shared" si="86"/>
        <v>692094.65918992565</v>
      </c>
      <c r="EB36" s="26">
        <f t="shared" si="87"/>
        <v>-2688.4688999999998</v>
      </c>
      <c r="EC36" s="22">
        <v>0</v>
      </c>
      <c r="ED36" s="22">
        <f t="shared" si="88"/>
        <v>34348.809946855996</v>
      </c>
      <c r="EE36" s="22">
        <f t="shared" si="89"/>
        <v>37037.278846855974</v>
      </c>
      <c r="EF36" s="32">
        <f t="shared" si="90"/>
        <v>4.8681608840885369E-2</v>
      </c>
      <c r="EG36" s="32">
        <f t="shared" si="91"/>
        <v>5.3514758935153332E-2</v>
      </c>
      <c r="EH36" s="42"/>
      <c r="EI36" s="45">
        <v>0</v>
      </c>
    </row>
    <row r="37" spans="1:139" x14ac:dyDescent="0.3">
      <c r="A37" s="20">
        <v>8912308</v>
      </c>
      <c r="B37" s="20" t="s">
        <v>183</v>
      </c>
      <c r="C37" s="21">
        <v>132</v>
      </c>
      <c r="D37" s="22">
        <v>660742.98186659662</v>
      </c>
      <c r="E37" s="22">
        <v>13173.17</v>
      </c>
      <c r="F37" s="22">
        <f t="shared" si="13"/>
        <v>647569.81186659657</v>
      </c>
      <c r="G37" s="11"/>
      <c r="H37" s="34">
        <v>132</v>
      </c>
      <c r="I37" s="22">
        <v>699532.85482290853</v>
      </c>
      <c r="J37" s="22">
        <v>16451.996500000001</v>
      </c>
      <c r="K37" s="22">
        <f t="shared" si="14"/>
        <v>683080.85832290852</v>
      </c>
      <c r="L37" s="26">
        <f t="shared" si="15"/>
        <v>3278.826500000001</v>
      </c>
      <c r="M37" s="22">
        <v>0</v>
      </c>
      <c r="N37" s="22">
        <f t="shared" si="16"/>
        <v>38789.872956311912</v>
      </c>
      <c r="O37" s="22">
        <f t="shared" si="17"/>
        <v>35511.046456311946</v>
      </c>
      <c r="P37" s="32">
        <f t="shared" si="18"/>
        <v>5.5451109535279555E-2</v>
      </c>
      <c r="Q37" s="32">
        <f t="shared" si="19"/>
        <v>5.1986592836898132E-2</v>
      </c>
      <c r="R37" s="11"/>
      <c r="S37" s="22">
        <v>699532.85482290853</v>
      </c>
      <c r="T37" s="22">
        <v>16451.996500000001</v>
      </c>
      <c r="U37" s="22">
        <f t="shared" si="20"/>
        <v>683080.85832290852</v>
      </c>
      <c r="V37" s="26">
        <f t="shared" si="21"/>
        <v>3278.826500000001</v>
      </c>
      <c r="W37" s="22">
        <v>0</v>
      </c>
      <c r="X37" s="22">
        <f t="shared" si="22"/>
        <v>38789.872956311912</v>
      </c>
      <c r="Y37" s="22">
        <f t="shared" si="23"/>
        <v>35511.046456311946</v>
      </c>
      <c r="Z37" s="32">
        <f t="shared" si="24"/>
        <v>5.5451109535279555E-2</v>
      </c>
      <c r="AA37" s="32">
        <f t="shared" si="25"/>
        <v>5.1986592836898132E-2</v>
      </c>
      <c r="AB37" s="42"/>
      <c r="AC37" s="22">
        <v>699532.85482290853</v>
      </c>
      <c r="AD37" s="22">
        <v>16451.996500000001</v>
      </c>
      <c r="AE37" s="22">
        <f t="shared" si="26"/>
        <v>683080.85832290852</v>
      </c>
      <c r="AF37" s="26">
        <f t="shared" si="27"/>
        <v>3278.826500000001</v>
      </c>
      <c r="AG37" s="22">
        <v>0</v>
      </c>
      <c r="AH37" s="22">
        <f t="shared" si="28"/>
        <v>38789.872956311912</v>
      </c>
      <c r="AI37" s="22">
        <f t="shared" si="29"/>
        <v>35511.046456311946</v>
      </c>
      <c r="AJ37" s="32">
        <f t="shared" si="30"/>
        <v>5.5451109535279555E-2</v>
      </c>
      <c r="AK37" s="32">
        <f t="shared" si="31"/>
        <v>5.1986592836898132E-2</v>
      </c>
      <c r="AL37" s="11"/>
      <c r="AM37" s="22">
        <v>699532.85482290853</v>
      </c>
      <c r="AN37" s="22">
        <v>16451.996500000001</v>
      </c>
      <c r="AO37" s="22">
        <f t="shared" si="32"/>
        <v>683080.85832290852</v>
      </c>
      <c r="AP37" s="26">
        <f t="shared" si="33"/>
        <v>3278.826500000001</v>
      </c>
      <c r="AQ37" s="22">
        <v>0</v>
      </c>
      <c r="AR37" s="22">
        <f t="shared" si="34"/>
        <v>38789.872956311912</v>
      </c>
      <c r="AS37" s="22">
        <f t="shared" si="35"/>
        <v>35511.046456311946</v>
      </c>
      <c r="AT37" s="32">
        <f t="shared" si="36"/>
        <v>5.5451109535279555E-2</v>
      </c>
      <c r="AU37" s="32">
        <f t="shared" si="37"/>
        <v>5.1986592836898132E-2</v>
      </c>
      <c r="AV37" s="42"/>
      <c r="AW37" s="22">
        <v>699532.85482290853</v>
      </c>
      <c r="AX37" s="22">
        <v>16451.996500000001</v>
      </c>
      <c r="AY37" s="22">
        <f t="shared" si="38"/>
        <v>683080.85832290852</v>
      </c>
      <c r="AZ37" s="26">
        <f t="shared" si="39"/>
        <v>3278.826500000001</v>
      </c>
      <c r="BA37" s="22">
        <v>0</v>
      </c>
      <c r="BB37" s="22">
        <f t="shared" si="40"/>
        <v>38789.872956311912</v>
      </c>
      <c r="BC37" s="22">
        <f t="shared" si="41"/>
        <v>35511.046456311946</v>
      </c>
      <c r="BD37" s="32">
        <f t="shared" si="42"/>
        <v>5.5451109535279555E-2</v>
      </c>
      <c r="BE37" s="32">
        <f t="shared" si="43"/>
        <v>5.1986592836898132E-2</v>
      </c>
      <c r="BF37" s="11"/>
      <c r="BG37" s="22">
        <v>699532.85482290853</v>
      </c>
      <c r="BH37" s="22">
        <v>16451.996500000001</v>
      </c>
      <c r="BI37" s="22">
        <f t="shared" si="44"/>
        <v>683080.85832290852</v>
      </c>
      <c r="BJ37" s="26">
        <f t="shared" si="45"/>
        <v>3278.826500000001</v>
      </c>
      <c r="BK37" s="22">
        <v>0</v>
      </c>
      <c r="BL37" s="22">
        <f t="shared" si="46"/>
        <v>38789.872956311912</v>
      </c>
      <c r="BM37" s="22">
        <f t="shared" si="47"/>
        <v>35511.046456311946</v>
      </c>
      <c r="BN37" s="32">
        <f t="shared" si="48"/>
        <v>5.5451109535279555E-2</v>
      </c>
      <c r="BO37" s="32">
        <f t="shared" si="49"/>
        <v>5.1986592836898132E-2</v>
      </c>
      <c r="BP37" s="42"/>
      <c r="BQ37" s="22">
        <v>696895.90283523244</v>
      </c>
      <c r="BR37" s="22">
        <v>16451.996500000001</v>
      </c>
      <c r="BS37" s="22">
        <f t="shared" si="50"/>
        <v>680443.90633523243</v>
      </c>
      <c r="BT37" s="26">
        <f t="shared" si="51"/>
        <v>3278.826500000001</v>
      </c>
      <c r="BU37" s="22">
        <v>0</v>
      </c>
      <c r="BV37" s="22">
        <f t="shared" si="52"/>
        <v>36152.920968635823</v>
      </c>
      <c r="BW37" s="22">
        <f t="shared" si="53"/>
        <v>32874.094468635856</v>
      </c>
      <c r="BX37" s="32">
        <f t="shared" si="54"/>
        <v>5.1877074928339019E-2</v>
      </c>
      <c r="BY37" s="32">
        <f t="shared" si="55"/>
        <v>4.8312717863388234E-2</v>
      </c>
      <c r="BZ37" s="42"/>
      <c r="CA37" s="22">
        <v>698891.16486788611</v>
      </c>
      <c r="CB37" s="22">
        <v>16451.996500000001</v>
      </c>
      <c r="CC37" s="22">
        <f t="shared" si="56"/>
        <v>682439.1683678861</v>
      </c>
      <c r="CD37" s="26">
        <f t="shared" si="57"/>
        <v>3278.826500000001</v>
      </c>
      <c r="CE37" s="22">
        <v>0</v>
      </c>
      <c r="CF37" s="22">
        <f t="shared" si="58"/>
        <v>38148.183001289493</v>
      </c>
      <c r="CG37" s="22">
        <f t="shared" si="59"/>
        <v>34869.356501289527</v>
      </c>
      <c r="CH37" s="32">
        <f t="shared" si="60"/>
        <v>5.4583867873763695E-2</v>
      </c>
      <c r="CI37" s="32">
        <f t="shared" si="61"/>
        <v>5.1095186380762249E-2</v>
      </c>
      <c r="CJ37" s="42"/>
      <c r="CK37" s="22">
        <v>698249.47491286369</v>
      </c>
      <c r="CL37" s="22">
        <v>16451.996500000001</v>
      </c>
      <c r="CM37" s="22">
        <f t="shared" si="62"/>
        <v>681797.47841286368</v>
      </c>
      <c r="CN37" s="26">
        <f t="shared" si="63"/>
        <v>3278.826500000001</v>
      </c>
      <c r="CO37" s="22">
        <v>0</v>
      </c>
      <c r="CP37" s="22">
        <f t="shared" si="64"/>
        <v>37506.493046267075</v>
      </c>
      <c r="CQ37" s="22">
        <f t="shared" si="65"/>
        <v>34227.666546267108</v>
      </c>
      <c r="CR37" s="32">
        <f t="shared" si="66"/>
        <v>5.3715032225334081E-2</v>
      </c>
      <c r="CS37" s="32">
        <f t="shared" si="67"/>
        <v>5.0202101987740826E-2</v>
      </c>
      <c r="CT37" s="42"/>
      <c r="CU37" s="22">
        <v>699532.85482290853</v>
      </c>
      <c r="CV37" s="22">
        <v>16451.996500000001</v>
      </c>
      <c r="CW37" s="22">
        <f t="shared" si="68"/>
        <v>683080.85832290852</v>
      </c>
      <c r="CX37" s="26">
        <f t="shared" si="69"/>
        <v>3278.826500000001</v>
      </c>
      <c r="CY37" s="22">
        <v>0</v>
      </c>
      <c r="CZ37" s="22">
        <f t="shared" si="70"/>
        <v>38789.872956311912</v>
      </c>
      <c r="DA37" s="22">
        <f t="shared" si="71"/>
        <v>35511.046456311946</v>
      </c>
      <c r="DB37" s="32">
        <f t="shared" si="72"/>
        <v>5.5451109535279555E-2</v>
      </c>
      <c r="DC37" s="32">
        <f t="shared" si="73"/>
        <v>5.1986592836898132E-2</v>
      </c>
      <c r="DD37" s="42"/>
      <c r="DE37" s="22">
        <v>699532.85482290853</v>
      </c>
      <c r="DF37" s="22">
        <v>16451.996500000001</v>
      </c>
      <c r="DG37" s="22">
        <f t="shared" si="74"/>
        <v>683080.85832290852</v>
      </c>
      <c r="DH37" s="26">
        <f t="shared" si="75"/>
        <v>3278.826500000001</v>
      </c>
      <c r="DI37" s="22">
        <v>0</v>
      </c>
      <c r="DJ37" s="22">
        <f t="shared" si="76"/>
        <v>38789.872956311912</v>
      </c>
      <c r="DK37" s="22">
        <f t="shared" si="77"/>
        <v>35511.046456311946</v>
      </c>
      <c r="DL37" s="32">
        <f t="shared" si="78"/>
        <v>5.5451109535279555E-2</v>
      </c>
      <c r="DM37" s="32">
        <f t="shared" si="79"/>
        <v>5.1986592836898132E-2</v>
      </c>
      <c r="DN37" s="42"/>
      <c r="DO37" s="22">
        <v>699532.85482290853</v>
      </c>
      <c r="DP37" s="22">
        <v>16451.996500000001</v>
      </c>
      <c r="DQ37" s="22">
        <f t="shared" si="80"/>
        <v>683080.85832290852</v>
      </c>
      <c r="DR37" s="26">
        <f t="shared" si="81"/>
        <v>3278.826500000001</v>
      </c>
      <c r="DS37" s="22">
        <v>0</v>
      </c>
      <c r="DT37" s="22">
        <f t="shared" si="82"/>
        <v>38789.872956311912</v>
      </c>
      <c r="DU37" s="22">
        <f t="shared" si="83"/>
        <v>35511.046456311946</v>
      </c>
      <c r="DV37" s="32">
        <f t="shared" si="84"/>
        <v>5.5451109535279555E-2</v>
      </c>
      <c r="DW37" s="32">
        <f t="shared" si="85"/>
        <v>5.1986592836898132E-2</v>
      </c>
      <c r="DX37" s="42"/>
      <c r="DY37" s="22">
        <v>699532.85482290853</v>
      </c>
      <c r="DZ37" s="22">
        <v>16451.996500000001</v>
      </c>
      <c r="EA37" s="22">
        <f t="shared" si="86"/>
        <v>683080.85832290852</v>
      </c>
      <c r="EB37" s="26">
        <f t="shared" si="87"/>
        <v>3278.826500000001</v>
      </c>
      <c r="EC37" s="22">
        <v>0</v>
      </c>
      <c r="ED37" s="22">
        <f t="shared" si="88"/>
        <v>38789.872956311912</v>
      </c>
      <c r="EE37" s="22">
        <f t="shared" si="89"/>
        <v>35511.046456311946</v>
      </c>
      <c r="EF37" s="32">
        <f t="shared" si="90"/>
        <v>5.5451109535279555E-2</v>
      </c>
      <c r="EG37" s="32">
        <f t="shared" si="91"/>
        <v>5.1986592836898132E-2</v>
      </c>
      <c r="EH37" s="42"/>
      <c r="EI37" s="45">
        <v>0</v>
      </c>
    </row>
    <row r="38" spans="1:139" x14ac:dyDescent="0.3">
      <c r="A38" s="20">
        <v>8912316</v>
      </c>
      <c r="B38" s="20" t="s">
        <v>184</v>
      </c>
      <c r="C38" s="21">
        <v>228</v>
      </c>
      <c r="D38" s="22">
        <v>988259.2</v>
      </c>
      <c r="E38" s="22">
        <v>15839.2</v>
      </c>
      <c r="F38" s="22">
        <f t="shared" si="13"/>
        <v>972420</v>
      </c>
      <c r="G38" s="11"/>
      <c r="H38" s="34">
        <v>228</v>
      </c>
      <c r="I38" s="22">
        <v>1020154.865</v>
      </c>
      <c r="J38" s="22">
        <v>15814.865000000002</v>
      </c>
      <c r="K38" s="22">
        <f t="shared" si="14"/>
        <v>1004340</v>
      </c>
      <c r="L38" s="26">
        <f t="shared" si="15"/>
        <v>-24.334999999999127</v>
      </c>
      <c r="M38" s="22">
        <v>0</v>
      </c>
      <c r="N38" s="22">
        <f t="shared" si="16"/>
        <v>31895.665000000037</v>
      </c>
      <c r="O38" s="22">
        <f t="shared" si="17"/>
        <v>31920</v>
      </c>
      <c r="P38" s="32">
        <f t="shared" si="18"/>
        <v>3.1265512810155584E-2</v>
      </c>
      <c r="Q38" s="32">
        <f t="shared" si="19"/>
        <v>3.1782065834279227E-2</v>
      </c>
      <c r="R38" s="11"/>
      <c r="S38" s="22">
        <v>1020154.865</v>
      </c>
      <c r="T38" s="22">
        <v>15814.865000000002</v>
      </c>
      <c r="U38" s="22">
        <f t="shared" si="20"/>
        <v>1004340</v>
      </c>
      <c r="V38" s="26">
        <f t="shared" si="21"/>
        <v>-24.334999999999127</v>
      </c>
      <c r="W38" s="22">
        <v>0</v>
      </c>
      <c r="X38" s="22">
        <f t="shared" si="22"/>
        <v>31895.665000000037</v>
      </c>
      <c r="Y38" s="22">
        <f t="shared" si="23"/>
        <v>31920</v>
      </c>
      <c r="Z38" s="32">
        <f t="shared" si="24"/>
        <v>3.1265512810155584E-2</v>
      </c>
      <c r="AA38" s="32">
        <f t="shared" si="25"/>
        <v>3.1782065834279227E-2</v>
      </c>
      <c r="AB38" s="42"/>
      <c r="AC38" s="22">
        <v>1020154.865</v>
      </c>
      <c r="AD38" s="22">
        <v>15814.865000000002</v>
      </c>
      <c r="AE38" s="22">
        <f t="shared" si="26"/>
        <v>1004340</v>
      </c>
      <c r="AF38" s="26">
        <f t="shared" si="27"/>
        <v>-24.334999999999127</v>
      </c>
      <c r="AG38" s="22">
        <v>0</v>
      </c>
      <c r="AH38" s="22">
        <f t="shared" si="28"/>
        <v>31895.665000000037</v>
      </c>
      <c r="AI38" s="22">
        <f t="shared" si="29"/>
        <v>31920</v>
      </c>
      <c r="AJ38" s="32">
        <f t="shared" si="30"/>
        <v>3.1265512810155584E-2</v>
      </c>
      <c r="AK38" s="32">
        <f t="shared" si="31"/>
        <v>3.1782065834279227E-2</v>
      </c>
      <c r="AL38" s="11"/>
      <c r="AM38" s="22">
        <v>1020154.865</v>
      </c>
      <c r="AN38" s="22">
        <v>15814.865000000002</v>
      </c>
      <c r="AO38" s="22">
        <f t="shared" si="32"/>
        <v>1004340</v>
      </c>
      <c r="AP38" s="26">
        <f t="shared" si="33"/>
        <v>-24.334999999999127</v>
      </c>
      <c r="AQ38" s="22">
        <v>0</v>
      </c>
      <c r="AR38" s="22">
        <f t="shared" si="34"/>
        <v>31895.665000000037</v>
      </c>
      <c r="AS38" s="22">
        <f t="shared" si="35"/>
        <v>31920</v>
      </c>
      <c r="AT38" s="32">
        <f t="shared" si="36"/>
        <v>3.1265512810155584E-2</v>
      </c>
      <c r="AU38" s="32">
        <f t="shared" si="37"/>
        <v>3.1782065834279227E-2</v>
      </c>
      <c r="AV38" s="42"/>
      <c r="AW38" s="22">
        <v>1020336.5401740002</v>
      </c>
      <c r="AX38" s="22">
        <v>15814.865000000002</v>
      </c>
      <c r="AY38" s="22">
        <f t="shared" si="38"/>
        <v>1004521.6751740002</v>
      </c>
      <c r="AZ38" s="26">
        <f t="shared" si="39"/>
        <v>-24.334999999999127</v>
      </c>
      <c r="BA38" s="22">
        <v>181.67517400017277</v>
      </c>
      <c r="BB38" s="22">
        <f t="shared" si="40"/>
        <v>32077.340174000245</v>
      </c>
      <c r="BC38" s="22">
        <f t="shared" si="41"/>
        <v>32101.675174000207</v>
      </c>
      <c r="BD38" s="32">
        <f t="shared" si="42"/>
        <v>3.1438000023531476E-2</v>
      </c>
      <c r="BE38" s="32">
        <f t="shared" si="43"/>
        <v>3.1957175208229979E-2</v>
      </c>
      <c r="BF38" s="11"/>
      <c r="BG38" s="22">
        <v>1020336.5401740002</v>
      </c>
      <c r="BH38" s="22">
        <v>15814.865000000002</v>
      </c>
      <c r="BI38" s="22">
        <f t="shared" si="44"/>
        <v>1004521.6751740002</v>
      </c>
      <c r="BJ38" s="26">
        <f t="shared" si="45"/>
        <v>-24.334999999999127</v>
      </c>
      <c r="BK38" s="22">
        <v>181.67517400017277</v>
      </c>
      <c r="BL38" s="22">
        <f t="shared" si="46"/>
        <v>32077.340174000245</v>
      </c>
      <c r="BM38" s="22">
        <f t="shared" si="47"/>
        <v>32101.675174000207</v>
      </c>
      <c r="BN38" s="32">
        <f t="shared" si="48"/>
        <v>3.1438000023531476E-2</v>
      </c>
      <c r="BO38" s="32">
        <f t="shared" si="49"/>
        <v>3.1957175208229979E-2</v>
      </c>
      <c r="BP38" s="42"/>
      <c r="BQ38" s="22">
        <v>1020336.5401740002</v>
      </c>
      <c r="BR38" s="22">
        <v>15814.865000000002</v>
      </c>
      <c r="BS38" s="22">
        <f t="shared" si="50"/>
        <v>1004521.6751740002</v>
      </c>
      <c r="BT38" s="26">
        <f t="shared" si="51"/>
        <v>-24.334999999999127</v>
      </c>
      <c r="BU38" s="22">
        <v>181.67517400017277</v>
      </c>
      <c r="BV38" s="22">
        <f t="shared" si="52"/>
        <v>32077.340174000245</v>
      </c>
      <c r="BW38" s="22">
        <f t="shared" si="53"/>
        <v>32101.675174000207</v>
      </c>
      <c r="BX38" s="32">
        <f t="shared" si="54"/>
        <v>3.1438000023531476E-2</v>
      </c>
      <c r="BY38" s="32">
        <f t="shared" si="55"/>
        <v>3.1957175208229979E-2</v>
      </c>
      <c r="BZ38" s="42"/>
      <c r="CA38" s="22">
        <v>1020336.5401740002</v>
      </c>
      <c r="CB38" s="22">
        <v>15814.865000000002</v>
      </c>
      <c r="CC38" s="22">
        <f t="shared" si="56"/>
        <v>1004521.6751740002</v>
      </c>
      <c r="CD38" s="26">
        <f t="shared" si="57"/>
        <v>-24.334999999999127</v>
      </c>
      <c r="CE38" s="22">
        <v>181.67517400017277</v>
      </c>
      <c r="CF38" s="22">
        <f t="shared" si="58"/>
        <v>32077.340174000245</v>
      </c>
      <c r="CG38" s="22">
        <f t="shared" si="59"/>
        <v>32101.675174000207</v>
      </c>
      <c r="CH38" s="32">
        <f t="shared" si="60"/>
        <v>3.1438000023531476E-2</v>
      </c>
      <c r="CI38" s="32">
        <f t="shared" si="61"/>
        <v>3.1957175208229979E-2</v>
      </c>
      <c r="CJ38" s="42"/>
      <c r="CK38" s="22">
        <v>1020336.5401740002</v>
      </c>
      <c r="CL38" s="22">
        <v>15814.865000000002</v>
      </c>
      <c r="CM38" s="22">
        <f t="shared" si="62"/>
        <v>1004521.6751740002</v>
      </c>
      <c r="CN38" s="26">
        <f t="shared" si="63"/>
        <v>-24.334999999999127</v>
      </c>
      <c r="CO38" s="22">
        <v>181.67517400017277</v>
      </c>
      <c r="CP38" s="22">
        <f t="shared" si="64"/>
        <v>32077.340174000245</v>
      </c>
      <c r="CQ38" s="22">
        <f t="shared" si="65"/>
        <v>32101.675174000207</v>
      </c>
      <c r="CR38" s="32">
        <f t="shared" si="66"/>
        <v>3.1438000023531476E-2</v>
      </c>
      <c r="CS38" s="32">
        <f t="shared" si="67"/>
        <v>3.1957175208229979E-2</v>
      </c>
      <c r="CT38" s="42"/>
      <c r="CU38" s="22">
        <v>1020154.865</v>
      </c>
      <c r="CV38" s="22">
        <v>15814.865000000002</v>
      </c>
      <c r="CW38" s="22">
        <f t="shared" si="68"/>
        <v>1004340</v>
      </c>
      <c r="CX38" s="26">
        <f t="shared" si="69"/>
        <v>-24.334999999999127</v>
      </c>
      <c r="CY38" s="22">
        <v>0</v>
      </c>
      <c r="CZ38" s="22">
        <f t="shared" si="70"/>
        <v>31895.665000000037</v>
      </c>
      <c r="DA38" s="22">
        <f t="shared" si="71"/>
        <v>31920</v>
      </c>
      <c r="DB38" s="32">
        <f t="shared" si="72"/>
        <v>3.1265512810155584E-2</v>
      </c>
      <c r="DC38" s="32">
        <f t="shared" si="73"/>
        <v>3.1782065834279227E-2</v>
      </c>
      <c r="DD38" s="42"/>
      <c r="DE38" s="22">
        <v>1020154.865</v>
      </c>
      <c r="DF38" s="22">
        <v>15814.865000000002</v>
      </c>
      <c r="DG38" s="22">
        <f t="shared" si="74"/>
        <v>1004340</v>
      </c>
      <c r="DH38" s="26">
        <f t="shared" si="75"/>
        <v>-24.334999999999127</v>
      </c>
      <c r="DI38" s="22">
        <v>0</v>
      </c>
      <c r="DJ38" s="22">
        <f t="shared" si="76"/>
        <v>31895.665000000037</v>
      </c>
      <c r="DK38" s="22">
        <f t="shared" si="77"/>
        <v>31920</v>
      </c>
      <c r="DL38" s="32">
        <f t="shared" si="78"/>
        <v>3.1265512810155584E-2</v>
      </c>
      <c r="DM38" s="32">
        <f t="shared" si="79"/>
        <v>3.1782065834279227E-2</v>
      </c>
      <c r="DN38" s="42"/>
      <c r="DO38" s="22">
        <v>1020336.5401740002</v>
      </c>
      <c r="DP38" s="22">
        <v>15814.865000000002</v>
      </c>
      <c r="DQ38" s="22">
        <f t="shared" si="80"/>
        <v>1004521.6751740002</v>
      </c>
      <c r="DR38" s="26">
        <f t="shared" si="81"/>
        <v>-24.334999999999127</v>
      </c>
      <c r="DS38" s="22">
        <v>181.67517400017277</v>
      </c>
      <c r="DT38" s="22">
        <f t="shared" si="82"/>
        <v>32077.340174000245</v>
      </c>
      <c r="DU38" s="22">
        <f t="shared" si="83"/>
        <v>32101.675174000207</v>
      </c>
      <c r="DV38" s="32">
        <f t="shared" si="84"/>
        <v>3.1438000023531476E-2</v>
      </c>
      <c r="DW38" s="32">
        <f t="shared" si="85"/>
        <v>3.1957175208229979E-2</v>
      </c>
      <c r="DX38" s="42"/>
      <c r="DY38" s="22">
        <v>1020336.5401740002</v>
      </c>
      <c r="DZ38" s="22">
        <v>15814.865000000002</v>
      </c>
      <c r="EA38" s="22">
        <f t="shared" si="86"/>
        <v>1004521.6751740002</v>
      </c>
      <c r="EB38" s="26">
        <f t="shared" si="87"/>
        <v>-24.334999999999127</v>
      </c>
      <c r="EC38" s="22">
        <v>181.67517400017277</v>
      </c>
      <c r="ED38" s="22">
        <f t="shared" si="88"/>
        <v>32077.340174000245</v>
      </c>
      <c r="EE38" s="22">
        <f t="shared" si="89"/>
        <v>32101.675174000207</v>
      </c>
      <c r="EF38" s="32">
        <f t="shared" si="90"/>
        <v>3.1438000023531476E-2</v>
      </c>
      <c r="EG38" s="32">
        <f t="shared" si="91"/>
        <v>3.1957175208229979E-2</v>
      </c>
      <c r="EH38" s="42"/>
      <c r="EI38" s="45">
        <v>0</v>
      </c>
    </row>
    <row r="39" spans="1:139" x14ac:dyDescent="0.3">
      <c r="A39" s="20">
        <v>8912317</v>
      </c>
      <c r="B39" s="20" t="s">
        <v>185</v>
      </c>
      <c r="C39" s="21">
        <v>154</v>
      </c>
      <c r="D39" s="22">
        <v>710464.52332900371</v>
      </c>
      <c r="E39" s="22">
        <v>14498.96</v>
      </c>
      <c r="F39" s="22">
        <f t="shared" si="13"/>
        <v>695965.56332900375</v>
      </c>
      <c r="G39" s="11"/>
      <c r="H39" s="34">
        <v>154</v>
      </c>
      <c r="I39" s="22">
        <v>748338.94654749776</v>
      </c>
      <c r="J39" s="22">
        <v>15161.8495</v>
      </c>
      <c r="K39" s="22">
        <f t="shared" si="14"/>
        <v>733177.09704749775</v>
      </c>
      <c r="L39" s="26">
        <f t="shared" si="15"/>
        <v>662.88950000000114</v>
      </c>
      <c r="M39" s="22">
        <v>0</v>
      </c>
      <c r="N39" s="22">
        <f t="shared" si="16"/>
        <v>37874.423218494048</v>
      </c>
      <c r="O39" s="22">
        <f t="shared" si="17"/>
        <v>37211.533718494</v>
      </c>
      <c r="P39" s="32">
        <f t="shared" si="18"/>
        <v>5.0611321772346271E-2</v>
      </c>
      <c r="Q39" s="32">
        <f t="shared" si="19"/>
        <v>5.0753813598849104E-2</v>
      </c>
      <c r="R39" s="11"/>
      <c r="S39" s="22">
        <v>748338.94654749776</v>
      </c>
      <c r="T39" s="22">
        <v>15161.8495</v>
      </c>
      <c r="U39" s="22">
        <f t="shared" si="20"/>
        <v>733177.09704749775</v>
      </c>
      <c r="V39" s="26">
        <f t="shared" si="21"/>
        <v>662.88950000000114</v>
      </c>
      <c r="W39" s="22">
        <v>0</v>
      </c>
      <c r="X39" s="22">
        <f t="shared" si="22"/>
        <v>37874.423218494048</v>
      </c>
      <c r="Y39" s="22">
        <f t="shared" si="23"/>
        <v>37211.533718494</v>
      </c>
      <c r="Z39" s="32">
        <f t="shared" si="24"/>
        <v>5.0611321772346271E-2</v>
      </c>
      <c r="AA39" s="32">
        <f t="shared" si="25"/>
        <v>5.0753813598849104E-2</v>
      </c>
      <c r="AB39" s="42"/>
      <c r="AC39" s="22">
        <v>748338.94654749776</v>
      </c>
      <c r="AD39" s="22">
        <v>15161.8495</v>
      </c>
      <c r="AE39" s="22">
        <f t="shared" si="26"/>
        <v>733177.09704749775</v>
      </c>
      <c r="AF39" s="26">
        <f t="shared" si="27"/>
        <v>662.88950000000114</v>
      </c>
      <c r="AG39" s="22">
        <v>0</v>
      </c>
      <c r="AH39" s="22">
        <f t="shared" si="28"/>
        <v>37874.423218494048</v>
      </c>
      <c r="AI39" s="22">
        <f t="shared" si="29"/>
        <v>37211.533718494</v>
      </c>
      <c r="AJ39" s="32">
        <f t="shared" si="30"/>
        <v>5.0611321772346271E-2</v>
      </c>
      <c r="AK39" s="32">
        <f t="shared" si="31"/>
        <v>5.0753813598849104E-2</v>
      </c>
      <c r="AL39" s="11"/>
      <c r="AM39" s="22">
        <v>748338.94654749776</v>
      </c>
      <c r="AN39" s="22">
        <v>15161.8495</v>
      </c>
      <c r="AO39" s="22">
        <f t="shared" si="32"/>
        <v>733177.09704749775</v>
      </c>
      <c r="AP39" s="26">
        <f t="shared" si="33"/>
        <v>662.88950000000114</v>
      </c>
      <c r="AQ39" s="22">
        <v>0</v>
      </c>
      <c r="AR39" s="22">
        <f t="shared" si="34"/>
        <v>37874.423218494048</v>
      </c>
      <c r="AS39" s="22">
        <f t="shared" si="35"/>
        <v>37211.533718494</v>
      </c>
      <c r="AT39" s="32">
        <f t="shared" si="36"/>
        <v>5.0611321772346271E-2</v>
      </c>
      <c r="AU39" s="32">
        <f t="shared" si="37"/>
        <v>5.0753813598849104E-2</v>
      </c>
      <c r="AV39" s="42"/>
      <c r="AW39" s="22">
        <v>748338.94654749776</v>
      </c>
      <c r="AX39" s="22">
        <v>15161.8495</v>
      </c>
      <c r="AY39" s="22">
        <f t="shared" si="38"/>
        <v>733177.09704749775</v>
      </c>
      <c r="AZ39" s="26">
        <f t="shared" si="39"/>
        <v>662.88950000000114</v>
      </c>
      <c r="BA39" s="22">
        <v>0</v>
      </c>
      <c r="BB39" s="22">
        <f t="shared" si="40"/>
        <v>37874.423218494048</v>
      </c>
      <c r="BC39" s="22">
        <f t="shared" si="41"/>
        <v>37211.533718494</v>
      </c>
      <c r="BD39" s="32">
        <f t="shared" si="42"/>
        <v>5.0611321772346271E-2</v>
      </c>
      <c r="BE39" s="32">
        <f t="shared" si="43"/>
        <v>5.0753813598849104E-2</v>
      </c>
      <c r="BF39" s="11"/>
      <c r="BG39" s="22">
        <v>748338.94654749776</v>
      </c>
      <c r="BH39" s="22">
        <v>15161.8495</v>
      </c>
      <c r="BI39" s="22">
        <f t="shared" si="44"/>
        <v>733177.09704749775</v>
      </c>
      <c r="BJ39" s="26">
        <f t="shared" si="45"/>
        <v>662.88950000000114</v>
      </c>
      <c r="BK39" s="22">
        <v>0</v>
      </c>
      <c r="BL39" s="22">
        <f t="shared" si="46"/>
        <v>37874.423218494048</v>
      </c>
      <c r="BM39" s="22">
        <f t="shared" si="47"/>
        <v>37211.533718494</v>
      </c>
      <c r="BN39" s="32">
        <f t="shared" si="48"/>
        <v>5.0611321772346271E-2</v>
      </c>
      <c r="BO39" s="32">
        <f t="shared" si="49"/>
        <v>5.0753813598849104E-2</v>
      </c>
      <c r="BP39" s="42"/>
      <c r="BQ39" s="22">
        <v>746321.41785952635</v>
      </c>
      <c r="BR39" s="22">
        <v>15161.8495</v>
      </c>
      <c r="BS39" s="22">
        <f t="shared" si="50"/>
        <v>731159.56835952634</v>
      </c>
      <c r="BT39" s="26">
        <f t="shared" si="51"/>
        <v>662.88950000000114</v>
      </c>
      <c r="BU39" s="22">
        <v>0</v>
      </c>
      <c r="BV39" s="22">
        <f t="shared" si="52"/>
        <v>35856.894530522637</v>
      </c>
      <c r="BW39" s="22">
        <f t="shared" si="53"/>
        <v>35194.005030522589</v>
      </c>
      <c r="BX39" s="32">
        <f t="shared" si="54"/>
        <v>4.8044841903856057E-2</v>
      </c>
      <c r="BY39" s="32">
        <f t="shared" si="55"/>
        <v>4.8134506547573438E-2</v>
      </c>
      <c r="BZ39" s="42"/>
      <c r="CA39" s="22">
        <v>747834.87190725398</v>
      </c>
      <c r="CB39" s="22">
        <v>15161.8495</v>
      </c>
      <c r="CC39" s="22">
        <f t="shared" si="56"/>
        <v>732673.02240725397</v>
      </c>
      <c r="CD39" s="26">
        <f t="shared" si="57"/>
        <v>662.88950000000114</v>
      </c>
      <c r="CE39" s="22">
        <v>0</v>
      </c>
      <c r="CF39" s="22">
        <f t="shared" si="58"/>
        <v>37370.348578250268</v>
      </c>
      <c r="CG39" s="22">
        <f t="shared" si="59"/>
        <v>36707.45907825022</v>
      </c>
      <c r="CH39" s="32">
        <f t="shared" si="60"/>
        <v>4.9971390720176145E-2</v>
      </c>
      <c r="CI39" s="32">
        <f t="shared" si="61"/>
        <v>5.0100737922142979E-2</v>
      </c>
      <c r="CJ39" s="42"/>
      <c r="CK39" s="22">
        <v>747330.79726701044</v>
      </c>
      <c r="CL39" s="22">
        <v>15161.8495</v>
      </c>
      <c r="CM39" s="22">
        <f t="shared" si="62"/>
        <v>732168.94776701042</v>
      </c>
      <c r="CN39" s="26">
        <f t="shared" si="63"/>
        <v>662.88950000000114</v>
      </c>
      <c r="CO39" s="22">
        <v>0</v>
      </c>
      <c r="CP39" s="22">
        <f t="shared" si="64"/>
        <v>36866.273938006721</v>
      </c>
      <c r="CQ39" s="22">
        <f t="shared" si="65"/>
        <v>36203.384438006673</v>
      </c>
      <c r="CR39" s="32">
        <f t="shared" si="66"/>
        <v>4.9330596400986991E-2</v>
      </c>
      <c r="CS39" s="32">
        <f t="shared" si="67"/>
        <v>4.944676300247474E-2</v>
      </c>
      <c r="CT39" s="42"/>
      <c r="CU39" s="22">
        <v>748338.94654749776</v>
      </c>
      <c r="CV39" s="22">
        <v>15161.8495</v>
      </c>
      <c r="CW39" s="22">
        <f t="shared" si="68"/>
        <v>733177.09704749775</v>
      </c>
      <c r="CX39" s="26">
        <f t="shared" si="69"/>
        <v>662.88950000000114</v>
      </c>
      <c r="CY39" s="22">
        <v>0</v>
      </c>
      <c r="CZ39" s="22">
        <f t="shared" si="70"/>
        <v>37874.423218494048</v>
      </c>
      <c r="DA39" s="22">
        <f t="shared" si="71"/>
        <v>37211.533718494</v>
      </c>
      <c r="DB39" s="32">
        <f t="shared" si="72"/>
        <v>5.0611321772346271E-2</v>
      </c>
      <c r="DC39" s="32">
        <f t="shared" si="73"/>
        <v>5.0753813598849104E-2</v>
      </c>
      <c r="DD39" s="42"/>
      <c r="DE39" s="22">
        <v>748338.94654749776</v>
      </c>
      <c r="DF39" s="22">
        <v>15161.8495</v>
      </c>
      <c r="DG39" s="22">
        <f t="shared" si="74"/>
        <v>733177.09704749775</v>
      </c>
      <c r="DH39" s="26">
        <f t="shared" si="75"/>
        <v>662.88950000000114</v>
      </c>
      <c r="DI39" s="22">
        <v>0</v>
      </c>
      <c r="DJ39" s="22">
        <f t="shared" si="76"/>
        <v>37874.423218494048</v>
      </c>
      <c r="DK39" s="22">
        <f t="shared" si="77"/>
        <v>37211.533718494</v>
      </c>
      <c r="DL39" s="32">
        <f t="shared" si="78"/>
        <v>5.0611321772346271E-2</v>
      </c>
      <c r="DM39" s="32">
        <f t="shared" si="79"/>
        <v>5.0753813598849104E-2</v>
      </c>
      <c r="DN39" s="42"/>
      <c r="DO39" s="22">
        <v>748338.94654749776</v>
      </c>
      <c r="DP39" s="22">
        <v>15161.8495</v>
      </c>
      <c r="DQ39" s="22">
        <f t="shared" si="80"/>
        <v>733177.09704749775</v>
      </c>
      <c r="DR39" s="26">
        <f t="shared" si="81"/>
        <v>662.88950000000114</v>
      </c>
      <c r="DS39" s="22">
        <v>0</v>
      </c>
      <c r="DT39" s="22">
        <f t="shared" si="82"/>
        <v>37874.423218494048</v>
      </c>
      <c r="DU39" s="22">
        <f t="shared" si="83"/>
        <v>37211.533718494</v>
      </c>
      <c r="DV39" s="32">
        <f t="shared" si="84"/>
        <v>5.0611321772346271E-2</v>
      </c>
      <c r="DW39" s="32">
        <f t="shared" si="85"/>
        <v>5.0753813598849104E-2</v>
      </c>
      <c r="DX39" s="42"/>
      <c r="DY39" s="22">
        <v>748338.94654749776</v>
      </c>
      <c r="DZ39" s="22">
        <v>15161.8495</v>
      </c>
      <c r="EA39" s="22">
        <f t="shared" si="86"/>
        <v>733177.09704749775</v>
      </c>
      <c r="EB39" s="26">
        <f t="shared" si="87"/>
        <v>662.88950000000114</v>
      </c>
      <c r="EC39" s="22">
        <v>0</v>
      </c>
      <c r="ED39" s="22">
        <f t="shared" si="88"/>
        <v>37874.423218494048</v>
      </c>
      <c r="EE39" s="22">
        <f t="shared" si="89"/>
        <v>37211.533718494</v>
      </c>
      <c r="EF39" s="32">
        <f t="shared" si="90"/>
        <v>5.0611321772346271E-2</v>
      </c>
      <c r="EG39" s="32">
        <f t="shared" si="91"/>
        <v>5.0753813598849104E-2</v>
      </c>
      <c r="EH39" s="42"/>
      <c r="EI39" s="45">
        <v>-1.1631967885472112</v>
      </c>
    </row>
    <row r="40" spans="1:139" x14ac:dyDescent="0.3">
      <c r="A40" s="20">
        <v>8912346</v>
      </c>
      <c r="B40" s="20" t="s">
        <v>186</v>
      </c>
      <c r="C40" s="21">
        <v>74</v>
      </c>
      <c r="D40" s="22">
        <v>437969.5077951019</v>
      </c>
      <c r="E40" s="22">
        <v>14369.6772</v>
      </c>
      <c r="F40" s="22">
        <f t="shared" si="13"/>
        <v>423599.83059510193</v>
      </c>
      <c r="G40" s="11"/>
      <c r="H40" s="34">
        <v>74</v>
      </c>
      <c r="I40" s="22">
        <v>460808.48807175836</v>
      </c>
      <c r="J40" s="22">
        <v>11641.4853</v>
      </c>
      <c r="K40" s="22">
        <f t="shared" si="14"/>
        <v>449167.00277175836</v>
      </c>
      <c r="L40" s="26">
        <f t="shared" si="15"/>
        <v>-2728.1918999999998</v>
      </c>
      <c r="M40" s="22">
        <v>0</v>
      </c>
      <c r="N40" s="22">
        <f t="shared" si="16"/>
        <v>22838.980276656453</v>
      </c>
      <c r="O40" s="22">
        <f t="shared" si="17"/>
        <v>25567.17217665643</v>
      </c>
      <c r="P40" s="32">
        <f t="shared" si="18"/>
        <v>4.956284631870736E-2</v>
      </c>
      <c r="Q40" s="32">
        <f t="shared" si="19"/>
        <v>5.6921305480777361E-2</v>
      </c>
      <c r="R40" s="11"/>
      <c r="S40" s="22">
        <v>460808.48807175836</v>
      </c>
      <c r="T40" s="22">
        <v>11641.4853</v>
      </c>
      <c r="U40" s="22">
        <f t="shared" si="20"/>
        <v>449167.00277175836</v>
      </c>
      <c r="V40" s="26">
        <f t="shared" si="21"/>
        <v>-2728.1918999999998</v>
      </c>
      <c r="W40" s="22">
        <v>0</v>
      </c>
      <c r="X40" s="22">
        <f t="shared" si="22"/>
        <v>22838.980276656453</v>
      </c>
      <c r="Y40" s="22">
        <f t="shared" si="23"/>
        <v>25567.17217665643</v>
      </c>
      <c r="Z40" s="32">
        <f t="shared" si="24"/>
        <v>4.956284631870736E-2</v>
      </c>
      <c r="AA40" s="32">
        <f t="shared" si="25"/>
        <v>5.6921305480777361E-2</v>
      </c>
      <c r="AB40" s="42"/>
      <c r="AC40" s="22">
        <v>460808.48807175836</v>
      </c>
      <c r="AD40" s="22">
        <v>11641.4853</v>
      </c>
      <c r="AE40" s="22">
        <f t="shared" si="26"/>
        <v>449167.00277175836</v>
      </c>
      <c r="AF40" s="26">
        <f t="shared" si="27"/>
        <v>-2728.1918999999998</v>
      </c>
      <c r="AG40" s="22">
        <v>0</v>
      </c>
      <c r="AH40" s="22">
        <f t="shared" si="28"/>
        <v>22838.980276656453</v>
      </c>
      <c r="AI40" s="22">
        <f t="shared" si="29"/>
        <v>25567.17217665643</v>
      </c>
      <c r="AJ40" s="32">
        <f t="shared" si="30"/>
        <v>4.956284631870736E-2</v>
      </c>
      <c r="AK40" s="32">
        <f t="shared" si="31"/>
        <v>5.6921305480777361E-2</v>
      </c>
      <c r="AL40" s="11"/>
      <c r="AM40" s="22">
        <v>460808.48807175836</v>
      </c>
      <c r="AN40" s="22">
        <v>11641.4853</v>
      </c>
      <c r="AO40" s="22">
        <f t="shared" si="32"/>
        <v>449167.00277175836</v>
      </c>
      <c r="AP40" s="26">
        <f t="shared" si="33"/>
        <v>-2728.1918999999998</v>
      </c>
      <c r="AQ40" s="22">
        <v>0</v>
      </c>
      <c r="AR40" s="22">
        <f t="shared" si="34"/>
        <v>22838.980276656453</v>
      </c>
      <c r="AS40" s="22">
        <f t="shared" si="35"/>
        <v>25567.17217665643</v>
      </c>
      <c r="AT40" s="32">
        <f t="shared" si="36"/>
        <v>4.956284631870736E-2</v>
      </c>
      <c r="AU40" s="32">
        <f t="shared" si="37"/>
        <v>5.6921305480777361E-2</v>
      </c>
      <c r="AV40" s="42"/>
      <c r="AW40" s="22">
        <v>460808.48807175836</v>
      </c>
      <c r="AX40" s="22">
        <v>11641.4853</v>
      </c>
      <c r="AY40" s="22">
        <f t="shared" si="38"/>
        <v>449167.00277175836</v>
      </c>
      <c r="AZ40" s="26">
        <f t="shared" si="39"/>
        <v>-2728.1918999999998</v>
      </c>
      <c r="BA40" s="22">
        <v>0</v>
      </c>
      <c r="BB40" s="22">
        <f t="shared" si="40"/>
        <v>22838.980276656453</v>
      </c>
      <c r="BC40" s="22">
        <f t="shared" si="41"/>
        <v>25567.17217665643</v>
      </c>
      <c r="BD40" s="32">
        <f t="shared" si="42"/>
        <v>4.956284631870736E-2</v>
      </c>
      <c r="BE40" s="32">
        <f t="shared" si="43"/>
        <v>5.6921305480777361E-2</v>
      </c>
      <c r="BF40" s="11"/>
      <c r="BG40" s="22">
        <v>460808.48807175836</v>
      </c>
      <c r="BH40" s="22">
        <v>11641.4853</v>
      </c>
      <c r="BI40" s="22">
        <f t="shared" si="44"/>
        <v>449167.00277175836</v>
      </c>
      <c r="BJ40" s="26">
        <f t="shared" si="45"/>
        <v>-2728.1918999999998</v>
      </c>
      <c r="BK40" s="22">
        <v>0</v>
      </c>
      <c r="BL40" s="22">
        <f t="shared" si="46"/>
        <v>22838.980276656453</v>
      </c>
      <c r="BM40" s="22">
        <f t="shared" si="47"/>
        <v>25567.17217665643</v>
      </c>
      <c r="BN40" s="32">
        <f t="shared" si="48"/>
        <v>4.956284631870736E-2</v>
      </c>
      <c r="BO40" s="32">
        <f t="shared" si="49"/>
        <v>5.6921305480777361E-2</v>
      </c>
      <c r="BP40" s="42"/>
      <c r="BQ40" s="22">
        <v>459084.53024898504</v>
      </c>
      <c r="BR40" s="22">
        <v>11641.4853</v>
      </c>
      <c r="BS40" s="22">
        <f t="shared" si="50"/>
        <v>447443.04494898504</v>
      </c>
      <c r="BT40" s="26">
        <f t="shared" si="51"/>
        <v>-2728.1918999999998</v>
      </c>
      <c r="BU40" s="22">
        <v>0</v>
      </c>
      <c r="BV40" s="22">
        <f t="shared" si="52"/>
        <v>21115.022453883139</v>
      </c>
      <c r="BW40" s="22">
        <f t="shared" si="53"/>
        <v>23843.214353883115</v>
      </c>
      <c r="BX40" s="32">
        <f t="shared" si="54"/>
        <v>4.5993757276968972E-2</v>
      </c>
      <c r="BY40" s="32">
        <f t="shared" si="55"/>
        <v>5.3287708062601767E-2</v>
      </c>
      <c r="BZ40" s="42"/>
      <c r="CA40" s="22">
        <v>460448.00169367075</v>
      </c>
      <c r="CB40" s="22">
        <v>11641.4853</v>
      </c>
      <c r="CC40" s="22">
        <f t="shared" si="56"/>
        <v>448806.51639367075</v>
      </c>
      <c r="CD40" s="26">
        <f t="shared" si="57"/>
        <v>-2728.1918999999998</v>
      </c>
      <c r="CE40" s="22">
        <v>0</v>
      </c>
      <c r="CF40" s="22">
        <f t="shared" si="58"/>
        <v>22478.49389856885</v>
      </c>
      <c r="CG40" s="22">
        <f t="shared" si="59"/>
        <v>25206.685798568826</v>
      </c>
      <c r="CH40" s="32">
        <f t="shared" si="60"/>
        <v>4.8818745690905309E-2</v>
      </c>
      <c r="CI40" s="32">
        <f t="shared" si="61"/>
        <v>5.6163814200190391E-2</v>
      </c>
      <c r="CJ40" s="42"/>
      <c r="CK40" s="22">
        <v>460087.51531558321</v>
      </c>
      <c r="CL40" s="22">
        <v>11641.4853</v>
      </c>
      <c r="CM40" s="22">
        <f t="shared" si="62"/>
        <v>448446.03001558321</v>
      </c>
      <c r="CN40" s="26">
        <f t="shared" si="63"/>
        <v>-2728.1918999999998</v>
      </c>
      <c r="CO40" s="22">
        <v>0</v>
      </c>
      <c r="CP40" s="22">
        <f t="shared" si="64"/>
        <v>22118.007520481304</v>
      </c>
      <c r="CQ40" s="22">
        <f t="shared" si="65"/>
        <v>24846.19942048128</v>
      </c>
      <c r="CR40" s="32">
        <f t="shared" si="66"/>
        <v>4.8073479032157876E-2</v>
      </c>
      <c r="CS40" s="32">
        <f t="shared" si="67"/>
        <v>5.5405105090612333E-2</v>
      </c>
      <c r="CT40" s="42"/>
      <c r="CU40" s="22">
        <v>460808.48807175836</v>
      </c>
      <c r="CV40" s="22">
        <v>11641.4853</v>
      </c>
      <c r="CW40" s="22">
        <f t="shared" si="68"/>
        <v>449167.00277175836</v>
      </c>
      <c r="CX40" s="26">
        <f t="shared" si="69"/>
        <v>-2728.1918999999998</v>
      </c>
      <c r="CY40" s="22">
        <v>0</v>
      </c>
      <c r="CZ40" s="22">
        <f t="shared" si="70"/>
        <v>22838.980276656453</v>
      </c>
      <c r="DA40" s="22">
        <f t="shared" si="71"/>
        <v>25567.17217665643</v>
      </c>
      <c r="DB40" s="32">
        <f t="shared" si="72"/>
        <v>4.956284631870736E-2</v>
      </c>
      <c r="DC40" s="32">
        <f t="shared" si="73"/>
        <v>5.6921305480777361E-2</v>
      </c>
      <c r="DD40" s="42"/>
      <c r="DE40" s="22">
        <v>460808.48807175836</v>
      </c>
      <c r="DF40" s="22">
        <v>11641.4853</v>
      </c>
      <c r="DG40" s="22">
        <f t="shared" si="74"/>
        <v>449167.00277175836</v>
      </c>
      <c r="DH40" s="26">
        <f t="shared" si="75"/>
        <v>-2728.1918999999998</v>
      </c>
      <c r="DI40" s="22">
        <v>0</v>
      </c>
      <c r="DJ40" s="22">
        <f t="shared" si="76"/>
        <v>22838.980276656453</v>
      </c>
      <c r="DK40" s="22">
        <f t="shared" si="77"/>
        <v>25567.17217665643</v>
      </c>
      <c r="DL40" s="32">
        <f t="shared" si="78"/>
        <v>4.956284631870736E-2</v>
      </c>
      <c r="DM40" s="32">
        <f t="shared" si="79"/>
        <v>5.6921305480777361E-2</v>
      </c>
      <c r="DN40" s="42"/>
      <c r="DO40" s="22">
        <v>460808.48807175836</v>
      </c>
      <c r="DP40" s="22">
        <v>11641.4853</v>
      </c>
      <c r="DQ40" s="22">
        <f t="shared" si="80"/>
        <v>449167.00277175836</v>
      </c>
      <c r="DR40" s="26">
        <f t="shared" si="81"/>
        <v>-2728.1918999999998</v>
      </c>
      <c r="DS40" s="22">
        <v>0</v>
      </c>
      <c r="DT40" s="22">
        <f t="shared" si="82"/>
        <v>22838.980276656453</v>
      </c>
      <c r="DU40" s="22">
        <f t="shared" si="83"/>
        <v>25567.17217665643</v>
      </c>
      <c r="DV40" s="32">
        <f t="shared" si="84"/>
        <v>4.956284631870736E-2</v>
      </c>
      <c r="DW40" s="32">
        <f t="shared" si="85"/>
        <v>5.6921305480777361E-2</v>
      </c>
      <c r="DX40" s="42"/>
      <c r="DY40" s="22">
        <v>460808.48807175836</v>
      </c>
      <c r="DZ40" s="22">
        <v>11641.4853</v>
      </c>
      <c r="EA40" s="22">
        <f t="shared" si="86"/>
        <v>449167.00277175836</v>
      </c>
      <c r="EB40" s="26">
        <f t="shared" si="87"/>
        <v>-2728.1918999999998</v>
      </c>
      <c r="EC40" s="22">
        <v>0</v>
      </c>
      <c r="ED40" s="22">
        <f t="shared" si="88"/>
        <v>22838.980276656453</v>
      </c>
      <c r="EE40" s="22">
        <f t="shared" si="89"/>
        <v>25567.17217665643</v>
      </c>
      <c r="EF40" s="32">
        <f t="shared" si="90"/>
        <v>4.956284631870736E-2</v>
      </c>
      <c r="EG40" s="32">
        <f t="shared" si="91"/>
        <v>5.6921305480777361E-2</v>
      </c>
      <c r="EH40" s="42"/>
      <c r="EI40" s="45">
        <v>-926.51371166742354</v>
      </c>
    </row>
    <row r="41" spans="1:139" x14ac:dyDescent="0.3">
      <c r="A41" s="20">
        <v>8912395</v>
      </c>
      <c r="B41" s="20" t="s">
        <v>188</v>
      </c>
      <c r="C41" s="21">
        <v>194</v>
      </c>
      <c r="D41" s="22">
        <v>890311.94880482741</v>
      </c>
      <c r="E41" s="22">
        <v>19876.3992</v>
      </c>
      <c r="F41" s="22">
        <f t="shared" si="13"/>
        <v>870435.54960482742</v>
      </c>
      <c r="G41" s="11"/>
      <c r="H41" s="34">
        <v>194</v>
      </c>
      <c r="I41" s="22">
        <v>933445.76787931041</v>
      </c>
      <c r="J41" s="22">
        <v>15267.921299999998</v>
      </c>
      <c r="K41" s="22">
        <f t="shared" si="14"/>
        <v>918177.84657931037</v>
      </c>
      <c r="L41" s="26">
        <f t="shared" si="15"/>
        <v>-4608.4779000000017</v>
      </c>
      <c r="M41" s="22">
        <v>0</v>
      </c>
      <c r="N41" s="22">
        <f t="shared" si="16"/>
        <v>43133.819074483006</v>
      </c>
      <c r="O41" s="22">
        <f t="shared" si="17"/>
        <v>47742.296974482946</v>
      </c>
      <c r="P41" s="32">
        <f t="shared" si="18"/>
        <v>4.6209239528160764E-2</v>
      </c>
      <c r="Q41" s="32">
        <f t="shared" si="19"/>
        <v>5.199678597381522E-2</v>
      </c>
      <c r="R41" s="11"/>
      <c r="S41" s="22">
        <v>933445.76787931041</v>
      </c>
      <c r="T41" s="22">
        <v>15267.921299999998</v>
      </c>
      <c r="U41" s="22">
        <f t="shared" si="20"/>
        <v>918177.84657931037</v>
      </c>
      <c r="V41" s="26">
        <f t="shared" si="21"/>
        <v>-4608.4779000000017</v>
      </c>
      <c r="W41" s="22">
        <v>0</v>
      </c>
      <c r="X41" s="22">
        <f t="shared" si="22"/>
        <v>43133.819074483006</v>
      </c>
      <c r="Y41" s="22">
        <f t="shared" si="23"/>
        <v>47742.296974482946</v>
      </c>
      <c r="Z41" s="32">
        <f t="shared" si="24"/>
        <v>4.6209239528160764E-2</v>
      </c>
      <c r="AA41" s="32">
        <f t="shared" si="25"/>
        <v>5.199678597381522E-2</v>
      </c>
      <c r="AB41" s="42"/>
      <c r="AC41" s="22">
        <v>933445.76787931041</v>
      </c>
      <c r="AD41" s="22">
        <v>15267.921299999998</v>
      </c>
      <c r="AE41" s="22">
        <f t="shared" si="26"/>
        <v>918177.84657931037</v>
      </c>
      <c r="AF41" s="26">
        <f t="shared" si="27"/>
        <v>-4608.4779000000017</v>
      </c>
      <c r="AG41" s="22">
        <v>0</v>
      </c>
      <c r="AH41" s="22">
        <f t="shared" si="28"/>
        <v>43133.819074483006</v>
      </c>
      <c r="AI41" s="22">
        <f t="shared" si="29"/>
        <v>47742.296974482946</v>
      </c>
      <c r="AJ41" s="32">
        <f t="shared" si="30"/>
        <v>4.6209239528160764E-2</v>
      </c>
      <c r="AK41" s="32">
        <f t="shared" si="31"/>
        <v>5.199678597381522E-2</v>
      </c>
      <c r="AL41" s="11"/>
      <c r="AM41" s="22">
        <v>933445.76787931041</v>
      </c>
      <c r="AN41" s="22">
        <v>15267.921299999998</v>
      </c>
      <c r="AO41" s="22">
        <f t="shared" si="32"/>
        <v>918177.84657931037</v>
      </c>
      <c r="AP41" s="26">
        <f t="shared" si="33"/>
        <v>-4608.4779000000017</v>
      </c>
      <c r="AQ41" s="22">
        <v>0</v>
      </c>
      <c r="AR41" s="22">
        <f t="shared" si="34"/>
        <v>43133.819074483006</v>
      </c>
      <c r="AS41" s="22">
        <f t="shared" si="35"/>
        <v>47742.296974482946</v>
      </c>
      <c r="AT41" s="32">
        <f t="shared" si="36"/>
        <v>4.6209239528160764E-2</v>
      </c>
      <c r="AU41" s="32">
        <f t="shared" si="37"/>
        <v>5.199678597381522E-2</v>
      </c>
      <c r="AV41" s="42"/>
      <c r="AW41" s="22">
        <v>933445.76787931041</v>
      </c>
      <c r="AX41" s="22">
        <v>15267.921299999998</v>
      </c>
      <c r="AY41" s="22">
        <f t="shared" si="38"/>
        <v>918177.84657931037</v>
      </c>
      <c r="AZ41" s="26">
        <f t="shared" si="39"/>
        <v>-4608.4779000000017</v>
      </c>
      <c r="BA41" s="22">
        <v>0</v>
      </c>
      <c r="BB41" s="22">
        <f t="shared" si="40"/>
        <v>43133.819074483006</v>
      </c>
      <c r="BC41" s="22">
        <f t="shared" si="41"/>
        <v>47742.296974482946</v>
      </c>
      <c r="BD41" s="32">
        <f t="shared" si="42"/>
        <v>4.6209239528160764E-2</v>
      </c>
      <c r="BE41" s="32">
        <f t="shared" si="43"/>
        <v>5.199678597381522E-2</v>
      </c>
      <c r="BF41" s="11"/>
      <c r="BG41" s="22">
        <v>933445.76787931041</v>
      </c>
      <c r="BH41" s="22">
        <v>15267.921299999998</v>
      </c>
      <c r="BI41" s="22">
        <f t="shared" si="44"/>
        <v>918177.84657931037</v>
      </c>
      <c r="BJ41" s="26">
        <f t="shared" si="45"/>
        <v>-4608.4779000000017</v>
      </c>
      <c r="BK41" s="22">
        <v>0</v>
      </c>
      <c r="BL41" s="22">
        <f t="shared" si="46"/>
        <v>43133.819074483006</v>
      </c>
      <c r="BM41" s="22">
        <f t="shared" si="47"/>
        <v>47742.296974482946</v>
      </c>
      <c r="BN41" s="32">
        <f t="shared" si="48"/>
        <v>4.6209239528160764E-2</v>
      </c>
      <c r="BO41" s="32">
        <f t="shared" si="49"/>
        <v>5.199678597381522E-2</v>
      </c>
      <c r="BP41" s="42"/>
      <c r="BQ41" s="22">
        <v>930206.60496896552</v>
      </c>
      <c r="BR41" s="22">
        <v>15267.921299999998</v>
      </c>
      <c r="BS41" s="22">
        <f t="shared" si="50"/>
        <v>914938.68366896547</v>
      </c>
      <c r="BT41" s="26">
        <f t="shared" si="51"/>
        <v>-4608.4779000000017</v>
      </c>
      <c r="BU41" s="22">
        <v>0</v>
      </c>
      <c r="BV41" s="22">
        <f t="shared" si="52"/>
        <v>39894.656164138112</v>
      </c>
      <c r="BW41" s="22">
        <f t="shared" si="53"/>
        <v>44503.134064138052</v>
      </c>
      <c r="BX41" s="32">
        <f t="shared" si="54"/>
        <v>4.2887951935655325E-2</v>
      </c>
      <c r="BY41" s="32">
        <f t="shared" si="55"/>
        <v>4.8640564508298526E-2</v>
      </c>
      <c r="BZ41" s="42"/>
      <c r="CA41" s="22">
        <v>932731.97477586207</v>
      </c>
      <c r="CB41" s="22">
        <v>15267.921299999998</v>
      </c>
      <c r="CC41" s="22">
        <f t="shared" si="56"/>
        <v>917464.05347586202</v>
      </c>
      <c r="CD41" s="26">
        <f t="shared" si="57"/>
        <v>-4608.4779000000017</v>
      </c>
      <c r="CE41" s="22">
        <v>0</v>
      </c>
      <c r="CF41" s="22">
        <f t="shared" si="58"/>
        <v>42420.025971034658</v>
      </c>
      <c r="CG41" s="22">
        <f t="shared" si="59"/>
        <v>47028.503871034598</v>
      </c>
      <c r="CH41" s="32">
        <f t="shared" si="60"/>
        <v>4.5479330738316656E-2</v>
      </c>
      <c r="CI41" s="32">
        <f t="shared" si="61"/>
        <v>5.1259233201414893E-2</v>
      </c>
      <c r="CJ41" s="42"/>
      <c r="CK41" s="22">
        <v>932018.18167241383</v>
      </c>
      <c r="CL41" s="22">
        <v>15267.921299999998</v>
      </c>
      <c r="CM41" s="22">
        <f t="shared" si="62"/>
        <v>916750.26037241379</v>
      </c>
      <c r="CN41" s="26">
        <f t="shared" si="63"/>
        <v>-4608.4779000000017</v>
      </c>
      <c r="CO41" s="22">
        <v>0</v>
      </c>
      <c r="CP41" s="22">
        <f t="shared" si="64"/>
        <v>41706.232867586426</v>
      </c>
      <c r="CQ41" s="22">
        <f t="shared" si="65"/>
        <v>46314.710767586366</v>
      </c>
      <c r="CR41" s="32">
        <f t="shared" si="66"/>
        <v>4.4748303936248048E-2</v>
      </c>
      <c r="CS41" s="32">
        <f t="shared" si="67"/>
        <v>5.0520531893573528E-2</v>
      </c>
      <c r="CT41" s="42"/>
      <c r="CU41" s="22">
        <v>933445.76787931041</v>
      </c>
      <c r="CV41" s="22">
        <v>15267.921299999998</v>
      </c>
      <c r="CW41" s="22">
        <f t="shared" si="68"/>
        <v>918177.84657931037</v>
      </c>
      <c r="CX41" s="26">
        <f t="shared" si="69"/>
        <v>-4608.4779000000017</v>
      </c>
      <c r="CY41" s="22">
        <v>0</v>
      </c>
      <c r="CZ41" s="22">
        <f t="shared" si="70"/>
        <v>43133.819074483006</v>
      </c>
      <c r="DA41" s="22">
        <f t="shared" si="71"/>
        <v>47742.296974482946</v>
      </c>
      <c r="DB41" s="32">
        <f t="shared" si="72"/>
        <v>4.6209239528160764E-2</v>
      </c>
      <c r="DC41" s="32">
        <f t="shared" si="73"/>
        <v>5.199678597381522E-2</v>
      </c>
      <c r="DD41" s="42"/>
      <c r="DE41" s="22">
        <v>933445.76787931041</v>
      </c>
      <c r="DF41" s="22">
        <v>15267.921299999998</v>
      </c>
      <c r="DG41" s="22">
        <f t="shared" si="74"/>
        <v>918177.84657931037</v>
      </c>
      <c r="DH41" s="26">
        <f t="shared" si="75"/>
        <v>-4608.4779000000017</v>
      </c>
      <c r="DI41" s="22">
        <v>0</v>
      </c>
      <c r="DJ41" s="22">
        <f t="shared" si="76"/>
        <v>43133.819074483006</v>
      </c>
      <c r="DK41" s="22">
        <f t="shared" si="77"/>
        <v>47742.296974482946</v>
      </c>
      <c r="DL41" s="32">
        <f t="shared" si="78"/>
        <v>4.6209239528160764E-2</v>
      </c>
      <c r="DM41" s="32">
        <f t="shared" si="79"/>
        <v>5.199678597381522E-2</v>
      </c>
      <c r="DN41" s="42"/>
      <c r="DO41" s="22">
        <v>933445.76787931041</v>
      </c>
      <c r="DP41" s="22">
        <v>15267.921299999998</v>
      </c>
      <c r="DQ41" s="22">
        <f t="shared" si="80"/>
        <v>918177.84657931037</v>
      </c>
      <c r="DR41" s="26">
        <f t="shared" si="81"/>
        <v>-4608.4779000000017</v>
      </c>
      <c r="DS41" s="22">
        <v>0</v>
      </c>
      <c r="DT41" s="22">
        <f t="shared" si="82"/>
        <v>43133.819074483006</v>
      </c>
      <c r="DU41" s="22">
        <f t="shared" si="83"/>
        <v>47742.296974482946</v>
      </c>
      <c r="DV41" s="32">
        <f t="shared" si="84"/>
        <v>4.6209239528160764E-2</v>
      </c>
      <c r="DW41" s="32">
        <f t="shared" si="85"/>
        <v>5.199678597381522E-2</v>
      </c>
      <c r="DX41" s="42"/>
      <c r="DY41" s="22">
        <v>933445.76787931041</v>
      </c>
      <c r="DZ41" s="22">
        <v>15267.921299999998</v>
      </c>
      <c r="EA41" s="22">
        <f t="shared" si="86"/>
        <v>918177.84657931037</v>
      </c>
      <c r="EB41" s="26">
        <f t="shared" si="87"/>
        <v>-4608.4779000000017</v>
      </c>
      <c r="EC41" s="22">
        <v>0</v>
      </c>
      <c r="ED41" s="22">
        <f t="shared" si="88"/>
        <v>43133.819074483006</v>
      </c>
      <c r="EE41" s="22">
        <f t="shared" si="89"/>
        <v>47742.296974482946</v>
      </c>
      <c r="EF41" s="32">
        <f t="shared" si="90"/>
        <v>4.6209239528160764E-2</v>
      </c>
      <c r="EG41" s="32">
        <f t="shared" si="91"/>
        <v>5.199678597381522E-2</v>
      </c>
      <c r="EH41" s="42"/>
      <c r="EI41" s="45">
        <v>0</v>
      </c>
    </row>
    <row r="42" spans="1:139" x14ac:dyDescent="0.3">
      <c r="A42" s="20">
        <v>8912406</v>
      </c>
      <c r="B42" s="20" t="s">
        <v>292</v>
      </c>
      <c r="C42" s="21">
        <v>180</v>
      </c>
      <c r="D42" s="22">
        <v>944739.43240403978</v>
      </c>
      <c r="E42" s="22">
        <v>31739.840000000004</v>
      </c>
      <c r="F42" s="22">
        <f t="shared" si="13"/>
        <v>912999.59240403981</v>
      </c>
      <c r="G42" s="11"/>
      <c r="H42" s="34">
        <v>180</v>
      </c>
      <c r="I42" s="22">
        <v>997865.56366556301</v>
      </c>
      <c r="J42" s="22">
        <v>33219.135999999999</v>
      </c>
      <c r="K42" s="22">
        <f t="shared" si="14"/>
        <v>964646.42766556307</v>
      </c>
      <c r="L42" s="26">
        <f t="shared" si="15"/>
        <v>1479.2959999999948</v>
      </c>
      <c r="M42" s="22">
        <v>0</v>
      </c>
      <c r="N42" s="22">
        <f t="shared" si="16"/>
        <v>53126.131261523231</v>
      </c>
      <c r="O42" s="22">
        <f t="shared" si="17"/>
        <v>51646.835261523258</v>
      </c>
      <c r="P42" s="32">
        <f t="shared" si="18"/>
        <v>5.3239768157114779E-2</v>
      </c>
      <c r="Q42" s="32">
        <f t="shared" si="19"/>
        <v>5.353965326602432E-2</v>
      </c>
      <c r="R42" s="11"/>
      <c r="S42" s="22">
        <v>997865.56366556301</v>
      </c>
      <c r="T42" s="22">
        <v>33219.135999999999</v>
      </c>
      <c r="U42" s="22">
        <f t="shared" si="20"/>
        <v>964646.42766556307</v>
      </c>
      <c r="V42" s="26">
        <f t="shared" si="21"/>
        <v>1479.2959999999948</v>
      </c>
      <c r="W42" s="22">
        <v>0</v>
      </c>
      <c r="X42" s="22">
        <f t="shared" si="22"/>
        <v>53126.131261523231</v>
      </c>
      <c r="Y42" s="22">
        <f t="shared" si="23"/>
        <v>51646.835261523258</v>
      </c>
      <c r="Z42" s="32">
        <f t="shared" si="24"/>
        <v>5.3239768157114779E-2</v>
      </c>
      <c r="AA42" s="32">
        <f t="shared" si="25"/>
        <v>5.353965326602432E-2</v>
      </c>
      <c r="AB42" s="42"/>
      <c r="AC42" s="22">
        <v>997865.56366556301</v>
      </c>
      <c r="AD42" s="22">
        <v>33219.135999999999</v>
      </c>
      <c r="AE42" s="22">
        <f t="shared" si="26"/>
        <v>964646.42766556307</v>
      </c>
      <c r="AF42" s="26">
        <f t="shared" si="27"/>
        <v>1479.2959999999948</v>
      </c>
      <c r="AG42" s="22">
        <v>0</v>
      </c>
      <c r="AH42" s="22">
        <f t="shared" si="28"/>
        <v>53126.131261523231</v>
      </c>
      <c r="AI42" s="22">
        <f t="shared" si="29"/>
        <v>51646.835261523258</v>
      </c>
      <c r="AJ42" s="32">
        <f t="shared" si="30"/>
        <v>5.3239768157114779E-2</v>
      </c>
      <c r="AK42" s="32">
        <f t="shared" si="31"/>
        <v>5.353965326602432E-2</v>
      </c>
      <c r="AL42" s="11"/>
      <c r="AM42" s="22">
        <v>997865.56366556301</v>
      </c>
      <c r="AN42" s="22">
        <v>33219.135999999999</v>
      </c>
      <c r="AO42" s="22">
        <f t="shared" si="32"/>
        <v>964646.42766556307</v>
      </c>
      <c r="AP42" s="26">
        <f t="shared" si="33"/>
        <v>1479.2959999999948</v>
      </c>
      <c r="AQ42" s="22">
        <v>0</v>
      </c>
      <c r="AR42" s="22">
        <f t="shared" si="34"/>
        <v>53126.131261523231</v>
      </c>
      <c r="AS42" s="22">
        <f t="shared" si="35"/>
        <v>51646.835261523258</v>
      </c>
      <c r="AT42" s="32">
        <f t="shared" si="36"/>
        <v>5.3239768157114779E-2</v>
      </c>
      <c r="AU42" s="32">
        <f t="shared" si="37"/>
        <v>5.353965326602432E-2</v>
      </c>
      <c r="AV42" s="42"/>
      <c r="AW42" s="22">
        <v>997865.56366556301</v>
      </c>
      <c r="AX42" s="22">
        <v>33219.135999999999</v>
      </c>
      <c r="AY42" s="22">
        <f t="shared" si="38"/>
        <v>964646.42766556307</v>
      </c>
      <c r="AZ42" s="26">
        <f t="shared" si="39"/>
        <v>1479.2959999999948</v>
      </c>
      <c r="BA42" s="22">
        <v>0</v>
      </c>
      <c r="BB42" s="22">
        <f t="shared" si="40"/>
        <v>53126.131261523231</v>
      </c>
      <c r="BC42" s="22">
        <f t="shared" si="41"/>
        <v>51646.835261523258</v>
      </c>
      <c r="BD42" s="32">
        <f t="shared" si="42"/>
        <v>5.3239768157114779E-2</v>
      </c>
      <c r="BE42" s="32">
        <f t="shared" si="43"/>
        <v>5.353965326602432E-2</v>
      </c>
      <c r="BF42" s="11"/>
      <c r="BG42" s="22">
        <v>997865.56366556301</v>
      </c>
      <c r="BH42" s="22">
        <v>33219.135999999999</v>
      </c>
      <c r="BI42" s="22">
        <f t="shared" si="44"/>
        <v>964646.42766556307</v>
      </c>
      <c r="BJ42" s="26">
        <f t="shared" si="45"/>
        <v>1479.2959999999948</v>
      </c>
      <c r="BK42" s="22">
        <v>0</v>
      </c>
      <c r="BL42" s="22">
        <f t="shared" si="46"/>
        <v>53126.131261523231</v>
      </c>
      <c r="BM42" s="22">
        <f t="shared" si="47"/>
        <v>51646.835261523258</v>
      </c>
      <c r="BN42" s="32">
        <f t="shared" si="48"/>
        <v>5.3239768157114779E-2</v>
      </c>
      <c r="BO42" s="32">
        <f t="shared" si="49"/>
        <v>5.353965326602432E-2</v>
      </c>
      <c r="BP42" s="42"/>
      <c r="BQ42" s="22">
        <v>992273.88038410596</v>
      </c>
      <c r="BR42" s="22">
        <v>33219.135999999999</v>
      </c>
      <c r="BS42" s="22">
        <f t="shared" si="50"/>
        <v>959054.74438410602</v>
      </c>
      <c r="BT42" s="26">
        <f t="shared" si="51"/>
        <v>1479.2959999999948</v>
      </c>
      <c r="BU42" s="22">
        <v>0</v>
      </c>
      <c r="BV42" s="22">
        <f t="shared" si="52"/>
        <v>47534.447980066179</v>
      </c>
      <c r="BW42" s="22">
        <f t="shared" si="53"/>
        <v>46055.151980066206</v>
      </c>
      <c r="BX42" s="32">
        <f t="shared" si="54"/>
        <v>4.7904564374571412E-2</v>
      </c>
      <c r="BY42" s="32">
        <f t="shared" si="55"/>
        <v>4.8021400498510954E-2</v>
      </c>
      <c r="BZ42" s="42"/>
      <c r="CA42" s="22">
        <v>996849.27492384112</v>
      </c>
      <c r="CB42" s="22">
        <v>33219.135999999999</v>
      </c>
      <c r="CC42" s="22">
        <f t="shared" si="56"/>
        <v>963630.13892384106</v>
      </c>
      <c r="CD42" s="26">
        <f t="shared" si="57"/>
        <v>1479.2959999999948</v>
      </c>
      <c r="CE42" s="22">
        <v>0</v>
      </c>
      <c r="CF42" s="22">
        <f t="shared" si="58"/>
        <v>52109.842519801343</v>
      </c>
      <c r="CG42" s="22">
        <f t="shared" si="59"/>
        <v>50630.546519801253</v>
      </c>
      <c r="CH42" s="32">
        <f t="shared" si="60"/>
        <v>5.2274545240334869E-2</v>
      </c>
      <c r="CI42" s="32">
        <f t="shared" si="61"/>
        <v>5.2541472578207474E-2</v>
      </c>
      <c r="CJ42" s="42"/>
      <c r="CK42" s="22">
        <v>995832.98618211923</v>
      </c>
      <c r="CL42" s="22">
        <v>33219.135999999999</v>
      </c>
      <c r="CM42" s="22">
        <f t="shared" si="62"/>
        <v>962613.85018211929</v>
      </c>
      <c r="CN42" s="26">
        <f t="shared" si="63"/>
        <v>1479.2959999999948</v>
      </c>
      <c r="CO42" s="22">
        <v>0</v>
      </c>
      <c r="CP42" s="22">
        <f t="shared" si="64"/>
        <v>51093.553778079455</v>
      </c>
      <c r="CQ42" s="22">
        <f t="shared" si="65"/>
        <v>49614.257778079482</v>
      </c>
      <c r="CR42" s="32">
        <f t="shared" si="66"/>
        <v>5.1307352223754717E-2</v>
      </c>
      <c r="CS42" s="32">
        <f t="shared" si="67"/>
        <v>5.1541184212852163E-2</v>
      </c>
      <c r="CT42" s="42"/>
      <c r="CU42" s="22">
        <v>997865.56366556301</v>
      </c>
      <c r="CV42" s="22">
        <v>33219.135999999999</v>
      </c>
      <c r="CW42" s="22">
        <f t="shared" si="68"/>
        <v>964646.42766556307</v>
      </c>
      <c r="CX42" s="26">
        <f t="shared" si="69"/>
        <v>1479.2959999999948</v>
      </c>
      <c r="CY42" s="22">
        <v>0</v>
      </c>
      <c r="CZ42" s="22">
        <f t="shared" si="70"/>
        <v>53126.131261523231</v>
      </c>
      <c r="DA42" s="22">
        <f t="shared" si="71"/>
        <v>51646.835261523258</v>
      </c>
      <c r="DB42" s="32">
        <f t="shared" si="72"/>
        <v>5.3239768157114779E-2</v>
      </c>
      <c r="DC42" s="32">
        <f t="shared" si="73"/>
        <v>5.353965326602432E-2</v>
      </c>
      <c r="DD42" s="42"/>
      <c r="DE42" s="22">
        <v>997865.56366556301</v>
      </c>
      <c r="DF42" s="22">
        <v>33219.135999999999</v>
      </c>
      <c r="DG42" s="22">
        <f t="shared" si="74"/>
        <v>964646.42766556307</v>
      </c>
      <c r="DH42" s="26">
        <f t="shared" si="75"/>
        <v>1479.2959999999948</v>
      </c>
      <c r="DI42" s="22">
        <v>0</v>
      </c>
      <c r="DJ42" s="22">
        <f t="shared" si="76"/>
        <v>53126.131261523231</v>
      </c>
      <c r="DK42" s="22">
        <f t="shared" si="77"/>
        <v>51646.835261523258</v>
      </c>
      <c r="DL42" s="32">
        <f t="shared" si="78"/>
        <v>5.3239768157114779E-2</v>
      </c>
      <c r="DM42" s="32">
        <f t="shared" si="79"/>
        <v>5.353965326602432E-2</v>
      </c>
      <c r="DN42" s="42"/>
      <c r="DO42" s="22">
        <v>997865.56366556301</v>
      </c>
      <c r="DP42" s="22">
        <v>33219.135999999999</v>
      </c>
      <c r="DQ42" s="22">
        <f t="shared" si="80"/>
        <v>964646.42766556307</v>
      </c>
      <c r="DR42" s="26">
        <f t="shared" si="81"/>
        <v>1479.2959999999948</v>
      </c>
      <c r="DS42" s="22">
        <v>0</v>
      </c>
      <c r="DT42" s="22">
        <f t="shared" si="82"/>
        <v>53126.131261523231</v>
      </c>
      <c r="DU42" s="22">
        <f t="shared" si="83"/>
        <v>51646.835261523258</v>
      </c>
      <c r="DV42" s="32">
        <f t="shared" si="84"/>
        <v>5.3239768157114779E-2</v>
      </c>
      <c r="DW42" s="32">
        <f t="shared" si="85"/>
        <v>5.353965326602432E-2</v>
      </c>
      <c r="DX42" s="42"/>
      <c r="DY42" s="22">
        <v>997865.56366556301</v>
      </c>
      <c r="DZ42" s="22">
        <v>33219.135999999999</v>
      </c>
      <c r="EA42" s="22">
        <f t="shared" si="86"/>
        <v>964646.42766556307</v>
      </c>
      <c r="EB42" s="26">
        <f t="shared" si="87"/>
        <v>1479.2959999999948</v>
      </c>
      <c r="EC42" s="22">
        <v>0</v>
      </c>
      <c r="ED42" s="22">
        <f t="shared" si="88"/>
        <v>53126.131261523231</v>
      </c>
      <c r="EE42" s="22">
        <f t="shared" si="89"/>
        <v>51646.835261523258</v>
      </c>
      <c r="EF42" s="32">
        <f t="shared" si="90"/>
        <v>5.3239768157114779E-2</v>
      </c>
      <c r="EG42" s="32">
        <f t="shared" si="91"/>
        <v>5.353965326602432E-2</v>
      </c>
      <c r="EH42" s="42"/>
      <c r="EI42" s="45">
        <v>0</v>
      </c>
    </row>
    <row r="43" spans="1:139" x14ac:dyDescent="0.3">
      <c r="A43" s="20">
        <v>8912416</v>
      </c>
      <c r="B43" s="20" t="s">
        <v>189</v>
      </c>
      <c r="C43" s="21">
        <v>241</v>
      </c>
      <c r="D43" s="22">
        <v>1075165.8368015818</v>
      </c>
      <c r="E43" s="22">
        <v>16988.296000000002</v>
      </c>
      <c r="F43" s="22">
        <f t="shared" si="13"/>
        <v>1058177.5408015817</v>
      </c>
      <c r="G43" s="11"/>
      <c r="H43" s="34">
        <v>241</v>
      </c>
      <c r="I43" s="22">
        <v>1131633.734913277</v>
      </c>
      <c r="J43" s="22">
        <v>15414.269</v>
      </c>
      <c r="K43" s="22">
        <f t="shared" si="14"/>
        <v>1116219.4659132769</v>
      </c>
      <c r="L43" s="26">
        <f t="shared" si="15"/>
        <v>-1574.0270000000019</v>
      </c>
      <c r="M43" s="22">
        <v>0</v>
      </c>
      <c r="N43" s="22">
        <f t="shared" si="16"/>
        <v>56467.898111695191</v>
      </c>
      <c r="O43" s="22">
        <f t="shared" si="17"/>
        <v>58041.925111695193</v>
      </c>
      <c r="P43" s="32">
        <f t="shared" si="18"/>
        <v>4.989944747098108E-2</v>
      </c>
      <c r="Q43" s="32">
        <f t="shared" si="19"/>
        <v>5.1998667720962934E-2</v>
      </c>
      <c r="R43" s="11"/>
      <c r="S43" s="22">
        <v>1131633.734913277</v>
      </c>
      <c r="T43" s="22">
        <v>15414.269</v>
      </c>
      <c r="U43" s="22">
        <f t="shared" si="20"/>
        <v>1116219.4659132769</v>
      </c>
      <c r="V43" s="26">
        <f t="shared" si="21"/>
        <v>-1574.0270000000019</v>
      </c>
      <c r="W43" s="22">
        <v>0</v>
      </c>
      <c r="X43" s="22">
        <f t="shared" si="22"/>
        <v>56467.898111695191</v>
      </c>
      <c r="Y43" s="22">
        <f t="shared" si="23"/>
        <v>58041.925111695193</v>
      </c>
      <c r="Z43" s="32">
        <f t="shared" si="24"/>
        <v>4.989944747098108E-2</v>
      </c>
      <c r="AA43" s="32">
        <f t="shared" si="25"/>
        <v>5.1998667720962934E-2</v>
      </c>
      <c r="AB43" s="42"/>
      <c r="AC43" s="22">
        <v>1131633.734913277</v>
      </c>
      <c r="AD43" s="22">
        <v>15414.269</v>
      </c>
      <c r="AE43" s="22">
        <f t="shared" si="26"/>
        <v>1116219.4659132769</v>
      </c>
      <c r="AF43" s="26">
        <f t="shared" si="27"/>
        <v>-1574.0270000000019</v>
      </c>
      <c r="AG43" s="22">
        <v>0</v>
      </c>
      <c r="AH43" s="22">
        <f t="shared" si="28"/>
        <v>56467.898111695191</v>
      </c>
      <c r="AI43" s="22">
        <f t="shared" si="29"/>
        <v>58041.925111695193</v>
      </c>
      <c r="AJ43" s="32">
        <f t="shared" si="30"/>
        <v>4.989944747098108E-2</v>
      </c>
      <c r="AK43" s="32">
        <f t="shared" si="31"/>
        <v>5.1998667720962934E-2</v>
      </c>
      <c r="AL43" s="11"/>
      <c r="AM43" s="22">
        <v>1131633.734913277</v>
      </c>
      <c r="AN43" s="22">
        <v>15414.269</v>
      </c>
      <c r="AO43" s="22">
        <f t="shared" si="32"/>
        <v>1116219.4659132769</v>
      </c>
      <c r="AP43" s="26">
        <f t="shared" si="33"/>
        <v>-1574.0270000000019</v>
      </c>
      <c r="AQ43" s="22">
        <v>0</v>
      </c>
      <c r="AR43" s="22">
        <f t="shared" si="34"/>
        <v>56467.898111695191</v>
      </c>
      <c r="AS43" s="22">
        <f t="shared" si="35"/>
        <v>58041.925111695193</v>
      </c>
      <c r="AT43" s="32">
        <f t="shared" si="36"/>
        <v>4.989944747098108E-2</v>
      </c>
      <c r="AU43" s="32">
        <f t="shared" si="37"/>
        <v>5.1998667720962934E-2</v>
      </c>
      <c r="AV43" s="42"/>
      <c r="AW43" s="22">
        <v>1131633.734913277</v>
      </c>
      <c r="AX43" s="22">
        <v>15414.269</v>
      </c>
      <c r="AY43" s="22">
        <f t="shared" si="38"/>
        <v>1116219.4659132769</v>
      </c>
      <c r="AZ43" s="26">
        <f t="shared" si="39"/>
        <v>-1574.0270000000019</v>
      </c>
      <c r="BA43" s="22">
        <v>0</v>
      </c>
      <c r="BB43" s="22">
        <f t="shared" si="40"/>
        <v>56467.898111695191</v>
      </c>
      <c r="BC43" s="22">
        <f t="shared" si="41"/>
        <v>58041.925111695193</v>
      </c>
      <c r="BD43" s="32">
        <f t="shared" si="42"/>
        <v>4.989944747098108E-2</v>
      </c>
      <c r="BE43" s="32">
        <f t="shared" si="43"/>
        <v>5.1998667720962934E-2</v>
      </c>
      <c r="BF43" s="11"/>
      <c r="BG43" s="22">
        <v>1131633.734913277</v>
      </c>
      <c r="BH43" s="22">
        <v>15414.269</v>
      </c>
      <c r="BI43" s="22">
        <f t="shared" si="44"/>
        <v>1116219.4659132769</v>
      </c>
      <c r="BJ43" s="26">
        <f t="shared" si="45"/>
        <v>-1574.0270000000019</v>
      </c>
      <c r="BK43" s="22">
        <v>0</v>
      </c>
      <c r="BL43" s="22">
        <f t="shared" si="46"/>
        <v>56467.898111695191</v>
      </c>
      <c r="BM43" s="22">
        <f t="shared" si="47"/>
        <v>58041.925111695193</v>
      </c>
      <c r="BN43" s="32">
        <f t="shared" si="48"/>
        <v>4.989944747098108E-2</v>
      </c>
      <c r="BO43" s="32">
        <f t="shared" si="49"/>
        <v>5.1998667720962934E-2</v>
      </c>
      <c r="BP43" s="42"/>
      <c r="BQ43" s="22">
        <v>1127442.4527276838</v>
      </c>
      <c r="BR43" s="22">
        <v>15414.269</v>
      </c>
      <c r="BS43" s="22">
        <f t="shared" si="50"/>
        <v>1112028.1837276837</v>
      </c>
      <c r="BT43" s="26">
        <f t="shared" si="51"/>
        <v>-1574.0270000000019</v>
      </c>
      <c r="BU43" s="22">
        <v>0</v>
      </c>
      <c r="BV43" s="22">
        <f t="shared" si="52"/>
        <v>52276.615926102037</v>
      </c>
      <c r="BW43" s="22">
        <f t="shared" si="53"/>
        <v>53850.642926102038</v>
      </c>
      <c r="BX43" s="32">
        <f t="shared" si="54"/>
        <v>4.6367436137983213E-2</v>
      </c>
      <c r="BY43" s="32">
        <f t="shared" si="55"/>
        <v>4.8425609812861647E-2</v>
      </c>
      <c r="BZ43" s="42"/>
      <c r="CA43" s="22">
        <v>1130743.3676816386</v>
      </c>
      <c r="CB43" s="22">
        <v>15414.269</v>
      </c>
      <c r="CC43" s="22">
        <f t="shared" si="56"/>
        <v>1115329.0986816385</v>
      </c>
      <c r="CD43" s="26">
        <f t="shared" si="57"/>
        <v>-1574.0270000000019</v>
      </c>
      <c r="CE43" s="22">
        <v>0</v>
      </c>
      <c r="CF43" s="22">
        <f t="shared" si="58"/>
        <v>55577.530880056787</v>
      </c>
      <c r="CG43" s="22">
        <f t="shared" si="59"/>
        <v>57151.557880056789</v>
      </c>
      <c r="CH43" s="32">
        <f t="shared" si="60"/>
        <v>4.9151321571761518E-2</v>
      </c>
      <c r="CI43" s="32">
        <f t="shared" si="61"/>
        <v>5.1241878247068162E-2</v>
      </c>
      <c r="CJ43" s="42"/>
      <c r="CK43" s="22">
        <v>1129853.0004500002</v>
      </c>
      <c r="CL43" s="22">
        <v>15414.269</v>
      </c>
      <c r="CM43" s="22">
        <f t="shared" si="62"/>
        <v>1114438.7314500001</v>
      </c>
      <c r="CN43" s="26">
        <f t="shared" si="63"/>
        <v>-1574.0270000000019</v>
      </c>
      <c r="CO43" s="22">
        <v>0</v>
      </c>
      <c r="CP43" s="22">
        <f t="shared" si="64"/>
        <v>54687.163648418384</v>
      </c>
      <c r="CQ43" s="22">
        <f t="shared" si="65"/>
        <v>56261.190648418386</v>
      </c>
      <c r="CR43" s="32">
        <f t="shared" si="66"/>
        <v>4.8402016569091259E-2</v>
      </c>
      <c r="CS43" s="32">
        <f t="shared" si="67"/>
        <v>5.048387951773424E-2</v>
      </c>
      <c r="CT43" s="42"/>
      <c r="CU43" s="22">
        <v>1131633.734913277</v>
      </c>
      <c r="CV43" s="22">
        <v>15414.269</v>
      </c>
      <c r="CW43" s="22">
        <f t="shared" si="68"/>
        <v>1116219.4659132769</v>
      </c>
      <c r="CX43" s="26">
        <f t="shared" si="69"/>
        <v>-1574.0270000000019</v>
      </c>
      <c r="CY43" s="22">
        <v>0</v>
      </c>
      <c r="CZ43" s="22">
        <f t="shared" si="70"/>
        <v>56467.898111695191</v>
      </c>
      <c r="DA43" s="22">
        <f t="shared" si="71"/>
        <v>58041.925111695193</v>
      </c>
      <c r="DB43" s="32">
        <f t="shared" si="72"/>
        <v>4.989944747098108E-2</v>
      </c>
      <c r="DC43" s="32">
        <f t="shared" si="73"/>
        <v>5.1998667720962934E-2</v>
      </c>
      <c r="DD43" s="42"/>
      <c r="DE43" s="22">
        <v>1131633.734913277</v>
      </c>
      <c r="DF43" s="22">
        <v>15414.269</v>
      </c>
      <c r="DG43" s="22">
        <f t="shared" si="74"/>
        <v>1116219.4659132769</v>
      </c>
      <c r="DH43" s="26">
        <f t="shared" si="75"/>
        <v>-1574.0270000000019</v>
      </c>
      <c r="DI43" s="22">
        <v>0</v>
      </c>
      <c r="DJ43" s="22">
        <f t="shared" si="76"/>
        <v>56467.898111695191</v>
      </c>
      <c r="DK43" s="22">
        <f t="shared" si="77"/>
        <v>58041.925111695193</v>
      </c>
      <c r="DL43" s="32">
        <f t="shared" si="78"/>
        <v>4.989944747098108E-2</v>
      </c>
      <c r="DM43" s="32">
        <f t="shared" si="79"/>
        <v>5.1998667720962934E-2</v>
      </c>
      <c r="DN43" s="42"/>
      <c r="DO43" s="22">
        <v>1131633.734913277</v>
      </c>
      <c r="DP43" s="22">
        <v>15414.269</v>
      </c>
      <c r="DQ43" s="22">
        <f t="shared" si="80"/>
        <v>1116219.4659132769</v>
      </c>
      <c r="DR43" s="26">
        <f t="shared" si="81"/>
        <v>-1574.0270000000019</v>
      </c>
      <c r="DS43" s="22">
        <v>0</v>
      </c>
      <c r="DT43" s="22">
        <f t="shared" si="82"/>
        <v>56467.898111695191</v>
      </c>
      <c r="DU43" s="22">
        <f t="shared" si="83"/>
        <v>58041.925111695193</v>
      </c>
      <c r="DV43" s="32">
        <f t="shared" si="84"/>
        <v>4.989944747098108E-2</v>
      </c>
      <c r="DW43" s="32">
        <f t="shared" si="85"/>
        <v>5.1998667720962934E-2</v>
      </c>
      <c r="DX43" s="42"/>
      <c r="DY43" s="22">
        <v>1131633.734913277</v>
      </c>
      <c r="DZ43" s="22">
        <v>15414.269</v>
      </c>
      <c r="EA43" s="22">
        <f t="shared" si="86"/>
        <v>1116219.4659132769</v>
      </c>
      <c r="EB43" s="26">
        <f t="shared" si="87"/>
        <v>-1574.0270000000019</v>
      </c>
      <c r="EC43" s="22">
        <v>0</v>
      </c>
      <c r="ED43" s="22">
        <f t="shared" si="88"/>
        <v>56467.898111695191</v>
      </c>
      <c r="EE43" s="22">
        <f t="shared" si="89"/>
        <v>58041.925111695193</v>
      </c>
      <c r="EF43" s="32">
        <f t="shared" si="90"/>
        <v>4.989944747098108E-2</v>
      </c>
      <c r="EG43" s="32">
        <f t="shared" si="91"/>
        <v>5.1998667720962934E-2</v>
      </c>
      <c r="EH43" s="42"/>
      <c r="EI43" s="45">
        <v>0</v>
      </c>
    </row>
    <row r="44" spans="1:139" x14ac:dyDescent="0.3">
      <c r="A44" s="20">
        <v>8912436</v>
      </c>
      <c r="B44" s="20" t="s">
        <v>190</v>
      </c>
      <c r="C44" s="21">
        <v>168</v>
      </c>
      <c r="D44" s="22">
        <v>790582.83304902317</v>
      </c>
      <c r="E44" s="22">
        <v>12949.0368</v>
      </c>
      <c r="F44" s="22">
        <f t="shared" si="13"/>
        <v>777633.79624902317</v>
      </c>
      <c r="G44" s="11"/>
      <c r="H44" s="34">
        <v>168</v>
      </c>
      <c r="I44" s="22">
        <v>829268.27619565232</v>
      </c>
      <c r="J44" s="22">
        <v>11477.512199999999</v>
      </c>
      <c r="K44" s="22">
        <f t="shared" si="14"/>
        <v>817790.76399565232</v>
      </c>
      <c r="L44" s="26">
        <f t="shared" si="15"/>
        <v>-1471.5246000000006</v>
      </c>
      <c r="M44" s="22">
        <v>0</v>
      </c>
      <c r="N44" s="22">
        <f t="shared" si="16"/>
        <v>38685.443146629143</v>
      </c>
      <c r="O44" s="22">
        <f t="shared" si="17"/>
        <v>40156.967746629147</v>
      </c>
      <c r="P44" s="32">
        <f t="shared" si="18"/>
        <v>4.6650094133713058E-2</v>
      </c>
      <c r="Q44" s="32">
        <f t="shared" si="19"/>
        <v>4.9104207964425772E-2</v>
      </c>
      <c r="R44" s="11"/>
      <c r="S44" s="22">
        <v>829268.27619565232</v>
      </c>
      <c r="T44" s="22">
        <v>11477.512199999999</v>
      </c>
      <c r="U44" s="22">
        <f t="shared" si="20"/>
        <v>817790.76399565232</v>
      </c>
      <c r="V44" s="26">
        <f t="shared" si="21"/>
        <v>-1471.5246000000006</v>
      </c>
      <c r="W44" s="22">
        <v>0</v>
      </c>
      <c r="X44" s="22">
        <f t="shared" si="22"/>
        <v>38685.443146629143</v>
      </c>
      <c r="Y44" s="22">
        <f t="shared" si="23"/>
        <v>40156.967746629147</v>
      </c>
      <c r="Z44" s="32">
        <f t="shared" si="24"/>
        <v>4.6650094133713058E-2</v>
      </c>
      <c r="AA44" s="32">
        <f t="shared" si="25"/>
        <v>4.9104207964425772E-2</v>
      </c>
      <c r="AB44" s="42"/>
      <c r="AC44" s="22">
        <v>829268.27619565232</v>
      </c>
      <c r="AD44" s="22">
        <v>11477.512199999999</v>
      </c>
      <c r="AE44" s="22">
        <f t="shared" si="26"/>
        <v>817790.76399565232</v>
      </c>
      <c r="AF44" s="26">
        <f t="shared" si="27"/>
        <v>-1471.5246000000006</v>
      </c>
      <c r="AG44" s="22">
        <v>0</v>
      </c>
      <c r="AH44" s="22">
        <f t="shared" si="28"/>
        <v>38685.443146629143</v>
      </c>
      <c r="AI44" s="22">
        <f t="shared" si="29"/>
        <v>40156.967746629147</v>
      </c>
      <c r="AJ44" s="32">
        <f t="shared" si="30"/>
        <v>4.6650094133713058E-2</v>
      </c>
      <c r="AK44" s="32">
        <f t="shared" si="31"/>
        <v>4.9104207964425772E-2</v>
      </c>
      <c r="AL44" s="11"/>
      <c r="AM44" s="22">
        <v>829268.27619565232</v>
      </c>
      <c r="AN44" s="22">
        <v>11477.512199999999</v>
      </c>
      <c r="AO44" s="22">
        <f t="shared" si="32"/>
        <v>817790.76399565232</v>
      </c>
      <c r="AP44" s="26">
        <f t="shared" si="33"/>
        <v>-1471.5246000000006</v>
      </c>
      <c r="AQ44" s="22">
        <v>0</v>
      </c>
      <c r="AR44" s="22">
        <f t="shared" si="34"/>
        <v>38685.443146629143</v>
      </c>
      <c r="AS44" s="22">
        <f t="shared" si="35"/>
        <v>40156.967746629147</v>
      </c>
      <c r="AT44" s="32">
        <f t="shared" si="36"/>
        <v>4.6650094133713058E-2</v>
      </c>
      <c r="AU44" s="32">
        <f t="shared" si="37"/>
        <v>4.9104207964425772E-2</v>
      </c>
      <c r="AV44" s="42"/>
      <c r="AW44" s="22">
        <v>829268.27619565232</v>
      </c>
      <c r="AX44" s="22">
        <v>11477.512199999999</v>
      </c>
      <c r="AY44" s="22">
        <f t="shared" si="38"/>
        <v>817790.76399565232</v>
      </c>
      <c r="AZ44" s="26">
        <f t="shared" si="39"/>
        <v>-1471.5246000000006</v>
      </c>
      <c r="BA44" s="22">
        <v>0</v>
      </c>
      <c r="BB44" s="22">
        <f t="shared" si="40"/>
        <v>38685.443146629143</v>
      </c>
      <c r="BC44" s="22">
        <f t="shared" si="41"/>
        <v>40156.967746629147</v>
      </c>
      <c r="BD44" s="32">
        <f t="shared" si="42"/>
        <v>4.6650094133713058E-2</v>
      </c>
      <c r="BE44" s="32">
        <f t="shared" si="43"/>
        <v>4.9104207964425772E-2</v>
      </c>
      <c r="BF44" s="11"/>
      <c r="BG44" s="22">
        <v>829268.27619565232</v>
      </c>
      <c r="BH44" s="22">
        <v>11477.512199999999</v>
      </c>
      <c r="BI44" s="22">
        <f t="shared" si="44"/>
        <v>817790.76399565232</v>
      </c>
      <c r="BJ44" s="26">
        <f t="shared" si="45"/>
        <v>-1471.5246000000006</v>
      </c>
      <c r="BK44" s="22">
        <v>0</v>
      </c>
      <c r="BL44" s="22">
        <f t="shared" si="46"/>
        <v>38685.443146629143</v>
      </c>
      <c r="BM44" s="22">
        <f t="shared" si="47"/>
        <v>40156.967746629147</v>
      </c>
      <c r="BN44" s="32">
        <f t="shared" si="48"/>
        <v>4.6650094133713058E-2</v>
      </c>
      <c r="BO44" s="32">
        <f t="shared" si="49"/>
        <v>4.9104207964425772E-2</v>
      </c>
      <c r="BP44" s="42"/>
      <c r="BQ44" s="22">
        <v>827076.73609565222</v>
      </c>
      <c r="BR44" s="22">
        <v>11477.512199999999</v>
      </c>
      <c r="BS44" s="22">
        <f t="shared" si="50"/>
        <v>815599.22389565222</v>
      </c>
      <c r="BT44" s="26">
        <f t="shared" si="51"/>
        <v>-1471.5246000000006</v>
      </c>
      <c r="BU44" s="22">
        <v>0</v>
      </c>
      <c r="BV44" s="22">
        <f t="shared" si="52"/>
        <v>36493.903046629042</v>
      </c>
      <c r="BW44" s="22">
        <f t="shared" si="53"/>
        <v>37965.427646629047</v>
      </c>
      <c r="BX44" s="32">
        <f t="shared" si="54"/>
        <v>4.4123962691665512E-2</v>
      </c>
      <c r="BY44" s="32">
        <f t="shared" si="55"/>
        <v>4.6549121841104574E-2</v>
      </c>
      <c r="BZ44" s="42"/>
      <c r="CA44" s="22">
        <v>828653.23271739134</v>
      </c>
      <c r="CB44" s="22">
        <v>11477.512199999999</v>
      </c>
      <c r="CC44" s="22">
        <f t="shared" si="56"/>
        <v>817175.72051739134</v>
      </c>
      <c r="CD44" s="26">
        <f t="shared" si="57"/>
        <v>-1471.5246000000006</v>
      </c>
      <c r="CE44" s="22">
        <v>0</v>
      </c>
      <c r="CF44" s="22">
        <f t="shared" si="58"/>
        <v>38070.399668368162</v>
      </c>
      <c r="CG44" s="22">
        <f t="shared" si="59"/>
        <v>39541.924268368166</v>
      </c>
      <c r="CH44" s="32">
        <f t="shared" si="60"/>
        <v>4.594249821909753E-2</v>
      </c>
      <c r="CI44" s="32">
        <f t="shared" si="61"/>
        <v>4.8388520700703597E-2</v>
      </c>
      <c r="CJ44" s="42"/>
      <c r="CK44" s="22">
        <v>828038.18923913059</v>
      </c>
      <c r="CL44" s="22">
        <v>11477.512199999999</v>
      </c>
      <c r="CM44" s="22">
        <f t="shared" si="62"/>
        <v>816560.67703913059</v>
      </c>
      <c r="CN44" s="26">
        <f t="shared" si="63"/>
        <v>-1471.5246000000006</v>
      </c>
      <c r="CO44" s="22">
        <v>0</v>
      </c>
      <c r="CP44" s="22">
        <f t="shared" si="64"/>
        <v>37455.356190107414</v>
      </c>
      <c r="CQ44" s="22">
        <f t="shared" si="65"/>
        <v>38926.880790107418</v>
      </c>
      <c r="CR44" s="32">
        <f t="shared" si="66"/>
        <v>4.5233851139794008E-2</v>
      </c>
      <c r="CS44" s="32">
        <f t="shared" si="67"/>
        <v>4.7671755308199823E-2</v>
      </c>
      <c r="CT44" s="42"/>
      <c r="CU44" s="22">
        <v>829268.27619565232</v>
      </c>
      <c r="CV44" s="22">
        <v>11477.512199999999</v>
      </c>
      <c r="CW44" s="22">
        <f t="shared" si="68"/>
        <v>817790.76399565232</v>
      </c>
      <c r="CX44" s="26">
        <f t="shared" si="69"/>
        <v>-1471.5246000000006</v>
      </c>
      <c r="CY44" s="22">
        <v>0</v>
      </c>
      <c r="CZ44" s="22">
        <f t="shared" si="70"/>
        <v>38685.443146629143</v>
      </c>
      <c r="DA44" s="22">
        <f t="shared" si="71"/>
        <v>40156.967746629147</v>
      </c>
      <c r="DB44" s="32">
        <f t="shared" si="72"/>
        <v>4.6650094133713058E-2</v>
      </c>
      <c r="DC44" s="32">
        <f t="shared" si="73"/>
        <v>4.9104207964425772E-2</v>
      </c>
      <c r="DD44" s="42"/>
      <c r="DE44" s="22">
        <v>829268.27619565232</v>
      </c>
      <c r="DF44" s="22">
        <v>11477.512199999999</v>
      </c>
      <c r="DG44" s="22">
        <f t="shared" si="74"/>
        <v>817790.76399565232</v>
      </c>
      <c r="DH44" s="26">
        <f t="shared" si="75"/>
        <v>-1471.5246000000006</v>
      </c>
      <c r="DI44" s="22">
        <v>0</v>
      </c>
      <c r="DJ44" s="22">
        <f t="shared" si="76"/>
        <v>38685.443146629143</v>
      </c>
      <c r="DK44" s="22">
        <f t="shared" si="77"/>
        <v>40156.967746629147</v>
      </c>
      <c r="DL44" s="32">
        <f t="shared" si="78"/>
        <v>4.6650094133713058E-2</v>
      </c>
      <c r="DM44" s="32">
        <f t="shared" si="79"/>
        <v>4.9104207964425772E-2</v>
      </c>
      <c r="DN44" s="42"/>
      <c r="DO44" s="22">
        <v>829268.27619565232</v>
      </c>
      <c r="DP44" s="22">
        <v>11477.512199999999</v>
      </c>
      <c r="DQ44" s="22">
        <f t="shared" si="80"/>
        <v>817790.76399565232</v>
      </c>
      <c r="DR44" s="26">
        <f t="shared" si="81"/>
        <v>-1471.5246000000006</v>
      </c>
      <c r="DS44" s="22">
        <v>0</v>
      </c>
      <c r="DT44" s="22">
        <f t="shared" si="82"/>
        <v>38685.443146629143</v>
      </c>
      <c r="DU44" s="22">
        <f t="shared" si="83"/>
        <v>40156.967746629147</v>
      </c>
      <c r="DV44" s="32">
        <f t="shared" si="84"/>
        <v>4.6650094133713058E-2</v>
      </c>
      <c r="DW44" s="32">
        <f t="shared" si="85"/>
        <v>4.9104207964425772E-2</v>
      </c>
      <c r="DX44" s="42"/>
      <c r="DY44" s="22">
        <v>829268.27619565232</v>
      </c>
      <c r="DZ44" s="22">
        <v>11477.512199999999</v>
      </c>
      <c r="EA44" s="22">
        <f t="shared" si="86"/>
        <v>817790.76399565232</v>
      </c>
      <c r="EB44" s="26">
        <f t="shared" si="87"/>
        <v>-1471.5246000000006</v>
      </c>
      <c r="EC44" s="22">
        <v>0</v>
      </c>
      <c r="ED44" s="22">
        <f t="shared" si="88"/>
        <v>38685.443146629143</v>
      </c>
      <c r="EE44" s="22">
        <f t="shared" si="89"/>
        <v>40156.967746629147</v>
      </c>
      <c r="EF44" s="32">
        <f t="shared" si="90"/>
        <v>4.6650094133713058E-2</v>
      </c>
      <c r="EG44" s="32">
        <f t="shared" si="91"/>
        <v>4.9104207964425772E-2</v>
      </c>
      <c r="EH44" s="42"/>
      <c r="EI44" s="45">
        <v>1126.1168159797567</v>
      </c>
    </row>
    <row r="45" spans="1:139" x14ac:dyDescent="0.3">
      <c r="A45" s="20">
        <v>8912440</v>
      </c>
      <c r="B45" s="20" t="s">
        <v>191</v>
      </c>
      <c r="C45" s="21">
        <v>291</v>
      </c>
      <c r="D45" s="22">
        <v>1369428.2497327509</v>
      </c>
      <c r="E45" s="22">
        <v>22952.475199999997</v>
      </c>
      <c r="F45" s="22">
        <f t="shared" si="13"/>
        <v>1346475.7745327509</v>
      </c>
      <c r="G45" s="11"/>
      <c r="H45" s="34">
        <v>291</v>
      </c>
      <c r="I45" s="22">
        <v>1445421.6519781619</v>
      </c>
      <c r="J45" s="22">
        <v>22909.6168</v>
      </c>
      <c r="K45" s="22">
        <f t="shared" si="14"/>
        <v>1422512.0351781619</v>
      </c>
      <c r="L45" s="26">
        <f t="shared" si="15"/>
        <v>-42.858399999997346</v>
      </c>
      <c r="M45" s="22">
        <v>0</v>
      </c>
      <c r="N45" s="22">
        <f t="shared" si="16"/>
        <v>75993.402245410951</v>
      </c>
      <c r="O45" s="22">
        <f t="shared" si="17"/>
        <v>76036.260645410977</v>
      </c>
      <c r="P45" s="32">
        <f t="shared" si="18"/>
        <v>5.2575248296169219E-2</v>
      </c>
      <c r="Q45" s="32">
        <f t="shared" si="19"/>
        <v>5.345210357808175E-2</v>
      </c>
      <c r="R45" s="11"/>
      <c r="S45" s="22">
        <v>1445421.6519781619</v>
      </c>
      <c r="T45" s="22">
        <v>22909.6168</v>
      </c>
      <c r="U45" s="22">
        <f t="shared" si="20"/>
        <v>1422512.0351781619</v>
      </c>
      <c r="V45" s="26">
        <f t="shared" si="21"/>
        <v>-42.858399999997346</v>
      </c>
      <c r="W45" s="22">
        <v>0</v>
      </c>
      <c r="X45" s="22">
        <f t="shared" si="22"/>
        <v>75993.402245410951</v>
      </c>
      <c r="Y45" s="22">
        <f t="shared" si="23"/>
        <v>76036.260645410977</v>
      </c>
      <c r="Z45" s="32">
        <f t="shared" si="24"/>
        <v>5.2575248296169219E-2</v>
      </c>
      <c r="AA45" s="32">
        <f t="shared" si="25"/>
        <v>5.345210357808175E-2</v>
      </c>
      <c r="AB45" s="42"/>
      <c r="AC45" s="22">
        <v>1445421.6519781619</v>
      </c>
      <c r="AD45" s="22">
        <v>22909.6168</v>
      </c>
      <c r="AE45" s="22">
        <f t="shared" si="26"/>
        <v>1422512.0351781619</v>
      </c>
      <c r="AF45" s="26">
        <f t="shared" si="27"/>
        <v>-42.858399999997346</v>
      </c>
      <c r="AG45" s="22">
        <v>0</v>
      </c>
      <c r="AH45" s="22">
        <f t="shared" si="28"/>
        <v>75993.402245410951</v>
      </c>
      <c r="AI45" s="22">
        <f t="shared" si="29"/>
        <v>76036.260645410977</v>
      </c>
      <c r="AJ45" s="32">
        <f t="shared" si="30"/>
        <v>5.2575248296169219E-2</v>
      </c>
      <c r="AK45" s="32">
        <f t="shared" si="31"/>
        <v>5.345210357808175E-2</v>
      </c>
      <c r="AL45" s="11"/>
      <c r="AM45" s="22">
        <v>1445421.6519781619</v>
      </c>
      <c r="AN45" s="22">
        <v>22909.6168</v>
      </c>
      <c r="AO45" s="22">
        <f t="shared" si="32"/>
        <v>1422512.0351781619</v>
      </c>
      <c r="AP45" s="26">
        <f t="shared" si="33"/>
        <v>-42.858399999997346</v>
      </c>
      <c r="AQ45" s="22">
        <v>0</v>
      </c>
      <c r="AR45" s="22">
        <f t="shared" si="34"/>
        <v>75993.402245410951</v>
      </c>
      <c r="AS45" s="22">
        <f t="shared" si="35"/>
        <v>76036.260645410977</v>
      </c>
      <c r="AT45" s="32">
        <f t="shared" si="36"/>
        <v>5.2575248296169219E-2</v>
      </c>
      <c r="AU45" s="32">
        <f t="shared" si="37"/>
        <v>5.345210357808175E-2</v>
      </c>
      <c r="AV45" s="42"/>
      <c r="AW45" s="22">
        <v>1445421.6519781619</v>
      </c>
      <c r="AX45" s="22">
        <v>22909.6168</v>
      </c>
      <c r="AY45" s="22">
        <f t="shared" si="38"/>
        <v>1422512.0351781619</v>
      </c>
      <c r="AZ45" s="26">
        <f t="shared" si="39"/>
        <v>-42.858399999997346</v>
      </c>
      <c r="BA45" s="22">
        <v>0</v>
      </c>
      <c r="BB45" s="22">
        <f t="shared" si="40"/>
        <v>75993.402245410951</v>
      </c>
      <c r="BC45" s="22">
        <f t="shared" si="41"/>
        <v>76036.260645410977</v>
      </c>
      <c r="BD45" s="32">
        <f t="shared" si="42"/>
        <v>5.2575248296169219E-2</v>
      </c>
      <c r="BE45" s="32">
        <f t="shared" si="43"/>
        <v>5.345210357808175E-2</v>
      </c>
      <c r="BF45" s="11"/>
      <c r="BG45" s="22">
        <v>1445421.6519781619</v>
      </c>
      <c r="BH45" s="22">
        <v>22909.6168</v>
      </c>
      <c r="BI45" s="22">
        <f t="shared" si="44"/>
        <v>1422512.0351781619</v>
      </c>
      <c r="BJ45" s="26">
        <f t="shared" si="45"/>
        <v>-42.858399999997346</v>
      </c>
      <c r="BK45" s="22">
        <v>0</v>
      </c>
      <c r="BL45" s="22">
        <f t="shared" si="46"/>
        <v>75993.402245410951</v>
      </c>
      <c r="BM45" s="22">
        <f t="shared" si="47"/>
        <v>76036.260645410977</v>
      </c>
      <c r="BN45" s="32">
        <f t="shared" si="48"/>
        <v>5.2575248296169219E-2</v>
      </c>
      <c r="BO45" s="32">
        <f t="shared" si="49"/>
        <v>5.345210357808175E-2</v>
      </c>
      <c r="BP45" s="42"/>
      <c r="BQ45" s="22">
        <v>1437827.7667134535</v>
      </c>
      <c r="BR45" s="22">
        <v>22909.6168</v>
      </c>
      <c r="BS45" s="22">
        <f t="shared" si="50"/>
        <v>1414918.1499134535</v>
      </c>
      <c r="BT45" s="26">
        <f t="shared" si="51"/>
        <v>-42.858399999997346</v>
      </c>
      <c r="BU45" s="22">
        <v>0</v>
      </c>
      <c r="BV45" s="22">
        <f t="shared" si="52"/>
        <v>68399.516980702523</v>
      </c>
      <c r="BW45" s="22">
        <f t="shared" si="53"/>
        <v>68442.37538070255</v>
      </c>
      <c r="BX45" s="32">
        <f t="shared" si="54"/>
        <v>4.7571425844034315E-2</v>
      </c>
      <c r="BY45" s="32">
        <f t="shared" si="55"/>
        <v>4.8371967936724096E-2</v>
      </c>
      <c r="BZ45" s="42"/>
      <c r="CA45" s="22">
        <v>1443878.9902205621</v>
      </c>
      <c r="CB45" s="22">
        <v>22909.6168</v>
      </c>
      <c r="CC45" s="22">
        <f t="shared" si="56"/>
        <v>1420969.3734205621</v>
      </c>
      <c r="CD45" s="26">
        <f t="shared" si="57"/>
        <v>-42.858399999997346</v>
      </c>
      <c r="CE45" s="22">
        <v>0</v>
      </c>
      <c r="CF45" s="22">
        <f t="shared" si="58"/>
        <v>74450.740487811156</v>
      </c>
      <c r="CG45" s="22">
        <f t="shared" si="59"/>
        <v>74493.598887811182</v>
      </c>
      <c r="CH45" s="32">
        <f t="shared" si="60"/>
        <v>5.1563005620324398E-2</v>
      </c>
      <c r="CI45" s="32">
        <f t="shared" si="61"/>
        <v>5.2424492942089208E-2</v>
      </c>
      <c r="CJ45" s="42"/>
      <c r="CK45" s="22">
        <v>1442336.3284629625</v>
      </c>
      <c r="CL45" s="22">
        <v>22909.6168</v>
      </c>
      <c r="CM45" s="22">
        <f t="shared" si="62"/>
        <v>1419426.7116629626</v>
      </c>
      <c r="CN45" s="26">
        <f t="shared" si="63"/>
        <v>-42.858399999997346</v>
      </c>
      <c r="CO45" s="22">
        <v>0</v>
      </c>
      <c r="CP45" s="22">
        <f t="shared" si="64"/>
        <v>72908.078730211593</v>
      </c>
      <c r="CQ45" s="22">
        <f t="shared" si="65"/>
        <v>72950.93713021162</v>
      </c>
      <c r="CR45" s="32">
        <f t="shared" si="66"/>
        <v>5.0548597640819794E-2</v>
      </c>
      <c r="CS45" s="32">
        <f t="shared" si="67"/>
        <v>5.1394648649907566E-2</v>
      </c>
      <c r="CT45" s="42"/>
      <c r="CU45" s="22">
        <v>1445421.6519781619</v>
      </c>
      <c r="CV45" s="22">
        <v>22909.6168</v>
      </c>
      <c r="CW45" s="22">
        <f t="shared" si="68"/>
        <v>1422512.0351781619</v>
      </c>
      <c r="CX45" s="26">
        <f t="shared" si="69"/>
        <v>-42.858399999997346</v>
      </c>
      <c r="CY45" s="22">
        <v>0</v>
      </c>
      <c r="CZ45" s="22">
        <f t="shared" si="70"/>
        <v>75993.402245410951</v>
      </c>
      <c r="DA45" s="22">
        <f t="shared" si="71"/>
        <v>76036.260645410977</v>
      </c>
      <c r="DB45" s="32">
        <f t="shared" si="72"/>
        <v>5.2575248296169219E-2</v>
      </c>
      <c r="DC45" s="32">
        <f t="shared" si="73"/>
        <v>5.345210357808175E-2</v>
      </c>
      <c r="DD45" s="42"/>
      <c r="DE45" s="22">
        <v>1445421.6519781619</v>
      </c>
      <c r="DF45" s="22">
        <v>22909.6168</v>
      </c>
      <c r="DG45" s="22">
        <f t="shared" si="74"/>
        <v>1422512.0351781619</v>
      </c>
      <c r="DH45" s="26">
        <f t="shared" si="75"/>
        <v>-42.858399999997346</v>
      </c>
      <c r="DI45" s="22">
        <v>0</v>
      </c>
      <c r="DJ45" s="22">
        <f t="shared" si="76"/>
        <v>75993.402245410951</v>
      </c>
      <c r="DK45" s="22">
        <f t="shared" si="77"/>
        <v>76036.260645410977</v>
      </c>
      <c r="DL45" s="32">
        <f t="shared" si="78"/>
        <v>5.2575248296169219E-2</v>
      </c>
      <c r="DM45" s="32">
        <f t="shared" si="79"/>
        <v>5.345210357808175E-2</v>
      </c>
      <c r="DN45" s="42"/>
      <c r="DO45" s="22">
        <v>1445421.6519781619</v>
      </c>
      <c r="DP45" s="22">
        <v>22909.6168</v>
      </c>
      <c r="DQ45" s="22">
        <f t="shared" si="80"/>
        <v>1422512.0351781619</v>
      </c>
      <c r="DR45" s="26">
        <f t="shared" si="81"/>
        <v>-42.858399999997346</v>
      </c>
      <c r="DS45" s="22">
        <v>0</v>
      </c>
      <c r="DT45" s="22">
        <f t="shared" si="82"/>
        <v>75993.402245410951</v>
      </c>
      <c r="DU45" s="22">
        <f t="shared" si="83"/>
        <v>76036.260645410977</v>
      </c>
      <c r="DV45" s="32">
        <f t="shared" si="84"/>
        <v>5.2575248296169219E-2</v>
      </c>
      <c r="DW45" s="32">
        <f t="shared" si="85"/>
        <v>5.345210357808175E-2</v>
      </c>
      <c r="DX45" s="42"/>
      <c r="DY45" s="22">
        <v>1445421.6519781619</v>
      </c>
      <c r="DZ45" s="22">
        <v>22909.6168</v>
      </c>
      <c r="EA45" s="22">
        <f t="shared" si="86"/>
        <v>1422512.0351781619</v>
      </c>
      <c r="EB45" s="26">
        <f t="shared" si="87"/>
        <v>-42.858399999997346</v>
      </c>
      <c r="EC45" s="22">
        <v>0</v>
      </c>
      <c r="ED45" s="22">
        <f t="shared" si="88"/>
        <v>75993.402245410951</v>
      </c>
      <c r="EE45" s="22">
        <f t="shared" si="89"/>
        <v>76036.260645410977</v>
      </c>
      <c r="EF45" s="32">
        <f t="shared" si="90"/>
        <v>5.2575248296169219E-2</v>
      </c>
      <c r="EG45" s="32">
        <f t="shared" si="91"/>
        <v>5.345210357808175E-2</v>
      </c>
      <c r="EH45" s="42"/>
      <c r="EI45" s="45">
        <v>0</v>
      </c>
    </row>
    <row r="46" spans="1:139" x14ac:dyDescent="0.3">
      <c r="A46" s="20">
        <v>8912444</v>
      </c>
      <c r="B46" s="20" t="s">
        <v>192</v>
      </c>
      <c r="C46" s="21">
        <v>208</v>
      </c>
      <c r="D46" s="22">
        <v>980854.57122407539</v>
      </c>
      <c r="E46" s="22">
        <v>15473.68</v>
      </c>
      <c r="F46" s="22">
        <f t="shared" si="13"/>
        <v>965380.89122407534</v>
      </c>
      <c r="G46" s="11"/>
      <c r="H46" s="34">
        <v>208</v>
      </c>
      <c r="I46" s="22">
        <v>1036649.9847204299</v>
      </c>
      <c r="J46" s="22">
        <v>16181.1335</v>
      </c>
      <c r="K46" s="22">
        <f t="shared" si="14"/>
        <v>1020468.8512204299</v>
      </c>
      <c r="L46" s="26">
        <f t="shared" si="15"/>
        <v>707.45349999999962</v>
      </c>
      <c r="M46" s="22">
        <v>0</v>
      </c>
      <c r="N46" s="22">
        <f t="shared" si="16"/>
        <v>55795.413496354478</v>
      </c>
      <c r="O46" s="22">
        <f t="shared" si="17"/>
        <v>55087.959996354533</v>
      </c>
      <c r="P46" s="32">
        <f t="shared" si="18"/>
        <v>5.3822808391206151E-2</v>
      </c>
      <c r="Q46" s="32">
        <f t="shared" si="19"/>
        <v>5.3982990201486385E-2</v>
      </c>
      <c r="R46" s="11"/>
      <c r="S46" s="22">
        <v>1036649.9847204299</v>
      </c>
      <c r="T46" s="22">
        <v>16181.1335</v>
      </c>
      <c r="U46" s="22">
        <f t="shared" si="20"/>
        <v>1020468.8512204299</v>
      </c>
      <c r="V46" s="26">
        <f t="shared" si="21"/>
        <v>707.45349999999962</v>
      </c>
      <c r="W46" s="22">
        <v>0</v>
      </c>
      <c r="X46" s="22">
        <f t="shared" si="22"/>
        <v>55795.413496354478</v>
      </c>
      <c r="Y46" s="22">
        <f t="shared" si="23"/>
        <v>55087.959996354533</v>
      </c>
      <c r="Z46" s="32">
        <f t="shared" si="24"/>
        <v>5.3822808391206151E-2</v>
      </c>
      <c r="AA46" s="32">
        <f t="shared" si="25"/>
        <v>5.3982990201486385E-2</v>
      </c>
      <c r="AB46" s="42"/>
      <c r="AC46" s="22">
        <v>1036649.9847204299</v>
      </c>
      <c r="AD46" s="22">
        <v>16181.1335</v>
      </c>
      <c r="AE46" s="22">
        <f t="shared" si="26"/>
        <v>1020468.8512204299</v>
      </c>
      <c r="AF46" s="26">
        <f t="shared" si="27"/>
        <v>707.45349999999962</v>
      </c>
      <c r="AG46" s="22">
        <v>0</v>
      </c>
      <c r="AH46" s="22">
        <f t="shared" si="28"/>
        <v>55795.413496354478</v>
      </c>
      <c r="AI46" s="22">
        <f t="shared" si="29"/>
        <v>55087.959996354533</v>
      </c>
      <c r="AJ46" s="32">
        <f t="shared" si="30"/>
        <v>5.3822808391206151E-2</v>
      </c>
      <c r="AK46" s="32">
        <f t="shared" si="31"/>
        <v>5.3982990201486385E-2</v>
      </c>
      <c r="AL46" s="11"/>
      <c r="AM46" s="22">
        <v>1036649.9847204299</v>
      </c>
      <c r="AN46" s="22">
        <v>16181.1335</v>
      </c>
      <c r="AO46" s="22">
        <f t="shared" si="32"/>
        <v>1020468.8512204299</v>
      </c>
      <c r="AP46" s="26">
        <f t="shared" si="33"/>
        <v>707.45349999999962</v>
      </c>
      <c r="AQ46" s="22">
        <v>0</v>
      </c>
      <c r="AR46" s="22">
        <f t="shared" si="34"/>
        <v>55795.413496354478</v>
      </c>
      <c r="AS46" s="22">
        <f t="shared" si="35"/>
        <v>55087.959996354533</v>
      </c>
      <c r="AT46" s="32">
        <f t="shared" si="36"/>
        <v>5.3822808391206151E-2</v>
      </c>
      <c r="AU46" s="32">
        <f t="shared" si="37"/>
        <v>5.3982990201486385E-2</v>
      </c>
      <c r="AV46" s="42"/>
      <c r="AW46" s="22">
        <v>1036649.9847204299</v>
      </c>
      <c r="AX46" s="22">
        <v>16181.1335</v>
      </c>
      <c r="AY46" s="22">
        <f t="shared" si="38"/>
        <v>1020468.8512204299</v>
      </c>
      <c r="AZ46" s="26">
        <f t="shared" si="39"/>
        <v>707.45349999999962</v>
      </c>
      <c r="BA46" s="22">
        <v>0</v>
      </c>
      <c r="BB46" s="22">
        <f t="shared" si="40"/>
        <v>55795.413496354478</v>
      </c>
      <c r="BC46" s="22">
        <f t="shared" si="41"/>
        <v>55087.959996354533</v>
      </c>
      <c r="BD46" s="32">
        <f t="shared" si="42"/>
        <v>5.3822808391206151E-2</v>
      </c>
      <c r="BE46" s="32">
        <f t="shared" si="43"/>
        <v>5.3982990201486385E-2</v>
      </c>
      <c r="BF46" s="11"/>
      <c r="BG46" s="22">
        <v>1036649.9847204299</v>
      </c>
      <c r="BH46" s="22">
        <v>16181.1335</v>
      </c>
      <c r="BI46" s="22">
        <f t="shared" si="44"/>
        <v>1020468.8512204299</v>
      </c>
      <c r="BJ46" s="26">
        <f t="shared" si="45"/>
        <v>707.45349999999962</v>
      </c>
      <c r="BK46" s="22">
        <v>0</v>
      </c>
      <c r="BL46" s="22">
        <f t="shared" si="46"/>
        <v>55795.413496354478</v>
      </c>
      <c r="BM46" s="22">
        <f t="shared" si="47"/>
        <v>55087.959996354533</v>
      </c>
      <c r="BN46" s="32">
        <f t="shared" si="48"/>
        <v>5.3822808391206151E-2</v>
      </c>
      <c r="BO46" s="32">
        <f t="shared" si="49"/>
        <v>5.3982990201486385E-2</v>
      </c>
      <c r="BP46" s="42"/>
      <c r="BQ46" s="22">
        <v>1032045.0076924844</v>
      </c>
      <c r="BR46" s="22">
        <v>16181.1335</v>
      </c>
      <c r="BS46" s="22">
        <f t="shared" si="50"/>
        <v>1015863.8741924844</v>
      </c>
      <c r="BT46" s="26">
        <f t="shared" si="51"/>
        <v>707.45349999999962</v>
      </c>
      <c r="BU46" s="22">
        <v>0</v>
      </c>
      <c r="BV46" s="22">
        <f t="shared" si="52"/>
        <v>51190.436468409025</v>
      </c>
      <c r="BW46" s="22">
        <f t="shared" si="53"/>
        <v>50482.98296840908</v>
      </c>
      <c r="BX46" s="32">
        <f t="shared" si="54"/>
        <v>4.9600972909954813E-2</v>
      </c>
      <c r="BY46" s="32">
        <f t="shared" si="55"/>
        <v>4.9694633553672013E-2</v>
      </c>
      <c r="BZ46" s="42"/>
      <c r="CA46" s="22">
        <v>1035691.0318253308</v>
      </c>
      <c r="CB46" s="22">
        <v>16181.1335</v>
      </c>
      <c r="CC46" s="22">
        <f t="shared" si="56"/>
        <v>1019509.8983253308</v>
      </c>
      <c r="CD46" s="26">
        <f t="shared" si="57"/>
        <v>707.45349999999962</v>
      </c>
      <c r="CE46" s="22">
        <v>0</v>
      </c>
      <c r="CF46" s="22">
        <f t="shared" si="58"/>
        <v>54836.460601255414</v>
      </c>
      <c r="CG46" s="22">
        <f t="shared" si="59"/>
        <v>54129.007101255469</v>
      </c>
      <c r="CH46" s="32">
        <f t="shared" si="60"/>
        <v>5.2946736928493145E-2</v>
      </c>
      <c r="CI46" s="32">
        <f t="shared" si="61"/>
        <v>5.3093164853199516E-2</v>
      </c>
      <c r="CJ46" s="42"/>
      <c r="CK46" s="22">
        <v>1034732.078930232</v>
      </c>
      <c r="CL46" s="22">
        <v>16181.1335</v>
      </c>
      <c r="CM46" s="22">
        <f t="shared" si="62"/>
        <v>1018550.945430232</v>
      </c>
      <c r="CN46" s="26">
        <f t="shared" si="63"/>
        <v>707.45349999999962</v>
      </c>
      <c r="CO46" s="22">
        <v>0</v>
      </c>
      <c r="CP46" s="22">
        <f t="shared" si="64"/>
        <v>53877.507706156583</v>
      </c>
      <c r="CQ46" s="22">
        <f t="shared" si="65"/>
        <v>53170.054206156638</v>
      </c>
      <c r="CR46" s="32">
        <f t="shared" si="66"/>
        <v>5.2069041642024264E-2</v>
      </c>
      <c r="CS46" s="32">
        <f t="shared" si="67"/>
        <v>5.2201663986181673E-2</v>
      </c>
      <c r="CT46" s="42"/>
      <c r="CU46" s="22">
        <v>1036649.9847204299</v>
      </c>
      <c r="CV46" s="22">
        <v>16181.1335</v>
      </c>
      <c r="CW46" s="22">
        <f t="shared" si="68"/>
        <v>1020468.8512204299</v>
      </c>
      <c r="CX46" s="26">
        <f t="shared" si="69"/>
        <v>707.45349999999962</v>
      </c>
      <c r="CY46" s="22">
        <v>0</v>
      </c>
      <c r="CZ46" s="22">
        <f t="shared" si="70"/>
        <v>55795.413496354478</v>
      </c>
      <c r="DA46" s="22">
        <f t="shared" si="71"/>
        <v>55087.959996354533</v>
      </c>
      <c r="DB46" s="32">
        <f t="shared" si="72"/>
        <v>5.3822808391206151E-2</v>
      </c>
      <c r="DC46" s="32">
        <f t="shared" si="73"/>
        <v>5.3982990201486385E-2</v>
      </c>
      <c r="DD46" s="42"/>
      <c r="DE46" s="22">
        <v>1036649.9847204299</v>
      </c>
      <c r="DF46" s="22">
        <v>16181.1335</v>
      </c>
      <c r="DG46" s="22">
        <f t="shared" si="74"/>
        <v>1020468.8512204299</v>
      </c>
      <c r="DH46" s="26">
        <f t="shared" si="75"/>
        <v>707.45349999999962</v>
      </c>
      <c r="DI46" s="22">
        <v>0</v>
      </c>
      <c r="DJ46" s="22">
        <f t="shared" si="76"/>
        <v>55795.413496354478</v>
      </c>
      <c r="DK46" s="22">
        <f t="shared" si="77"/>
        <v>55087.959996354533</v>
      </c>
      <c r="DL46" s="32">
        <f t="shared" si="78"/>
        <v>5.3822808391206151E-2</v>
      </c>
      <c r="DM46" s="32">
        <f t="shared" si="79"/>
        <v>5.3982990201486385E-2</v>
      </c>
      <c r="DN46" s="42"/>
      <c r="DO46" s="22">
        <v>1036649.9847204299</v>
      </c>
      <c r="DP46" s="22">
        <v>16181.1335</v>
      </c>
      <c r="DQ46" s="22">
        <f t="shared" si="80"/>
        <v>1020468.8512204299</v>
      </c>
      <c r="DR46" s="26">
        <f t="shared" si="81"/>
        <v>707.45349999999962</v>
      </c>
      <c r="DS46" s="22">
        <v>0</v>
      </c>
      <c r="DT46" s="22">
        <f t="shared" si="82"/>
        <v>55795.413496354478</v>
      </c>
      <c r="DU46" s="22">
        <f t="shared" si="83"/>
        <v>55087.959996354533</v>
      </c>
      <c r="DV46" s="32">
        <f t="shared" si="84"/>
        <v>5.3822808391206151E-2</v>
      </c>
      <c r="DW46" s="32">
        <f t="shared" si="85"/>
        <v>5.3982990201486385E-2</v>
      </c>
      <c r="DX46" s="42"/>
      <c r="DY46" s="22">
        <v>1036649.9847204299</v>
      </c>
      <c r="DZ46" s="22">
        <v>16181.1335</v>
      </c>
      <c r="EA46" s="22">
        <f t="shared" si="86"/>
        <v>1020468.8512204299</v>
      </c>
      <c r="EB46" s="26">
        <f t="shared" si="87"/>
        <v>707.45349999999962</v>
      </c>
      <c r="EC46" s="22">
        <v>0</v>
      </c>
      <c r="ED46" s="22">
        <f t="shared" si="88"/>
        <v>55795.413496354478</v>
      </c>
      <c r="EE46" s="22">
        <f t="shared" si="89"/>
        <v>55087.959996354533</v>
      </c>
      <c r="EF46" s="32">
        <f t="shared" si="90"/>
        <v>5.3822808391206151E-2</v>
      </c>
      <c r="EG46" s="32">
        <f t="shared" si="91"/>
        <v>5.3982990201486385E-2</v>
      </c>
      <c r="EH46" s="42"/>
      <c r="EI46" s="45">
        <v>0</v>
      </c>
    </row>
    <row r="47" spans="1:139" x14ac:dyDescent="0.3">
      <c r="A47" s="20">
        <v>8912450</v>
      </c>
      <c r="B47" s="20" t="s">
        <v>193</v>
      </c>
      <c r="C47" s="21">
        <v>38</v>
      </c>
      <c r="D47" s="22">
        <v>277486.59706648102</v>
      </c>
      <c r="E47" s="22">
        <v>5362.7592000000004</v>
      </c>
      <c r="F47" s="22">
        <f t="shared" si="13"/>
        <v>272123.83786648104</v>
      </c>
      <c r="G47" s="11"/>
      <c r="H47" s="34">
        <v>38</v>
      </c>
      <c r="I47" s="22">
        <v>291946.12073515472</v>
      </c>
      <c r="J47" s="22">
        <v>4395.9414000000006</v>
      </c>
      <c r="K47" s="22">
        <f t="shared" si="14"/>
        <v>287550.17933515471</v>
      </c>
      <c r="L47" s="26">
        <f t="shared" si="15"/>
        <v>-966.81779999999981</v>
      </c>
      <c r="M47" s="22">
        <v>0</v>
      </c>
      <c r="N47" s="22">
        <f t="shared" si="16"/>
        <v>14459.523668673704</v>
      </c>
      <c r="O47" s="22">
        <f t="shared" si="17"/>
        <v>15426.341468673665</v>
      </c>
      <c r="P47" s="32">
        <f t="shared" si="18"/>
        <v>4.9528055492783808E-2</v>
      </c>
      <c r="Q47" s="32">
        <f t="shared" si="19"/>
        <v>5.3647476431212586E-2</v>
      </c>
      <c r="R47" s="11"/>
      <c r="S47" s="22">
        <v>291946.12073515472</v>
      </c>
      <c r="T47" s="22">
        <v>4395.9414000000006</v>
      </c>
      <c r="U47" s="22">
        <f t="shared" si="20"/>
        <v>287550.17933515471</v>
      </c>
      <c r="V47" s="26">
        <f t="shared" si="21"/>
        <v>-966.81779999999981</v>
      </c>
      <c r="W47" s="22">
        <v>0</v>
      </c>
      <c r="X47" s="22">
        <f t="shared" si="22"/>
        <v>14459.523668673704</v>
      </c>
      <c r="Y47" s="22">
        <f t="shared" si="23"/>
        <v>15426.341468673665</v>
      </c>
      <c r="Z47" s="32">
        <f t="shared" si="24"/>
        <v>4.9528055492783808E-2</v>
      </c>
      <c r="AA47" s="32">
        <f t="shared" si="25"/>
        <v>5.3647476431212586E-2</v>
      </c>
      <c r="AB47" s="42"/>
      <c r="AC47" s="22">
        <v>291946.12073515472</v>
      </c>
      <c r="AD47" s="22">
        <v>4395.9414000000006</v>
      </c>
      <c r="AE47" s="22">
        <f t="shared" si="26"/>
        <v>287550.17933515471</v>
      </c>
      <c r="AF47" s="26">
        <f t="shared" si="27"/>
        <v>-966.81779999999981</v>
      </c>
      <c r="AG47" s="22">
        <v>0</v>
      </c>
      <c r="AH47" s="22">
        <f t="shared" si="28"/>
        <v>14459.523668673704</v>
      </c>
      <c r="AI47" s="22">
        <f t="shared" si="29"/>
        <v>15426.341468673665</v>
      </c>
      <c r="AJ47" s="32">
        <f t="shared" si="30"/>
        <v>4.9528055492783808E-2</v>
      </c>
      <c r="AK47" s="32">
        <f t="shared" si="31"/>
        <v>5.3647476431212586E-2</v>
      </c>
      <c r="AL47" s="11"/>
      <c r="AM47" s="22">
        <v>291946.12073515472</v>
      </c>
      <c r="AN47" s="22">
        <v>4395.9414000000006</v>
      </c>
      <c r="AO47" s="22">
        <f t="shared" si="32"/>
        <v>287550.17933515471</v>
      </c>
      <c r="AP47" s="26">
        <f t="shared" si="33"/>
        <v>-966.81779999999981</v>
      </c>
      <c r="AQ47" s="22">
        <v>0</v>
      </c>
      <c r="AR47" s="22">
        <f t="shared" si="34"/>
        <v>14459.523668673704</v>
      </c>
      <c r="AS47" s="22">
        <f t="shared" si="35"/>
        <v>15426.341468673665</v>
      </c>
      <c r="AT47" s="32">
        <f t="shared" si="36"/>
        <v>4.9528055492783808E-2</v>
      </c>
      <c r="AU47" s="32">
        <f t="shared" si="37"/>
        <v>5.3647476431212586E-2</v>
      </c>
      <c r="AV47" s="42"/>
      <c r="AW47" s="22">
        <v>291946.12073515472</v>
      </c>
      <c r="AX47" s="22">
        <v>4395.9414000000006</v>
      </c>
      <c r="AY47" s="22">
        <f t="shared" si="38"/>
        <v>287550.17933515471</v>
      </c>
      <c r="AZ47" s="26">
        <f t="shared" si="39"/>
        <v>-966.81779999999981</v>
      </c>
      <c r="BA47" s="22">
        <v>0</v>
      </c>
      <c r="BB47" s="22">
        <f t="shared" si="40"/>
        <v>14459.523668673704</v>
      </c>
      <c r="BC47" s="22">
        <f t="shared" si="41"/>
        <v>15426.341468673665</v>
      </c>
      <c r="BD47" s="32">
        <f t="shared" si="42"/>
        <v>4.9528055492783808E-2</v>
      </c>
      <c r="BE47" s="32">
        <f t="shared" si="43"/>
        <v>5.3647476431212586E-2</v>
      </c>
      <c r="BF47" s="11"/>
      <c r="BG47" s="22">
        <v>291946.12073515472</v>
      </c>
      <c r="BH47" s="22">
        <v>4395.9414000000006</v>
      </c>
      <c r="BI47" s="22">
        <f t="shared" si="44"/>
        <v>287550.17933515471</v>
      </c>
      <c r="BJ47" s="26">
        <f t="shared" si="45"/>
        <v>-966.81779999999981</v>
      </c>
      <c r="BK47" s="22">
        <v>0</v>
      </c>
      <c r="BL47" s="22">
        <f t="shared" si="46"/>
        <v>14459.523668673704</v>
      </c>
      <c r="BM47" s="22">
        <f t="shared" si="47"/>
        <v>15426.341468673665</v>
      </c>
      <c r="BN47" s="32">
        <f t="shared" si="48"/>
        <v>4.9528055492783808E-2</v>
      </c>
      <c r="BO47" s="32">
        <f t="shared" si="49"/>
        <v>5.3647476431212586E-2</v>
      </c>
      <c r="BP47" s="42"/>
      <c r="BQ47" s="22">
        <v>291199.4845717065</v>
      </c>
      <c r="BR47" s="22">
        <v>4395.9414000000006</v>
      </c>
      <c r="BS47" s="22">
        <f t="shared" si="50"/>
        <v>286803.54317170649</v>
      </c>
      <c r="BT47" s="26">
        <f t="shared" si="51"/>
        <v>-966.81779999999981</v>
      </c>
      <c r="BU47" s="22">
        <v>0</v>
      </c>
      <c r="BV47" s="22">
        <f t="shared" si="52"/>
        <v>13712.887505225488</v>
      </c>
      <c r="BW47" s="22">
        <f t="shared" si="53"/>
        <v>14679.705305225449</v>
      </c>
      <c r="BX47" s="32">
        <f t="shared" si="54"/>
        <v>4.7091043191214009E-2</v>
      </c>
      <c r="BY47" s="32">
        <f t="shared" si="55"/>
        <v>5.1183835258397946E-2</v>
      </c>
      <c r="BZ47" s="42"/>
      <c r="CA47" s="22">
        <v>291785.53329041559</v>
      </c>
      <c r="CB47" s="22">
        <v>4395.9414000000006</v>
      </c>
      <c r="CC47" s="22">
        <f t="shared" si="56"/>
        <v>287389.59189041558</v>
      </c>
      <c r="CD47" s="26">
        <f t="shared" si="57"/>
        <v>-966.81779999999981</v>
      </c>
      <c r="CE47" s="22">
        <v>0</v>
      </c>
      <c r="CF47" s="22">
        <f t="shared" si="58"/>
        <v>14298.936223934579</v>
      </c>
      <c r="CG47" s="22">
        <f t="shared" si="59"/>
        <v>15265.75402393454</v>
      </c>
      <c r="CH47" s="32">
        <f t="shared" si="60"/>
        <v>4.9004952585167329E-2</v>
      </c>
      <c r="CI47" s="32">
        <f t="shared" si="61"/>
        <v>5.3118673934982027E-2</v>
      </c>
      <c r="CJ47" s="42"/>
      <c r="CK47" s="22">
        <v>291624.94584567641</v>
      </c>
      <c r="CL47" s="22">
        <v>4395.9414000000006</v>
      </c>
      <c r="CM47" s="22">
        <f t="shared" si="62"/>
        <v>287229.0044456764</v>
      </c>
      <c r="CN47" s="26">
        <f t="shared" si="63"/>
        <v>-966.81779999999981</v>
      </c>
      <c r="CO47" s="22">
        <v>0</v>
      </c>
      <c r="CP47" s="22">
        <f t="shared" si="64"/>
        <v>14138.348779195396</v>
      </c>
      <c r="CQ47" s="22">
        <f t="shared" si="65"/>
        <v>15105.166579195356</v>
      </c>
      <c r="CR47" s="32">
        <f t="shared" si="66"/>
        <v>4.8481273569364672E-2</v>
      </c>
      <c r="CS47" s="32">
        <f t="shared" si="67"/>
        <v>5.2589280140238052E-2</v>
      </c>
      <c r="CT47" s="42"/>
      <c r="CU47" s="22">
        <v>291946.12073515472</v>
      </c>
      <c r="CV47" s="22">
        <v>4395.9414000000006</v>
      </c>
      <c r="CW47" s="22">
        <f t="shared" si="68"/>
        <v>287550.17933515471</v>
      </c>
      <c r="CX47" s="26">
        <f t="shared" si="69"/>
        <v>-966.81779999999981</v>
      </c>
      <c r="CY47" s="22">
        <v>0</v>
      </c>
      <c r="CZ47" s="22">
        <f t="shared" si="70"/>
        <v>14459.523668673704</v>
      </c>
      <c r="DA47" s="22">
        <f t="shared" si="71"/>
        <v>15426.341468673665</v>
      </c>
      <c r="DB47" s="32">
        <f t="shared" si="72"/>
        <v>4.9528055492783808E-2</v>
      </c>
      <c r="DC47" s="32">
        <f t="shared" si="73"/>
        <v>5.3647476431212586E-2</v>
      </c>
      <c r="DD47" s="42"/>
      <c r="DE47" s="22">
        <v>291946.12073515472</v>
      </c>
      <c r="DF47" s="22">
        <v>4395.9414000000006</v>
      </c>
      <c r="DG47" s="22">
        <f t="shared" si="74"/>
        <v>287550.17933515471</v>
      </c>
      <c r="DH47" s="26">
        <f t="shared" si="75"/>
        <v>-966.81779999999981</v>
      </c>
      <c r="DI47" s="22">
        <v>0</v>
      </c>
      <c r="DJ47" s="22">
        <f t="shared" si="76"/>
        <v>14459.523668673704</v>
      </c>
      <c r="DK47" s="22">
        <f t="shared" si="77"/>
        <v>15426.341468673665</v>
      </c>
      <c r="DL47" s="32">
        <f t="shared" si="78"/>
        <v>4.9528055492783808E-2</v>
      </c>
      <c r="DM47" s="32">
        <f t="shared" si="79"/>
        <v>5.3647476431212586E-2</v>
      </c>
      <c r="DN47" s="42"/>
      <c r="DO47" s="22">
        <v>291946.12073515472</v>
      </c>
      <c r="DP47" s="22">
        <v>4395.9414000000006</v>
      </c>
      <c r="DQ47" s="22">
        <f t="shared" si="80"/>
        <v>287550.17933515471</v>
      </c>
      <c r="DR47" s="26">
        <f t="shared" si="81"/>
        <v>-966.81779999999981</v>
      </c>
      <c r="DS47" s="22">
        <v>0</v>
      </c>
      <c r="DT47" s="22">
        <f t="shared" si="82"/>
        <v>14459.523668673704</v>
      </c>
      <c r="DU47" s="22">
        <f t="shared" si="83"/>
        <v>15426.341468673665</v>
      </c>
      <c r="DV47" s="32">
        <f t="shared" si="84"/>
        <v>4.9528055492783808E-2</v>
      </c>
      <c r="DW47" s="32">
        <f t="shared" si="85"/>
        <v>5.3647476431212586E-2</v>
      </c>
      <c r="DX47" s="42"/>
      <c r="DY47" s="22">
        <v>291946.12073515472</v>
      </c>
      <c r="DZ47" s="22">
        <v>4395.9414000000006</v>
      </c>
      <c r="EA47" s="22">
        <f t="shared" si="86"/>
        <v>287550.17933515471</v>
      </c>
      <c r="EB47" s="26">
        <f t="shared" si="87"/>
        <v>-966.81779999999981</v>
      </c>
      <c r="EC47" s="22">
        <v>0</v>
      </c>
      <c r="ED47" s="22">
        <f t="shared" si="88"/>
        <v>14459.523668673704</v>
      </c>
      <c r="EE47" s="22">
        <f t="shared" si="89"/>
        <v>15426.341468673665</v>
      </c>
      <c r="EF47" s="32">
        <f t="shared" si="90"/>
        <v>4.9528055492783808E-2</v>
      </c>
      <c r="EG47" s="32">
        <f t="shared" si="91"/>
        <v>5.3647476431212586E-2</v>
      </c>
      <c r="EH47" s="42"/>
      <c r="EI47" s="45">
        <v>0</v>
      </c>
    </row>
    <row r="48" spans="1:139" x14ac:dyDescent="0.3">
      <c r="A48" s="20">
        <v>8912464</v>
      </c>
      <c r="B48" s="20" t="s">
        <v>194</v>
      </c>
      <c r="C48" s="21">
        <v>402</v>
      </c>
      <c r="D48" s="22">
        <v>1790478.9551851603</v>
      </c>
      <c r="E48" s="22">
        <v>46984.959999999999</v>
      </c>
      <c r="F48" s="22">
        <f t="shared" si="13"/>
        <v>1743493.9951851603</v>
      </c>
      <c r="G48" s="11"/>
      <c r="H48" s="34">
        <v>402</v>
      </c>
      <c r="I48" s="22">
        <v>1880489.8166124858</v>
      </c>
      <c r="J48" s="22">
        <v>49174.784</v>
      </c>
      <c r="K48" s="22">
        <f t="shared" si="14"/>
        <v>1831315.0326124858</v>
      </c>
      <c r="L48" s="26">
        <f t="shared" si="15"/>
        <v>2189.8240000000005</v>
      </c>
      <c r="M48" s="22">
        <v>0</v>
      </c>
      <c r="N48" s="22">
        <f t="shared" si="16"/>
        <v>90010.861427325523</v>
      </c>
      <c r="O48" s="22">
        <f t="shared" si="17"/>
        <v>87821.0374273255</v>
      </c>
      <c r="P48" s="32">
        <f t="shared" si="18"/>
        <v>4.786564682890497E-2</v>
      </c>
      <c r="Q48" s="32">
        <f t="shared" si="19"/>
        <v>4.7955177489065484E-2</v>
      </c>
      <c r="R48" s="11"/>
      <c r="S48" s="22">
        <v>1880489.8166124858</v>
      </c>
      <c r="T48" s="22">
        <v>49174.784</v>
      </c>
      <c r="U48" s="22">
        <f t="shared" si="20"/>
        <v>1831315.0326124858</v>
      </c>
      <c r="V48" s="26">
        <f t="shared" si="21"/>
        <v>2189.8240000000005</v>
      </c>
      <c r="W48" s="22">
        <v>0</v>
      </c>
      <c r="X48" s="22">
        <f t="shared" si="22"/>
        <v>90010.861427325523</v>
      </c>
      <c r="Y48" s="22">
        <f t="shared" si="23"/>
        <v>87821.0374273255</v>
      </c>
      <c r="Z48" s="32">
        <f t="shared" si="24"/>
        <v>4.786564682890497E-2</v>
      </c>
      <c r="AA48" s="32">
        <f t="shared" si="25"/>
        <v>4.7955177489065484E-2</v>
      </c>
      <c r="AB48" s="42"/>
      <c r="AC48" s="22">
        <v>1880489.8166124858</v>
      </c>
      <c r="AD48" s="22">
        <v>49174.784</v>
      </c>
      <c r="AE48" s="22">
        <f t="shared" si="26"/>
        <v>1831315.0326124858</v>
      </c>
      <c r="AF48" s="26">
        <f t="shared" si="27"/>
        <v>2189.8240000000005</v>
      </c>
      <c r="AG48" s="22">
        <v>0</v>
      </c>
      <c r="AH48" s="22">
        <f t="shared" si="28"/>
        <v>90010.861427325523</v>
      </c>
      <c r="AI48" s="22">
        <f t="shared" si="29"/>
        <v>87821.0374273255</v>
      </c>
      <c r="AJ48" s="32">
        <f t="shared" si="30"/>
        <v>4.786564682890497E-2</v>
      </c>
      <c r="AK48" s="32">
        <f t="shared" si="31"/>
        <v>4.7955177489065484E-2</v>
      </c>
      <c r="AL48" s="11"/>
      <c r="AM48" s="22">
        <v>1880489.8166124858</v>
      </c>
      <c r="AN48" s="22">
        <v>49174.784</v>
      </c>
      <c r="AO48" s="22">
        <f t="shared" si="32"/>
        <v>1831315.0326124858</v>
      </c>
      <c r="AP48" s="26">
        <f t="shared" si="33"/>
        <v>2189.8240000000005</v>
      </c>
      <c r="AQ48" s="22">
        <v>0</v>
      </c>
      <c r="AR48" s="22">
        <f t="shared" si="34"/>
        <v>90010.861427325523</v>
      </c>
      <c r="AS48" s="22">
        <f t="shared" si="35"/>
        <v>87821.0374273255</v>
      </c>
      <c r="AT48" s="32">
        <f t="shared" si="36"/>
        <v>4.786564682890497E-2</v>
      </c>
      <c r="AU48" s="32">
        <f t="shared" si="37"/>
        <v>4.7955177489065484E-2</v>
      </c>
      <c r="AV48" s="42"/>
      <c r="AW48" s="22">
        <v>1880489.8166124858</v>
      </c>
      <c r="AX48" s="22">
        <v>49174.784</v>
      </c>
      <c r="AY48" s="22">
        <f t="shared" si="38"/>
        <v>1831315.0326124858</v>
      </c>
      <c r="AZ48" s="26">
        <f t="shared" si="39"/>
        <v>2189.8240000000005</v>
      </c>
      <c r="BA48" s="22">
        <v>0</v>
      </c>
      <c r="BB48" s="22">
        <f t="shared" si="40"/>
        <v>90010.861427325523</v>
      </c>
      <c r="BC48" s="22">
        <f t="shared" si="41"/>
        <v>87821.0374273255</v>
      </c>
      <c r="BD48" s="32">
        <f t="shared" si="42"/>
        <v>4.786564682890497E-2</v>
      </c>
      <c r="BE48" s="32">
        <f t="shared" si="43"/>
        <v>4.7955177489065484E-2</v>
      </c>
      <c r="BF48" s="11"/>
      <c r="BG48" s="22">
        <v>1880489.8166124858</v>
      </c>
      <c r="BH48" s="22">
        <v>49174.784</v>
      </c>
      <c r="BI48" s="22">
        <f t="shared" si="44"/>
        <v>1831315.0326124858</v>
      </c>
      <c r="BJ48" s="26">
        <f t="shared" si="45"/>
        <v>2189.8240000000005</v>
      </c>
      <c r="BK48" s="22">
        <v>0</v>
      </c>
      <c r="BL48" s="22">
        <f t="shared" si="46"/>
        <v>90010.861427325523</v>
      </c>
      <c r="BM48" s="22">
        <f t="shared" si="47"/>
        <v>87821.0374273255</v>
      </c>
      <c r="BN48" s="32">
        <f t="shared" si="48"/>
        <v>4.786564682890497E-2</v>
      </c>
      <c r="BO48" s="32">
        <f t="shared" si="49"/>
        <v>4.7955177489065484E-2</v>
      </c>
      <c r="BP48" s="42"/>
      <c r="BQ48" s="22">
        <v>1872121.0341656636</v>
      </c>
      <c r="BR48" s="22">
        <v>49174.784</v>
      </c>
      <c r="BS48" s="22">
        <f t="shared" si="50"/>
        <v>1822946.2501656637</v>
      </c>
      <c r="BT48" s="26">
        <f t="shared" si="51"/>
        <v>2189.8240000000005</v>
      </c>
      <c r="BU48" s="22">
        <v>0</v>
      </c>
      <c r="BV48" s="22">
        <f t="shared" si="52"/>
        <v>81642.078980503371</v>
      </c>
      <c r="BW48" s="22">
        <f t="shared" si="53"/>
        <v>79452.254980503349</v>
      </c>
      <c r="BX48" s="32">
        <f t="shared" si="54"/>
        <v>4.3609402111593858E-2</v>
      </c>
      <c r="BY48" s="32">
        <f t="shared" si="55"/>
        <v>4.3584529699261826E-2</v>
      </c>
      <c r="BZ48" s="42"/>
      <c r="CA48" s="22">
        <v>1878405.7220434023</v>
      </c>
      <c r="CB48" s="22">
        <v>49174.784</v>
      </c>
      <c r="CC48" s="22">
        <f t="shared" si="56"/>
        <v>1829230.9380434023</v>
      </c>
      <c r="CD48" s="26">
        <f t="shared" si="57"/>
        <v>2189.8240000000005</v>
      </c>
      <c r="CE48" s="22">
        <v>0</v>
      </c>
      <c r="CF48" s="22">
        <f t="shared" si="58"/>
        <v>87926.766858241986</v>
      </c>
      <c r="CG48" s="22">
        <f t="shared" si="59"/>
        <v>85736.942858241964</v>
      </c>
      <c r="CH48" s="32">
        <f t="shared" si="60"/>
        <v>4.6809252030275895E-2</v>
      </c>
      <c r="CI48" s="32">
        <f t="shared" si="61"/>
        <v>4.6870485882962734E-2</v>
      </c>
      <c r="CJ48" s="42"/>
      <c r="CK48" s="22">
        <v>1876321.6274743187</v>
      </c>
      <c r="CL48" s="22">
        <v>49174.784</v>
      </c>
      <c r="CM48" s="22">
        <f t="shared" si="62"/>
        <v>1827146.8434743187</v>
      </c>
      <c r="CN48" s="26">
        <f t="shared" si="63"/>
        <v>2189.8240000000005</v>
      </c>
      <c r="CO48" s="22">
        <v>0</v>
      </c>
      <c r="CP48" s="22">
        <f t="shared" si="64"/>
        <v>85842.67228915845</v>
      </c>
      <c r="CQ48" s="22">
        <f t="shared" si="65"/>
        <v>83652.848289158428</v>
      </c>
      <c r="CR48" s="32">
        <f t="shared" si="66"/>
        <v>4.5750510484020616E-2</v>
      </c>
      <c r="CS48" s="32">
        <f t="shared" si="67"/>
        <v>4.5783319817958683E-2</v>
      </c>
      <c r="CT48" s="42"/>
      <c r="CU48" s="22">
        <v>1880489.8166124858</v>
      </c>
      <c r="CV48" s="22">
        <v>49174.784</v>
      </c>
      <c r="CW48" s="22">
        <f t="shared" si="68"/>
        <v>1831315.0326124858</v>
      </c>
      <c r="CX48" s="26">
        <f t="shared" si="69"/>
        <v>2189.8240000000005</v>
      </c>
      <c r="CY48" s="22">
        <v>0</v>
      </c>
      <c r="CZ48" s="22">
        <f t="shared" si="70"/>
        <v>90010.861427325523</v>
      </c>
      <c r="DA48" s="22">
        <f t="shared" si="71"/>
        <v>87821.0374273255</v>
      </c>
      <c r="DB48" s="32">
        <f t="shared" si="72"/>
        <v>4.786564682890497E-2</v>
      </c>
      <c r="DC48" s="32">
        <f t="shared" si="73"/>
        <v>4.7955177489065484E-2</v>
      </c>
      <c r="DD48" s="42"/>
      <c r="DE48" s="22">
        <v>1880489.8166124858</v>
      </c>
      <c r="DF48" s="22">
        <v>49174.784</v>
      </c>
      <c r="DG48" s="22">
        <f t="shared" si="74"/>
        <v>1831315.0326124858</v>
      </c>
      <c r="DH48" s="26">
        <f t="shared" si="75"/>
        <v>2189.8240000000005</v>
      </c>
      <c r="DI48" s="22">
        <v>0</v>
      </c>
      <c r="DJ48" s="22">
        <f t="shared" si="76"/>
        <v>90010.861427325523</v>
      </c>
      <c r="DK48" s="22">
        <f t="shared" si="77"/>
        <v>87821.0374273255</v>
      </c>
      <c r="DL48" s="32">
        <f t="shared" si="78"/>
        <v>4.786564682890497E-2</v>
      </c>
      <c r="DM48" s="32">
        <f t="shared" si="79"/>
        <v>4.7955177489065484E-2</v>
      </c>
      <c r="DN48" s="42"/>
      <c r="DO48" s="22">
        <v>1880489.8166124858</v>
      </c>
      <c r="DP48" s="22">
        <v>49174.784</v>
      </c>
      <c r="DQ48" s="22">
        <f t="shared" si="80"/>
        <v>1831315.0326124858</v>
      </c>
      <c r="DR48" s="26">
        <f t="shared" si="81"/>
        <v>2189.8240000000005</v>
      </c>
      <c r="DS48" s="22">
        <v>0</v>
      </c>
      <c r="DT48" s="22">
        <f t="shared" si="82"/>
        <v>90010.861427325523</v>
      </c>
      <c r="DU48" s="22">
        <f t="shared" si="83"/>
        <v>87821.0374273255</v>
      </c>
      <c r="DV48" s="32">
        <f t="shared" si="84"/>
        <v>4.786564682890497E-2</v>
      </c>
      <c r="DW48" s="32">
        <f t="shared" si="85"/>
        <v>4.7955177489065484E-2</v>
      </c>
      <c r="DX48" s="42"/>
      <c r="DY48" s="22">
        <v>1880489.8166124858</v>
      </c>
      <c r="DZ48" s="22">
        <v>49174.784</v>
      </c>
      <c r="EA48" s="22">
        <f t="shared" si="86"/>
        <v>1831315.0326124858</v>
      </c>
      <c r="EB48" s="26">
        <f t="shared" si="87"/>
        <v>2189.8240000000005</v>
      </c>
      <c r="EC48" s="22">
        <v>0</v>
      </c>
      <c r="ED48" s="22">
        <f t="shared" si="88"/>
        <v>90010.861427325523</v>
      </c>
      <c r="EE48" s="22">
        <f t="shared" si="89"/>
        <v>87821.0374273255</v>
      </c>
      <c r="EF48" s="32">
        <f t="shared" si="90"/>
        <v>4.786564682890497E-2</v>
      </c>
      <c r="EG48" s="32">
        <f t="shared" si="91"/>
        <v>4.7955177489065484E-2</v>
      </c>
      <c r="EH48" s="42"/>
      <c r="EI48" s="45">
        <v>8003.8703490173393</v>
      </c>
    </row>
    <row r="49" spans="1:139" x14ac:dyDescent="0.3">
      <c r="A49" s="20">
        <v>8912466</v>
      </c>
      <c r="B49" s="20" t="s">
        <v>145</v>
      </c>
      <c r="C49" s="21">
        <v>268</v>
      </c>
      <c r="D49" s="22">
        <v>1334981.0159464451</v>
      </c>
      <c r="E49" s="22">
        <v>19616.240000000002</v>
      </c>
      <c r="F49" s="22">
        <f t="shared" si="13"/>
        <v>1315364.7759464451</v>
      </c>
      <c r="G49" s="11"/>
      <c r="H49" s="34">
        <v>268</v>
      </c>
      <c r="I49" s="22">
        <v>1409724.1575277306</v>
      </c>
      <c r="J49" s="22">
        <v>20513.090499999998</v>
      </c>
      <c r="K49" s="22">
        <f t="shared" si="14"/>
        <v>1389211.0670277306</v>
      </c>
      <c r="L49" s="26">
        <f t="shared" si="15"/>
        <v>896.85049999999683</v>
      </c>
      <c r="M49" s="22">
        <v>0</v>
      </c>
      <c r="N49" s="22">
        <f t="shared" si="16"/>
        <v>74743.141581285512</v>
      </c>
      <c r="O49" s="22">
        <f t="shared" si="17"/>
        <v>73846.29108128557</v>
      </c>
      <c r="P49" s="32">
        <f t="shared" si="18"/>
        <v>5.3019692669780502E-2</v>
      </c>
      <c r="Q49" s="32">
        <f t="shared" si="19"/>
        <v>5.3156998841999217E-2</v>
      </c>
      <c r="R49" s="11"/>
      <c r="S49" s="22">
        <v>1409724.1575277306</v>
      </c>
      <c r="T49" s="22">
        <v>20513.090499999998</v>
      </c>
      <c r="U49" s="22">
        <f t="shared" si="20"/>
        <v>1389211.0670277306</v>
      </c>
      <c r="V49" s="26">
        <f t="shared" si="21"/>
        <v>896.85049999999683</v>
      </c>
      <c r="W49" s="22">
        <v>0</v>
      </c>
      <c r="X49" s="22">
        <f t="shared" si="22"/>
        <v>74743.141581285512</v>
      </c>
      <c r="Y49" s="22">
        <f t="shared" si="23"/>
        <v>73846.29108128557</v>
      </c>
      <c r="Z49" s="32">
        <f t="shared" si="24"/>
        <v>5.3019692669780502E-2</v>
      </c>
      <c r="AA49" s="32">
        <f t="shared" si="25"/>
        <v>5.3156998841999217E-2</v>
      </c>
      <c r="AB49" s="42"/>
      <c r="AC49" s="22">
        <v>1409724.1575277306</v>
      </c>
      <c r="AD49" s="22">
        <v>20513.090499999998</v>
      </c>
      <c r="AE49" s="22">
        <f t="shared" si="26"/>
        <v>1389211.0670277306</v>
      </c>
      <c r="AF49" s="26">
        <f t="shared" si="27"/>
        <v>896.85049999999683</v>
      </c>
      <c r="AG49" s="22">
        <v>0</v>
      </c>
      <c r="AH49" s="22">
        <f t="shared" si="28"/>
        <v>74743.141581285512</v>
      </c>
      <c r="AI49" s="22">
        <f t="shared" si="29"/>
        <v>73846.29108128557</v>
      </c>
      <c r="AJ49" s="32">
        <f t="shared" si="30"/>
        <v>5.3019692669780502E-2</v>
      </c>
      <c r="AK49" s="32">
        <f t="shared" si="31"/>
        <v>5.3156998841999217E-2</v>
      </c>
      <c r="AL49" s="11"/>
      <c r="AM49" s="22">
        <v>1409724.1575277306</v>
      </c>
      <c r="AN49" s="22">
        <v>20513.090499999998</v>
      </c>
      <c r="AO49" s="22">
        <f t="shared" si="32"/>
        <v>1389211.0670277306</v>
      </c>
      <c r="AP49" s="26">
        <f t="shared" si="33"/>
        <v>896.85049999999683</v>
      </c>
      <c r="AQ49" s="22">
        <v>0</v>
      </c>
      <c r="AR49" s="22">
        <f t="shared" si="34"/>
        <v>74743.141581285512</v>
      </c>
      <c r="AS49" s="22">
        <f t="shared" si="35"/>
        <v>73846.29108128557</v>
      </c>
      <c r="AT49" s="32">
        <f t="shared" si="36"/>
        <v>5.3019692669780502E-2</v>
      </c>
      <c r="AU49" s="32">
        <f t="shared" si="37"/>
        <v>5.3156998841999217E-2</v>
      </c>
      <c r="AV49" s="42"/>
      <c r="AW49" s="22">
        <v>1409724.1575277306</v>
      </c>
      <c r="AX49" s="22">
        <v>20513.090499999998</v>
      </c>
      <c r="AY49" s="22">
        <f t="shared" si="38"/>
        <v>1389211.0670277306</v>
      </c>
      <c r="AZ49" s="26">
        <f t="shared" si="39"/>
        <v>896.85049999999683</v>
      </c>
      <c r="BA49" s="22">
        <v>0</v>
      </c>
      <c r="BB49" s="22">
        <f t="shared" si="40"/>
        <v>74743.141581285512</v>
      </c>
      <c r="BC49" s="22">
        <f t="shared" si="41"/>
        <v>73846.29108128557</v>
      </c>
      <c r="BD49" s="32">
        <f t="shared" si="42"/>
        <v>5.3019692669780502E-2</v>
      </c>
      <c r="BE49" s="32">
        <f t="shared" si="43"/>
        <v>5.3156998841999217E-2</v>
      </c>
      <c r="BF49" s="11"/>
      <c r="BG49" s="22">
        <v>1409724.1575277306</v>
      </c>
      <c r="BH49" s="22">
        <v>20513.090499999998</v>
      </c>
      <c r="BI49" s="22">
        <f t="shared" si="44"/>
        <v>1389211.0670277306</v>
      </c>
      <c r="BJ49" s="26">
        <f t="shared" si="45"/>
        <v>896.85049999999683</v>
      </c>
      <c r="BK49" s="22">
        <v>0</v>
      </c>
      <c r="BL49" s="22">
        <f t="shared" si="46"/>
        <v>74743.141581285512</v>
      </c>
      <c r="BM49" s="22">
        <f t="shared" si="47"/>
        <v>73846.29108128557</v>
      </c>
      <c r="BN49" s="32">
        <f t="shared" si="48"/>
        <v>5.3019692669780502E-2</v>
      </c>
      <c r="BO49" s="32">
        <f t="shared" si="49"/>
        <v>5.3156998841999217E-2</v>
      </c>
      <c r="BP49" s="42"/>
      <c r="BQ49" s="22">
        <v>1401006.1421312466</v>
      </c>
      <c r="BR49" s="22">
        <v>20513.090499999998</v>
      </c>
      <c r="BS49" s="22">
        <f t="shared" si="50"/>
        <v>1380493.0516312467</v>
      </c>
      <c r="BT49" s="26">
        <f t="shared" si="51"/>
        <v>896.85049999999683</v>
      </c>
      <c r="BU49" s="22">
        <v>0</v>
      </c>
      <c r="BV49" s="22">
        <f t="shared" si="52"/>
        <v>66025.126184801571</v>
      </c>
      <c r="BW49" s="22">
        <f t="shared" si="53"/>
        <v>65128.275684801629</v>
      </c>
      <c r="BX49" s="32">
        <f t="shared" si="54"/>
        <v>4.7126935563867302E-2</v>
      </c>
      <c r="BY49" s="32">
        <f t="shared" si="55"/>
        <v>4.7177546897351937E-2</v>
      </c>
      <c r="BZ49" s="42"/>
      <c r="CA49" s="22">
        <v>1408008.2833398532</v>
      </c>
      <c r="CB49" s="22">
        <v>20513.090499999998</v>
      </c>
      <c r="CC49" s="22">
        <f t="shared" si="56"/>
        <v>1387495.1928398532</v>
      </c>
      <c r="CD49" s="26">
        <f t="shared" si="57"/>
        <v>896.85049999999683</v>
      </c>
      <c r="CE49" s="22">
        <v>0</v>
      </c>
      <c r="CF49" s="22">
        <f t="shared" si="58"/>
        <v>73027.26739340811</v>
      </c>
      <c r="CG49" s="22">
        <f t="shared" si="59"/>
        <v>72130.416893408168</v>
      </c>
      <c r="CH49" s="32">
        <f t="shared" si="60"/>
        <v>5.1865651827121675E-2</v>
      </c>
      <c r="CI49" s="32">
        <f t="shared" si="61"/>
        <v>5.1986066161263861E-2</v>
      </c>
      <c r="CJ49" s="42"/>
      <c r="CK49" s="22">
        <v>1406292.4091519758</v>
      </c>
      <c r="CL49" s="22">
        <v>20513.090499999998</v>
      </c>
      <c r="CM49" s="22">
        <f t="shared" si="62"/>
        <v>1385779.3186519758</v>
      </c>
      <c r="CN49" s="26">
        <f t="shared" si="63"/>
        <v>896.85049999999683</v>
      </c>
      <c r="CO49" s="22">
        <v>0</v>
      </c>
      <c r="CP49" s="22">
        <f t="shared" si="64"/>
        <v>71311.393205530709</v>
      </c>
      <c r="CQ49" s="22">
        <f t="shared" si="65"/>
        <v>70414.542705530766</v>
      </c>
      <c r="CR49" s="32">
        <f t="shared" si="66"/>
        <v>5.0708794800743466E-2</v>
      </c>
      <c r="CS49" s="32">
        <f t="shared" si="67"/>
        <v>5.0812233779060065E-2</v>
      </c>
      <c r="CT49" s="42"/>
      <c r="CU49" s="22">
        <v>1409724.1575277306</v>
      </c>
      <c r="CV49" s="22">
        <v>20513.090499999998</v>
      </c>
      <c r="CW49" s="22">
        <f t="shared" si="68"/>
        <v>1389211.0670277306</v>
      </c>
      <c r="CX49" s="26">
        <f t="shared" si="69"/>
        <v>896.85049999999683</v>
      </c>
      <c r="CY49" s="22">
        <v>0</v>
      </c>
      <c r="CZ49" s="22">
        <f t="shared" si="70"/>
        <v>74743.141581285512</v>
      </c>
      <c r="DA49" s="22">
        <f t="shared" si="71"/>
        <v>73846.29108128557</v>
      </c>
      <c r="DB49" s="32">
        <f t="shared" si="72"/>
        <v>5.3019692669780502E-2</v>
      </c>
      <c r="DC49" s="32">
        <f t="shared" si="73"/>
        <v>5.3156998841999217E-2</v>
      </c>
      <c r="DD49" s="42"/>
      <c r="DE49" s="22">
        <v>1409724.1575277306</v>
      </c>
      <c r="DF49" s="22">
        <v>20513.090499999998</v>
      </c>
      <c r="DG49" s="22">
        <f t="shared" si="74"/>
        <v>1389211.0670277306</v>
      </c>
      <c r="DH49" s="26">
        <f t="shared" si="75"/>
        <v>896.85049999999683</v>
      </c>
      <c r="DI49" s="22">
        <v>0</v>
      </c>
      <c r="DJ49" s="22">
        <f t="shared" si="76"/>
        <v>74743.141581285512</v>
      </c>
      <c r="DK49" s="22">
        <f t="shared" si="77"/>
        <v>73846.29108128557</v>
      </c>
      <c r="DL49" s="32">
        <f t="shared" si="78"/>
        <v>5.3019692669780502E-2</v>
      </c>
      <c r="DM49" s="32">
        <f t="shared" si="79"/>
        <v>5.3156998841999217E-2</v>
      </c>
      <c r="DN49" s="42"/>
      <c r="DO49" s="22">
        <v>1409724.1575277306</v>
      </c>
      <c r="DP49" s="22">
        <v>20513.090499999998</v>
      </c>
      <c r="DQ49" s="22">
        <f t="shared" si="80"/>
        <v>1389211.0670277306</v>
      </c>
      <c r="DR49" s="26">
        <f t="shared" si="81"/>
        <v>896.85049999999683</v>
      </c>
      <c r="DS49" s="22">
        <v>0</v>
      </c>
      <c r="DT49" s="22">
        <f t="shared" si="82"/>
        <v>74743.141581285512</v>
      </c>
      <c r="DU49" s="22">
        <f t="shared" si="83"/>
        <v>73846.29108128557</v>
      </c>
      <c r="DV49" s="32">
        <f t="shared" si="84"/>
        <v>5.3019692669780502E-2</v>
      </c>
      <c r="DW49" s="32">
        <f t="shared" si="85"/>
        <v>5.3156998841999217E-2</v>
      </c>
      <c r="DX49" s="42"/>
      <c r="DY49" s="22">
        <v>1409724.1575277306</v>
      </c>
      <c r="DZ49" s="22">
        <v>20513.090499999998</v>
      </c>
      <c r="EA49" s="22">
        <f t="shared" si="86"/>
        <v>1389211.0670277306</v>
      </c>
      <c r="EB49" s="26">
        <f t="shared" si="87"/>
        <v>896.85049999999683</v>
      </c>
      <c r="EC49" s="22">
        <v>0</v>
      </c>
      <c r="ED49" s="22">
        <f t="shared" si="88"/>
        <v>74743.141581285512</v>
      </c>
      <c r="EE49" s="22">
        <f t="shared" si="89"/>
        <v>73846.29108128557</v>
      </c>
      <c r="EF49" s="32">
        <f t="shared" si="90"/>
        <v>5.3019692669780502E-2</v>
      </c>
      <c r="EG49" s="32">
        <f t="shared" si="91"/>
        <v>5.3156998841999217E-2</v>
      </c>
      <c r="EH49" s="42"/>
      <c r="EI49" s="45">
        <v>2167.9332603749735</v>
      </c>
    </row>
    <row r="50" spans="1:139" x14ac:dyDescent="0.3">
      <c r="A50" s="20">
        <v>8912470</v>
      </c>
      <c r="B50" s="20" t="s">
        <v>195</v>
      </c>
      <c r="C50" s="21">
        <v>217</v>
      </c>
      <c r="D50" s="22">
        <v>1092190.1999568038</v>
      </c>
      <c r="E50" s="22">
        <v>26241.599999999999</v>
      </c>
      <c r="F50" s="22">
        <f t="shared" si="13"/>
        <v>1065948.5999568037</v>
      </c>
      <c r="G50" s="11"/>
      <c r="H50" s="34">
        <v>217</v>
      </c>
      <c r="I50" s="22">
        <v>1152773.119150161</v>
      </c>
      <c r="J50" s="22">
        <v>27464.639999999999</v>
      </c>
      <c r="K50" s="22">
        <f t="shared" si="14"/>
        <v>1125308.4791501611</v>
      </c>
      <c r="L50" s="26">
        <f t="shared" si="15"/>
        <v>1223.0400000000009</v>
      </c>
      <c r="M50" s="22">
        <v>0</v>
      </c>
      <c r="N50" s="22">
        <f t="shared" si="16"/>
        <v>60582.919193357229</v>
      </c>
      <c r="O50" s="22">
        <f t="shared" si="17"/>
        <v>59359.879193357425</v>
      </c>
      <c r="P50" s="32">
        <f t="shared" si="18"/>
        <v>5.2554069996028123E-2</v>
      </c>
      <c r="Q50" s="32">
        <f t="shared" si="19"/>
        <v>5.274987285103043E-2</v>
      </c>
      <c r="R50" s="11"/>
      <c r="S50" s="22">
        <v>1152773.119150161</v>
      </c>
      <c r="T50" s="22">
        <v>27464.639999999999</v>
      </c>
      <c r="U50" s="22">
        <f t="shared" si="20"/>
        <v>1125308.4791501611</v>
      </c>
      <c r="V50" s="26">
        <f t="shared" si="21"/>
        <v>1223.0400000000009</v>
      </c>
      <c r="W50" s="22">
        <v>0</v>
      </c>
      <c r="X50" s="22">
        <f t="shared" si="22"/>
        <v>60582.919193357229</v>
      </c>
      <c r="Y50" s="22">
        <f t="shared" si="23"/>
        <v>59359.879193357425</v>
      </c>
      <c r="Z50" s="32">
        <f t="shared" si="24"/>
        <v>5.2554069996028123E-2</v>
      </c>
      <c r="AA50" s="32">
        <f t="shared" si="25"/>
        <v>5.274987285103043E-2</v>
      </c>
      <c r="AB50" s="42"/>
      <c r="AC50" s="22">
        <v>1152773.119150161</v>
      </c>
      <c r="AD50" s="22">
        <v>27464.639999999999</v>
      </c>
      <c r="AE50" s="22">
        <f t="shared" si="26"/>
        <v>1125308.4791501611</v>
      </c>
      <c r="AF50" s="26">
        <f t="shared" si="27"/>
        <v>1223.0400000000009</v>
      </c>
      <c r="AG50" s="22">
        <v>0</v>
      </c>
      <c r="AH50" s="22">
        <f t="shared" si="28"/>
        <v>60582.919193357229</v>
      </c>
      <c r="AI50" s="22">
        <f t="shared" si="29"/>
        <v>59359.879193357425</v>
      </c>
      <c r="AJ50" s="32">
        <f t="shared" si="30"/>
        <v>5.2554069996028123E-2</v>
      </c>
      <c r="AK50" s="32">
        <f t="shared" si="31"/>
        <v>5.274987285103043E-2</v>
      </c>
      <c r="AL50" s="11"/>
      <c r="AM50" s="22">
        <v>1152773.119150161</v>
      </c>
      <c r="AN50" s="22">
        <v>27464.639999999999</v>
      </c>
      <c r="AO50" s="22">
        <f t="shared" si="32"/>
        <v>1125308.4791501611</v>
      </c>
      <c r="AP50" s="26">
        <f t="shared" si="33"/>
        <v>1223.0400000000009</v>
      </c>
      <c r="AQ50" s="22">
        <v>0</v>
      </c>
      <c r="AR50" s="22">
        <f t="shared" si="34"/>
        <v>60582.919193357229</v>
      </c>
      <c r="AS50" s="22">
        <f t="shared" si="35"/>
        <v>59359.879193357425</v>
      </c>
      <c r="AT50" s="32">
        <f t="shared" si="36"/>
        <v>5.2554069996028123E-2</v>
      </c>
      <c r="AU50" s="32">
        <f t="shared" si="37"/>
        <v>5.274987285103043E-2</v>
      </c>
      <c r="AV50" s="42"/>
      <c r="AW50" s="22">
        <v>1152773.119150161</v>
      </c>
      <c r="AX50" s="22">
        <v>27464.639999999999</v>
      </c>
      <c r="AY50" s="22">
        <f t="shared" si="38"/>
        <v>1125308.4791501611</v>
      </c>
      <c r="AZ50" s="26">
        <f t="shared" si="39"/>
        <v>1223.0400000000009</v>
      </c>
      <c r="BA50" s="22">
        <v>0</v>
      </c>
      <c r="BB50" s="22">
        <f t="shared" si="40"/>
        <v>60582.919193357229</v>
      </c>
      <c r="BC50" s="22">
        <f t="shared" si="41"/>
        <v>59359.879193357425</v>
      </c>
      <c r="BD50" s="32">
        <f t="shared" si="42"/>
        <v>5.2554069996028123E-2</v>
      </c>
      <c r="BE50" s="32">
        <f t="shared" si="43"/>
        <v>5.274987285103043E-2</v>
      </c>
      <c r="BF50" s="11"/>
      <c r="BG50" s="22">
        <v>1152773.119150161</v>
      </c>
      <c r="BH50" s="22">
        <v>27464.639999999999</v>
      </c>
      <c r="BI50" s="22">
        <f t="shared" si="44"/>
        <v>1125308.4791501611</v>
      </c>
      <c r="BJ50" s="26">
        <f t="shared" si="45"/>
        <v>1223.0400000000009</v>
      </c>
      <c r="BK50" s="22">
        <v>0</v>
      </c>
      <c r="BL50" s="22">
        <f t="shared" si="46"/>
        <v>60582.919193357229</v>
      </c>
      <c r="BM50" s="22">
        <f t="shared" si="47"/>
        <v>59359.879193357425</v>
      </c>
      <c r="BN50" s="32">
        <f t="shared" si="48"/>
        <v>5.2554069996028123E-2</v>
      </c>
      <c r="BO50" s="32">
        <f t="shared" si="49"/>
        <v>5.274987285103043E-2</v>
      </c>
      <c r="BP50" s="42"/>
      <c r="BQ50" s="22">
        <v>1146313.3460505749</v>
      </c>
      <c r="BR50" s="22">
        <v>27464.639999999999</v>
      </c>
      <c r="BS50" s="22">
        <f t="shared" si="50"/>
        <v>1118848.706050575</v>
      </c>
      <c r="BT50" s="26">
        <f t="shared" si="51"/>
        <v>1223.0400000000009</v>
      </c>
      <c r="BU50" s="22">
        <v>0</v>
      </c>
      <c r="BV50" s="22">
        <f t="shared" si="52"/>
        <v>54123.146093771094</v>
      </c>
      <c r="BW50" s="22">
        <f t="shared" si="53"/>
        <v>52900.10609377129</v>
      </c>
      <c r="BX50" s="32">
        <f t="shared" si="54"/>
        <v>4.7214966379169422E-2</v>
      </c>
      <c r="BY50" s="32">
        <f t="shared" si="55"/>
        <v>4.7280839498401367E-2</v>
      </c>
      <c r="BZ50" s="42"/>
      <c r="CA50" s="22">
        <v>1151417.3642076321</v>
      </c>
      <c r="CB50" s="22">
        <v>27464.639999999999</v>
      </c>
      <c r="CC50" s="22">
        <f t="shared" si="56"/>
        <v>1123952.7242076322</v>
      </c>
      <c r="CD50" s="26">
        <f t="shared" si="57"/>
        <v>1223.0400000000009</v>
      </c>
      <c r="CE50" s="22">
        <v>0</v>
      </c>
      <c r="CF50" s="22">
        <f t="shared" si="58"/>
        <v>59227.164250828326</v>
      </c>
      <c r="CG50" s="22">
        <f t="shared" si="59"/>
        <v>58004.124250828521</v>
      </c>
      <c r="CH50" s="32">
        <f t="shared" si="60"/>
        <v>5.1438484507819217E-2</v>
      </c>
      <c r="CI50" s="32">
        <f t="shared" si="61"/>
        <v>5.1607263367523269E-2</v>
      </c>
      <c r="CJ50" s="42"/>
      <c r="CK50" s="22">
        <v>1150061.6092651035</v>
      </c>
      <c r="CL50" s="22">
        <v>27464.639999999999</v>
      </c>
      <c r="CM50" s="22">
        <f t="shared" si="62"/>
        <v>1122596.9692651036</v>
      </c>
      <c r="CN50" s="26">
        <f t="shared" si="63"/>
        <v>1223.0400000000009</v>
      </c>
      <c r="CO50" s="22">
        <v>0</v>
      </c>
      <c r="CP50" s="22">
        <f t="shared" si="64"/>
        <v>57871.409308299655</v>
      </c>
      <c r="CQ50" s="22">
        <f t="shared" si="65"/>
        <v>56648.369308299851</v>
      </c>
      <c r="CR50" s="32">
        <f t="shared" si="66"/>
        <v>5.0320268794364714E-2</v>
      </c>
      <c r="CS50" s="32">
        <f t="shared" si="67"/>
        <v>5.0461894036097493E-2</v>
      </c>
      <c r="CT50" s="42"/>
      <c r="CU50" s="22">
        <v>1152773.119150161</v>
      </c>
      <c r="CV50" s="22">
        <v>27464.639999999999</v>
      </c>
      <c r="CW50" s="22">
        <f t="shared" si="68"/>
        <v>1125308.4791501611</v>
      </c>
      <c r="CX50" s="26">
        <f t="shared" si="69"/>
        <v>1223.0400000000009</v>
      </c>
      <c r="CY50" s="22">
        <v>0</v>
      </c>
      <c r="CZ50" s="22">
        <f t="shared" si="70"/>
        <v>60582.919193357229</v>
      </c>
      <c r="DA50" s="22">
        <f t="shared" si="71"/>
        <v>59359.879193357425</v>
      </c>
      <c r="DB50" s="32">
        <f t="shared" si="72"/>
        <v>5.2554069996028123E-2</v>
      </c>
      <c r="DC50" s="32">
        <f t="shared" si="73"/>
        <v>5.274987285103043E-2</v>
      </c>
      <c r="DD50" s="42"/>
      <c r="DE50" s="22">
        <v>1152773.119150161</v>
      </c>
      <c r="DF50" s="22">
        <v>27464.639999999999</v>
      </c>
      <c r="DG50" s="22">
        <f t="shared" si="74"/>
        <v>1125308.4791501611</v>
      </c>
      <c r="DH50" s="26">
        <f t="shared" si="75"/>
        <v>1223.0400000000009</v>
      </c>
      <c r="DI50" s="22">
        <v>0</v>
      </c>
      <c r="DJ50" s="22">
        <f t="shared" si="76"/>
        <v>60582.919193357229</v>
      </c>
      <c r="DK50" s="22">
        <f t="shared" si="77"/>
        <v>59359.879193357425</v>
      </c>
      <c r="DL50" s="32">
        <f t="shared" si="78"/>
        <v>5.2554069996028123E-2</v>
      </c>
      <c r="DM50" s="32">
        <f t="shared" si="79"/>
        <v>5.274987285103043E-2</v>
      </c>
      <c r="DN50" s="42"/>
      <c r="DO50" s="22">
        <v>1152773.119150161</v>
      </c>
      <c r="DP50" s="22">
        <v>27464.639999999999</v>
      </c>
      <c r="DQ50" s="22">
        <f t="shared" si="80"/>
        <v>1125308.4791501611</v>
      </c>
      <c r="DR50" s="26">
        <f t="shared" si="81"/>
        <v>1223.0400000000009</v>
      </c>
      <c r="DS50" s="22">
        <v>0</v>
      </c>
      <c r="DT50" s="22">
        <f t="shared" si="82"/>
        <v>60582.919193357229</v>
      </c>
      <c r="DU50" s="22">
        <f t="shared" si="83"/>
        <v>59359.879193357425</v>
      </c>
      <c r="DV50" s="32">
        <f t="shared" si="84"/>
        <v>5.2554069996028123E-2</v>
      </c>
      <c r="DW50" s="32">
        <f t="shared" si="85"/>
        <v>5.274987285103043E-2</v>
      </c>
      <c r="DX50" s="42"/>
      <c r="DY50" s="22">
        <v>1152773.119150161</v>
      </c>
      <c r="DZ50" s="22">
        <v>27464.639999999999</v>
      </c>
      <c r="EA50" s="22">
        <f t="shared" si="86"/>
        <v>1125308.4791501611</v>
      </c>
      <c r="EB50" s="26">
        <f t="shared" si="87"/>
        <v>1223.0400000000009</v>
      </c>
      <c r="EC50" s="22">
        <v>0</v>
      </c>
      <c r="ED50" s="22">
        <f t="shared" si="88"/>
        <v>60582.919193357229</v>
      </c>
      <c r="EE50" s="22">
        <f t="shared" si="89"/>
        <v>59359.879193357425</v>
      </c>
      <c r="EF50" s="32">
        <f t="shared" si="90"/>
        <v>5.2554069996028123E-2</v>
      </c>
      <c r="EG50" s="32">
        <f t="shared" si="91"/>
        <v>5.274987285103043E-2</v>
      </c>
      <c r="EH50" s="42"/>
      <c r="EI50" s="45">
        <v>2085.5972762635492</v>
      </c>
    </row>
    <row r="51" spans="1:139" x14ac:dyDescent="0.3">
      <c r="A51" s="20">
        <v>8912471</v>
      </c>
      <c r="B51" s="20" t="s">
        <v>13</v>
      </c>
      <c r="C51" s="21">
        <v>298</v>
      </c>
      <c r="D51" s="22">
        <v>1348034.6518572732</v>
      </c>
      <c r="E51" s="22">
        <v>25991.68</v>
      </c>
      <c r="F51" s="22">
        <f t="shared" si="13"/>
        <v>1322042.9718572733</v>
      </c>
      <c r="G51" s="11"/>
      <c r="H51" s="34">
        <v>298</v>
      </c>
      <c r="I51" s="22">
        <v>1422692.240634389</v>
      </c>
      <c r="J51" s="22">
        <v>27203.072</v>
      </c>
      <c r="K51" s="22">
        <f t="shared" si="14"/>
        <v>1395489.1686343891</v>
      </c>
      <c r="L51" s="26">
        <f t="shared" si="15"/>
        <v>1211.3919999999998</v>
      </c>
      <c r="M51" s="22">
        <v>0</v>
      </c>
      <c r="N51" s="22">
        <f t="shared" si="16"/>
        <v>74657.588777115801</v>
      </c>
      <c r="O51" s="22">
        <f t="shared" si="17"/>
        <v>73446.196777115809</v>
      </c>
      <c r="P51" s="32">
        <f t="shared" si="18"/>
        <v>5.247627466065706E-2</v>
      </c>
      <c r="Q51" s="32">
        <f t="shared" si="19"/>
        <v>5.2631147864078E-2</v>
      </c>
      <c r="R51" s="11"/>
      <c r="S51" s="22">
        <v>1422692.240634389</v>
      </c>
      <c r="T51" s="22">
        <v>27203.072</v>
      </c>
      <c r="U51" s="22">
        <f t="shared" si="20"/>
        <v>1395489.1686343891</v>
      </c>
      <c r="V51" s="26">
        <f t="shared" si="21"/>
        <v>1211.3919999999998</v>
      </c>
      <c r="W51" s="22">
        <v>0</v>
      </c>
      <c r="X51" s="22">
        <f t="shared" si="22"/>
        <v>74657.588777115801</v>
      </c>
      <c r="Y51" s="22">
        <f t="shared" si="23"/>
        <v>73446.196777115809</v>
      </c>
      <c r="Z51" s="32">
        <f t="shared" si="24"/>
        <v>5.247627466065706E-2</v>
      </c>
      <c r="AA51" s="32">
        <f t="shared" si="25"/>
        <v>5.2631147864078E-2</v>
      </c>
      <c r="AB51" s="42"/>
      <c r="AC51" s="22">
        <v>1422692.240634389</v>
      </c>
      <c r="AD51" s="22">
        <v>27203.072</v>
      </c>
      <c r="AE51" s="22">
        <f t="shared" si="26"/>
        <v>1395489.1686343891</v>
      </c>
      <c r="AF51" s="26">
        <f t="shared" si="27"/>
        <v>1211.3919999999998</v>
      </c>
      <c r="AG51" s="22">
        <v>0</v>
      </c>
      <c r="AH51" s="22">
        <f t="shared" si="28"/>
        <v>74657.588777115801</v>
      </c>
      <c r="AI51" s="22">
        <f t="shared" si="29"/>
        <v>73446.196777115809</v>
      </c>
      <c r="AJ51" s="32">
        <f t="shared" si="30"/>
        <v>5.247627466065706E-2</v>
      </c>
      <c r="AK51" s="32">
        <f t="shared" si="31"/>
        <v>5.2631147864078E-2</v>
      </c>
      <c r="AL51" s="11"/>
      <c r="AM51" s="22">
        <v>1422692.240634389</v>
      </c>
      <c r="AN51" s="22">
        <v>27203.072</v>
      </c>
      <c r="AO51" s="22">
        <f t="shared" si="32"/>
        <v>1395489.1686343891</v>
      </c>
      <c r="AP51" s="26">
        <f t="shared" si="33"/>
        <v>1211.3919999999998</v>
      </c>
      <c r="AQ51" s="22">
        <v>0</v>
      </c>
      <c r="AR51" s="22">
        <f t="shared" si="34"/>
        <v>74657.588777115801</v>
      </c>
      <c r="AS51" s="22">
        <f t="shared" si="35"/>
        <v>73446.196777115809</v>
      </c>
      <c r="AT51" s="32">
        <f t="shared" si="36"/>
        <v>5.247627466065706E-2</v>
      </c>
      <c r="AU51" s="32">
        <f t="shared" si="37"/>
        <v>5.2631147864078E-2</v>
      </c>
      <c r="AV51" s="42"/>
      <c r="AW51" s="22">
        <v>1422692.240634389</v>
      </c>
      <c r="AX51" s="22">
        <v>27203.072</v>
      </c>
      <c r="AY51" s="22">
        <f t="shared" si="38"/>
        <v>1395489.1686343891</v>
      </c>
      <c r="AZ51" s="26">
        <f t="shared" si="39"/>
        <v>1211.3919999999998</v>
      </c>
      <c r="BA51" s="22">
        <v>0</v>
      </c>
      <c r="BB51" s="22">
        <f t="shared" si="40"/>
        <v>74657.588777115801</v>
      </c>
      <c r="BC51" s="22">
        <f t="shared" si="41"/>
        <v>73446.196777115809</v>
      </c>
      <c r="BD51" s="32">
        <f t="shared" si="42"/>
        <v>5.247627466065706E-2</v>
      </c>
      <c r="BE51" s="32">
        <f t="shared" si="43"/>
        <v>5.2631147864078E-2</v>
      </c>
      <c r="BF51" s="11"/>
      <c r="BG51" s="22">
        <v>1422692.240634389</v>
      </c>
      <c r="BH51" s="22">
        <v>27203.072</v>
      </c>
      <c r="BI51" s="22">
        <f t="shared" si="44"/>
        <v>1395489.1686343891</v>
      </c>
      <c r="BJ51" s="26">
        <f t="shared" si="45"/>
        <v>1211.3919999999998</v>
      </c>
      <c r="BK51" s="22">
        <v>0</v>
      </c>
      <c r="BL51" s="22">
        <f t="shared" si="46"/>
        <v>74657.588777115801</v>
      </c>
      <c r="BM51" s="22">
        <f t="shared" si="47"/>
        <v>73446.196777115809</v>
      </c>
      <c r="BN51" s="32">
        <f t="shared" si="48"/>
        <v>5.247627466065706E-2</v>
      </c>
      <c r="BO51" s="32">
        <f t="shared" si="49"/>
        <v>5.2631147864078E-2</v>
      </c>
      <c r="BP51" s="42"/>
      <c r="BQ51" s="22">
        <v>1416369.2507853247</v>
      </c>
      <c r="BR51" s="22">
        <v>27203.072</v>
      </c>
      <c r="BS51" s="22">
        <f t="shared" si="50"/>
        <v>1389166.1787853248</v>
      </c>
      <c r="BT51" s="26">
        <f t="shared" si="51"/>
        <v>1211.3919999999998</v>
      </c>
      <c r="BU51" s="22">
        <v>0</v>
      </c>
      <c r="BV51" s="22">
        <f t="shared" si="52"/>
        <v>68334.598928051535</v>
      </c>
      <c r="BW51" s="22">
        <f t="shared" si="53"/>
        <v>67123.206928051542</v>
      </c>
      <c r="BX51" s="32">
        <f t="shared" si="54"/>
        <v>4.8246316340292271E-2</v>
      </c>
      <c r="BY51" s="32">
        <f t="shared" si="55"/>
        <v>4.8319062149024899E-2</v>
      </c>
      <c r="BZ51" s="42"/>
      <c r="CA51" s="22">
        <v>1421301.8975262258</v>
      </c>
      <c r="CB51" s="22">
        <v>27203.072</v>
      </c>
      <c r="CC51" s="22">
        <f t="shared" si="56"/>
        <v>1394098.8255262258</v>
      </c>
      <c r="CD51" s="26">
        <f t="shared" si="57"/>
        <v>1211.3919999999998</v>
      </c>
      <c r="CE51" s="22">
        <v>0</v>
      </c>
      <c r="CF51" s="22">
        <f t="shared" si="58"/>
        <v>73267.245668952586</v>
      </c>
      <c r="CG51" s="22">
        <f t="shared" si="59"/>
        <v>72055.853668952594</v>
      </c>
      <c r="CH51" s="32">
        <f t="shared" si="60"/>
        <v>5.1549389891390518E-2</v>
      </c>
      <c r="CI51" s="32">
        <f t="shared" si="61"/>
        <v>5.1686331233909408E-2</v>
      </c>
      <c r="CJ51" s="42"/>
      <c r="CK51" s="22">
        <v>1419911.5544180626</v>
      </c>
      <c r="CL51" s="22">
        <v>27203.072</v>
      </c>
      <c r="CM51" s="22">
        <f t="shared" si="62"/>
        <v>1392708.4824180626</v>
      </c>
      <c r="CN51" s="26">
        <f t="shared" si="63"/>
        <v>1211.3919999999998</v>
      </c>
      <c r="CO51" s="22">
        <v>0</v>
      </c>
      <c r="CP51" s="22">
        <f t="shared" si="64"/>
        <v>71876.902560789371</v>
      </c>
      <c r="CQ51" s="22">
        <f t="shared" si="65"/>
        <v>70665.510560789378</v>
      </c>
      <c r="CR51" s="32">
        <f t="shared" si="66"/>
        <v>5.0620689955753931E-2</v>
      </c>
      <c r="CS51" s="32">
        <f t="shared" si="67"/>
        <v>5.0739628179831131E-2</v>
      </c>
      <c r="CT51" s="42"/>
      <c r="CU51" s="22">
        <v>1422692.240634389</v>
      </c>
      <c r="CV51" s="22">
        <v>27203.072</v>
      </c>
      <c r="CW51" s="22">
        <f t="shared" si="68"/>
        <v>1395489.1686343891</v>
      </c>
      <c r="CX51" s="26">
        <f t="shared" si="69"/>
        <v>1211.3919999999998</v>
      </c>
      <c r="CY51" s="22">
        <v>0</v>
      </c>
      <c r="CZ51" s="22">
        <f t="shared" si="70"/>
        <v>74657.588777115801</v>
      </c>
      <c r="DA51" s="22">
        <f t="shared" si="71"/>
        <v>73446.196777115809</v>
      </c>
      <c r="DB51" s="32">
        <f t="shared" si="72"/>
        <v>5.247627466065706E-2</v>
      </c>
      <c r="DC51" s="32">
        <f t="shared" si="73"/>
        <v>5.2631147864078E-2</v>
      </c>
      <c r="DD51" s="42"/>
      <c r="DE51" s="22">
        <v>1422692.240634389</v>
      </c>
      <c r="DF51" s="22">
        <v>27203.072</v>
      </c>
      <c r="DG51" s="22">
        <f t="shared" si="74"/>
        <v>1395489.1686343891</v>
      </c>
      <c r="DH51" s="26">
        <f t="shared" si="75"/>
        <v>1211.3919999999998</v>
      </c>
      <c r="DI51" s="22">
        <v>0</v>
      </c>
      <c r="DJ51" s="22">
        <f t="shared" si="76"/>
        <v>74657.588777115801</v>
      </c>
      <c r="DK51" s="22">
        <f t="shared" si="77"/>
        <v>73446.196777115809</v>
      </c>
      <c r="DL51" s="32">
        <f t="shared" si="78"/>
        <v>5.247627466065706E-2</v>
      </c>
      <c r="DM51" s="32">
        <f t="shared" si="79"/>
        <v>5.2631147864078E-2</v>
      </c>
      <c r="DN51" s="42"/>
      <c r="DO51" s="22">
        <v>1422692.240634389</v>
      </c>
      <c r="DP51" s="22">
        <v>27203.072</v>
      </c>
      <c r="DQ51" s="22">
        <f t="shared" si="80"/>
        <v>1395489.1686343891</v>
      </c>
      <c r="DR51" s="26">
        <f t="shared" si="81"/>
        <v>1211.3919999999998</v>
      </c>
      <c r="DS51" s="22">
        <v>0</v>
      </c>
      <c r="DT51" s="22">
        <f t="shared" si="82"/>
        <v>74657.588777115801</v>
      </c>
      <c r="DU51" s="22">
        <f t="shared" si="83"/>
        <v>73446.196777115809</v>
      </c>
      <c r="DV51" s="32">
        <f t="shared" si="84"/>
        <v>5.247627466065706E-2</v>
      </c>
      <c r="DW51" s="32">
        <f t="shared" si="85"/>
        <v>5.2631147864078E-2</v>
      </c>
      <c r="DX51" s="42"/>
      <c r="DY51" s="22">
        <v>1422692.240634389</v>
      </c>
      <c r="DZ51" s="22">
        <v>27203.072</v>
      </c>
      <c r="EA51" s="22">
        <f t="shared" si="86"/>
        <v>1395489.1686343891</v>
      </c>
      <c r="EB51" s="26">
        <f t="shared" si="87"/>
        <v>1211.3919999999998</v>
      </c>
      <c r="EC51" s="22">
        <v>0</v>
      </c>
      <c r="ED51" s="22">
        <f t="shared" si="88"/>
        <v>74657.588777115801</v>
      </c>
      <c r="EE51" s="22">
        <f t="shared" si="89"/>
        <v>73446.196777115809</v>
      </c>
      <c r="EF51" s="32">
        <f t="shared" si="90"/>
        <v>5.247627466065706E-2</v>
      </c>
      <c r="EG51" s="32">
        <f t="shared" si="91"/>
        <v>5.2631147864078E-2</v>
      </c>
      <c r="EH51" s="42"/>
      <c r="EI51" s="45">
        <v>0</v>
      </c>
    </row>
    <row r="52" spans="1:139" x14ac:dyDescent="0.3">
      <c r="A52" s="20">
        <v>8912490</v>
      </c>
      <c r="B52" s="20" t="s">
        <v>14</v>
      </c>
      <c r="C52" s="21">
        <v>358</v>
      </c>
      <c r="D52" s="22">
        <v>1570942.5785960967</v>
      </c>
      <c r="E52" s="22">
        <v>25067.651199999997</v>
      </c>
      <c r="F52" s="22">
        <f t="shared" si="13"/>
        <v>1545874.9273960968</v>
      </c>
      <c r="G52" s="11"/>
      <c r="H52" s="34">
        <v>358</v>
      </c>
      <c r="I52" s="22">
        <v>1648802.0878191867</v>
      </c>
      <c r="J52" s="22">
        <v>19049.687300000001</v>
      </c>
      <c r="K52" s="22">
        <f t="shared" si="14"/>
        <v>1629752.4005191866</v>
      </c>
      <c r="L52" s="26">
        <f t="shared" si="15"/>
        <v>-6017.9638999999952</v>
      </c>
      <c r="M52" s="22">
        <v>0</v>
      </c>
      <c r="N52" s="22">
        <f t="shared" si="16"/>
        <v>77859.509223090019</v>
      </c>
      <c r="O52" s="22">
        <f t="shared" si="17"/>
        <v>83877.473123089876</v>
      </c>
      <c r="P52" s="32">
        <f t="shared" si="18"/>
        <v>4.7221864769756622E-2</v>
      </c>
      <c r="Q52" s="32">
        <f t="shared" si="19"/>
        <v>5.1466390291168902E-2</v>
      </c>
      <c r="R52" s="11"/>
      <c r="S52" s="22">
        <v>1648802.0878191867</v>
      </c>
      <c r="T52" s="22">
        <v>19049.687300000001</v>
      </c>
      <c r="U52" s="22">
        <f t="shared" si="20"/>
        <v>1629752.4005191866</v>
      </c>
      <c r="V52" s="26">
        <f t="shared" si="21"/>
        <v>-6017.9638999999952</v>
      </c>
      <c r="W52" s="22">
        <v>0</v>
      </c>
      <c r="X52" s="22">
        <f t="shared" si="22"/>
        <v>77859.509223090019</v>
      </c>
      <c r="Y52" s="22">
        <f t="shared" si="23"/>
        <v>83877.473123089876</v>
      </c>
      <c r="Z52" s="32">
        <f t="shared" si="24"/>
        <v>4.7221864769756622E-2</v>
      </c>
      <c r="AA52" s="32">
        <f t="shared" si="25"/>
        <v>5.1466390291168902E-2</v>
      </c>
      <c r="AB52" s="42"/>
      <c r="AC52" s="22">
        <v>1648802.0878191867</v>
      </c>
      <c r="AD52" s="22">
        <v>19049.687300000001</v>
      </c>
      <c r="AE52" s="22">
        <f t="shared" si="26"/>
        <v>1629752.4005191866</v>
      </c>
      <c r="AF52" s="26">
        <f t="shared" si="27"/>
        <v>-6017.9638999999952</v>
      </c>
      <c r="AG52" s="22">
        <v>0</v>
      </c>
      <c r="AH52" s="22">
        <f t="shared" si="28"/>
        <v>77859.509223090019</v>
      </c>
      <c r="AI52" s="22">
        <f t="shared" si="29"/>
        <v>83877.473123089876</v>
      </c>
      <c r="AJ52" s="32">
        <f t="shared" si="30"/>
        <v>4.7221864769756622E-2</v>
      </c>
      <c r="AK52" s="32">
        <f t="shared" si="31"/>
        <v>5.1466390291168902E-2</v>
      </c>
      <c r="AL52" s="11"/>
      <c r="AM52" s="22">
        <v>1648802.0878191867</v>
      </c>
      <c r="AN52" s="22">
        <v>19049.687300000001</v>
      </c>
      <c r="AO52" s="22">
        <f t="shared" si="32"/>
        <v>1629752.4005191866</v>
      </c>
      <c r="AP52" s="26">
        <f t="shared" si="33"/>
        <v>-6017.9638999999952</v>
      </c>
      <c r="AQ52" s="22">
        <v>0</v>
      </c>
      <c r="AR52" s="22">
        <f t="shared" si="34"/>
        <v>77859.509223090019</v>
      </c>
      <c r="AS52" s="22">
        <f t="shared" si="35"/>
        <v>83877.473123089876</v>
      </c>
      <c r="AT52" s="32">
        <f t="shared" si="36"/>
        <v>4.7221864769756622E-2</v>
      </c>
      <c r="AU52" s="32">
        <f t="shared" si="37"/>
        <v>5.1466390291168902E-2</v>
      </c>
      <c r="AV52" s="42"/>
      <c r="AW52" s="22">
        <v>1648802.0878191867</v>
      </c>
      <c r="AX52" s="22">
        <v>19049.687300000001</v>
      </c>
      <c r="AY52" s="22">
        <f t="shared" si="38"/>
        <v>1629752.4005191866</v>
      </c>
      <c r="AZ52" s="26">
        <f t="shared" si="39"/>
        <v>-6017.9638999999952</v>
      </c>
      <c r="BA52" s="22">
        <v>0</v>
      </c>
      <c r="BB52" s="22">
        <f t="shared" si="40"/>
        <v>77859.509223090019</v>
      </c>
      <c r="BC52" s="22">
        <f t="shared" si="41"/>
        <v>83877.473123089876</v>
      </c>
      <c r="BD52" s="32">
        <f t="shared" si="42"/>
        <v>4.7221864769756622E-2</v>
      </c>
      <c r="BE52" s="32">
        <f t="shared" si="43"/>
        <v>5.1466390291168902E-2</v>
      </c>
      <c r="BF52" s="11"/>
      <c r="BG52" s="22">
        <v>1648802.0878191867</v>
      </c>
      <c r="BH52" s="22">
        <v>19049.687300000001</v>
      </c>
      <c r="BI52" s="22">
        <f t="shared" si="44"/>
        <v>1629752.4005191866</v>
      </c>
      <c r="BJ52" s="26">
        <f t="shared" si="45"/>
        <v>-6017.9638999999952</v>
      </c>
      <c r="BK52" s="22">
        <v>0</v>
      </c>
      <c r="BL52" s="22">
        <f t="shared" si="46"/>
        <v>77859.509223090019</v>
      </c>
      <c r="BM52" s="22">
        <f t="shared" si="47"/>
        <v>83877.473123089876</v>
      </c>
      <c r="BN52" s="32">
        <f t="shared" si="48"/>
        <v>4.7221864769756622E-2</v>
      </c>
      <c r="BO52" s="32">
        <f t="shared" si="49"/>
        <v>5.1466390291168902E-2</v>
      </c>
      <c r="BP52" s="42"/>
      <c r="BQ52" s="22">
        <v>1641727.9944825524</v>
      </c>
      <c r="BR52" s="22">
        <v>19049.687300000001</v>
      </c>
      <c r="BS52" s="22">
        <f t="shared" si="50"/>
        <v>1622678.3071825523</v>
      </c>
      <c r="BT52" s="26">
        <f t="shared" si="51"/>
        <v>-6017.9638999999952</v>
      </c>
      <c r="BU52" s="22">
        <v>0</v>
      </c>
      <c r="BV52" s="22">
        <f t="shared" si="52"/>
        <v>70785.415886455681</v>
      </c>
      <c r="BW52" s="22">
        <f t="shared" si="53"/>
        <v>76803.379786455538</v>
      </c>
      <c r="BX52" s="32">
        <f t="shared" si="54"/>
        <v>4.3116409127668051E-2</v>
      </c>
      <c r="BY52" s="32">
        <f t="shared" si="55"/>
        <v>4.7331242086922846E-2</v>
      </c>
      <c r="BZ52" s="42"/>
      <c r="CA52" s="22">
        <v>1647129.1793627352</v>
      </c>
      <c r="CB52" s="22">
        <v>19049.687300000001</v>
      </c>
      <c r="CC52" s="22">
        <f t="shared" si="56"/>
        <v>1628079.4920627351</v>
      </c>
      <c r="CD52" s="26">
        <f t="shared" si="57"/>
        <v>-6017.9638999999952</v>
      </c>
      <c r="CE52" s="22">
        <v>0</v>
      </c>
      <c r="CF52" s="22">
        <f t="shared" si="58"/>
        <v>76186.600766638527</v>
      </c>
      <c r="CG52" s="22">
        <f t="shared" si="59"/>
        <v>82204.564666638384</v>
      </c>
      <c r="CH52" s="32">
        <f t="shared" si="60"/>
        <v>4.6254174670206913E-2</v>
      </c>
      <c r="CI52" s="32">
        <f t="shared" si="61"/>
        <v>5.0491738927616672E-2</v>
      </c>
      <c r="CJ52" s="42"/>
      <c r="CK52" s="22">
        <v>1645456.270906284</v>
      </c>
      <c r="CL52" s="22">
        <v>19049.687300000001</v>
      </c>
      <c r="CM52" s="22">
        <f t="shared" si="62"/>
        <v>1626406.5836062839</v>
      </c>
      <c r="CN52" s="26">
        <f t="shared" si="63"/>
        <v>-6017.9638999999952</v>
      </c>
      <c r="CO52" s="22">
        <v>0</v>
      </c>
      <c r="CP52" s="22">
        <f t="shared" si="64"/>
        <v>74513.692310187267</v>
      </c>
      <c r="CQ52" s="22">
        <f t="shared" si="65"/>
        <v>80531.656210187124</v>
      </c>
      <c r="CR52" s="32">
        <f t="shared" si="66"/>
        <v>4.5284516901288804E-2</v>
      </c>
      <c r="CS52" s="32">
        <f t="shared" si="67"/>
        <v>4.9515082527286432E-2</v>
      </c>
      <c r="CT52" s="42"/>
      <c r="CU52" s="22">
        <v>1648802.0878191867</v>
      </c>
      <c r="CV52" s="22">
        <v>19049.687300000001</v>
      </c>
      <c r="CW52" s="22">
        <f t="shared" si="68"/>
        <v>1629752.4005191866</v>
      </c>
      <c r="CX52" s="26">
        <f t="shared" si="69"/>
        <v>-6017.9638999999952</v>
      </c>
      <c r="CY52" s="22">
        <v>0</v>
      </c>
      <c r="CZ52" s="22">
        <f t="shared" si="70"/>
        <v>77859.509223090019</v>
      </c>
      <c r="DA52" s="22">
        <f t="shared" si="71"/>
        <v>83877.473123089876</v>
      </c>
      <c r="DB52" s="32">
        <f t="shared" si="72"/>
        <v>4.7221864769756622E-2</v>
      </c>
      <c r="DC52" s="32">
        <f t="shared" si="73"/>
        <v>5.1466390291168902E-2</v>
      </c>
      <c r="DD52" s="42"/>
      <c r="DE52" s="22">
        <v>1648802.0878191867</v>
      </c>
      <c r="DF52" s="22">
        <v>19049.687300000001</v>
      </c>
      <c r="DG52" s="22">
        <f t="shared" si="74"/>
        <v>1629752.4005191866</v>
      </c>
      <c r="DH52" s="26">
        <f t="shared" si="75"/>
        <v>-6017.9638999999952</v>
      </c>
      <c r="DI52" s="22">
        <v>0</v>
      </c>
      <c r="DJ52" s="22">
        <f t="shared" si="76"/>
        <v>77859.509223090019</v>
      </c>
      <c r="DK52" s="22">
        <f t="shared" si="77"/>
        <v>83877.473123089876</v>
      </c>
      <c r="DL52" s="32">
        <f t="shared" si="78"/>
        <v>4.7221864769756622E-2</v>
      </c>
      <c r="DM52" s="32">
        <f t="shared" si="79"/>
        <v>5.1466390291168902E-2</v>
      </c>
      <c r="DN52" s="42"/>
      <c r="DO52" s="22">
        <v>1648802.0878191867</v>
      </c>
      <c r="DP52" s="22">
        <v>19049.687300000001</v>
      </c>
      <c r="DQ52" s="22">
        <f t="shared" si="80"/>
        <v>1629752.4005191866</v>
      </c>
      <c r="DR52" s="26">
        <f t="shared" si="81"/>
        <v>-6017.9638999999952</v>
      </c>
      <c r="DS52" s="22">
        <v>0</v>
      </c>
      <c r="DT52" s="22">
        <f t="shared" si="82"/>
        <v>77859.509223090019</v>
      </c>
      <c r="DU52" s="22">
        <f t="shared" si="83"/>
        <v>83877.473123089876</v>
      </c>
      <c r="DV52" s="32">
        <f t="shared" si="84"/>
        <v>4.7221864769756622E-2</v>
      </c>
      <c r="DW52" s="32">
        <f t="shared" si="85"/>
        <v>5.1466390291168902E-2</v>
      </c>
      <c r="DX52" s="42"/>
      <c r="DY52" s="22">
        <v>1648802.0878191867</v>
      </c>
      <c r="DZ52" s="22">
        <v>19049.687300000001</v>
      </c>
      <c r="EA52" s="22">
        <f t="shared" si="86"/>
        <v>1629752.4005191866</v>
      </c>
      <c r="EB52" s="26">
        <f t="shared" si="87"/>
        <v>-6017.9638999999952</v>
      </c>
      <c r="EC52" s="22">
        <v>0</v>
      </c>
      <c r="ED52" s="22">
        <f t="shared" si="88"/>
        <v>77859.509223090019</v>
      </c>
      <c r="EE52" s="22">
        <f t="shared" si="89"/>
        <v>83877.473123089876</v>
      </c>
      <c r="EF52" s="32">
        <f t="shared" si="90"/>
        <v>4.7221864769756622E-2</v>
      </c>
      <c r="EG52" s="32">
        <f t="shared" si="91"/>
        <v>5.1466390291168902E-2</v>
      </c>
      <c r="EH52" s="42"/>
      <c r="EI52" s="45">
        <v>0</v>
      </c>
    </row>
    <row r="53" spans="1:139" x14ac:dyDescent="0.3">
      <c r="A53" s="20">
        <v>8912532</v>
      </c>
      <c r="B53" s="20" t="s">
        <v>196</v>
      </c>
      <c r="C53" s="21">
        <v>155</v>
      </c>
      <c r="D53" s="22">
        <v>857128.73464234162</v>
      </c>
      <c r="E53" s="22">
        <v>15473.68</v>
      </c>
      <c r="F53" s="22">
        <f t="shared" si="13"/>
        <v>841655.05464234157</v>
      </c>
      <c r="G53" s="11"/>
      <c r="H53" s="34">
        <v>155</v>
      </c>
      <c r="I53" s="22">
        <v>904113.21303004585</v>
      </c>
      <c r="J53" s="22">
        <v>16181.1335</v>
      </c>
      <c r="K53" s="22">
        <f t="shared" si="14"/>
        <v>887932.07953004586</v>
      </c>
      <c r="L53" s="26">
        <f t="shared" si="15"/>
        <v>707.45349999999962</v>
      </c>
      <c r="M53" s="22">
        <v>0</v>
      </c>
      <c r="N53" s="22">
        <f t="shared" si="16"/>
        <v>46984.478387704236</v>
      </c>
      <c r="O53" s="22">
        <f t="shared" si="17"/>
        <v>46277.02488770429</v>
      </c>
      <c r="P53" s="32">
        <f t="shared" si="18"/>
        <v>5.196747233705435E-2</v>
      </c>
      <c r="Q53" s="32">
        <f t="shared" si="19"/>
        <v>5.2117753096832864E-2</v>
      </c>
      <c r="R53" s="11"/>
      <c r="S53" s="22">
        <v>904113.21303004585</v>
      </c>
      <c r="T53" s="22">
        <v>16181.1335</v>
      </c>
      <c r="U53" s="22">
        <f t="shared" si="20"/>
        <v>887932.07953004586</v>
      </c>
      <c r="V53" s="26">
        <f t="shared" si="21"/>
        <v>707.45349999999962</v>
      </c>
      <c r="W53" s="22">
        <v>0</v>
      </c>
      <c r="X53" s="22">
        <f t="shared" si="22"/>
        <v>46984.478387704236</v>
      </c>
      <c r="Y53" s="22">
        <f t="shared" si="23"/>
        <v>46277.02488770429</v>
      </c>
      <c r="Z53" s="32">
        <f t="shared" si="24"/>
        <v>5.196747233705435E-2</v>
      </c>
      <c r="AA53" s="32">
        <f t="shared" si="25"/>
        <v>5.2117753096832864E-2</v>
      </c>
      <c r="AB53" s="42"/>
      <c r="AC53" s="22">
        <v>904113.21303004585</v>
      </c>
      <c r="AD53" s="22">
        <v>16181.1335</v>
      </c>
      <c r="AE53" s="22">
        <f t="shared" si="26"/>
        <v>887932.07953004586</v>
      </c>
      <c r="AF53" s="26">
        <f t="shared" si="27"/>
        <v>707.45349999999962</v>
      </c>
      <c r="AG53" s="22">
        <v>0</v>
      </c>
      <c r="AH53" s="22">
        <f t="shared" si="28"/>
        <v>46984.478387704236</v>
      </c>
      <c r="AI53" s="22">
        <f t="shared" si="29"/>
        <v>46277.02488770429</v>
      </c>
      <c r="AJ53" s="32">
        <f t="shared" si="30"/>
        <v>5.196747233705435E-2</v>
      </c>
      <c r="AK53" s="32">
        <f t="shared" si="31"/>
        <v>5.2117753096832864E-2</v>
      </c>
      <c r="AL53" s="11"/>
      <c r="AM53" s="22">
        <v>904113.21303004585</v>
      </c>
      <c r="AN53" s="22">
        <v>16181.1335</v>
      </c>
      <c r="AO53" s="22">
        <f t="shared" si="32"/>
        <v>887932.07953004586</v>
      </c>
      <c r="AP53" s="26">
        <f t="shared" si="33"/>
        <v>707.45349999999962</v>
      </c>
      <c r="AQ53" s="22">
        <v>0</v>
      </c>
      <c r="AR53" s="22">
        <f t="shared" si="34"/>
        <v>46984.478387704236</v>
      </c>
      <c r="AS53" s="22">
        <f t="shared" si="35"/>
        <v>46277.02488770429</v>
      </c>
      <c r="AT53" s="32">
        <f t="shared" si="36"/>
        <v>5.196747233705435E-2</v>
      </c>
      <c r="AU53" s="32">
        <f t="shared" si="37"/>
        <v>5.2117753096832864E-2</v>
      </c>
      <c r="AV53" s="42"/>
      <c r="AW53" s="22">
        <v>904113.21303004585</v>
      </c>
      <c r="AX53" s="22">
        <v>16181.1335</v>
      </c>
      <c r="AY53" s="22">
        <f t="shared" si="38"/>
        <v>887932.07953004586</v>
      </c>
      <c r="AZ53" s="26">
        <f t="shared" si="39"/>
        <v>707.45349999999962</v>
      </c>
      <c r="BA53" s="22">
        <v>0</v>
      </c>
      <c r="BB53" s="22">
        <f t="shared" si="40"/>
        <v>46984.478387704236</v>
      </c>
      <c r="BC53" s="22">
        <f t="shared" si="41"/>
        <v>46277.02488770429</v>
      </c>
      <c r="BD53" s="32">
        <f t="shared" si="42"/>
        <v>5.196747233705435E-2</v>
      </c>
      <c r="BE53" s="32">
        <f t="shared" si="43"/>
        <v>5.2117753096832864E-2</v>
      </c>
      <c r="BF53" s="11"/>
      <c r="BG53" s="22">
        <v>904113.21303004585</v>
      </c>
      <c r="BH53" s="22">
        <v>16181.1335</v>
      </c>
      <c r="BI53" s="22">
        <f t="shared" si="44"/>
        <v>887932.07953004586</v>
      </c>
      <c r="BJ53" s="26">
        <f t="shared" si="45"/>
        <v>707.45349999999962</v>
      </c>
      <c r="BK53" s="22">
        <v>0</v>
      </c>
      <c r="BL53" s="22">
        <f t="shared" si="46"/>
        <v>46984.478387704236</v>
      </c>
      <c r="BM53" s="22">
        <f t="shared" si="47"/>
        <v>46277.02488770429</v>
      </c>
      <c r="BN53" s="32">
        <f t="shared" si="48"/>
        <v>5.196747233705435E-2</v>
      </c>
      <c r="BO53" s="32">
        <f t="shared" si="49"/>
        <v>5.2117753096832864E-2</v>
      </c>
      <c r="BP53" s="42"/>
      <c r="BQ53" s="22">
        <v>898312.19540204247</v>
      </c>
      <c r="BR53" s="22">
        <v>16181.1335</v>
      </c>
      <c r="BS53" s="22">
        <f t="shared" si="50"/>
        <v>882131.06190204248</v>
      </c>
      <c r="BT53" s="26">
        <f t="shared" si="51"/>
        <v>707.45349999999962</v>
      </c>
      <c r="BU53" s="22">
        <v>0</v>
      </c>
      <c r="BV53" s="22">
        <f t="shared" si="52"/>
        <v>41183.460759700858</v>
      </c>
      <c r="BW53" s="22">
        <f t="shared" si="53"/>
        <v>40476.007259700913</v>
      </c>
      <c r="BX53" s="32">
        <f t="shared" si="54"/>
        <v>4.5845376440947758E-2</v>
      </c>
      <c r="BY53" s="32">
        <f t="shared" si="55"/>
        <v>4.5884346451225667E-2</v>
      </c>
      <c r="BZ53" s="42"/>
      <c r="CA53" s="22">
        <v>903066.54918000684</v>
      </c>
      <c r="CB53" s="22">
        <v>16181.1335</v>
      </c>
      <c r="CC53" s="22">
        <f t="shared" si="56"/>
        <v>886885.41568000684</v>
      </c>
      <c r="CD53" s="26">
        <f t="shared" si="57"/>
        <v>707.45349999999962</v>
      </c>
      <c r="CE53" s="22">
        <v>0</v>
      </c>
      <c r="CF53" s="22">
        <f t="shared" si="58"/>
        <v>45937.814537665225</v>
      </c>
      <c r="CG53" s="22">
        <f t="shared" si="59"/>
        <v>45230.36103766528</v>
      </c>
      <c r="CH53" s="32">
        <f t="shared" si="60"/>
        <v>5.086869243399305E-2</v>
      </c>
      <c r="CI53" s="32">
        <f t="shared" si="61"/>
        <v>5.0999103421929134E-2</v>
      </c>
      <c r="CJ53" s="42"/>
      <c r="CK53" s="22">
        <v>902019.88532996806</v>
      </c>
      <c r="CL53" s="22">
        <v>16181.1335</v>
      </c>
      <c r="CM53" s="22">
        <f t="shared" si="62"/>
        <v>885838.75182996807</v>
      </c>
      <c r="CN53" s="26">
        <f t="shared" si="63"/>
        <v>707.45349999999962</v>
      </c>
      <c r="CO53" s="22">
        <v>0</v>
      </c>
      <c r="CP53" s="22">
        <f t="shared" si="64"/>
        <v>44891.150687626447</v>
      </c>
      <c r="CQ53" s="22">
        <f t="shared" si="65"/>
        <v>44183.697187626502</v>
      </c>
      <c r="CR53" s="32">
        <f t="shared" si="66"/>
        <v>4.9767362580044237E-2</v>
      </c>
      <c r="CS53" s="32">
        <f t="shared" si="67"/>
        <v>4.9877810263269359E-2</v>
      </c>
      <c r="CT53" s="42"/>
      <c r="CU53" s="22">
        <v>904113.21303004585</v>
      </c>
      <c r="CV53" s="22">
        <v>16181.1335</v>
      </c>
      <c r="CW53" s="22">
        <f t="shared" si="68"/>
        <v>887932.07953004586</v>
      </c>
      <c r="CX53" s="26">
        <f t="shared" si="69"/>
        <v>707.45349999999962</v>
      </c>
      <c r="CY53" s="22">
        <v>0</v>
      </c>
      <c r="CZ53" s="22">
        <f t="shared" si="70"/>
        <v>46984.478387704236</v>
      </c>
      <c r="DA53" s="22">
        <f t="shared" si="71"/>
        <v>46277.02488770429</v>
      </c>
      <c r="DB53" s="32">
        <f t="shared" si="72"/>
        <v>5.196747233705435E-2</v>
      </c>
      <c r="DC53" s="32">
        <f t="shared" si="73"/>
        <v>5.2117753096832864E-2</v>
      </c>
      <c r="DD53" s="42"/>
      <c r="DE53" s="22">
        <v>904113.21303004585</v>
      </c>
      <c r="DF53" s="22">
        <v>16181.1335</v>
      </c>
      <c r="DG53" s="22">
        <f t="shared" si="74"/>
        <v>887932.07953004586</v>
      </c>
      <c r="DH53" s="26">
        <f t="shared" si="75"/>
        <v>707.45349999999962</v>
      </c>
      <c r="DI53" s="22">
        <v>0</v>
      </c>
      <c r="DJ53" s="22">
        <f t="shared" si="76"/>
        <v>46984.478387704236</v>
      </c>
      <c r="DK53" s="22">
        <f t="shared" si="77"/>
        <v>46277.02488770429</v>
      </c>
      <c r="DL53" s="32">
        <f t="shared" si="78"/>
        <v>5.196747233705435E-2</v>
      </c>
      <c r="DM53" s="32">
        <f t="shared" si="79"/>
        <v>5.2117753096832864E-2</v>
      </c>
      <c r="DN53" s="42"/>
      <c r="DO53" s="22">
        <v>904113.21303004585</v>
      </c>
      <c r="DP53" s="22">
        <v>16181.1335</v>
      </c>
      <c r="DQ53" s="22">
        <f t="shared" si="80"/>
        <v>887932.07953004586</v>
      </c>
      <c r="DR53" s="26">
        <f t="shared" si="81"/>
        <v>707.45349999999962</v>
      </c>
      <c r="DS53" s="22">
        <v>0</v>
      </c>
      <c r="DT53" s="22">
        <f t="shared" si="82"/>
        <v>46984.478387704236</v>
      </c>
      <c r="DU53" s="22">
        <f t="shared" si="83"/>
        <v>46277.02488770429</v>
      </c>
      <c r="DV53" s="32">
        <f t="shared" si="84"/>
        <v>5.196747233705435E-2</v>
      </c>
      <c r="DW53" s="32">
        <f t="shared" si="85"/>
        <v>5.2117753096832864E-2</v>
      </c>
      <c r="DX53" s="42"/>
      <c r="DY53" s="22">
        <v>904113.21303004585</v>
      </c>
      <c r="DZ53" s="22">
        <v>16181.1335</v>
      </c>
      <c r="EA53" s="22">
        <f t="shared" si="86"/>
        <v>887932.07953004586</v>
      </c>
      <c r="EB53" s="26">
        <f t="shared" si="87"/>
        <v>707.45349999999962</v>
      </c>
      <c r="EC53" s="22">
        <v>0</v>
      </c>
      <c r="ED53" s="22">
        <f t="shared" si="88"/>
        <v>46984.478387704236</v>
      </c>
      <c r="EE53" s="22">
        <f t="shared" si="89"/>
        <v>46277.02488770429</v>
      </c>
      <c r="EF53" s="32">
        <f t="shared" si="90"/>
        <v>5.196747233705435E-2</v>
      </c>
      <c r="EG53" s="32">
        <f t="shared" si="91"/>
        <v>5.2117753096832864E-2</v>
      </c>
      <c r="EH53" s="42"/>
      <c r="EI53" s="45">
        <v>0</v>
      </c>
    </row>
    <row r="54" spans="1:139" x14ac:dyDescent="0.3">
      <c r="A54" s="20">
        <v>8912560</v>
      </c>
      <c r="B54" s="20" t="s">
        <v>146</v>
      </c>
      <c r="C54" s="21">
        <v>414</v>
      </c>
      <c r="D54" s="22">
        <v>1780696.32</v>
      </c>
      <c r="E54" s="22">
        <v>14986.32</v>
      </c>
      <c r="F54" s="22">
        <f t="shared" si="13"/>
        <v>1765710</v>
      </c>
      <c r="G54" s="11"/>
      <c r="H54" s="34">
        <v>414</v>
      </c>
      <c r="I54" s="22">
        <v>1839341.4915</v>
      </c>
      <c r="J54" s="22">
        <v>15671.4915</v>
      </c>
      <c r="K54" s="22">
        <f t="shared" si="14"/>
        <v>1823670</v>
      </c>
      <c r="L54" s="26">
        <f t="shared" si="15"/>
        <v>685.17150000000038</v>
      </c>
      <c r="M54" s="22">
        <v>0</v>
      </c>
      <c r="N54" s="22">
        <f t="shared" si="16"/>
        <v>58645.171499999939</v>
      </c>
      <c r="O54" s="22">
        <f t="shared" si="17"/>
        <v>57960</v>
      </c>
      <c r="P54" s="32">
        <f t="shared" si="18"/>
        <v>3.188378654589815E-2</v>
      </c>
      <c r="Q54" s="32">
        <f t="shared" si="19"/>
        <v>3.1782065834279227E-2</v>
      </c>
      <c r="R54" s="11"/>
      <c r="S54" s="22">
        <v>1839341.4915</v>
      </c>
      <c r="T54" s="22">
        <v>15671.4915</v>
      </c>
      <c r="U54" s="22">
        <f t="shared" si="20"/>
        <v>1823670</v>
      </c>
      <c r="V54" s="26">
        <f t="shared" si="21"/>
        <v>685.17150000000038</v>
      </c>
      <c r="W54" s="22">
        <v>0</v>
      </c>
      <c r="X54" s="22">
        <f t="shared" si="22"/>
        <v>58645.171499999939</v>
      </c>
      <c r="Y54" s="22">
        <f t="shared" si="23"/>
        <v>57960</v>
      </c>
      <c r="Z54" s="32">
        <f t="shared" si="24"/>
        <v>3.188378654589815E-2</v>
      </c>
      <c r="AA54" s="32">
        <f t="shared" si="25"/>
        <v>3.1782065834279227E-2</v>
      </c>
      <c r="AB54" s="42"/>
      <c r="AC54" s="22">
        <v>1839341.4915</v>
      </c>
      <c r="AD54" s="22">
        <v>15671.4915</v>
      </c>
      <c r="AE54" s="22">
        <f t="shared" si="26"/>
        <v>1823670</v>
      </c>
      <c r="AF54" s="26">
        <f t="shared" si="27"/>
        <v>685.17150000000038</v>
      </c>
      <c r="AG54" s="22">
        <v>0</v>
      </c>
      <c r="AH54" s="22">
        <f t="shared" si="28"/>
        <v>58645.171499999939</v>
      </c>
      <c r="AI54" s="22">
        <f t="shared" si="29"/>
        <v>57960</v>
      </c>
      <c r="AJ54" s="32">
        <f t="shared" si="30"/>
        <v>3.188378654589815E-2</v>
      </c>
      <c r="AK54" s="32">
        <f t="shared" si="31"/>
        <v>3.1782065834279227E-2</v>
      </c>
      <c r="AL54" s="11"/>
      <c r="AM54" s="22">
        <v>1839341.4915</v>
      </c>
      <c r="AN54" s="22">
        <v>15671.4915</v>
      </c>
      <c r="AO54" s="22">
        <f t="shared" si="32"/>
        <v>1823670</v>
      </c>
      <c r="AP54" s="26">
        <f t="shared" si="33"/>
        <v>685.17150000000038</v>
      </c>
      <c r="AQ54" s="22">
        <v>0</v>
      </c>
      <c r="AR54" s="22">
        <f t="shared" si="34"/>
        <v>58645.171499999939</v>
      </c>
      <c r="AS54" s="22">
        <f t="shared" si="35"/>
        <v>57960</v>
      </c>
      <c r="AT54" s="32">
        <f t="shared" si="36"/>
        <v>3.188378654589815E-2</v>
      </c>
      <c r="AU54" s="32">
        <f t="shared" si="37"/>
        <v>3.1782065834279227E-2</v>
      </c>
      <c r="AV54" s="42"/>
      <c r="AW54" s="22">
        <v>1839341.4915</v>
      </c>
      <c r="AX54" s="22">
        <v>15671.4915</v>
      </c>
      <c r="AY54" s="22">
        <f t="shared" si="38"/>
        <v>1823670</v>
      </c>
      <c r="AZ54" s="26">
        <f t="shared" si="39"/>
        <v>685.17150000000038</v>
      </c>
      <c r="BA54" s="22">
        <v>0</v>
      </c>
      <c r="BB54" s="22">
        <f t="shared" si="40"/>
        <v>58645.171499999939</v>
      </c>
      <c r="BC54" s="22">
        <f t="shared" si="41"/>
        <v>57960</v>
      </c>
      <c r="BD54" s="32">
        <f t="shared" si="42"/>
        <v>3.188378654589815E-2</v>
      </c>
      <c r="BE54" s="32">
        <f t="shared" si="43"/>
        <v>3.1782065834279227E-2</v>
      </c>
      <c r="BF54" s="11"/>
      <c r="BG54" s="22">
        <v>1839341.4915</v>
      </c>
      <c r="BH54" s="22">
        <v>15671.4915</v>
      </c>
      <c r="BI54" s="22">
        <f t="shared" si="44"/>
        <v>1823670</v>
      </c>
      <c r="BJ54" s="26">
        <f t="shared" si="45"/>
        <v>685.17150000000038</v>
      </c>
      <c r="BK54" s="22">
        <v>0</v>
      </c>
      <c r="BL54" s="22">
        <f t="shared" si="46"/>
        <v>58645.171499999939</v>
      </c>
      <c r="BM54" s="22">
        <f t="shared" si="47"/>
        <v>57960</v>
      </c>
      <c r="BN54" s="32">
        <f t="shared" si="48"/>
        <v>3.188378654589815E-2</v>
      </c>
      <c r="BO54" s="32">
        <f t="shared" si="49"/>
        <v>3.1782065834279227E-2</v>
      </c>
      <c r="BP54" s="42"/>
      <c r="BQ54" s="22">
        <v>1839341.4915</v>
      </c>
      <c r="BR54" s="22">
        <v>15671.4915</v>
      </c>
      <c r="BS54" s="22">
        <f t="shared" si="50"/>
        <v>1823670</v>
      </c>
      <c r="BT54" s="26">
        <f t="shared" si="51"/>
        <v>685.17150000000038</v>
      </c>
      <c r="BU54" s="22">
        <v>0</v>
      </c>
      <c r="BV54" s="22">
        <f t="shared" si="52"/>
        <v>58645.171499999939</v>
      </c>
      <c r="BW54" s="22">
        <f t="shared" si="53"/>
        <v>57960</v>
      </c>
      <c r="BX54" s="32">
        <f t="shared" si="54"/>
        <v>3.188378654589815E-2</v>
      </c>
      <c r="BY54" s="32">
        <f t="shared" si="55"/>
        <v>3.1782065834279227E-2</v>
      </c>
      <c r="BZ54" s="42"/>
      <c r="CA54" s="22">
        <v>1839341.4915</v>
      </c>
      <c r="CB54" s="22">
        <v>15671.4915</v>
      </c>
      <c r="CC54" s="22">
        <f t="shared" si="56"/>
        <v>1823670</v>
      </c>
      <c r="CD54" s="26">
        <f t="shared" si="57"/>
        <v>685.17150000000038</v>
      </c>
      <c r="CE54" s="22">
        <v>0</v>
      </c>
      <c r="CF54" s="22">
        <f t="shared" si="58"/>
        <v>58645.171499999939</v>
      </c>
      <c r="CG54" s="22">
        <f t="shared" si="59"/>
        <v>57960</v>
      </c>
      <c r="CH54" s="32">
        <f t="shared" si="60"/>
        <v>3.188378654589815E-2</v>
      </c>
      <c r="CI54" s="32">
        <f t="shared" si="61"/>
        <v>3.1782065834279227E-2</v>
      </c>
      <c r="CJ54" s="42"/>
      <c r="CK54" s="22">
        <v>1839341.4915</v>
      </c>
      <c r="CL54" s="22">
        <v>15671.4915</v>
      </c>
      <c r="CM54" s="22">
        <f t="shared" si="62"/>
        <v>1823670</v>
      </c>
      <c r="CN54" s="26">
        <f t="shared" si="63"/>
        <v>685.17150000000038</v>
      </c>
      <c r="CO54" s="22">
        <v>0</v>
      </c>
      <c r="CP54" s="22">
        <f t="shared" si="64"/>
        <v>58645.171499999939</v>
      </c>
      <c r="CQ54" s="22">
        <f t="shared" si="65"/>
        <v>57960</v>
      </c>
      <c r="CR54" s="32">
        <f t="shared" si="66"/>
        <v>3.188378654589815E-2</v>
      </c>
      <c r="CS54" s="32">
        <f t="shared" si="67"/>
        <v>3.1782065834279227E-2</v>
      </c>
      <c r="CT54" s="42"/>
      <c r="CU54" s="22">
        <v>1839341.4915</v>
      </c>
      <c r="CV54" s="22">
        <v>15671.4915</v>
      </c>
      <c r="CW54" s="22">
        <f t="shared" si="68"/>
        <v>1823670</v>
      </c>
      <c r="CX54" s="26">
        <f t="shared" si="69"/>
        <v>685.17150000000038</v>
      </c>
      <c r="CY54" s="22">
        <v>0</v>
      </c>
      <c r="CZ54" s="22">
        <f t="shared" si="70"/>
        <v>58645.171499999939</v>
      </c>
      <c r="DA54" s="22">
        <f t="shared" si="71"/>
        <v>57960</v>
      </c>
      <c r="DB54" s="32">
        <f t="shared" si="72"/>
        <v>3.188378654589815E-2</v>
      </c>
      <c r="DC54" s="32">
        <f t="shared" si="73"/>
        <v>3.1782065834279227E-2</v>
      </c>
      <c r="DD54" s="42"/>
      <c r="DE54" s="22">
        <v>1839341.4915</v>
      </c>
      <c r="DF54" s="22">
        <v>15671.4915</v>
      </c>
      <c r="DG54" s="22">
        <f t="shared" si="74"/>
        <v>1823670</v>
      </c>
      <c r="DH54" s="26">
        <f t="shared" si="75"/>
        <v>685.17150000000038</v>
      </c>
      <c r="DI54" s="22">
        <v>0</v>
      </c>
      <c r="DJ54" s="22">
        <f t="shared" si="76"/>
        <v>58645.171499999939</v>
      </c>
      <c r="DK54" s="22">
        <f t="shared" si="77"/>
        <v>57960</v>
      </c>
      <c r="DL54" s="32">
        <f t="shared" si="78"/>
        <v>3.188378654589815E-2</v>
      </c>
      <c r="DM54" s="32">
        <f t="shared" si="79"/>
        <v>3.1782065834279227E-2</v>
      </c>
      <c r="DN54" s="42"/>
      <c r="DO54" s="22">
        <v>1839341.4915</v>
      </c>
      <c r="DP54" s="22">
        <v>15671.4915</v>
      </c>
      <c r="DQ54" s="22">
        <f t="shared" si="80"/>
        <v>1823670</v>
      </c>
      <c r="DR54" s="26">
        <f t="shared" si="81"/>
        <v>685.17150000000038</v>
      </c>
      <c r="DS54" s="22">
        <v>0</v>
      </c>
      <c r="DT54" s="22">
        <f t="shared" si="82"/>
        <v>58645.171499999939</v>
      </c>
      <c r="DU54" s="22">
        <f t="shared" si="83"/>
        <v>57960</v>
      </c>
      <c r="DV54" s="32">
        <f t="shared" si="84"/>
        <v>3.188378654589815E-2</v>
      </c>
      <c r="DW54" s="32">
        <f t="shared" si="85"/>
        <v>3.1782065834279227E-2</v>
      </c>
      <c r="DX54" s="42"/>
      <c r="DY54" s="22">
        <v>1839341.4915</v>
      </c>
      <c r="DZ54" s="22">
        <v>15671.4915</v>
      </c>
      <c r="EA54" s="22">
        <f t="shared" si="86"/>
        <v>1823670</v>
      </c>
      <c r="EB54" s="26">
        <f t="shared" si="87"/>
        <v>685.17150000000038</v>
      </c>
      <c r="EC54" s="22">
        <v>0</v>
      </c>
      <c r="ED54" s="22">
        <f t="shared" si="88"/>
        <v>58645.171499999939</v>
      </c>
      <c r="EE54" s="22">
        <f t="shared" si="89"/>
        <v>57960</v>
      </c>
      <c r="EF54" s="32">
        <f t="shared" si="90"/>
        <v>3.188378654589815E-2</v>
      </c>
      <c r="EG54" s="32">
        <f t="shared" si="91"/>
        <v>3.1782065834279227E-2</v>
      </c>
      <c r="EH54" s="42"/>
      <c r="EI54" s="45">
        <v>0</v>
      </c>
    </row>
    <row r="55" spans="1:139" x14ac:dyDescent="0.3">
      <c r="A55" s="20">
        <v>8912565</v>
      </c>
      <c r="B55" s="20" t="s">
        <v>147</v>
      </c>
      <c r="C55" s="21">
        <v>424</v>
      </c>
      <c r="D55" s="22">
        <v>1838600.32</v>
      </c>
      <c r="E55" s="22">
        <v>30240.32</v>
      </c>
      <c r="F55" s="22">
        <f t="shared" si="13"/>
        <v>1808360</v>
      </c>
      <c r="G55" s="11"/>
      <c r="H55" s="34">
        <v>424</v>
      </c>
      <c r="I55" s="22">
        <v>1899369.7279999999</v>
      </c>
      <c r="J55" s="22">
        <v>31649.727999999999</v>
      </c>
      <c r="K55" s="22">
        <f t="shared" si="14"/>
        <v>1867720</v>
      </c>
      <c r="L55" s="26">
        <f t="shared" si="15"/>
        <v>1409.4079999999994</v>
      </c>
      <c r="M55" s="22">
        <v>0</v>
      </c>
      <c r="N55" s="22">
        <f t="shared" si="16"/>
        <v>60769.407999999821</v>
      </c>
      <c r="O55" s="22">
        <f t="shared" si="17"/>
        <v>59360</v>
      </c>
      <c r="P55" s="32">
        <f t="shared" si="18"/>
        <v>3.1994512234323563E-2</v>
      </c>
      <c r="Q55" s="32">
        <f t="shared" si="19"/>
        <v>3.1782065834279227E-2</v>
      </c>
      <c r="R55" s="11"/>
      <c r="S55" s="22">
        <v>1899369.7279999999</v>
      </c>
      <c r="T55" s="22">
        <v>31649.727999999999</v>
      </c>
      <c r="U55" s="22">
        <f t="shared" si="20"/>
        <v>1867720</v>
      </c>
      <c r="V55" s="26">
        <f t="shared" si="21"/>
        <v>1409.4079999999994</v>
      </c>
      <c r="W55" s="22">
        <v>0</v>
      </c>
      <c r="X55" s="22">
        <f t="shared" si="22"/>
        <v>60769.407999999821</v>
      </c>
      <c r="Y55" s="22">
        <f t="shared" si="23"/>
        <v>59360</v>
      </c>
      <c r="Z55" s="32">
        <f t="shared" si="24"/>
        <v>3.1994512234323563E-2</v>
      </c>
      <c r="AA55" s="32">
        <f t="shared" si="25"/>
        <v>3.1782065834279227E-2</v>
      </c>
      <c r="AB55" s="42"/>
      <c r="AC55" s="22">
        <v>1899369.7279999999</v>
      </c>
      <c r="AD55" s="22">
        <v>31649.727999999999</v>
      </c>
      <c r="AE55" s="22">
        <f t="shared" si="26"/>
        <v>1867720</v>
      </c>
      <c r="AF55" s="26">
        <f t="shared" si="27"/>
        <v>1409.4079999999994</v>
      </c>
      <c r="AG55" s="22">
        <v>0</v>
      </c>
      <c r="AH55" s="22">
        <f t="shared" si="28"/>
        <v>60769.407999999821</v>
      </c>
      <c r="AI55" s="22">
        <f t="shared" si="29"/>
        <v>59360</v>
      </c>
      <c r="AJ55" s="32">
        <f t="shared" si="30"/>
        <v>3.1994512234323563E-2</v>
      </c>
      <c r="AK55" s="32">
        <f t="shared" si="31"/>
        <v>3.1782065834279227E-2</v>
      </c>
      <c r="AL55" s="11"/>
      <c r="AM55" s="22">
        <v>1899369.7279999999</v>
      </c>
      <c r="AN55" s="22">
        <v>31649.727999999999</v>
      </c>
      <c r="AO55" s="22">
        <f t="shared" si="32"/>
        <v>1867720</v>
      </c>
      <c r="AP55" s="26">
        <f t="shared" si="33"/>
        <v>1409.4079999999994</v>
      </c>
      <c r="AQ55" s="22">
        <v>0</v>
      </c>
      <c r="AR55" s="22">
        <f t="shared" si="34"/>
        <v>60769.407999999821</v>
      </c>
      <c r="AS55" s="22">
        <f t="shared" si="35"/>
        <v>59360</v>
      </c>
      <c r="AT55" s="32">
        <f t="shared" si="36"/>
        <v>3.1994512234323563E-2</v>
      </c>
      <c r="AU55" s="32">
        <f t="shared" si="37"/>
        <v>3.1782065834279227E-2</v>
      </c>
      <c r="AV55" s="42"/>
      <c r="AW55" s="22">
        <v>1899369.7279999999</v>
      </c>
      <c r="AX55" s="22">
        <v>31649.727999999999</v>
      </c>
      <c r="AY55" s="22">
        <f t="shared" si="38"/>
        <v>1867720</v>
      </c>
      <c r="AZ55" s="26">
        <f t="shared" si="39"/>
        <v>1409.4079999999994</v>
      </c>
      <c r="BA55" s="22">
        <v>0</v>
      </c>
      <c r="BB55" s="22">
        <f t="shared" si="40"/>
        <v>60769.407999999821</v>
      </c>
      <c r="BC55" s="22">
        <f t="shared" si="41"/>
        <v>59360</v>
      </c>
      <c r="BD55" s="32">
        <f t="shared" si="42"/>
        <v>3.1994512234323563E-2</v>
      </c>
      <c r="BE55" s="32">
        <f t="shared" si="43"/>
        <v>3.1782065834279227E-2</v>
      </c>
      <c r="BF55" s="11"/>
      <c r="BG55" s="22">
        <v>1899369.7279999999</v>
      </c>
      <c r="BH55" s="22">
        <v>31649.727999999999</v>
      </c>
      <c r="BI55" s="22">
        <f t="shared" si="44"/>
        <v>1867720</v>
      </c>
      <c r="BJ55" s="26">
        <f t="shared" si="45"/>
        <v>1409.4079999999994</v>
      </c>
      <c r="BK55" s="22">
        <v>0</v>
      </c>
      <c r="BL55" s="22">
        <f t="shared" si="46"/>
        <v>60769.407999999821</v>
      </c>
      <c r="BM55" s="22">
        <f t="shared" si="47"/>
        <v>59360</v>
      </c>
      <c r="BN55" s="32">
        <f t="shared" si="48"/>
        <v>3.1994512234323563E-2</v>
      </c>
      <c r="BO55" s="32">
        <f t="shared" si="49"/>
        <v>3.1782065834279227E-2</v>
      </c>
      <c r="BP55" s="42"/>
      <c r="BQ55" s="22">
        <v>1899369.7279999999</v>
      </c>
      <c r="BR55" s="22">
        <v>31649.727999999999</v>
      </c>
      <c r="BS55" s="22">
        <f t="shared" si="50"/>
        <v>1867720</v>
      </c>
      <c r="BT55" s="26">
        <f t="shared" si="51"/>
        <v>1409.4079999999994</v>
      </c>
      <c r="BU55" s="22">
        <v>0</v>
      </c>
      <c r="BV55" s="22">
        <f t="shared" si="52"/>
        <v>60769.407999999821</v>
      </c>
      <c r="BW55" s="22">
        <f t="shared" si="53"/>
        <v>59360</v>
      </c>
      <c r="BX55" s="32">
        <f t="shared" si="54"/>
        <v>3.1994512234323563E-2</v>
      </c>
      <c r="BY55" s="32">
        <f t="shared" si="55"/>
        <v>3.1782065834279227E-2</v>
      </c>
      <c r="BZ55" s="42"/>
      <c r="CA55" s="22">
        <v>1899369.7279999999</v>
      </c>
      <c r="CB55" s="22">
        <v>31649.727999999999</v>
      </c>
      <c r="CC55" s="22">
        <f t="shared" si="56"/>
        <v>1867720</v>
      </c>
      <c r="CD55" s="26">
        <f t="shared" si="57"/>
        <v>1409.4079999999994</v>
      </c>
      <c r="CE55" s="22">
        <v>0</v>
      </c>
      <c r="CF55" s="22">
        <f t="shared" si="58"/>
        <v>60769.407999999821</v>
      </c>
      <c r="CG55" s="22">
        <f t="shared" si="59"/>
        <v>59360</v>
      </c>
      <c r="CH55" s="32">
        <f t="shared" si="60"/>
        <v>3.1994512234323563E-2</v>
      </c>
      <c r="CI55" s="32">
        <f t="shared" si="61"/>
        <v>3.1782065834279227E-2</v>
      </c>
      <c r="CJ55" s="42"/>
      <c r="CK55" s="22">
        <v>1899369.7279999999</v>
      </c>
      <c r="CL55" s="22">
        <v>31649.727999999999</v>
      </c>
      <c r="CM55" s="22">
        <f t="shared" si="62"/>
        <v>1867720</v>
      </c>
      <c r="CN55" s="26">
        <f t="shared" si="63"/>
        <v>1409.4079999999994</v>
      </c>
      <c r="CO55" s="22">
        <v>0</v>
      </c>
      <c r="CP55" s="22">
        <f t="shared" si="64"/>
        <v>60769.407999999821</v>
      </c>
      <c r="CQ55" s="22">
        <f t="shared" si="65"/>
        <v>59360</v>
      </c>
      <c r="CR55" s="32">
        <f t="shared" si="66"/>
        <v>3.1994512234323563E-2</v>
      </c>
      <c r="CS55" s="32">
        <f t="shared" si="67"/>
        <v>3.1782065834279227E-2</v>
      </c>
      <c r="CT55" s="42"/>
      <c r="CU55" s="22">
        <v>1899369.7279999999</v>
      </c>
      <c r="CV55" s="22">
        <v>31649.727999999999</v>
      </c>
      <c r="CW55" s="22">
        <f t="shared" si="68"/>
        <v>1867720</v>
      </c>
      <c r="CX55" s="26">
        <f t="shared" si="69"/>
        <v>1409.4079999999994</v>
      </c>
      <c r="CY55" s="22">
        <v>0</v>
      </c>
      <c r="CZ55" s="22">
        <f t="shared" si="70"/>
        <v>60769.407999999821</v>
      </c>
      <c r="DA55" s="22">
        <f t="shared" si="71"/>
        <v>59360</v>
      </c>
      <c r="DB55" s="32">
        <f t="shared" si="72"/>
        <v>3.1994512234323563E-2</v>
      </c>
      <c r="DC55" s="32">
        <f t="shared" si="73"/>
        <v>3.1782065834279227E-2</v>
      </c>
      <c r="DD55" s="42"/>
      <c r="DE55" s="22">
        <v>1899369.7279999999</v>
      </c>
      <c r="DF55" s="22">
        <v>31649.727999999999</v>
      </c>
      <c r="DG55" s="22">
        <f t="shared" si="74"/>
        <v>1867720</v>
      </c>
      <c r="DH55" s="26">
        <f t="shared" si="75"/>
        <v>1409.4079999999994</v>
      </c>
      <c r="DI55" s="22">
        <v>0</v>
      </c>
      <c r="DJ55" s="22">
        <f t="shared" si="76"/>
        <v>60769.407999999821</v>
      </c>
      <c r="DK55" s="22">
        <f t="shared" si="77"/>
        <v>59360</v>
      </c>
      <c r="DL55" s="32">
        <f t="shared" si="78"/>
        <v>3.1994512234323563E-2</v>
      </c>
      <c r="DM55" s="32">
        <f t="shared" si="79"/>
        <v>3.1782065834279227E-2</v>
      </c>
      <c r="DN55" s="42"/>
      <c r="DO55" s="22">
        <v>1899369.7279999999</v>
      </c>
      <c r="DP55" s="22">
        <v>31649.727999999999</v>
      </c>
      <c r="DQ55" s="22">
        <f t="shared" si="80"/>
        <v>1867720</v>
      </c>
      <c r="DR55" s="26">
        <f t="shared" si="81"/>
        <v>1409.4079999999994</v>
      </c>
      <c r="DS55" s="22">
        <v>0</v>
      </c>
      <c r="DT55" s="22">
        <f t="shared" si="82"/>
        <v>60769.407999999821</v>
      </c>
      <c r="DU55" s="22">
        <f t="shared" si="83"/>
        <v>59360</v>
      </c>
      <c r="DV55" s="32">
        <f t="shared" si="84"/>
        <v>3.1994512234323563E-2</v>
      </c>
      <c r="DW55" s="32">
        <f t="shared" si="85"/>
        <v>3.1782065834279227E-2</v>
      </c>
      <c r="DX55" s="42"/>
      <c r="DY55" s="22">
        <v>1899369.7279999999</v>
      </c>
      <c r="DZ55" s="22">
        <v>31649.727999999999</v>
      </c>
      <c r="EA55" s="22">
        <f t="shared" si="86"/>
        <v>1867720</v>
      </c>
      <c r="EB55" s="26">
        <f t="shared" si="87"/>
        <v>1409.4079999999994</v>
      </c>
      <c r="EC55" s="22">
        <v>0</v>
      </c>
      <c r="ED55" s="22">
        <f t="shared" si="88"/>
        <v>60769.407999999821</v>
      </c>
      <c r="EE55" s="22">
        <f t="shared" si="89"/>
        <v>59360</v>
      </c>
      <c r="EF55" s="32">
        <f t="shared" si="90"/>
        <v>3.1994512234323563E-2</v>
      </c>
      <c r="EG55" s="32">
        <f t="shared" si="91"/>
        <v>3.1782065834279227E-2</v>
      </c>
      <c r="EH55" s="42"/>
      <c r="EI55" s="45">
        <v>0</v>
      </c>
    </row>
    <row r="56" spans="1:139" x14ac:dyDescent="0.3">
      <c r="A56" s="20">
        <v>8912568</v>
      </c>
      <c r="B56" s="20" t="s">
        <v>15</v>
      </c>
      <c r="C56" s="21">
        <v>242</v>
      </c>
      <c r="D56" s="22">
        <v>1044272.7219252383</v>
      </c>
      <c r="E56" s="22">
        <v>9990.8799999999992</v>
      </c>
      <c r="F56" s="22">
        <f t="shared" si="13"/>
        <v>1034281.8419252383</v>
      </c>
      <c r="G56" s="11"/>
      <c r="H56" s="34">
        <v>242</v>
      </c>
      <c r="I56" s="22">
        <v>1076457.6610000001</v>
      </c>
      <c r="J56" s="22">
        <v>10447.661</v>
      </c>
      <c r="K56" s="22">
        <f t="shared" si="14"/>
        <v>1066010</v>
      </c>
      <c r="L56" s="26">
        <f t="shared" si="15"/>
        <v>456.78100000000086</v>
      </c>
      <c r="M56" s="22">
        <v>0</v>
      </c>
      <c r="N56" s="22">
        <f t="shared" si="16"/>
        <v>32184.939074761816</v>
      </c>
      <c r="O56" s="22">
        <f t="shared" si="17"/>
        <v>31728.158074761741</v>
      </c>
      <c r="P56" s="32">
        <f t="shared" si="18"/>
        <v>2.9898936336114582E-2</v>
      </c>
      <c r="Q56" s="32">
        <f t="shared" si="19"/>
        <v>2.9763471332127974E-2</v>
      </c>
      <c r="R56" s="11"/>
      <c r="S56" s="22">
        <v>1076457.6610000001</v>
      </c>
      <c r="T56" s="22">
        <v>10447.661</v>
      </c>
      <c r="U56" s="22">
        <f t="shared" si="20"/>
        <v>1066010</v>
      </c>
      <c r="V56" s="26">
        <f t="shared" si="21"/>
        <v>456.78100000000086</v>
      </c>
      <c r="W56" s="22">
        <v>0</v>
      </c>
      <c r="X56" s="22">
        <f t="shared" si="22"/>
        <v>32184.939074761816</v>
      </c>
      <c r="Y56" s="22">
        <f t="shared" si="23"/>
        <v>31728.158074761741</v>
      </c>
      <c r="Z56" s="32">
        <f t="shared" si="24"/>
        <v>2.9898936336114582E-2</v>
      </c>
      <c r="AA56" s="32">
        <f t="shared" si="25"/>
        <v>2.9763471332127974E-2</v>
      </c>
      <c r="AB56" s="42"/>
      <c r="AC56" s="22">
        <v>1076457.6610000001</v>
      </c>
      <c r="AD56" s="22">
        <v>10447.661</v>
      </c>
      <c r="AE56" s="22">
        <f t="shared" si="26"/>
        <v>1066010</v>
      </c>
      <c r="AF56" s="26">
        <f t="shared" si="27"/>
        <v>456.78100000000086</v>
      </c>
      <c r="AG56" s="22">
        <v>0</v>
      </c>
      <c r="AH56" s="22">
        <f t="shared" si="28"/>
        <v>32184.939074761816</v>
      </c>
      <c r="AI56" s="22">
        <f t="shared" si="29"/>
        <v>31728.158074761741</v>
      </c>
      <c r="AJ56" s="32">
        <f t="shared" si="30"/>
        <v>2.9898936336114582E-2</v>
      </c>
      <c r="AK56" s="32">
        <f t="shared" si="31"/>
        <v>2.9763471332127974E-2</v>
      </c>
      <c r="AL56" s="11"/>
      <c r="AM56" s="22">
        <v>1076457.6610000001</v>
      </c>
      <c r="AN56" s="22">
        <v>10447.661</v>
      </c>
      <c r="AO56" s="22">
        <f t="shared" si="32"/>
        <v>1066010</v>
      </c>
      <c r="AP56" s="26">
        <f t="shared" si="33"/>
        <v>456.78100000000086</v>
      </c>
      <c r="AQ56" s="22">
        <v>0</v>
      </c>
      <c r="AR56" s="22">
        <f t="shared" si="34"/>
        <v>32184.939074761816</v>
      </c>
      <c r="AS56" s="22">
        <f t="shared" si="35"/>
        <v>31728.158074761741</v>
      </c>
      <c r="AT56" s="32">
        <f t="shared" si="36"/>
        <v>2.9898936336114582E-2</v>
      </c>
      <c r="AU56" s="32">
        <f t="shared" si="37"/>
        <v>2.9763471332127974E-2</v>
      </c>
      <c r="AV56" s="42"/>
      <c r="AW56" s="22">
        <v>1077224.1333330001</v>
      </c>
      <c r="AX56" s="22">
        <v>10447.661</v>
      </c>
      <c r="AY56" s="22">
        <f t="shared" si="38"/>
        <v>1066776.472333</v>
      </c>
      <c r="AZ56" s="26">
        <f t="shared" si="39"/>
        <v>456.78100000000086</v>
      </c>
      <c r="BA56" s="22">
        <v>766.47233300003666</v>
      </c>
      <c r="BB56" s="22">
        <f t="shared" si="40"/>
        <v>32951.411407761858</v>
      </c>
      <c r="BC56" s="22">
        <f t="shared" si="41"/>
        <v>32494.630407761782</v>
      </c>
      <c r="BD56" s="32">
        <f t="shared" si="42"/>
        <v>3.0589187884055374E-2</v>
      </c>
      <c r="BE56" s="32">
        <f t="shared" si="43"/>
        <v>3.0460580309478749E-2</v>
      </c>
      <c r="BF56" s="11"/>
      <c r="BG56" s="22">
        <v>1077224.1333330001</v>
      </c>
      <c r="BH56" s="22">
        <v>10447.661</v>
      </c>
      <c r="BI56" s="22">
        <f t="shared" si="44"/>
        <v>1066776.472333</v>
      </c>
      <c r="BJ56" s="26">
        <f t="shared" si="45"/>
        <v>456.78100000000086</v>
      </c>
      <c r="BK56" s="22">
        <v>766.47233300003666</v>
      </c>
      <c r="BL56" s="22">
        <f t="shared" si="46"/>
        <v>32951.411407761858</v>
      </c>
      <c r="BM56" s="22">
        <f t="shared" si="47"/>
        <v>32494.630407761782</v>
      </c>
      <c r="BN56" s="32">
        <f t="shared" si="48"/>
        <v>3.0589187884055374E-2</v>
      </c>
      <c r="BO56" s="32">
        <f t="shared" si="49"/>
        <v>3.0460580309478749E-2</v>
      </c>
      <c r="BP56" s="42"/>
      <c r="BQ56" s="22">
        <v>1077224.1333330001</v>
      </c>
      <c r="BR56" s="22">
        <v>10447.661</v>
      </c>
      <c r="BS56" s="22">
        <f t="shared" si="50"/>
        <v>1066776.472333</v>
      </c>
      <c r="BT56" s="26">
        <f t="shared" si="51"/>
        <v>456.78100000000086</v>
      </c>
      <c r="BU56" s="22">
        <v>766.47233300003666</v>
      </c>
      <c r="BV56" s="22">
        <f t="shared" si="52"/>
        <v>32951.411407761858</v>
      </c>
      <c r="BW56" s="22">
        <f t="shared" si="53"/>
        <v>32494.630407761782</v>
      </c>
      <c r="BX56" s="32">
        <f t="shared" si="54"/>
        <v>3.0589187884055374E-2</v>
      </c>
      <c r="BY56" s="32">
        <f t="shared" si="55"/>
        <v>3.0460580309478749E-2</v>
      </c>
      <c r="BZ56" s="42"/>
      <c r="CA56" s="22">
        <v>1077224.1333330001</v>
      </c>
      <c r="CB56" s="22">
        <v>10447.661</v>
      </c>
      <c r="CC56" s="22">
        <f t="shared" si="56"/>
        <v>1066776.472333</v>
      </c>
      <c r="CD56" s="26">
        <f t="shared" si="57"/>
        <v>456.78100000000086</v>
      </c>
      <c r="CE56" s="22">
        <v>766.47233300003666</v>
      </c>
      <c r="CF56" s="22">
        <f t="shared" si="58"/>
        <v>32951.411407761858</v>
      </c>
      <c r="CG56" s="22">
        <f t="shared" si="59"/>
        <v>32494.630407761782</v>
      </c>
      <c r="CH56" s="32">
        <f t="shared" si="60"/>
        <v>3.0589187884055374E-2</v>
      </c>
      <c r="CI56" s="32">
        <f t="shared" si="61"/>
        <v>3.0460580309478749E-2</v>
      </c>
      <c r="CJ56" s="42"/>
      <c r="CK56" s="22">
        <v>1077224.1333330001</v>
      </c>
      <c r="CL56" s="22">
        <v>10447.661</v>
      </c>
      <c r="CM56" s="22">
        <f t="shared" si="62"/>
        <v>1066776.472333</v>
      </c>
      <c r="CN56" s="26">
        <f t="shared" si="63"/>
        <v>456.78100000000086</v>
      </c>
      <c r="CO56" s="22">
        <v>766.47233300003666</v>
      </c>
      <c r="CP56" s="22">
        <f t="shared" si="64"/>
        <v>32951.411407761858</v>
      </c>
      <c r="CQ56" s="22">
        <f t="shared" si="65"/>
        <v>32494.630407761782</v>
      </c>
      <c r="CR56" s="32">
        <f t="shared" si="66"/>
        <v>3.0589187884055374E-2</v>
      </c>
      <c r="CS56" s="32">
        <f t="shared" si="67"/>
        <v>3.0460580309478749E-2</v>
      </c>
      <c r="CT56" s="42"/>
      <c r="CU56" s="22">
        <v>1076457.6610000001</v>
      </c>
      <c r="CV56" s="22">
        <v>10447.661</v>
      </c>
      <c r="CW56" s="22">
        <f t="shared" si="68"/>
        <v>1066010</v>
      </c>
      <c r="CX56" s="26">
        <f t="shared" si="69"/>
        <v>456.78100000000086</v>
      </c>
      <c r="CY56" s="22">
        <v>0</v>
      </c>
      <c r="CZ56" s="22">
        <f t="shared" si="70"/>
        <v>32184.939074761816</v>
      </c>
      <c r="DA56" s="22">
        <f t="shared" si="71"/>
        <v>31728.158074761741</v>
      </c>
      <c r="DB56" s="32">
        <f t="shared" si="72"/>
        <v>2.9898936336114582E-2</v>
      </c>
      <c r="DC56" s="32">
        <f t="shared" si="73"/>
        <v>2.9763471332127974E-2</v>
      </c>
      <c r="DD56" s="42"/>
      <c r="DE56" s="22">
        <v>1076457.6610000001</v>
      </c>
      <c r="DF56" s="22">
        <v>10447.661</v>
      </c>
      <c r="DG56" s="22">
        <f t="shared" si="74"/>
        <v>1066010</v>
      </c>
      <c r="DH56" s="26">
        <f t="shared" si="75"/>
        <v>456.78100000000086</v>
      </c>
      <c r="DI56" s="22">
        <v>0</v>
      </c>
      <c r="DJ56" s="22">
        <f t="shared" si="76"/>
        <v>32184.939074761816</v>
      </c>
      <c r="DK56" s="22">
        <f t="shared" si="77"/>
        <v>31728.158074761741</v>
      </c>
      <c r="DL56" s="32">
        <f t="shared" si="78"/>
        <v>2.9898936336114582E-2</v>
      </c>
      <c r="DM56" s="32">
        <f t="shared" si="79"/>
        <v>2.9763471332127974E-2</v>
      </c>
      <c r="DN56" s="42"/>
      <c r="DO56" s="22">
        <v>1077224.1333330001</v>
      </c>
      <c r="DP56" s="22">
        <v>10447.661</v>
      </c>
      <c r="DQ56" s="22">
        <f t="shared" si="80"/>
        <v>1066776.472333</v>
      </c>
      <c r="DR56" s="26">
        <f t="shared" si="81"/>
        <v>456.78100000000086</v>
      </c>
      <c r="DS56" s="22">
        <v>766.47233300003666</v>
      </c>
      <c r="DT56" s="22">
        <f t="shared" si="82"/>
        <v>32951.411407761858</v>
      </c>
      <c r="DU56" s="22">
        <f t="shared" si="83"/>
        <v>32494.630407761782</v>
      </c>
      <c r="DV56" s="32">
        <f t="shared" si="84"/>
        <v>3.0589187884055374E-2</v>
      </c>
      <c r="DW56" s="32">
        <f t="shared" si="85"/>
        <v>3.0460580309478749E-2</v>
      </c>
      <c r="DX56" s="42"/>
      <c r="DY56" s="22">
        <v>1077224.1333330001</v>
      </c>
      <c r="DZ56" s="22">
        <v>10447.661</v>
      </c>
      <c r="EA56" s="22">
        <f t="shared" si="86"/>
        <v>1066776.472333</v>
      </c>
      <c r="EB56" s="26">
        <f t="shared" si="87"/>
        <v>456.78100000000086</v>
      </c>
      <c r="EC56" s="22">
        <v>766.47233300003666</v>
      </c>
      <c r="ED56" s="22">
        <f t="shared" si="88"/>
        <v>32951.411407761858</v>
      </c>
      <c r="EE56" s="22">
        <f t="shared" si="89"/>
        <v>32494.630407761782</v>
      </c>
      <c r="EF56" s="32">
        <f t="shared" si="90"/>
        <v>3.0589187884055374E-2</v>
      </c>
      <c r="EG56" s="32">
        <f t="shared" si="91"/>
        <v>3.0460580309478749E-2</v>
      </c>
      <c r="EH56" s="42"/>
      <c r="EI56" s="45">
        <v>2151.8419252382096</v>
      </c>
    </row>
    <row r="57" spans="1:139" x14ac:dyDescent="0.3">
      <c r="A57" s="20">
        <v>8912574</v>
      </c>
      <c r="B57" s="20" t="s">
        <v>197</v>
      </c>
      <c r="C57" s="21">
        <v>352</v>
      </c>
      <c r="D57" s="22">
        <v>1538616.8736</v>
      </c>
      <c r="E57" s="22">
        <v>20720.873599999999</v>
      </c>
      <c r="F57" s="22">
        <f t="shared" si="13"/>
        <v>1517896</v>
      </c>
      <c r="G57" s="11"/>
      <c r="H57" s="34">
        <v>352</v>
      </c>
      <c r="I57" s="22">
        <v>1588659.0619999999</v>
      </c>
      <c r="J57" s="22">
        <v>21483.062000000002</v>
      </c>
      <c r="K57" s="22">
        <f t="shared" si="14"/>
        <v>1567176</v>
      </c>
      <c r="L57" s="26">
        <f t="shared" si="15"/>
        <v>762.18840000000273</v>
      </c>
      <c r="M57" s="22">
        <v>0</v>
      </c>
      <c r="N57" s="22">
        <f t="shared" si="16"/>
        <v>50042.188399999868</v>
      </c>
      <c r="O57" s="22">
        <f t="shared" si="17"/>
        <v>49280</v>
      </c>
      <c r="P57" s="32">
        <f t="shared" si="18"/>
        <v>3.1499639914558251E-2</v>
      </c>
      <c r="Q57" s="32">
        <f t="shared" si="19"/>
        <v>3.1445096147465247E-2</v>
      </c>
      <c r="R57" s="11"/>
      <c r="S57" s="22">
        <v>1588659.0619999999</v>
      </c>
      <c r="T57" s="22">
        <v>21483.062000000002</v>
      </c>
      <c r="U57" s="22">
        <f t="shared" si="20"/>
        <v>1567176</v>
      </c>
      <c r="V57" s="26">
        <f t="shared" si="21"/>
        <v>762.18840000000273</v>
      </c>
      <c r="W57" s="22">
        <v>0</v>
      </c>
      <c r="X57" s="22">
        <f t="shared" si="22"/>
        <v>50042.188399999868</v>
      </c>
      <c r="Y57" s="22">
        <f t="shared" si="23"/>
        <v>49280</v>
      </c>
      <c r="Z57" s="32">
        <f t="shared" si="24"/>
        <v>3.1499639914558251E-2</v>
      </c>
      <c r="AA57" s="32">
        <f t="shared" si="25"/>
        <v>3.1445096147465247E-2</v>
      </c>
      <c r="AB57" s="42"/>
      <c r="AC57" s="22">
        <v>1588659.0619999999</v>
      </c>
      <c r="AD57" s="22">
        <v>21483.062000000002</v>
      </c>
      <c r="AE57" s="22">
        <f t="shared" si="26"/>
        <v>1567176</v>
      </c>
      <c r="AF57" s="26">
        <f t="shared" si="27"/>
        <v>762.18840000000273</v>
      </c>
      <c r="AG57" s="22">
        <v>0</v>
      </c>
      <c r="AH57" s="22">
        <f t="shared" si="28"/>
        <v>50042.188399999868</v>
      </c>
      <c r="AI57" s="22">
        <f t="shared" si="29"/>
        <v>49280</v>
      </c>
      <c r="AJ57" s="32">
        <f t="shared" si="30"/>
        <v>3.1499639914558251E-2</v>
      </c>
      <c r="AK57" s="32">
        <f t="shared" si="31"/>
        <v>3.1445096147465247E-2</v>
      </c>
      <c r="AL57" s="11"/>
      <c r="AM57" s="22">
        <v>1588659.0619999999</v>
      </c>
      <c r="AN57" s="22">
        <v>21483.062000000002</v>
      </c>
      <c r="AO57" s="22">
        <f t="shared" si="32"/>
        <v>1567176</v>
      </c>
      <c r="AP57" s="26">
        <f t="shared" si="33"/>
        <v>762.18840000000273</v>
      </c>
      <c r="AQ57" s="22">
        <v>0</v>
      </c>
      <c r="AR57" s="22">
        <f t="shared" si="34"/>
        <v>50042.188399999868</v>
      </c>
      <c r="AS57" s="22">
        <f t="shared" si="35"/>
        <v>49280</v>
      </c>
      <c r="AT57" s="32">
        <f t="shared" si="36"/>
        <v>3.1499639914558251E-2</v>
      </c>
      <c r="AU57" s="32">
        <f t="shared" si="37"/>
        <v>3.1445096147465247E-2</v>
      </c>
      <c r="AV57" s="42"/>
      <c r="AW57" s="22">
        <v>1588659.0619999999</v>
      </c>
      <c r="AX57" s="22">
        <v>21483.062000000002</v>
      </c>
      <c r="AY57" s="22">
        <f t="shared" si="38"/>
        <v>1567176</v>
      </c>
      <c r="AZ57" s="26">
        <f t="shared" si="39"/>
        <v>762.18840000000273</v>
      </c>
      <c r="BA57" s="22">
        <v>0</v>
      </c>
      <c r="BB57" s="22">
        <f t="shared" si="40"/>
        <v>50042.188399999868</v>
      </c>
      <c r="BC57" s="22">
        <f t="shared" si="41"/>
        <v>49280</v>
      </c>
      <c r="BD57" s="32">
        <f t="shared" si="42"/>
        <v>3.1499639914558251E-2</v>
      </c>
      <c r="BE57" s="32">
        <f t="shared" si="43"/>
        <v>3.1445096147465247E-2</v>
      </c>
      <c r="BF57" s="11"/>
      <c r="BG57" s="22">
        <v>1588659.0619999999</v>
      </c>
      <c r="BH57" s="22">
        <v>21483.062000000002</v>
      </c>
      <c r="BI57" s="22">
        <f t="shared" si="44"/>
        <v>1567176</v>
      </c>
      <c r="BJ57" s="26">
        <f t="shared" si="45"/>
        <v>762.18840000000273</v>
      </c>
      <c r="BK57" s="22">
        <v>0</v>
      </c>
      <c r="BL57" s="22">
        <f t="shared" si="46"/>
        <v>50042.188399999868</v>
      </c>
      <c r="BM57" s="22">
        <f t="shared" si="47"/>
        <v>49280</v>
      </c>
      <c r="BN57" s="32">
        <f t="shared" si="48"/>
        <v>3.1499639914558251E-2</v>
      </c>
      <c r="BO57" s="32">
        <f t="shared" si="49"/>
        <v>3.1445096147465247E-2</v>
      </c>
      <c r="BP57" s="42"/>
      <c r="BQ57" s="22">
        <v>1588659.0619999999</v>
      </c>
      <c r="BR57" s="22">
        <v>21483.062000000002</v>
      </c>
      <c r="BS57" s="22">
        <f t="shared" si="50"/>
        <v>1567176</v>
      </c>
      <c r="BT57" s="26">
        <f t="shared" si="51"/>
        <v>762.18840000000273</v>
      </c>
      <c r="BU57" s="22">
        <v>0</v>
      </c>
      <c r="BV57" s="22">
        <f t="shared" si="52"/>
        <v>50042.188399999868</v>
      </c>
      <c r="BW57" s="22">
        <f t="shared" si="53"/>
        <v>49280</v>
      </c>
      <c r="BX57" s="32">
        <f t="shared" si="54"/>
        <v>3.1499639914558251E-2</v>
      </c>
      <c r="BY57" s="32">
        <f t="shared" si="55"/>
        <v>3.1445096147465247E-2</v>
      </c>
      <c r="BZ57" s="42"/>
      <c r="CA57" s="22">
        <v>1588659.0619999999</v>
      </c>
      <c r="CB57" s="22">
        <v>21483.062000000002</v>
      </c>
      <c r="CC57" s="22">
        <f t="shared" si="56"/>
        <v>1567176</v>
      </c>
      <c r="CD57" s="26">
        <f t="shared" si="57"/>
        <v>762.18840000000273</v>
      </c>
      <c r="CE57" s="22">
        <v>0</v>
      </c>
      <c r="CF57" s="22">
        <f t="shared" si="58"/>
        <v>50042.188399999868</v>
      </c>
      <c r="CG57" s="22">
        <f t="shared" si="59"/>
        <v>49280</v>
      </c>
      <c r="CH57" s="32">
        <f t="shared" si="60"/>
        <v>3.1499639914558251E-2</v>
      </c>
      <c r="CI57" s="32">
        <f t="shared" si="61"/>
        <v>3.1445096147465247E-2</v>
      </c>
      <c r="CJ57" s="42"/>
      <c r="CK57" s="22">
        <v>1588659.0619999999</v>
      </c>
      <c r="CL57" s="22">
        <v>21483.062000000002</v>
      </c>
      <c r="CM57" s="22">
        <f t="shared" si="62"/>
        <v>1567176</v>
      </c>
      <c r="CN57" s="26">
        <f t="shared" si="63"/>
        <v>762.18840000000273</v>
      </c>
      <c r="CO57" s="22">
        <v>0</v>
      </c>
      <c r="CP57" s="22">
        <f t="shared" si="64"/>
        <v>50042.188399999868</v>
      </c>
      <c r="CQ57" s="22">
        <f t="shared" si="65"/>
        <v>49280</v>
      </c>
      <c r="CR57" s="32">
        <f t="shared" si="66"/>
        <v>3.1499639914558251E-2</v>
      </c>
      <c r="CS57" s="32">
        <f t="shared" si="67"/>
        <v>3.1445096147465247E-2</v>
      </c>
      <c r="CT57" s="42"/>
      <c r="CU57" s="22">
        <v>1588659.0619999999</v>
      </c>
      <c r="CV57" s="22">
        <v>21483.062000000002</v>
      </c>
      <c r="CW57" s="22">
        <f t="shared" si="68"/>
        <v>1567176</v>
      </c>
      <c r="CX57" s="26">
        <f t="shared" si="69"/>
        <v>762.18840000000273</v>
      </c>
      <c r="CY57" s="22">
        <v>0</v>
      </c>
      <c r="CZ57" s="22">
        <f t="shared" si="70"/>
        <v>50042.188399999868</v>
      </c>
      <c r="DA57" s="22">
        <f t="shared" si="71"/>
        <v>49280</v>
      </c>
      <c r="DB57" s="32">
        <f t="shared" si="72"/>
        <v>3.1499639914558251E-2</v>
      </c>
      <c r="DC57" s="32">
        <f t="shared" si="73"/>
        <v>3.1445096147465247E-2</v>
      </c>
      <c r="DD57" s="42"/>
      <c r="DE57" s="22">
        <v>1588659.0619999999</v>
      </c>
      <c r="DF57" s="22">
        <v>21483.062000000002</v>
      </c>
      <c r="DG57" s="22">
        <f t="shared" si="74"/>
        <v>1567176</v>
      </c>
      <c r="DH57" s="26">
        <f t="shared" si="75"/>
        <v>762.18840000000273</v>
      </c>
      <c r="DI57" s="22">
        <v>0</v>
      </c>
      <c r="DJ57" s="22">
        <f t="shared" si="76"/>
        <v>50042.188399999868</v>
      </c>
      <c r="DK57" s="22">
        <f t="shared" si="77"/>
        <v>49280</v>
      </c>
      <c r="DL57" s="32">
        <f t="shared" si="78"/>
        <v>3.1499639914558251E-2</v>
      </c>
      <c r="DM57" s="32">
        <f t="shared" si="79"/>
        <v>3.1445096147465247E-2</v>
      </c>
      <c r="DN57" s="42"/>
      <c r="DO57" s="22">
        <v>1588659.0619999999</v>
      </c>
      <c r="DP57" s="22">
        <v>21483.062000000002</v>
      </c>
      <c r="DQ57" s="22">
        <f t="shared" si="80"/>
        <v>1567176</v>
      </c>
      <c r="DR57" s="26">
        <f t="shared" si="81"/>
        <v>762.18840000000273</v>
      </c>
      <c r="DS57" s="22">
        <v>0</v>
      </c>
      <c r="DT57" s="22">
        <f t="shared" si="82"/>
        <v>50042.188399999868</v>
      </c>
      <c r="DU57" s="22">
        <f t="shared" si="83"/>
        <v>49280</v>
      </c>
      <c r="DV57" s="32">
        <f t="shared" si="84"/>
        <v>3.1499639914558251E-2</v>
      </c>
      <c r="DW57" s="32">
        <f t="shared" si="85"/>
        <v>3.1445096147465247E-2</v>
      </c>
      <c r="DX57" s="42"/>
      <c r="DY57" s="22">
        <v>1588659.0619999999</v>
      </c>
      <c r="DZ57" s="22">
        <v>21483.062000000002</v>
      </c>
      <c r="EA57" s="22">
        <f t="shared" si="86"/>
        <v>1567176</v>
      </c>
      <c r="EB57" s="26">
        <f t="shared" si="87"/>
        <v>762.18840000000273</v>
      </c>
      <c r="EC57" s="22">
        <v>0</v>
      </c>
      <c r="ED57" s="22">
        <f t="shared" si="88"/>
        <v>50042.188399999868</v>
      </c>
      <c r="EE57" s="22">
        <f t="shared" si="89"/>
        <v>49280</v>
      </c>
      <c r="EF57" s="32">
        <f t="shared" si="90"/>
        <v>3.1499639914558251E-2</v>
      </c>
      <c r="EG57" s="32">
        <f t="shared" si="91"/>
        <v>3.1445096147465247E-2</v>
      </c>
      <c r="EH57" s="42"/>
      <c r="EI57" s="45">
        <v>0</v>
      </c>
    </row>
    <row r="58" spans="1:139" x14ac:dyDescent="0.3">
      <c r="A58" s="20">
        <v>8912611</v>
      </c>
      <c r="B58" s="20" t="s">
        <v>16</v>
      </c>
      <c r="C58" s="21">
        <v>402</v>
      </c>
      <c r="D58" s="22">
        <v>1803270.1820677295</v>
      </c>
      <c r="E58" s="22">
        <v>43755.197999999997</v>
      </c>
      <c r="F58" s="22">
        <f t="shared" si="13"/>
        <v>1759514.9840677294</v>
      </c>
      <c r="G58" s="11"/>
      <c r="H58" s="34">
        <v>402</v>
      </c>
      <c r="I58" s="22">
        <v>1900574.737620949</v>
      </c>
      <c r="J58" s="22">
        <v>45432.957999999999</v>
      </c>
      <c r="K58" s="22">
        <f t="shared" si="14"/>
        <v>1855141.7796209489</v>
      </c>
      <c r="L58" s="26">
        <f t="shared" si="15"/>
        <v>1677.760000000002</v>
      </c>
      <c r="M58" s="22">
        <v>0</v>
      </c>
      <c r="N58" s="22">
        <f t="shared" si="16"/>
        <v>97304.555553219514</v>
      </c>
      <c r="O58" s="22">
        <f t="shared" si="17"/>
        <v>95626.795553219505</v>
      </c>
      <c r="P58" s="32">
        <f t="shared" si="18"/>
        <v>5.119743708422686E-2</v>
      </c>
      <c r="Q58" s="32">
        <f t="shared" si="19"/>
        <v>5.1546893398497232E-2</v>
      </c>
      <c r="R58" s="11"/>
      <c r="S58" s="22">
        <v>1900574.737620949</v>
      </c>
      <c r="T58" s="22">
        <v>45432.957999999999</v>
      </c>
      <c r="U58" s="22">
        <f t="shared" si="20"/>
        <v>1855141.7796209489</v>
      </c>
      <c r="V58" s="26">
        <f t="shared" si="21"/>
        <v>1677.760000000002</v>
      </c>
      <c r="W58" s="22">
        <v>0</v>
      </c>
      <c r="X58" s="22">
        <f t="shared" si="22"/>
        <v>97304.555553219514</v>
      </c>
      <c r="Y58" s="22">
        <f t="shared" si="23"/>
        <v>95626.795553219505</v>
      </c>
      <c r="Z58" s="32">
        <f t="shared" si="24"/>
        <v>5.119743708422686E-2</v>
      </c>
      <c r="AA58" s="32">
        <f t="shared" si="25"/>
        <v>5.1546893398497232E-2</v>
      </c>
      <c r="AB58" s="42"/>
      <c r="AC58" s="22">
        <v>1900574.737620949</v>
      </c>
      <c r="AD58" s="22">
        <v>45432.957999999999</v>
      </c>
      <c r="AE58" s="22">
        <f t="shared" si="26"/>
        <v>1855141.7796209489</v>
      </c>
      <c r="AF58" s="26">
        <f t="shared" si="27"/>
        <v>1677.760000000002</v>
      </c>
      <c r="AG58" s="22">
        <v>0</v>
      </c>
      <c r="AH58" s="22">
        <f t="shared" si="28"/>
        <v>97304.555553219514</v>
      </c>
      <c r="AI58" s="22">
        <f t="shared" si="29"/>
        <v>95626.795553219505</v>
      </c>
      <c r="AJ58" s="32">
        <f t="shared" si="30"/>
        <v>5.119743708422686E-2</v>
      </c>
      <c r="AK58" s="32">
        <f t="shared" si="31"/>
        <v>5.1546893398497232E-2</v>
      </c>
      <c r="AL58" s="11"/>
      <c r="AM58" s="22">
        <v>1900574.737620949</v>
      </c>
      <c r="AN58" s="22">
        <v>45432.957999999999</v>
      </c>
      <c r="AO58" s="22">
        <f t="shared" si="32"/>
        <v>1855141.7796209489</v>
      </c>
      <c r="AP58" s="26">
        <f t="shared" si="33"/>
        <v>1677.760000000002</v>
      </c>
      <c r="AQ58" s="22">
        <v>0</v>
      </c>
      <c r="AR58" s="22">
        <f t="shared" si="34"/>
        <v>97304.555553219514</v>
      </c>
      <c r="AS58" s="22">
        <f t="shared" si="35"/>
        <v>95626.795553219505</v>
      </c>
      <c r="AT58" s="32">
        <f t="shared" si="36"/>
        <v>5.119743708422686E-2</v>
      </c>
      <c r="AU58" s="32">
        <f t="shared" si="37"/>
        <v>5.1546893398497232E-2</v>
      </c>
      <c r="AV58" s="42"/>
      <c r="AW58" s="22">
        <v>1900574.737620949</v>
      </c>
      <c r="AX58" s="22">
        <v>45432.957999999999</v>
      </c>
      <c r="AY58" s="22">
        <f t="shared" si="38"/>
        <v>1855141.7796209489</v>
      </c>
      <c r="AZ58" s="26">
        <f t="shared" si="39"/>
        <v>1677.760000000002</v>
      </c>
      <c r="BA58" s="22">
        <v>0</v>
      </c>
      <c r="BB58" s="22">
        <f t="shared" si="40"/>
        <v>97304.555553219514</v>
      </c>
      <c r="BC58" s="22">
        <f t="shared" si="41"/>
        <v>95626.795553219505</v>
      </c>
      <c r="BD58" s="32">
        <f t="shared" si="42"/>
        <v>5.119743708422686E-2</v>
      </c>
      <c r="BE58" s="32">
        <f t="shared" si="43"/>
        <v>5.1546893398497232E-2</v>
      </c>
      <c r="BF58" s="11"/>
      <c r="BG58" s="22">
        <v>1900574.737620949</v>
      </c>
      <c r="BH58" s="22">
        <v>45432.957999999999</v>
      </c>
      <c r="BI58" s="22">
        <f t="shared" si="44"/>
        <v>1855141.7796209489</v>
      </c>
      <c r="BJ58" s="26">
        <f t="shared" si="45"/>
        <v>1677.760000000002</v>
      </c>
      <c r="BK58" s="22">
        <v>0</v>
      </c>
      <c r="BL58" s="22">
        <f t="shared" si="46"/>
        <v>97304.555553219514</v>
      </c>
      <c r="BM58" s="22">
        <f t="shared" si="47"/>
        <v>95626.795553219505</v>
      </c>
      <c r="BN58" s="32">
        <f t="shared" si="48"/>
        <v>5.119743708422686E-2</v>
      </c>
      <c r="BO58" s="32">
        <f t="shared" si="49"/>
        <v>5.1546893398497232E-2</v>
      </c>
      <c r="BP58" s="42"/>
      <c r="BQ58" s="22">
        <v>1891609.6764635234</v>
      </c>
      <c r="BR58" s="22">
        <v>45432.957999999999</v>
      </c>
      <c r="BS58" s="22">
        <f t="shared" si="50"/>
        <v>1846176.7184635233</v>
      </c>
      <c r="BT58" s="26">
        <f t="shared" si="51"/>
        <v>1677.760000000002</v>
      </c>
      <c r="BU58" s="22">
        <v>0</v>
      </c>
      <c r="BV58" s="22">
        <f t="shared" si="52"/>
        <v>88339.494395793881</v>
      </c>
      <c r="BW58" s="22">
        <f t="shared" si="53"/>
        <v>86661.734395793872</v>
      </c>
      <c r="BX58" s="32">
        <f t="shared" si="54"/>
        <v>4.6700699142621122E-2</v>
      </c>
      <c r="BY58" s="32">
        <f t="shared" si="55"/>
        <v>4.6941191235429468E-2</v>
      </c>
      <c r="BZ58" s="42"/>
      <c r="CA58" s="22">
        <v>1898680.9866430599</v>
      </c>
      <c r="CB58" s="22">
        <v>45432.957999999999</v>
      </c>
      <c r="CC58" s="22">
        <f t="shared" si="56"/>
        <v>1853248.0286430598</v>
      </c>
      <c r="CD58" s="26">
        <f t="shared" si="57"/>
        <v>1677.760000000002</v>
      </c>
      <c r="CE58" s="22">
        <v>0</v>
      </c>
      <c r="CF58" s="22">
        <f t="shared" si="58"/>
        <v>95410.804575330345</v>
      </c>
      <c r="CG58" s="22">
        <f t="shared" si="59"/>
        <v>93733.044575330336</v>
      </c>
      <c r="CH58" s="32">
        <f t="shared" si="60"/>
        <v>5.0251098128928057E-2</v>
      </c>
      <c r="CI58" s="32">
        <f t="shared" si="61"/>
        <v>5.0577711739945172E-2</v>
      </c>
      <c r="CJ58" s="42"/>
      <c r="CK58" s="22">
        <v>1896787.2356651702</v>
      </c>
      <c r="CL58" s="22">
        <v>45432.957999999999</v>
      </c>
      <c r="CM58" s="22">
        <f t="shared" si="62"/>
        <v>1851354.2776651701</v>
      </c>
      <c r="CN58" s="26">
        <f t="shared" si="63"/>
        <v>1677.760000000002</v>
      </c>
      <c r="CO58" s="22">
        <v>0</v>
      </c>
      <c r="CP58" s="22">
        <f t="shared" si="64"/>
        <v>93517.05359744071</v>
      </c>
      <c r="CQ58" s="22">
        <f t="shared" si="65"/>
        <v>91839.293597440701</v>
      </c>
      <c r="CR58" s="32">
        <f t="shared" si="66"/>
        <v>4.9302869525398252E-2</v>
      </c>
      <c r="CS58" s="32">
        <f t="shared" si="67"/>
        <v>4.9606547328836244E-2</v>
      </c>
      <c r="CT58" s="42"/>
      <c r="CU58" s="22">
        <v>1900574.737620949</v>
      </c>
      <c r="CV58" s="22">
        <v>45432.957999999999</v>
      </c>
      <c r="CW58" s="22">
        <f t="shared" si="68"/>
        <v>1855141.7796209489</v>
      </c>
      <c r="CX58" s="26">
        <f t="shared" si="69"/>
        <v>1677.760000000002</v>
      </c>
      <c r="CY58" s="22">
        <v>0</v>
      </c>
      <c r="CZ58" s="22">
        <f t="shared" si="70"/>
        <v>97304.555553219514</v>
      </c>
      <c r="DA58" s="22">
        <f t="shared" si="71"/>
        <v>95626.795553219505</v>
      </c>
      <c r="DB58" s="32">
        <f t="shared" si="72"/>
        <v>5.119743708422686E-2</v>
      </c>
      <c r="DC58" s="32">
        <f t="shared" si="73"/>
        <v>5.1546893398497232E-2</v>
      </c>
      <c r="DD58" s="42"/>
      <c r="DE58" s="22">
        <v>1900574.737620949</v>
      </c>
      <c r="DF58" s="22">
        <v>45432.957999999999</v>
      </c>
      <c r="DG58" s="22">
        <f t="shared" si="74"/>
        <v>1855141.7796209489</v>
      </c>
      <c r="DH58" s="26">
        <f t="shared" si="75"/>
        <v>1677.760000000002</v>
      </c>
      <c r="DI58" s="22">
        <v>0</v>
      </c>
      <c r="DJ58" s="22">
        <f t="shared" si="76"/>
        <v>97304.555553219514</v>
      </c>
      <c r="DK58" s="22">
        <f t="shared" si="77"/>
        <v>95626.795553219505</v>
      </c>
      <c r="DL58" s="32">
        <f t="shared" si="78"/>
        <v>5.119743708422686E-2</v>
      </c>
      <c r="DM58" s="32">
        <f t="shared" si="79"/>
        <v>5.1546893398497232E-2</v>
      </c>
      <c r="DN58" s="42"/>
      <c r="DO58" s="22">
        <v>1900574.737620949</v>
      </c>
      <c r="DP58" s="22">
        <v>45432.957999999999</v>
      </c>
      <c r="DQ58" s="22">
        <f t="shared" si="80"/>
        <v>1855141.7796209489</v>
      </c>
      <c r="DR58" s="26">
        <f t="shared" si="81"/>
        <v>1677.760000000002</v>
      </c>
      <c r="DS58" s="22">
        <v>0</v>
      </c>
      <c r="DT58" s="22">
        <f t="shared" si="82"/>
        <v>97304.555553219514</v>
      </c>
      <c r="DU58" s="22">
        <f t="shared" si="83"/>
        <v>95626.795553219505</v>
      </c>
      <c r="DV58" s="32">
        <f t="shared" si="84"/>
        <v>5.119743708422686E-2</v>
      </c>
      <c r="DW58" s="32">
        <f t="shared" si="85"/>
        <v>5.1546893398497232E-2</v>
      </c>
      <c r="DX58" s="42"/>
      <c r="DY58" s="22">
        <v>1900574.737620949</v>
      </c>
      <c r="DZ58" s="22">
        <v>45432.957999999999</v>
      </c>
      <c r="EA58" s="22">
        <f t="shared" si="86"/>
        <v>1855141.7796209489</v>
      </c>
      <c r="EB58" s="26">
        <f t="shared" si="87"/>
        <v>1677.760000000002</v>
      </c>
      <c r="EC58" s="22">
        <v>0</v>
      </c>
      <c r="ED58" s="22">
        <f t="shared" si="88"/>
        <v>97304.555553219514</v>
      </c>
      <c r="EE58" s="22">
        <f t="shared" si="89"/>
        <v>95626.795553219505</v>
      </c>
      <c r="EF58" s="32">
        <f t="shared" si="90"/>
        <v>5.119743708422686E-2</v>
      </c>
      <c r="EG58" s="32">
        <f t="shared" si="91"/>
        <v>5.1546893398497232E-2</v>
      </c>
      <c r="EH58" s="42"/>
      <c r="EI58" s="45">
        <v>0</v>
      </c>
    </row>
    <row r="59" spans="1:139" x14ac:dyDescent="0.3">
      <c r="A59" s="20">
        <v>8912616</v>
      </c>
      <c r="B59" s="20" t="s">
        <v>199</v>
      </c>
      <c r="C59" s="21">
        <v>362</v>
      </c>
      <c r="D59" s="22">
        <v>1572239.4490466141</v>
      </c>
      <c r="E59" s="22">
        <v>25061.814999999999</v>
      </c>
      <c r="F59" s="22">
        <f t="shared" si="13"/>
        <v>1547177.6340466142</v>
      </c>
      <c r="G59" s="11"/>
      <c r="H59" s="34">
        <v>362</v>
      </c>
      <c r="I59" s="22">
        <v>1647804.8985293859</v>
      </c>
      <c r="J59" s="22">
        <v>25998.856</v>
      </c>
      <c r="K59" s="22">
        <f t="shared" si="14"/>
        <v>1621806.042529386</v>
      </c>
      <c r="L59" s="26">
        <f t="shared" si="15"/>
        <v>937.04100000000108</v>
      </c>
      <c r="M59" s="22">
        <v>0</v>
      </c>
      <c r="N59" s="22">
        <f t="shared" si="16"/>
        <v>75565.449482771801</v>
      </c>
      <c r="O59" s="22">
        <f t="shared" si="17"/>
        <v>74628.408482771832</v>
      </c>
      <c r="P59" s="32">
        <f t="shared" si="18"/>
        <v>4.5858250300270131E-2</v>
      </c>
      <c r="Q59" s="32">
        <f t="shared" si="19"/>
        <v>4.6015618715034859E-2</v>
      </c>
      <c r="R59" s="11"/>
      <c r="S59" s="22">
        <v>1647804.8985293859</v>
      </c>
      <c r="T59" s="22">
        <v>25998.856</v>
      </c>
      <c r="U59" s="22">
        <f t="shared" si="20"/>
        <v>1621806.042529386</v>
      </c>
      <c r="V59" s="26">
        <f t="shared" si="21"/>
        <v>937.04100000000108</v>
      </c>
      <c r="W59" s="22">
        <v>0</v>
      </c>
      <c r="X59" s="22">
        <f t="shared" si="22"/>
        <v>75565.449482771801</v>
      </c>
      <c r="Y59" s="22">
        <f t="shared" si="23"/>
        <v>74628.408482771832</v>
      </c>
      <c r="Z59" s="32">
        <f t="shared" si="24"/>
        <v>4.5858250300270131E-2</v>
      </c>
      <c r="AA59" s="32">
        <f t="shared" si="25"/>
        <v>4.6015618715034859E-2</v>
      </c>
      <c r="AB59" s="42"/>
      <c r="AC59" s="22">
        <v>1647804.8985293859</v>
      </c>
      <c r="AD59" s="22">
        <v>25998.856</v>
      </c>
      <c r="AE59" s="22">
        <f t="shared" si="26"/>
        <v>1621806.042529386</v>
      </c>
      <c r="AF59" s="26">
        <f t="shared" si="27"/>
        <v>937.04100000000108</v>
      </c>
      <c r="AG59" s="22">
        <v>0</v>
      </c>
      <c r="AH59" s="22">
        <f t="shared" si="28"/>
        <v>75565.449482771801</v>
      </c>
      <c r="AI59" s="22">
        <f t="shared" si="29"/>
        <v>74628.408482771832</v>
      </c>
      <c r="AJ59" s="32">
        <f t="shared" si="30"/>
        <v>4.5858250300270131E-2</v>
      </c>
      <c r="AK59" s="32">
        <f t="shared" si="31"/>
        <v>4.6015618715034859E-2</v>
      </c>
      <c r="AL59" s="11"/>
      <c r="AM59" s="22">
        <v>1647804.8985293859</v>
      </c>
      <c r="AN59" s="22">
        <v>25998.856</v>
      </c>
      <c r="AO59" s="22">
        <f t="shared" si="32"/>
        <v>1621806.042529386</v>
      </c>
      <c r="AP59" s="26">
        <f t="shared" si="33"/>
        <v>937.04100000000108</v>
      </c>
      <c r="AQ59" s="22">
        <v>0</v>
      </c>
      <c r="AR59" s="22">
        <f t="shared" si="34"/>
        <v>75565.449482771801</v>
      </c>
      <c r="AS59" s="22">
        <f t="shared" si="35"/>
        <v>74628.408482771832</v>
      </c>
      <c r="AT59" s="32">
        <f t="shared" si="36"/>
        <v>4.5858250300270131E-2</v>
      </c>
      <c r="AU59" s="32">
        <f t="shared" si="37"/>
        <v>4.6015618715034859E-2</v>
      </c>
      <c r="AV59" s="42"/>
      <c r="AW59" s="22">
        <v>1647804.8985293859</v>
      </c>
      <c r="AX59" s="22">
        <v>25998.856</v>
      </c>
      <c r="AY59" s="22">
        <f t="shared" si="38"/>
        <v>1621806.042529386</v>
      </c>
      <c r="AZ59" s="26">
        <f t="shared" si="39"/>
        <v>937.04100000000108</v>
      </c>
      <c r="BA59" s="22">
        <v>0</v>
      </c>
      <c r="BB59" s="22">
        <f t="shared" si="40"/>
        <v>75565.449482771801</v>
      </c>
      <c r="BC59" s="22">
        <f t="shared" si="41"/>
        <v>74628.408482771832</v>
      </c>
      <c r="BD59" s="32">
        <f t="shared" si="42"/>
        <v>4.5858250300270131E-2</v>
      </c>
      <c r="BE59" s="32">
        <f t="shared" si="43"/>
        <v>4.6015618715034859E-2</v>
      </c>
      <c r="BF59" s="11"/>
      <c r="BG59" s="22">
        <v>1647804.8985293859</v>
      </c>
      <c r="BH59" s="22">
        <v>25998.856</v>
      </c>
      <c r="BI59" s="22">
        <f t="shared" si="44"/>
        <v>1621806.042529386</v>
      </c>
      <c r="BJ59" s="26">
        <f t="shared" si="45"/>
        <v>937.04100000000108</v>
      </c>
      <c r="BK59" s="22">
        <v>0</v>
      </c>
      <c r="BL59" s="22">
        <f t="shared" si="46"/>
        <v>75565.449482771801</v>
      </c>
      <c r="BM59" s="22">
        <f t="shared" si="47"/>
        <v>74628.408482771832</v>
      </c>
      <c r="BN59" s="32">
        <f t="shared" si="48"/>
        <v>4.5858250300270131E-2</v>
      </c>
      <c r="BO59" s="32">
        <f t="shared" si="49"/>
        <v>4.6015618715034859E-2</v>
      </c>
      <c r="BP59" s="42"/>
      <c r="BQ59" s="22">
        <v>1641269.6699747473</v>
      </c>
      <c r="BR59" s="22">
        <v>25998.856</v>
      </c>
      <c r="BS59" s="22">
        <f t="shared" si="50"/>
        <v>1615270.8139747474</v>
      </c>
      <c r="BT59" s="26">
        <f t="shared" si="51"/>
        <v>937.04100000000108</v>
      </c>
      <c r="BU59" s="22">
        <v>0</v>
      </c>
      <c r="BV59" s="22">
        <f t="shared" si="52"/>
        <v>69030.220928133233</v>
      </c>
      <c r="BW59" s="22">
        <f t="shared" si="53"/>
        <v>68093.179928133264</v>
      </c>
      <c r="BX59" s="32">
        <f t="shared" si="54"/>
        <v>4.2059036483136455E-2</v>
      </c>
      <c r="BY59" s="32">
        <f t="shared" si="55"/>
        <v>4.2155890726815179E-2</v>
      </c>
      <c r="BZ59" s="42"/>
      <c r="CA59" s="22">
        <v>1646293.9136191003</v>
      </c>
      <c r="CB59" s="22">
        <v>25998.856</v>
      </c>
      <c r="CC59" s="22">
        <f t="shared" si="56"/>
        <v>1620295.0576191004</v>
      </c>
      <c r="CD59" s="26">
        <f t="shared" si="57"/>
        <v>937.04100000000108</v>
      </c>
      <c r="CE59" s="22">
        <v>0</v>
      </c>
      <c r="CF59" s="22">
        <f t="shared" si="58"/>
        <v>74054.464572486235</v>
      </c>
      <c r="CG59" s="22">
        <f t="shared" si="59"/>
        <v>73117.423572486266</v>
      </c>
      <c r="CH59" s="32">
        <f t="shared" si="60"/>
        <v>4.4982529522744785E-2</v>
      </c>
      <c r="CI59" s="32">
        <f t="shared" si="61"/>
        <v>4.5125993089139407E-2</v>
      </c>
      <c r="CJ59" s="42"/>
      <c r="CK59" s="22">
        <v>1644782.9287088148</v>
      </c>
      <c r="CL59" s="22">
        <v>25998.856</v>
      </c>
      <c r="CM59" s="22">
        <f t="shared" si="62"/>
        <v>1618784.0727088149</v>
      </c>
      <c r="CN59" s="26">
        <f t="shared" si="63"/>
        <v>937.04100000000108</v>
      </c>
      <c r="CO59" s="22">
        <v>0</v>
      </c>
      <c r="CP59" s="22">
        <f t="shared" si="64"/>
        <v>72543.479662200669</v>
      </c>
      <c r="CQ59" s="22">
        <f t="shared" si="65"/>
        <v>71606.4386622007</v>
      </c>
      <c r="CR59" s="32">
        <f t="shared" si="66"/>
        <v>4.4105199778033115E-2</v>
      </c>
      <c r="CS59" s="32">
        <f t="shared" si="67"/>
        <v>4.4234706697093375E-2</v>
      </c>
      <c r="CT59" s="42"/>
      <c r="CU59" s="22">
        <v>1647804.8985293859</v>
      </c>
      <c r="CV59" s="22">
        <v>25998.856</v>
      </c>
      <c r="CW59" s="22">
        <f t="shared" si="68"/>
        <v>1621806.042529386</v>
      </c>
      <c r="CX59" s="26">
        <f t="shared" si="69"/>
        <v>937.04100000000108</v>
      </c>
      <c r="CY59" s="22">
        <v>0</v>
      </c>
      <c r="CZ59" s="22">
        <f t="shared" si="70"/>
        <v>75565.449482771801</v>
      </c>
      <c r="DA59" s="22">
        <f t="shared" si="71"/>
        <v>74628.408482771832</v>
      </c>
      <c r="DB59" s="32">
        <f t="shared" si="72"/>
        <v>4.5858250300270131E-2</v>
      </c>
      <c r="DC59" s="32">
        <f t="shared" si="73"/>
        <v>4.6015618715034859E-2</v>
      </c>
      <c r="DD59" s="42"/>
      <c r="DE59" s="22">
        <v>1647804.8985293859</v>
      </c>
      <c r="DF59" s="22">
        <v>25998.856</v>
      </c>
      <c r="DG59" s="22">
        <f t="shared" si="74"/>
        <v>1621806.042529386</v>
      </c>
      <c r="DH59" s="26">
        <f t="shared" si="75"/>
        <v>937.04100000000108</v>
      </c>
      <c r="DI59" s="22">
        <v>0</v>
      </c>
      <c r="DJ59" s="22">
        <f t="shared" si="76"/>
        <v>75565.449482771801</v>
      </c>
      <c r="DK59" s="22">
        <f t="shared" si="77"/>
        <v>74628.408482771832</v>
      </c>
      <c r="DL59" s="32">
        <f t="shared" si="78"/>
        <v>4.5858250300270131E-2</v>
      </c>
      <c r="DM59" s="32">
        <f t="shared" si="79"/>
        <v>4.6015618715034859E-2</v>
      </c>
      <c r="DN59" s="42"/>
      <c r="DO59" s="22">
        <v>1647804.8985293859</v>
      </c>
      <c r="DP59" s="22">
        <v>25998.856</v>
      </c>
      <c r="DQ59" s="22">
        <f t="shared" si="80"/>
        <v>1621806.042529386</v>
      </c>
      <c r="DR59" s="26">
        <f t="shared" si="81"/>
        <v>937.04100000000108</v>
      </c>
      <c r="DS59" s="22">
        <v>0</v>
      </c>
      <c r="DT59" s="22">
        <f t="shared" si="82"/>
        <v>75565.449482771801</v>
      </c>
      <c r="DU59" s="22">
        <f t="shared" si="83"/>
        <v>74628.408482771832</v>
      </c>
      <c r="DV59" s="32">
        <f t="shared" si="84"/>
        <v>4.5858250300270131E-2</v>
      </c>
      <c r="DW59" s="32">
        <f t="shared" si="85"/>
        <v>4.6015618715034859E-2</v>
      </c>
      <c r="DX59" s="42"/>
      <c r="DY59" s="22">
        <v>1647804.8985293859</v>
      </c>
      <c r="DZ59" s="22">
        <v>25998.856</v>
      </c>
      <c r="EA59" s="22">
        <f t="shared" si="86"/>
        <v>1621806.042529386</v>
      </c>
      <c r="EB59" s="26">
        <f t="shared" si="87"/>
        <v>937.04100000000108</v>
      </c>
      <c r="EC59" s="22">
        <v>0</v>
      </c>
      <c r="ED59" s="22">
        <f t="shared" si="88"/>
        <v>75565.449482771801</v>
      </c>
      <c r="EE59" s="22">
        <f t="shared" si="89"/>
        <v>74628.408482771832</v>
      </c>
      <c r="EF59" s="32">
        <f t="shared" si="90"/>
        <v>4.5858250300270131E-2</v>
      </c>
      <c r="EG59" s="32">
        <f t="shared" si="91"/>
        <v>4.6015618715034859E-2</v>
      </c>
      <c r="EH59" s="42"/>
      <c r="EI59" s="45">
        <v>3247.6340466140873</v>
      </c>
    </row>
    <row r="60" spans="1:139" x14ac:dyDescent="0.3">
      <c r="A60" s="20">
        <v>8912674</v>
      </c>
      <c r="B60" s="20" t="s">
        <v>149</v>
      </c>
      <c r="C60" s="21">
        <v>612</v>
      </c>
      <c r="D60" s="22">
        <v>2682562.48</v>
      </c>
      <c r="E60" s="22">
        <v>54732.480000000003</v>
      </c>
      <c r="F60" s="22">
        <f t="shared" si="13"/>
        <v>2627830</v>
      </c>
      <c r="G60" s="11"/>
      <c r="H60" s="34">
        <v>612</v>
      </c>
      <c r="I60" s="22">
        <v>2770793.392</v>
      </c>
      <c r="J60" s="22">
        <v>57283.392</v>
      </c>
      <c r="K60" s="22">
        <f t="shared" si="14"/>
        <v>2713510</v>
      </c>
      <c r="L60" s="26">
        <f t="shared" si="15"/>
        <v>2550.9119999999966</v>
      </c>
      <c r="M60" s="22">
        <v>0</v>
      </c>
      <c r="N60" s="22">
        <f t="shared" si="16"/>
        <v>88230.912000000011</v>
      </c>
      <c r="O60" s="22">
        <f t="shared" si="17"/>
        <v>85680</v>
      </c>
      <c r="P60" s="32">
        <f t="shared" si="18"/>
        <v>3.1843194174905123E-2</v>
      </c>
      <c r="Q60" s="32">
        <f t="shared" si="19"/>
        <v>3.1575339689184856E-2</v>
      </c>
      <c r="R60" s="11"/>
      <c r="S60" s="22">
        <v>2770793.392</v>
      </c>
      <c r="T60" s="22">
        <v>57283.392</v>
      </c>
      <c r="U60" s="22">
        <f t="shared" si="20"/>
        <v>2713510</v>
      </c>
      <c r="V60" s="26">
        <f t="shared" si="21"/>
        <v>2550.9119999999966</v>
      </c>
      <c r="W60" s="22">
        <v>0</v>
      </c>
      <c r="X60" s="22">
        <f t="shared" si="22"/>
        <v>88230.912000000011</v>
      </c>
      <c r="Y60" s="22">
        <f t="shared" si="23"/>
        <v>85680</v>
      </c>
      <c r="Z60" s="32">
        <f t="shared" si="24"/>
        <v>3.1843194174905123E-2</v>
      </c>
      <c r="AA60" s="32">
        <f t="shared" si="25"/>
        <v>3.1575339689184856E-2</v>
      </c>
      <c r="AB60" s="42"/>
      <c r="AC60" s="22">
        <v>2770793.392</v>
      </c>
      <c r="AD60" s="22">
        <v>57283.392</v>
      </c>
      <c r="AE60" s="22">
        <f t="shared" si="26"/>
        <v>2713510</v>
      </c>
      <c r="AF60" s="26">
        <f t="shared" si="27"/>
        <v>2550.9119999999966</v>
      </c>
      <c r="AG60" s="22">
        <v>0</v>
      </c>
      <c r="AH60" s="22">
        <f t="shared" si="28"/>
        <v>88230.912000000011</v>
      </c>
      <c r="AI60" s="22">
        <f t="shared" si="29"/>
        <v>85680</v>
      </c>
      <c r="AJ60" s="32">
        <f t="shared" si="30"/>
        <v>3.1843194174905123E-2</v>
      </c>
      <c r="AK60" s="32">
        <f t="shared" si="31"/>
        <v>3.1575339689184856E-2</v>
      </c>
      <c r="AL60" s="11"/>
      <c r="AM60" s="22">
        <v>2770793.392</v>
      </c>
      <c r="AN60" s="22">
        <v>57283.392</v>
      </c>
      <c r="AO60" s="22">
        <f t="shared" si="32"/>
        <v>2713510</v>
      </c>
      <c r="AP60" s="26">
        <f t="shared" si="33"/>
        <v>2550.9119999999966</v>
      </c>
      <c r="AQ60" s="22">
        <v>0</v>
      </c>
      <c r="AR60" s="22">
        <f t="shared" si="34"/>
        <v>88230.912000000011</v>
      </c>
      <c r="AS60" s="22">
        <f t="shared" si="35"/>
        <v>85680</v>
      </c>
      <c r="AT60" s="32">
        <f t="shared" si="36"/>
        <v>3.1843194174905123E-2</v>
      </c>
      <c r="AU60" s="32">
        <f t="shared" si="37"/>
        <v>3.1575339689184856E-2</v>
      </c>
      <c r="AV60" s="42"/>
      <c r="AW60" s="22">
        <v>2770793.392</v>
      </c>
      <c r="AX60" s="22">
        <v>57283.392</v>
      </c>
      <c r="AY60" s="22">
        <f t="shared" si="38"/>
        <v>2713510</v>
      </c>
      <c r="AZ60" s="26">
        <f t="shared" si="39"/>
        <v>2550.9119999999966</v>
      </c>
      <c r="BA60" s="22">
        <v>0</v>
      </c>
      <c r="BB60" s="22">
        <f t="shared" si="40"/>
        <v>88230.912000000011</v>
      </c>
      <c r="BC60" s="22">
        <f t="shared" si="41"/>
        <v>85680</v>
      </c>
      <c r="BD60" s="32">
        <f t="shared" si="42"/>
        <v>3.1843194174905123E-2</v>
      </c>
      <c r="BE60" s="32">
        <f t="shared" si="43"/>
        <v>3.1575339689184856E-2</v>
      </c>
      <c r="BF60" s="11"/>
      <c r="BG60" s="22">
        <v>2770793.392</v>
      </c>
      <c r="BH60" s="22">
        <v>57283.392</v>
      </c>
      <c r="BI60" s="22">
        <f t="shared" si="44"/>
        <v>2713510</v>
      </c>
      <c r="BJ60" s="26">
        <f t="shared" si="45"/>
        <v>2550.9119999999966</v>
      </c>
      <c r="BK60" s="22">
        <v>0</v>
      </c>
      <c r="BL60" s="22">
        <f t="shared" si="46"/>
        <v>88230.912000000011</v>
      </c>
      <c r="BM60" s="22">
        <f t="shared" si="47"/>
        <v>85680</v>
      </c>
      <c r="BN60" s="32">
        <f t="shared" si="48"/>
        <v>3.1843194174905123E-2</v>
      </c>
      <c r="BO60" s="32">
        <f t="shared" si="49"/>
        <v>3.1575339689184856E-2</v>
      </c>
      <c r="BP60" s="42"/>
      <c r="BQ60" s="22">
        <v>2770793.392</v>
      </c>
      <c r="BR60" s="22">
        <v>57283.392</v>
      </c>
      <c r="BS60" s="22">
        <f t="shared" si="50"/>
        <v>2713510</v>
      </c>
      <c r="BT60" s="26">
        <f t="shared" si="51"/>
        <v>2550.9119999999966</v>
      </c>
      <c r="BU60" s="22">
        <v>0</v>
      </c>
      <c r="BV60" s="22">
        <f t="shared" si="52"/>
        <v>88230.912000000011</v>
      </c>
      <c r="BW60" s="22">
        <f t="shared" si="53"/>
        <v>85680</v>
      </c>
      <c r="BX60" s="32">
        <f t="shared" si="54"/>
        <v>3.1843194174905123E-2</v>
      </c>
      <c r="BY60" s="32">
        <f t="shared" si="55"/>
        <v>3.1575339689184856E-2</v>
      </c>
      <c r="BZ60" s="42"/>
      <c r="CA60" s="22">
        <v>2770793.392</v>
      </c>
      <c r="CB60" s="22">
        <v>57283.392</v>
      </c>
      <c r="CC60" s="22">
        <f t="shared" si="56"/>
        <v>2713510</v>
      </c>
      <c r="CD60" s="26">
        <f t="shared" si="57"/>
        <v>2550.9119999999966</v>
      </c>
      <c r="CE60" s="22">
        <v>0</v>
      </c>
      <c r="CF60" s="22">
        <f t="shared" si="58"/>
        <v>88230.912000000011</v>
      </c>
      <c r="CG60" s="22">
        <f t="shared" si="59"/>
        <v>85680</v>
      </c>
      <c r="CH60" s="32">
        <f t="shared" si="60"/>
        <v>3.1843194174905123E-2</v>
      </c>
      <c r="CI60" s="32">
        <f t="shared" si="61"/>
        <v>3.1575339689184856E-2</v>
      </c>
      <c r="CJ60" s="42"/>
      <c r="CK60" s="22">
        <v>2770793.392</v>
      </c>
      <c r="CL60" s="22">
        <v>57283.392</v>
      </c>
      <c r="CM60" s="22">
        <f t="shared" si="62"/>
        <v>2713510</v>
      </c>
      <c r="CN60" s="26">
        <f t="shared" si="63"/>
        <v>2550.9119999999966</v>
      </c>
      <c r="CO60" s="22">
        <v>0</v>
      </c>
      <c r="CP60" s="22">
        <f t="shared" si="64"/>
        <v>88230.912000000011</v>
      </c>
      <c r="CQ60" s="22">
        <f t="shared" si="65"/>
        <v>85680</v>
      </c>
      <c r="CR60" s="32">
        <f t="shared" si="66"/>
        <v>3.1843194174905123E-2</v>
      </c>
      <c r="CS60" s="32">
        <f t="shared" si="67"/>
        <v>3.1575339689184856E-2</v>
      </c>
      <c r="CT60" s="42"/>
      <c r="CU60" s="22">
        <v>2770793.392</v>
      </c>
      <c r="CV60" s="22">
        <v>57283.392</v>
      </c>
      <c r="CW60" s="22">
        <f t="shared" si="68"/>
        <v>2713510</v>
      </c>
      <c r="CX60" s="26">
        <f t="shared" si="69"/>
        <v>2550.9119999999966</v>
      </c>
      <c r="CY60" s="22">
        <v>0</v>
      </c>
      <c r="CZ60" s="22">
        <f t="shared" si="70"/>
        <v>88230.912000000011</v>
      </c>
      <c r="DA60" s="22">
        <f t="shared" si="71"/>
        <v>85680</v>
      </c>
      <c r="DB60" s="32">
        <f t="shared" si="72"/>
        <v>3.1843194174905123E-2</v>
      </c>
      <c r="DC60" s="32">
        <f t="shared" si="73"/>
        <v>3.1575339689184856E-2</v>
      </c>
      <c r="DD60" s="42"/>
      <c r="DE60" s="22">
        <v>2770793.392</v>
      </c>
      <c r="DF60" s="22">
        <v>57283.392</v>
      </c>
      <c r="DG60" s="22">
        <f t="shared" si="74"/>
        <v>2713510</v>
      </c>
      <c r="DH60" s="26">
        <f t="shared" si="75"/>
        <v>2550.9119999999966</v>
      </c>
      <c r="DI60" s="22">
        <v>0</v>
      </c>
      <c r="DJ60" s="22">
        <f t="shared" si="76"/>
        <v>88230.912000000011</v>
      </c>
      <c r="DK60" s="22">
        <f t="shared" si="77"/>
        <v>85680</v>
      </c>
      <c r="DL60" s="32">
        <f t="shared" si="78"/>
        <v>3.1843194174905123E-2</v>
      </c>
      <c r="DM60" s="32">
        <f t="shared" si="79"/>
        <v>3.1575339689184856E-2</v>
      </c>
      <c r="DN60" s="42"/>
      <c r="DO60" s="22">
        <v>2770793.392</v>
      </c>
      <c r="DP60" s="22">
        <v>57283.392</v>
      </c>
      <c r="DQ60" s="22">
        <f t="shared" si="80"/>
        <v>2713510</v>
      </c>
      <c r="DR60" s="26">
        <f t="shared" si="81"/>
        <v>2550.9119999999966</v>
      </c>
      <c r="DS60" s="22">
        <v>0</v>
      </c>
      <c r="DT60" s="22">
        <f t="shared" si="82"/>
        <v>88230.912000000011</v>
      </c>
      <c r="DU60" s="22">
        <f t="shared" si="83"/>
        <v>85680</v>
      </c>
      <c r="DV60" s="32">
        <f t="shared" si="84"/>
        <v>3.1843194174905123E-2</v>
      </c>
      <c r="DW60" s="32">
        <f t="shared" si="85"/>
        <v>3.1575339689184856E-2</v>
      </c>
      <c r="DX60" s="42"/>
      <c r="DY60" s="22">
        <v>2770793.392</v>
      </c>
      <c r="DZ60" s="22">
        <v>57283.392</v>
      </c>
      <c r="EA60" s="22">
        <f t="shared" si="86"/>
        <v>2713510</v>
      </c>
      <c r="EB60" s="26">
        <f t="shared" si="87"/>
        <v>2550.9119999999966</v>
      </c>
      <c r="EC60" s="22">
        <v>0</v>
      </c>
      <c r="ED60" s="22">
        <f t="shared" si="88"/>
        <v>88230.912000000011</v>
      </c>
      <c r="EE60" s="22">
        <f t="shared" si="89"/>
        <v>85680</v>
      </c>
      <c r="EF60" s="32">
        <f t="shared" si="90"/>
        <v>3.1843194174905123E-2</v>
      </c>
      <c r="EG60" s="32">
        <f t="shared" si="91"/>
        <v>3.1575339689184856E-2</v>
      </c>
      <c r="EH60" s="42"/>
      <c r="EI60" s="45">
        <v>0</v>
      </c>
    </row>
    <row r="61" spans="1:139" x14ac:dyDescent="0.3">
      <c r="A61" s="20">
        <v>8912679</v>
      </c>
      <c r="B61" s="37" t="s">
        <v>150</v>
      </c>
      <c r="C61" s="21">
        <v>86</v>
      </c>
      <c r="D61" s="22">
        <v>460678.66037030995</v>
      </c>
      <c r="E61" s="22">
        <v>10819.968000000001</v>
      </c>
      <c r="F61" s="22">
        <f t="shared" si="13"/>
        <v>449858.69237030996</v>
      </c>
      <c r="G61" s="11"/>
      <c r="H61" s="34">
        <v>86</v>
      </c>
      <c r="I61" s="22">
        <v>530914.89710755111</v>
      </c>
      <c r="J61" s="22">
        <v>11227.666499999999</v>
      </c>
      <c r="K61" s="22">
        <f t="shared" si="14"/>
        <v>519687.23060755112</v>
      </c>
      <c r="L61" s="26">
        <f t="shared" si="15"/>
        <v>407.6984999999986</v>
      </c>
      <c r="M61" s="22">
        <v>0</v>
      </c>
      <c r="N61" s="22">
        <f t="shared" si="16"/>
        <v>70236.236737241154</v>
      </c>
      <c r="O61" s="22">
        <f t="shared" si="17"/>
        <v>69828.538237241155</v>
      </c>
      <c r="P61" s="32">
        <f t="shared" si="18"/>
        <v>0.13229283472716893</v>
      </c>
      <c r="Q61" s="32">
        <f t="shared" si="19"/>
        <v>0.13436646914646461</v>
      </c>
      <c r="R61" s="11"/>
      <c r="S61" s="22">
        <v>530914.89710755111</v>
      </c>
      <c r="T61" s="22">
        <v>11227.666499999999</v>
      </c>
      <c r="U61" s="22">
        <f t="shared" si="20"/>
        <v>519687.23060755112</v>
      </c>
      <c r="V61" s="26">
        <f t="shared" si="21"/>
        <v>407.6984999999986</v>
      </c>
      <c r="W61" s="22">
        <v>0</v>
      </c>
      <c r="X61" s="22">
        <f t="shared" si="22"/>
        <v>70236.236737241154</v>
      </c>
      <c r="Y61" s="22">
        <f t="shared" si="23"/>
        <v>69828.538237241155</v>
      </c>
      <c r="Z61" s="32">
        <f t="shared" si="24"/>
        <v>0.13229283472716893</v>
      </c>
      <c r="AA61" s="32">
        <f t="shared" si="25"/>
        <v>0.13436646914646461</v>
      </c>
      <c r="AB61" s="42"/>
      <c r="AC61" s="22">
        <v>530914.89710755111</v>
      </c>
      <c r="AD61" s="22">
        <v>11227.666499999999</v>
      </c>
      <c r="AE61" s="22">
        <f t="shared" si="26"/>
        <v>519687.23060755112</v>
      </c>
      <c r="AF61" s="26">
        <f t="shared" si="27"/>
        <v>407.6984999999986</v>
      </c>
      <c r="AG61" s="22">
        <v>0</v>
      </c>
      <c r="AH61" s="22">
        <f t="shared" si="28"/>
        <v>70236.236737241154</v>
      </c>
      <c r="AI61" s="22">
        <f t="shared" si="29"/>
        <v>69828.538237241155</v>
      </c>
      <c r="AJ61" s="32">
        <f t="shared" si="30"/>
        <v>0.13229283472716893</v>
      </c>
      <c r="AK61" s="32">
        <f t="shared" si="31"/>
        <v>0.13436646914646461</v>
      </c>
      <c r="AL61" s="11"/>
      <c r="AM61" s="22">
        <v>530914.89710755111</v>
      </c>
      <c r="AN61" s="22">
        <v>11227.666499999999</v>
      </c>
      <c r="AO61" s="22">
        <f t="shared" si="32"/>
        <v>519687.23060755112</v>
      </c>
      <c r="AP61" s="26">
        <f t="shared" si="33"/>
        <v>407.6984999999986</v>
      </c>
      <c r="AQ61" s="22">
        <v>0</v>
      </c>
      <c r="AR61" s="22">
        <f t="shared" si="34"/>
        <v>70236.236737241154</v>
      </c>
      <c r="AS61" s="22">
        <f t="shared" si="35"/>
        <v>69828.538237241155</v>
      </c>
      <c r="AT61" s="32">
        <f t="shared" si="36"/>
        <v>0.13229283472716893</v>
      </c>
      <c r="AU61" s="32">
        <f t="shared" si="37"/>
        <v>0.13436646914646461</v>
      </c>
      <c r="AV61" s="42"/>
      <c r="AW61" s="22">
        <v>530914.89710755111</v>
      </c>
      <c r="AX61" s="22">
        <v>11227.666499999999</v>
      </c>
      <c r="AY61" s="22">
        <f t="shared" si="38"/>
        <v>519687.23060755112</v>
      </c>
      <c r="AZ61" s="26">
        <f t="shared" si="39"/>
        <v>407.6984999999986</v>
      </c>
      <c r="BA61" s="22">
        <v>0</v>
      </c>
      <c r="BB61" s="22">
        <f t="shared" si="40"/>
        <v>70236.236737241154</v>
      </c>
      <c r="BC61" s="22">
        <f t="shared" si="41"/>
        <v>69828.538237241155</v>
      </c>
      <c r="BD61" s="32">
        <f t="shared" si="42"/>
        <v>0.13229283472716893</v>
      </c>
      <c r="BE61" s="32">
        <f t="shared" si="43"/>
        <v>0.13436646914646461</v>
      </c>
      <c r="BF61" s="11"/>
      <c r="BG61" s="22">
        <v>530914.89710755111</v>
      </c>
      <c r="BH61" s="22">
        <v>11227.666499999999</v>
      </c>
      <c r="BI61" s="22">
        <f t="shared" si="44"/>
        <v>519687.23060755112</v>
      </c>
      <c r="BJ61" s="26">
        <f t="shared" si="45"/>
        <v>407.6984999999986</v>
      </c>
      <c r="BK61" s="22">
        <v>0</v>
      </c>
      <c r="BL61" s="22">
        <f t="shared" si="46"/>
        <v>70236.236737241154</v>
      </c>
      <c r="BM61" s="22">
        <f t="shared" si="47"/>
        <v>69828.538237241155</v>
      </c>
      <c r="BN61" s="32">
        <f t="shared" si="48"/>
        <v>0.13229283472716893</v>
      </c>
      <c r="BO61" s="32">
        <f t="shared" si="49"/>
        <v>0.13436646914646461</v>
      </c>
      <c r="BP61" s="42"/>
      <c r="BQ61" s="22">
        <v>529771.79947421793</v>
      </c>
      <c r="BR61" s="22">
        <v>11227.666499999999</v>
      </c>
      <c r="BS61" s="22">
        <f t="shared" si="50"/>
        <v>518544.13297421794</v>
      </c>
      <c r="BT61" s="26">
        <f t="shared" si="51"/>
        <v>407.6984999999986</v>
      </c>
      <c r="BU61" s="22">
        <v>0</v>
      </c>
      <c r="BV61" s="22">
        <f t="shared" si="52"/>
        <v>69093.139103907975</v>
      </c>
      <c r="BW61" s="22">
        <f t="shared" si="53"/>
        <v>68685.440603907977</v>
      </c>
      <c r="BX61" s="32">
        <f t="shared" si="54"/>
        <v>0.13042056820027184</v>
      </c>
      <c r="BY61" s="32">
        <f t="shared" si="55"/>
        <v>0.13245823496246756</v>
      </c>
      <c r="BZ61" s="42"/>
      <c r="CA61" s="22">
        <v>530622.80792137503</v>
      </c>
      <c r="CB61" s="22">
        <v>11227.666499999999</v>
      </c>
      <c r="CC61" s="22">
        <f t="shared" si="56"/>
        <v>519395.14142137504</v>
      </c>
      <c r="CD61" s="26">
        <f t="shared" si="57"/>
        <v>407.6984999999986</v>
      </c>
      <c r="CE61" s="22">
        <v>0</v>
      </c>
      <c r="CF61" s="22">
        <f t="shared" si="58"/>
        <v>69944.147551065078</v>
      </c>
      <c r="CG61" s="22">
        <f t="shared" si="59"/>
        <v>69536.449051065079</v>
      </c>
      <c r="CH61" s="32">
        <f t="shared" si="60"/>
        <v>0.1318151924623433</v>
      </c>
      <c r="CI61" s="32">
        <f t="shared" si="61"/>
        <v>0.13387966791674613</v>
      </c>
      <c r="CJ61" s="42"/>
      <c r="CK61" s="22">
        <v>530330.71873519896</v>
      </c>
      <c r="CL61" s="22">
        <v>11227.666499999999</v>
      </c>
      <c r="CM61" s="22">
        <f t="shared" si="62"/>
        <v>519103.05223519896</v>
      </c>
      <c r="CN61" s="26">
        <f t="shared" si="63"/>
        <v>407.6984999999986</v>
      </c>
      <c r="CO61" s="22">
        <v>0</v>
      </c>
      <c r="CP61" s="22">
        <f t="shared" si="64"/>
        <v>69652.058364889002</v>
      </c>
      <c r="CQ61" s="22">
        <f t="shared" si="65"/>
        <v>69244.359864889004</v>
      </c>
      <c r="CR61" s="32">
        <f t="shared" si="66"/>
        <v>0.13133702405737349</v>
      </c>
      <c r="CS61" s="32">
        <f t="shared" si="67"/>
        <v>0.13339231885986921</v>
      </c>
      <c r="CT61" s="42"/>
      <c r="CU61" s="22">
        <v>530914.89710755111</v>
      </c>
      <c r="CV61" s="22">
        <v>11227.666499999999</v>
      </c>
      <c r="CW61" s="22">
        <f t="shared" si="68"/>
        <v>519687.23060755112</v>
      </c>
      <c r="CX61" s="26">
        <f t="shared" si="69"/>
        <v>407.6984999999986</v>
      </c>
      <c r="CY61" s="22">
        <v>0</v>
      </c>
      <c r="CZ61" s="22">
        <f t="shared" si="70"/>
        <v>70236.236737241154</v>
      </c>
      <c r="DA61" s="22">
        <f t="shared" si="71"/>
        <v>69828.538237241155</v>
      </c>
      <c r="DB61" s="32">
        <f t="shared" si="72"/>
        <v>0.13229283472716893</v>
      </c>
      <c r="DC61" s="32">
        <f t="shared" si="73"/>
        <v>0.13436646914646461</v>
      </c>
      <c r="DD61" s="42"/>
      <c r="DE61" s="22">
        <v>506919.63315878401</v>
      </c>
      <c r="DF61" s="22">
        <v>11227.666499999999</v>
      </c>
      <c r="DG61" s="22">
        <f t="shared" si="74"/>
        <v>495691.96665878402</v>
      </c>
      <c r="DH61" s="26">
        <f t="shared" si="75"/>
        <v>407.6984999999986</v>
      </c>
      <c r="DI61" s="22">
        <v>-23995.263948767104</v>
      </c>
      <c r="DJ61" s="22">
        <f t="shared" si="76"/>
        <v>46240.972788474057</v>
      </c>
      <c r="DK61" s="22">
        <f t="shared" si="77"/>
        <v>45833.274288474058</v>
      </c>
      <c r="DL61" s="32">
        <f t="shared" si="78"/>
        <v>9.1219534150475193E-2</v>
      </c>
      <c r="DM61" s="32">
        <f t="shared" si="79"/>
        <v>9.2463217827421409E-2</v>
      </c>
      <c r="DN61" s="42"/>
      <c r="DO61" s="22">
        <v>522968.011208713</v>
      </c>
      <c r="DP61" s="22">
        <v>11227.666499999999</v>
      </c>
      <c r="DQ61" s="22">
        <f t="shared" si="80"/>
        <v>511740.344708713</v>
      </c>
      <c r="DR61" s="26">
        <f t="shared" si="81"/>
        <v>407.6984999999986</v>
      </c>
      <c r="DS61" s="22">
        <v>-7946.8858988381307</v>
      </c>
      <c r="DT61" s="22">
        <f t="shared" si="82"/>
        <v>62289.350838403043</v>
      </c>
      <c r="DU61" s="22">
        <f t="shared" si="83"/>
        <v>61881.652338403044</v>
      </c>
      <c r="DV61" s="32">
        <f t="shared" si="84"/>
        <v>0.11910738229368256</v>
      </c>
      <c r="DW61" s="32">
        <f t="shared" si="85"/>
        <v>0.12092392749222579</v>
      </c>
      <c r="DX61" s="42"/>
      <c r="DY61" s="22">
        <v>499468.60049274552</v>
      </c>
      <c r="DZ61" s="22">
        <v>11227.666499999999</v>
      </c>
      <c r="EA61" s="22">
        <f t="shared" si="86"/>
        <v>488240.93399274553</v>
      </c>
      <c r="EB61" s="26">
        <f t="shared" si="87"/>
        <v>407.6984999999986</v>
      </c>
      <c r="EC61" s="22">
        <v>-31446.296614805564</v>
      </c>
      <c r="ED61" s="22">
        <f t="shared" si="88"/>
        <v>38789.940122435568</v>
      </c>
      <c r="EE61" s="22">
        <f t="shared" si="89"/>
        <v>38382.241622435569</v>
      </c>
      <c r="EF61" s="32">
        <f t="shared" si="90"/>
        <v>7.7662419788086301E-2</v>
      </c>
      <c r="EG61" s="32">
        <f t="shared" si="91"/>
        <v>7.8613321723257773E-2</v>
      </c>
      <c r="EH61" s="42"/>
      <c r="EI61" s="45">
        <v>-44308.609626501355</v>
      </c>
    </row>
    <row r="62" spans="1:139" x14ac:dyDescent="0.3">
      <c r="A62" s="20">
        <v>8912685</v>
      </c>
      <c r="B62" s="20" t="s">
        <v>200</v>
      </c>
      <c r="C62" s="21">
        <v>198</v>
      </c>
      <c r="D62" s="22">
        <v>973153.33289722679</v>
      </c>
      <c r="E62" s="22">
        <v>78382.833200000008</v>
      </c>
      <c r="F62" s="22">
        <f t="shared" si="13"/>
        <v>894770.4996972268</v>
      </c>
      <c r="G62" s="11"/>
      <c r="H62" s="34">
        <v>198</v>
      </c>
      <c r="I62" s="22">
        <v>1057613.4610398991</v>
      </c>
      <c r="J62" s="22">
        <v>112912.4057</v>
      </c>
      <c r="K62" s="22">
        <f t="shared" si="14"/>
        <v>944701.05533989915</v>
      </c>
      <c r="L62" s="26">
        <f t="shared" si="15"/>
        <v>34529.572499999995</v>
      </c>
      <c r="M62" s="22">
        <v>0</v>
      </c>
      <c r="N62" s="22">
        <f t="shared" si="16"/>
        <v>84460.128142672358</v>
      </c>
      <c r="O62" s="22">
        <f t="shared" si="17"/>
        <v>49930.555642672349</v>
      </c>
      <c r="P62" s="32">
        <f t="shared" si="18"/>
        <v>7.9859165237578272E-2</v>
      </c>
      <c r="Q62" s="32">
        <f t="shared" si="19"/>
        <v>5.2853286614258692E-2</v>
      </c>
      <c r="R62" s="11"/>
      <c r="S62" s="22">
        <v>1057613.4610398991</v>
      </c>
      <c r="T62" s="22">
        <v>112912.4057</v>
      </c>
      <c r="U62" s="22">
        <f t="shared" si="20"/>
        <v>944701.05533989915</v>
      </c>
      <c r="V62" s="26">
        <f t="shared" si="21"/>
        <v>34529.572499999995</v>
      </c>
      <c r="W62" s="22">
        <v>0</v>
      </c>
      <c r="X62" s="22">
        <f t="shared" si="22"/>
        <v>84460.128142672358</v>
      </c>
      <c r="Y62" s="22">
        <f t="shared" si="23"/>
        <v>49930.555642672349</v>
      </c>
      <c r="Z62" s="32">
        <f t="shared" si="24"/>
        <v>7.9859165237578272E-2</v>
      </c>
      <c r="AA62" s="32">
        <f t="shared" si="25"/>
        <v>5.2853286614258692E-2</v>
      </c>
      <c r="AB62" s="42"/>
      <c r="AC62" s="22">
        <v>1057613.4610398991</v>
      </c>
      <c r="AD62" s="22">
        <v>112912.4057</v>
      </c>
      <c r="AE62" s="22">
        <f t="shared" si="26"/>
        <v>944701.05533989915</v>
      </c>
      <c r="AF62" s="26">
        <f t="shared" si="27"/>
        <v>34529.572499999995</v>
      </c>
      <c r="AG62" s="22">
        <v>0</v>
      </c>
      <c r="AH62" s="22">
        <f t="shared" si="28"/>
        <v>84460.128142672358</v>
      </c>
      <c r="AI62" s="22">
        <f t="shared" si="29"/>
        <v>49930.555642672349</v>
      </c>
      <c r="AJ62" s="32">
        <f t="shared" si="30"/>
        <v>7.9859165237578272E-2</v>
      </c>
      <c r="AK62" s="32">
        <f t="shared" si="31"/>
        <v>5.2853286614258692E-2</v>
      </c>
      <c r="AL62" s="11"/>
      <c r="AM62" s="22">
        <v>1057613.4610398991</v>
      </c>
      <c r="AN62" s="22">
        <v>112912.4057</v>
      </c>
      <c r="AO62" s="22">
        <f t="shared" si="32"/>
        <v>944701.05533989915</v>
      </c>
      <c r="AP62" s="26">
        <f t="shared" si="33"/>
        <v>34529.572499999995</v>
      </c>
      <c r="AQ62" s="22">
        <v>0</v>
      </c>
      <c r="AR62" s="22">
        <f t="shared" si="34"/>
        <v>84460.128142672358</v>
      </c>
      <c r="AS62" s="22">
        <f t="shared" si="35"/>
        <v>49930.555642672349</v>
      </c>
      <c r="AT62" s="32">
        <f t="shared" si="36"/>
        <v>7.9859165237578272E-2</v>
      </c>
      <c r="AU62" s="32">
        <f t="shared" si="37"/>
        <v>5.2853286614258692E-2</v>
      </c>
      <c r="AV62" s="42"/>
      <c r="AW62" s="22">
        <v>1057613.4610398991</v>
      </c>
      <c r="AX62" s="22">
        <v>112912.4057</v>
      </c>
      <c r="AY62" s="22">
        <f t="shared" si="38"/>
        <v>944701.05533989915</v>
      </c>
      <c r="AZ62" s="26">
        <f t="shared" si="39"/>
        <v>34529.572499999995</v>
      </c>
      <c r="BA62" s="22">
        <v>0</v>
      </c>
      <c r="BB62" s="22">
        <f t="shared" si="40"/>
        <v>84460.128142672358</v>
      </c>
      <c r="BC62" s="22">
        <f t="shared" si="41"/>
        <v>49930.555642672349</v>
      </c>
      <c r="BD62" s="32">
        <f t="shared" si="42"/>
        <v>7.9859165237578272E-2</v>
      </c>
      <c r="BE62" s="32">
        <f t="shared" si="43"/>
        <v>5.2853286614258692E-2</v>
      </c>
      <c r="BF62" s="11"/>
      <c r="BG62" s="22">
        <v>1057613.4610398991</v>
      </c>
      <c r="BH62" s="22">
        <v>112912.4057</v>
      </c>
      <c r="BI62" s="22">
        <f t="shared" si="44"/>
        <v>944701.05533989915</v>
      </c>
      <c r="BJ62" s="26">
        <f t="shared" si="45"/>
        <v>34529.572499999995</v>
      </c>
      <c r="BK62" s="22">
        <v>0</v>
      </c>
      <c r="BL62" s="22">
        <f t="shared" si="46"/>
        <v>84460.128142672358</v>
      </c>
      <c r="BM62" s="22">
        <f t="shared" si="47"/>
        <v>49930.555642672349</v>
      </c>
      <c r="BN62" s="32">
        <f t="shared" si="48"/>
        <v>7.9859165237578272E-2</v>
      </c>
      <c r="BO62" s="32">
        <f t="shared" si="49"/>
        <v>5.2853286614258692E-2</v>
      </c>
      <c r="BP62" s="42"/>
      <c r="BQ62" s="22">
        <v>1054051.6240294117</v>
      </c>
      <c r="BR62" s="22">
        <v>112912.4057</v>
      </c>
      <c r="BS62" s="22">
        <f t="shared" si="50"/>
        <v>941139.2183294117</v>
      </c>
      <c r="BT62" s="26">
        <f t="shared" si="51"/>
        <v>34529.572499999995</v>
      </c>
      <c r="BU62" s="22">
        <v>0</v>
      </c>
      <c r="BV62" s="22">
        <f t="shared" si="52"/>
        <v>80898.29113218491</v>
      </c>
      <c r="BW62" s="22">
        <f t="shared" si="53"/>
        <v>46368.7186321849</v>
      </c>
      <c r="BX62" s="32">
        <f t="shared" si="54"/>
        <v>7.6749837757403391E-2</v>
      </c>
      <c r="BY62" s="32">
        <f t="shared" si="55"/>
        <v>4.9268713628247938E-2</v>
      </c>
      <c r="BZ62" s="42"/>
      <c r="CA62" s="22">
        <v>1056791.4193592269</v>
      </c>
      <c r="CB62" s="22">
        <v>112912.4057</v>
      </c>
      <c r="CC62" s="22">
        <f t="shared" si="56"/>
        <v>943879.01365922694</v>
      </c>
      <c r="CD62" s="26">
        <f t="shared" si="57"/>
        <v>34529.572499999995</v>
      </c>
      <c r="CE62" s="22">
        <v>0</v>
      </c>
      <c r="CF62" s="22">
        <f t="shared" si="58"/>
        <v>83638.086462000152</v>
      </c>
      <c r="CG62" s="22">
        <f t="shared" si="59"/>
        <v>49108.513962000143</v>
      </c>
      <c r="CH62" s="32">
        <f t="shared" si="60"/>
        <v>7.9143419344484392E-2</v>
      </c>
      <c r="CI62" s="32">
        <f t="shared" si="61"/>
        <v>5.2028399033490984E-2</v>
      </c>
      <c r="CJ62" s="42"/>
      <c r="CK62" s="22">
        <v>1055969.3776785547</v>
      </c>
      <c r="CL62" s="22">
        <v>112912.4057</v>
      </c>
      <c r="CM62" s="22">
        <f t="shared" si="62"/>
        <v>943056.97197855473</v>
      </c>
      <c r="CN62" s="26">
        <f t="shared" si="63"/>
        <v>34529.572499999995</v>
      </c>
      <c r="CO62" s="22">
        <v>0</v>
      </c>
      <c r="CP62" s="22">
        <f t="shared" si="64"/>
        <v>82816.044781327946</v>
      </c>
      <c r="CQ62" s="22">
        <f t="shared" si="65"/>
        <v>48286.472281327937</v>
      </c>
      <c r="CR62" s="32">
        <f t="shared" si="66"/>
        <v>7.8426559076353999E-2</v>
      </c>
      <c r="CS62" s="32">
        <f t="shared" si="67"/>
        <v>5.1202073380595271E-2</v>
      </c>
      <c r="CT62" s="42"/>
      <c r="CU62" s="22">
        <v>1057613.4610398991</v>
      </c>
      <c r="CV62" s="22">
        <v>112912.4057</v>
      </c>
      <c r="CW62" s="22">
        <f t="shared" si="68"/>
        <v>944701.05533989915</v>
      </c>
      <c r="CX62" s="26">
        <f t="shared" si="69"/>
        <v>34529.572499999995</v>
      </c>
      <c r="CY62" s="22">
        <v>0</v>
      </c>
      <c r="CZ62" s="22">
        <f t="shared" si="70"/>
        <v>84460.128142672358</v>
      </c>
      <c r="DA62" s="22">
        <f t="shared" si="71"/>
        <v>49930.555642672349</v>
      </c>
      <c r="DB62" s="32">
        <f t="shared" si="72"/>
        <v>7.9859165237578272E-2</v>
      </c>
      <c r="DC62" s="32">
        <f t="shared" si="73"/>
        <v>5.2853286614258692E-2</v>
      </c>
      <c r="DD62" s="42"/>
      <c r="DE62" s="22">
        <v>1057613.4610398991</v>
      </c>
      <c r="DF62" s="22">
        <v>112912.4057</v>
      </c>
      <c r="DG62" s="22">
        <f t="shared" si="74"/>
        <v>944701.05533989915</v>
      </c>
      <c r="DH62" s="26">
        <f t="shared" si="75"/>
        <v>34529.572499999995</v>
      </c>
      <c r="DI62" s="22">
        <v>0</v>
      </c>
      <c r="DJ62" s="22">
        <f t="shared" si="76"/>
        <v>84460.128142672358</v>
      </c>
      <c r="DK62" s="22">
        <f t="shared" si="77"/>
        <v>49930.555642672349</v>
      </c>
      <c r="DL62" s="32">
        <f t="shared" si="78"/>
        <v>7.9859165237578272E-2</v>
      </c>
      <c r="DM62" s="32">
        <f t="shared" si="79"/>
        <v>5.2853286614258692E-2</v>
      </c>
      <c r="DN62" s="42"/>
      <c r="DO62" s="22">
        <v>1057613.4610398991</v>
      </c>
      <c r="DP62" s="22">
        <v>112912.4057</v>
      </c>
      <c r="DQ62" s="22">
        <f t="shared" si="80"/>
        <v>944701.05533989915</v>
      </c>
      <c r="DR62" s="26">
        <f t="shared" si="81"/>
        <v>34529.572499999995</v>
      </c>
      <c r="DS62" s="22">
        <v>0</v>
      </c>
      <c r="DT62" s="22">
        <f t="shared" si="82"/>
        <v>84460.128142672358</v>
      </c>
      <c r="DU62" s="22">
        <f t="shared" si="83"/>
        <v>49930.555642672349</v>
      </c>
      <c r="DV62" s="32">
        <f t="shared" si="84"/>
        <v>7.9859165237578272E-2</v>
      </c>
      <c r="DW62" s="32">
        <f t="shared" si="85"/>
        <v>5.2853286614258692E-2</v>
      </c>
      <c r="DX62" s="42"/>
      <c r="DY62" s="22">
        <v>1057613.4610398991</v>
      </c>
      <c r="DZ62" s="22">
        <v>112912.4057</v>
      </c>
      <c r="EA62" s="22">
        <f t="shared" si="86"/>
        <v>944701.05533989915</v>
      </c>
      <c r="EB62" s="26">
        <f t="shared" si="87"/>
        <v>34529.572499999995</v>
      </c>
      <c r="EC62" s="22">
        <v>0</v>
      </c>
      <c r="ED62" s="22">
        <f t="shared" si="88"/>
        <v>84460.128142672358</v>
      </c>
      <c r="EE62" s="22">
        <f t="shared" si="89"/>
        <v>49930.555642672349</v>
      </c>
      <c r="EF62" s="32">
        <f t="shared" si="90"/>
        <v>7.9859165237578272E-2</v>
      </c>
      <c r="EG62" s="32">
        <f t="shared" si="91"/>
        <v>5.2853286614258692E-2</v>
      </c>
      <c r="EH62" s="42"/>
      <c r="EI62" s="45">
        <v>0</v>
      </c>
    </row>
    <row r="63" spans="1:139" x14ac:dyDescent="0.3">
      <c r="A63" s="20">
        <v>8912693</v>
      </c>
      <c r="B63" s="20" t="s">
        <v>17</v>
      </c>
      <c r="C63" s="21">
        <v>483</v>
      </c>
      <c r="D63" s="22">
        <v>2090485.24</v>
      </c>
      <c r="E63" s="22">
        <v>30490.240000000002</v>
      </c>
      <c r="F63" s="22">
        <f t="shared" si="13"/>
        <v>2059995</v>
      </c>
      <c r="G63" s="11"/>
      <c r="H63" s="34">
        <v>483</v>
      </c>
      <c r="I63" s="22">
        <v>2159526.2960000001</v>
      </c>
      <c r="J63" s="22">
        <v>31911.295999999998</v>
      </c>
      <c r="K63" s="22">
        <f t="shared" si="14"/>
        <v>2127615</v>
      </c>
      <c r="L63" s="26">
        <f t="shared" si="15"/>
        <v>1421.0559999999969</v>
      </c>
      <c r="M63" s="22">
        <v>0</v>
      </c>
      <c r="N63" s="22">
        <f t="shared" si="16"/>
        <v>69041.056000000099</v>
      </c>
      <c r="O63" s="22">
        <f t="shared" si="17"/>
        <v>67620</v>
      </c>
      <c r="P63" s="32">
        <f t="shared" si="18"/>
        <v>3.1970463211252367E-2</v>
      </c>
      <c r="Q63" s="32">
        <f t="shared" si="19"/>
        <v>3.1782065834279227E-2</v>
      </c>
      <c r="R63" s="11"/>
      <c r="S63" s="22">
        <v>2159526.2960000001</v>
      </c>
      <c r="T63" s="22">
        <v>31911.295999999998</v>
      </c>
      <c r="U63" s="22">
        <f t="shared" si="20"/>
        <v>2127615</v>
      </c>
      <c r="V63" s="26">
        <f t="shared" si="21"/>
        <v>1421.0559999999969</v>
      </c>
      <c r="W63" s="22">
        <v>0</v>
      </c>
      <c r="X63" s="22">
        <f t="shared" si="22"/>
        <v>69041.056000000099</v>
      </c>
      <c r="Y63" s="22">
        <f t="shared" si="23"/>
        <v>67620</v>
      </c>
      <c r="Z63" s="32">
        <f t="shared" si="24"/>
        <v>3.1970463211252367E-2</v>
      </c>
      <c r="AA63" s="32">
        <f t="shared" si="25"/>
        <v>3.1782065834279227E-2</v>
      </c>
      <c r="AB63" s="42"/>
      <c r="AC63" s="22">
        <v>2159526.2960000001</v>
      </c>
      <c r="AD63" s="22">
        <v>31911.295999999998</v>
      </c>
      <c r="AE63" s="22">
        <f t="shared" si="26"/>
        <v>2127615</v>
      </c>
      <c r="AF63" s="26">
        <f t="shared" si="27"/>
        <v>1421.0559999999969</v>
      </c>
      <c r="AG63" s="22">
        <v>0</v>
      </c>
      <c r="AH63" s="22">
        <f t="shared" si="28"/>
        <v>69041.056000000099</v>
      </c>
      <c r="AI63" s="22">
        <f t="shared" si="29"/>
        <v>67620</v>
      </c>
      <c r="AJ63" s="32">
        <f t="shared" si="30"/>
        <v>3.1970463211252367E-2</v>
      </c>
      <c r="AK63" s="32">
        <f t="shared" si="31"/>
        <v>3.1782065834279227E-2</v>
      </c>
      <c r="AL63" s="11"/>
      <c r="AM63" s="22">
        <v>2159526.2960000001</v>
      </c>
      <c r="AN63" s="22">
        <v>31911.295999999998</v>
      </c>
      <c r="AO63" s="22">
        <f t="shared" si="32"/>
        <v>2127615</v>
      </c>
      <c r="AP63" s="26">
        <f t="shared" si="33"/>
        <v>1421.0559999999969</v>
      </c>
      <c r="AQ63" s="22">
        <v>0</v>
      </c>
      <c r="AR63" s="22">
        <f t="shared" si="34"/>
        <v>69041.056000000099</v>
      </c>
      <c r="AS63" s="22">
        <f t="shared" si="35"/>
        <v>67620</v>
      </c>
      <c r="AT63" s="32">
        <f t="shared" si="36"/>
        <v>3.1970463211252367E-2</v>
      </c>
      <c r="AU63" s="32">
        <f t="shared" si="37"/>
        <v>3.1782065834279227E-2</v>
      </c>
      <c r="AV63" s="42"/>
      <c r="AW63" s="22">
        <v>2159526.2960000001</v>
      </c>
      <c r="AX63" s="22">
        <v>31911.295999999998</v>
      </c>
      <c r="AY63" s="22">
        <f t="shared" si="38"/>
        <v>2127615</v>
      </c>
      <c r="AZ63" s="26">
        <f t="shared" si="39"/>
        <v>1421.0559999999969</v>
      </c>
      <c r="BA63" s="22">
        <v>0</v>
      </c>
      <c r="BB63" s="22">
        <f t="shared" si="40"/>
        <v>69041.056000000099</v>
      </c>
      <c r="BC63" s="22">
        <f t="shared" si="41"/>
        <v>67620</v>
      </c>
      <c r="BD63" s="32">
        <f t="shared" si="42"/>
        <v>3.1970463211252367E-2</v>
      </c>
      <c r="BE63" s="32">
        <f t="shared" si="43"/>
        <v>3.1782065834279227E-2</v>
      </c>
      <c r="BF63" s="11"/>
      <c r="BG63" s="22">
        <v>2159526.2960000001</v>
      </c>
      <c r="BH63" s="22">
        <v>31911.295999999998</v>
      </c>
      <c r="BI63" s="22">
        <f t="shared" si="44"/>
        <v>2127615</v>
      </c>
      <c r="BJ63" s="26">
        <f t="shared" si="45"/>
        <v>1421.0559999999969</v>
      </c>
      <c r="BK63" s="22">
        <v>0</v>
      </c>
      <c r="BL63" s="22">
        <f t="shared" si="46"/>
        <v>69041.056000000099</v>
      </c>
      <c r="BM63" s="22">
        <f t="shared" si="47"/>
        <v>67620</v>
      </c>
      <c r="BN63" s="32">
        <f t="shared" si="48"/>
        <v>3.1970463211252367E-2</v>
      </c>
      <c r="BO63" s="32">
        <f t="shared" si="49"/>
        <v>3.1782065834279227E-2</v>
      </c>
      <c r="BP63" s="42"/>
      <c r="BQ63" s="22">
        <v>2159526.2960000001</v>
      </c>
      <c r="BR63" s="22">
        <v>31911.295999999998</v>
      </c>
      <c r="BS63" s="22">
        <f t="shared" si="50"/>
        <v>2127615</v>
      </c>
      <c r="BT63" s="26">
        <f t="shared" si="51"/>
        <v>1421.0559999999969</v>
      </c>
      <c r="BU63" s="22">
        <v>0</v>
      </c>
      <c r="BV63" s="22">
        <f t="shared" si="52"/>
        <v>69041.056000000099</v>
      </c>
      <c r="BW63" s="22">
        <f t="shared" si="53"/>
        <v>67620</v>
      </c>
      <c r="BX63" s="32">
        <f t="shared" si="54"/>
        <v>3.1970463211252367E-2</v>
      </c>
      <c r="BY63" s="32">
        <f t="shared" si="55"/>
        <v>3.1782065834279227E-2</v>
      </c>
      <c r="BZ63" s="42"/>
      <c r="CA63" s="22">
        <v>2159526.2960000001</v>
      </c>
      <c r="CB63" s="22">
        <v>31911.295999999998</v>
      </c>
      <c r="CC63" s="22">
        <f t="shared" si="56"/>
        <v>2127615</v>
      </c>
      <c r="CD63" s="26">
        <f t="shared" si="57"/>
        <v>1421.0559999999969</v>
      </c>
      <c r="CE63" s="22">
        <v>0</v>
      </c>
      <c r="CF63" s="22">
        <f t="shared" si="58"/>
        <v>69041.056000000099</v>
      </c>
      <c r="CG63" s="22">
        <f t="shared" si="59"/>
        <v>67620</v>
      </c>
      <c r="CH63" s="32">
        <f t="shared" si="60"/>
        <v>3.1970463211252367E-2</v>
      </c>
      <c r="CI63" s="32">
        <f t="shared" si="61"/>
        <v>3.1782065834279227E-2</v>
      </c>
      <c r="CJ63" s="42"/>
      <c r="CK63" s="22">
        <v>2159526.2960000001</v>
      </c>
      <c r="CL63" s="22">
        <v>31911.295999999998</v>
      </c>
      <c r="CM63" s="22">
        <f t="shared" si="62"/>
        <v>2127615</v>
      </c>
      <c r="CN63" s="26">
        <f t="shared" si="63"/>
        <v>1421.0559999999969</v>
      </c>
      <c r="CO63" s="22">
        <v>0</v>
      </c>
      <c r="CP63" s="22">
        <f t="shared" si="64"/>
        <v>69041.056000000099</v>
      </c>
      <c r="CQ63" s="22">
        <f t="shared" si="65"/>
        <v>67620</v>
      </c>
      <c r="CR63" s="32">
        <f t="shared" si="66"/>
        <v>3.1970463211252367E-2</v>
      </c>
      <c r="CS63" s="32">
        <f t="shared" si="67"/>
        <v>3.1782065834279227E-2</v>
      </c>
      <c r="CT63" s="42"/>
      <c r="CU63" s="22">
        <v>2159526.2960000001</v>
      </c>
      <c r="CV63" s="22">
        <v>31911.295999999998</v>
      </c>
      <c r="CW63" s="22">
        <f t="shared" si="68"/>
        <v>2127615</v>
      </c>
      <c r="CX63" s="26">
        <f t="shared" si="69"/>
        <v>1421.0559999999969</v>
      </c>
      <c r="CY63" s="22">
        <v>0</v>
      </c>
      <c r="CZ63" s="22">
        <f t="shared" si="70"/>
        <v>69041.056000000099</v>
      </c>
      <c r="DA63" s="22">
        <f t="shared" si="71"/>
        <v>67620</v>
      </c>
      <c r="DB63" s="32">
        <f t="shared" si="72"/>
        <v>3.1970463211252367E-2</v>
      </c>
      <c r="DC63" s="32">
        <f t="shared" si="73"/>
        <v>3.1782065834279227E-2</v>
      </c>
      <c r="DD63" s="42"/>
      <c r="DE63" s="22">
        <v>2159526.2960000001</v>
      </c>
      <c r="DF63" s="22">
        <v>31911.295999999998</v>
      </c>
      <c r="DG63" s="22">
        <f t="shared" si="74"/>
        <v>2127615</v>
      </c>
      <c r="DH63" s="26">
        <f t="shared" si="75"/>
        <v>1421.0559999999969</v>
      </c>
      <c r="DI63" s="22">
        <v>0</v>
      </c>
      <c r="DJ63" s="22">
        <f t="shared" si="76"/>
        <v>69041.056000000099</v>
      </c>
      <c r="DK63" s="22">
        <f t="shared" si="77"/>
        <v>67620</v>
      </c>
      <c r="DL63" s="32">
        <f t="shared" si="78"/>
        <v>3.1970463211252367E-2</v>
      </c>
      <c r="DM63" s="32">
        <f t="shared" si="79"/>
        <v>3.1782065834279227E-2</v>
      </c>
      <c r="DN63" s="42"/>
      <c r="DO63" s="22">
        <v>2159526.2960000001</v>
      </c>
      <c r="DP63" s="22">
        <v>31911.295999999998</v>
      </c>
      <c r="DQ63" s="22">
        <f t="shared" si="80"/>
        <v>2127615</v>
      </c>
      <c r="DR63" s="26">
        <f t="shared" si="81"/>
        <v>1421.0559999999969</v>
      </c>
      <c r="DS63" s="22">
        <v>0</v>
      </c>
      <c r="DT63" s="22">
        <f t="shared" si="82"/>
        <v>69041.056000000099</v>
      </c>
      <c r="DU63" s="22">
        <f t="shared" si="83"/>
        <v>67620</v>
      </c>
      <c r="DV63" s="32">
        <f t="shared" si="84"/>
        <v>3.1970463211252367E-2</v>
      </c>
      <c r="DW63" s="32">
        <f t="shared" si="85"/>
        <v>3.1782065834279227E-2</v>
      </c>
      <c r="DX63" s="42"/>
      <c r="DY63" s="22">
        <v>2159526.2960000001</v>
      </c>
      <c r="DZ63" s="22">
        <v>31911.295999999998</v>
      </c>
      <c r="EA63" s="22">
        <f t="shared" si="86"/>
        <v>2127615</v>
      </c>
      <c r="EB63" s="26">
        <f t="shared" si="87"/>
        <v>1421.0559999999969</v>
      </c>
      <c r="EC63" s="22">
        <v>0</v>
      </c>
      <c r="ED63" s="22">
        <f t="shared" si="88"/>
        <v>69041.056000000099</v>
      </c>
      <c r="EE63" s="22">
        <f t="shared" si="89"/>
        <v>67620</v>
      </c>
      <c r="EF63" s="32">
        <f t="shared" si="90"/>
        <v>3.1970463211252367E-2</v>
      </c>
      <c r="EG63" s="32">
        <f t="shared" si="91"/>
        <v>3.1782065834279227E-2</v>
      </c>
      <c r="EH63" s="42"/>
      <c r="EI63" s="45">
        <v>0</v>
      </c>
    </row>
    <row r="64" spans="1:139" x14ac:dyDescent="0.3">
      <c r="A64" s="20">
        <v>8912700</v>
      </c>
      <c r="B64" s="20" t="s">
        <v>201</v>
      </c>
      <c r="C64" s="21">
        <v>125</v>
      </c>
      <c r="D64" s="22">
        <v>638149.77641829266</v>
      </c>
      <c r="E64" s="22">
        <v>16643.420400000003</v>
      </c>
      <c r="F64" s="22">
        <f t="shared" si="13"/>
        <v>621506.35601829272</v>
      </c>
      <c r="G64" s="11"/>
      <c r="H64" s="34">
        <v>125</v>
      </c>
      <c r="I64" s="22">
        <v>650830.96120000014</v>
      </c>
      <c r="J64" s="22">
        <v>11771.116399999999</v>
      </c>
      <c r="K64" s="22">
        <f t="shared" si="14"/>
        <v>639059.84480000008</v>
      </c>
      <c r="L64" s="26">
        <f t="shared" si="15"/>
        <v>-4872.3040000000037</v>
      </c>
      <c r="M64" s="22">
        <v>4531.8834402298762</v>
      </c>
      <c r="N64" s="22">
        <f t="shared" si="16"/>
        <v>12681.184781707474</v>
      </c>
      <c r="O64" s="22">
        <f t="shared" si="17"/>
        <v>17553.488781707361</v>
      </c>
      <c r="P64" s="32">
        <f t="shared" si="18"/>
        <v>1.9484605892635998E-2</v>
      </c>
      <c r="Q64" s="32">
        <f t="shared" si="19"/>
        <v>2.7467676031500451E-2</v>
      </c>
      <c r="R64" s="11"/>
      <c r="S64" s="22">
        <v>650830.96120000014</v>
      </c>
      <c r="T64" s="22">
        <v>11771.116399999999</v>
      </c>
      <c r="U64" s="22">
        <f t="shared" si="20"/>
        <v>639059.84480000008</v>
      </c>
      <c r="V64" s="26">
        <f t="shared" si="21"/>
        <v>-4872.3040000000037</v>
      </c>
      <c r="W64" s="22">
        <v>4531.8834402298762</v>
      </c>
      <c r="X64" s="22">
        <f t="shared" si="22"/>
        <v>12681.184781707474</v>
      </c>
      <c r="Y64" s="22">
        <f t="shared" si="23"/>
        <v>17553.488781707361</v>
      </c>
      <c r="Z64" s="32">
        <f t="shared" si="24"/>
        <v>1.9484605892635998E-2</v>
      </c>
      <c r="AA64" s="32">
        <f t="shared" si="25"/>
        <v>2.7467676031500451E-2</v>
      </c>
      <c r="AB64" s="42"/>
      <c r="AC64" s="22">
        <v>652107.72441200004</v>
      </c>
      <c r="AD64" s="22">
        <v>11771.116399999999</v>
      </c>
      <c r="AE64" s="22">
        <f t="shared" si="26"/>
        <v>640336.6080120001</v>
      </c>
      <c r="AF64" s="26">
        <f t="shared" si="27"/>
        <v>-4872.3040000000037</v>
      </c>
      <c r="AG64" s="22">
        <v>5808.646652229877</v>
      </c>
      <c r="AH64" s="22">
        <f t="shared" si="28"/>
        <v>13957.947993707377</v>
      </c>
      <c r="AI64" s="22">
        <f t="shared" si="29"/>
        <v>18830.251993707381</v>
      </c>
      <c r="AJ64" s="32">
        <f t="shared" si="30"/>
        <v>2.1404359235727716E-2</v>
      </c>
      <c r="AK64" s="32">
        <f t="shared" si="31"/>
        <v>2.9406802231982491E-2</v>
      </c>
      <c r="AL64" s="11"/>
      <c r="AM64" s="22">
        <v>652107.72441200004</v>
      </c>
      <c r="AN64" s="22">
        <v>11771.116399999999</v>
      </c>
      <c r="AO64" s="22">
        <f t="shared" si="32"/>
        <v>640336.6080120001</v>
      </c>
      <c r="AP64" s="26">
        <f t="shared" si="33"/>
        <v>-4872.3040000000037</v>
      </c>
      <c r="AQ64" s="22">
        <v>5808.646652229877</v>
      </c>
      <c r="AR64" s="22">
        <f t="shared" si="34"/>
        <v>13957.947993707377</v>
      </c>
      <c r="AS64" s="22">
        <f t="shared" si="35"/>
        <v>18830.251993707381</v>
      </c>
      <c r="AT64" s="32">
        <f t="shared" si="36"/>
        <v>2.1404359235727716E-2</v>
      </c>
      <c r="AU64" s="32">
        <f t="shared" si="37"/>
        <v>2.9406802231982491E-2</v>
      </c>
      <c r="AV64" s="42"/>
      <c r="AW64" s="22">
        <v>653384.48762400006</v>
      </c>
      <c r="AX64" s="22">
        <v>11771.116399999999</v>
      </c>
      <c r="AY64" s="22">
        <f t="shared" si="38"/>
        <v>641613.37122400012</v>
      </c>
      <c r="AZ64" s="26">
        <f t="shared" si="39"/>
        <v>-4872.3040000000037</v>
      </c>
      <c r="BA64" s="22">
        <v>7085.4098642298777</v>
      </c>
      <c r="BB64" s="22">
        <f t="shared" si="40"/>
        <v>15234.711205707397</v>
      </c>
      <c r="BC64" s="22">
        <f t="shared" si="41"/>
        <v>20107.015205707401</v>
      </c>
      <c r="BD64" s="32">
        <f t="shared" si="42"/>
        <v>2.3316609889389418E-2</v>
      </c>
      <c r="BE64" s="32">
        <f t="shared" si="43"/>
        <v>3.1338210996677683E-2</v>
      </c>
      <c r="BF64" s="11"/>
      <c r="BG64" s="22">
        <v>653384.48762400006</v>
      </c>
      <c r="BH64" s="22">
        <v>11771.116399999999</v>
      </c>
      <c r="BI64" s="22">
        <f t="shared" si="44"/>
        <v>641613.37122400012</v>
      </c>
      <c r="BJ64" s="26">
        <f t="shared" si="45"/>
        <v>-4872.3040000000037</v>
      </c>
      <c r="BK64" s="22">
        <v>7085.4098642298777</v>
      </c>
      <c r="BL64" s="22">
        <f t="shared" si="46"/>
        <v>15234.711205707397</v>
      </c>
      <c r="BM64" s="22">
        <f t="shared" si="47"/>
        <v>20107.015205707401</v>
      </c>
      <c r="BN64" s="32">
        <f t="shared" si="48"/>
        <v>2.3316609889389418E-2</v>
      </c>
      <c r="BO64" s="32">
        <f t="shared" si="49"/>
        <v>3.1338210996677683E-2</v>
      </c>
      <c r="BP64" s="42"/>
      <c r="BQ64" s="22">
        <v>653384.48762400006</v>
      </c>
      <c r="BR64" s="22">
        <v>11771.116399999999</v>
      </c>
      <c r="BS64" s="22">
        <f t="shared" si="50"/>
        <v>641613.37122400012</v>
      </c>
      <c r="BT64" s="26">
        <f t="shared" si="51"/>
        <v>-4872.3040000000037</v>
      </c>
      <c r="BU64" s="22">
        <v>9104.1188676782258</v>
      </c>
      <c r="BV64" s="22">
        <f t="shared" si="52"/>
        <v>15234.711205707397</v>
      </c>
      <c r="BW64" s="22">
        <f t="shared" si="53"/>
        <v>20107.015205707401</v>
      </c>
      <c r="BX64" s="32">
        <f t="shared" si="54"/>
        <v>2.3316609889389418E-2</v>
      </c>
      <c r="BY64" s="32">
        <f t="shared" si="55"/>
        <v>3.1338210996677683E-2</v>
      </c>
      <c r="BZ64" s="42"/>
      <c r="CA64" s="22">
        <v>653384.48762400006</v>
      </c>
      <c r="CB64" s="22">
        <v>11771.116399999999</v>
      </c>
      <c r="CC64" s="22">
        <f t="shared" si="56"/>
        <v>641613.37122400012</v>
      </c>
      <c r="CD64" s="26">
        <f t="shared" si="57"/>
        <v>-4872.3040000000037</v>
      </c>
      <c r="CE64" s="22">
        <v>7558.6742320459898</v>
      </c>
      <c r="CF64" s="22">
        <f t="shared" si="58"/>
        <v>15234.711205707397</v>
      </c>
      <c r="CG64" s="22">
        <f t="shared" si="59"/>
        <v>20107.015205707401</v>
      </c>
      <c r="CH64" s="32">
        <f t="shared" si="60"/>
        <v>2.3316609889389418E-2</v>
      </c>
      <c r="CI64" s="32">
        <f t="shared" si="61"/>
        <v>3.1338210996677683E-2</v>
      </c>
      <c r="CJ64" s="42"/>
      <c r="CK64" s="22">
        <v>653384.48762400006</v>
      </c>
      <c r="CL64" s="22">
        <v>11771.116399999999</v>
      </c>
      <c r="CM64" s="22">
        <f t="shared" si="62"/>
        <v>641613.37122400012</v>
      </c>
      <c r="CN64" s="26">
        <f t="shared" si="63"/>
        <v>-4872.3040000000037</v>
      </c>
      <c r="CO64" s="22">
        <v>8031.9385998621601</v>
      </c>
      <c r="CP64" s="22">
        <f t="shared" si="64"/>
        <v>15234.711205707397</v>
      </c>
      <c r="CQ64" s="22">
        <f t="shared" si="65"/>
        <v>20107.015205707401</v>
      </c>
      <c r="CR64" s="32">
        <f t="shared" si="66"/>
        <v>2.3316609889389418E-2</v>
      </c>
      <c r="CS64" s="32">
        <f t="shared" si="67"/>
        <v>3.1338210996677683E-2</v>
      </c>
      <c r="CT64" s="42"/>
      <c r="CU64" s="22">
        <v>650830.96120000014</v>
      </c>
      <c r="CV64" s="22">
        <v>11771.116399999999</v>
      </c>
      <c r="CW64" s="22">
        <f t="shared" si="68"/>
        <v>639059.84480000008</v>
      </c>
      <c r="CX64" s="26">
        <f t="shared" si="69"/>
        <v>-4872.3040000000037</v>
      </c>
      <c r="CY64" s="22">
        <v>4531.8834402298762</v>
      </c>
      <c r="CZ64" s="22">
        <f t="shared" si="70"/>
        <v>12681.184781707474</v>
      </c>
      <c r="DA64" s="22">
        <f t="shared" si="71"/>
        <v>17553.488781707361</v>
      </c>
      <c r="DB64" s="32">
        <f t="shared" si="72"/>
        <v>1.9484605892635998E-2</v>
      </c>
      <c r="DC64" s="32">
        <f t="shared" si="73"/>
        <v>2.7467676031500451E-2</v>
      </c>
      <c r="DD64" s="42"/>
      <c r="DE64" s="22">
        <v>650830.96120000014</v>
      </c>
      <c r="DF64" s="22">
        <v>11771.116399999999</v>
      </c>
      <c r="DG64" s="22">
        <f t="shared" si="74"/>
        <v>639059.84480000008</v>
      </c>
      <c r="DH64" s="26">
        <f t="shared" si="75"/>
        <v>-4872.3040000000037</v>
      </c>
      <c r="DI64" s="22">
        <v>4531.8834402298762</v>
      </c>
      <c r="DJ64" s="22">
        <f t="shared" si="76"/>
        <v>12681.184781707474</v>
      </c>
      <c r="DK64" s="22">
        <f t="shared" si="77"/>
        <v>17553.488781707361</v>
      </c>
      <c r="DL64" s="32">
        <f t="shared" si="78"/>
        <v>1.9484605892635998E-2</v>
      </c>
      <c r="DM64" s="32">
        <f t="shared" si="79"/>
        <v>2.7467676031500451E-2</v>
      </c>
      <c r="DN64" s="42"/>
      <c r="DO64" s="22">
        <v>653384.48762400006</v>
      </c>
      <c r="DP64" s="22">
        <v>11771.116399999999</v>
      </c>
      <c r="DQ64" s="22">
        <f t="shared" si="80"/>
        <v>641613.37122400012</v>
      </c>
      <c r="DR64" s="26">
        <f t="shared" si="81"/>
        <v>-4872.3040000000037</v>
      </c>
      <c r="DS64" s="22">
        <v>7085.4098642298777</v>
      </c>
      <c r="DT64" s="22">
        <f t="shared" si="82"/>
        <v>15234.711205707397</v>
      </c>
      <c r="DU64" s="22">
        <f t="shared" si="83"/>
        <v>20107.015205707401</v>
      </c>
      <c r="DV64" s="32">
        <f t="shared" si="84"/>
        <v>2.3316609889389418E-2</v>
      </c>
      <c r="DW64" s="32">
        <f t="shared" si="85"/>
        <v>3.1338210996677683E-2</v>
      </c>
      <c r="DX64" s="42"/>
      <c r="DY64" s="22">
        <v>653384.48762400006</v>
      </c>
      <c r="DZ64" s="22">
        <v>11771.116399999999</v>
      </c>
      <c r="EA64" s="22">
        <f t="shared" si="86"/>
        <v>641613.37122400012</v>
      </c>
      <c r="EB64" s="26">
        <f t="shared" si="87"/>
        <v>-4872.3040000000037</v>
      </c>
      <c r="EC64" s="22">
        <v>7085.4098642298777</v>
      </c>
      <c r="ED64" s="22">
        <f t="shared" si="88"/>
        <v>15234.711205707397</v>
      </c>
      <c r="EE64" s="22">
        <f t="shared" si="89"/>
        <v>20107.015205707401</v>
      </c>
      <c r="EF64" s="32">
        <f t="shared" si="90"/>
        <v>2.3316609889389418E-2</v>
      </c>
      <c r="EG64" s="32">
        <f t="shared" si="91"/>
        <v>3.1338210996677683E-2</v>
      </c>
      <c r="EH64" s="42"/>
      <c r="EI64" s="45">
        <v>19995.405453350169</v>
      </c>
    </row>
    <row r="65" spans="1:139" x14ac:dyDescent="0.3">
      <c r="A65" s="20">
        <v>8912704</v>
      </c>
      <c r="B65" s="20" t="s">
        <v>151</v>
      </c>
      <c r="C65" s="21">
        <v>206</v>
      </c>
      <c r="D65" s="22">
        <v>1004808.9148613465</v>
      </c>
      <c r="E65" s="22">
        <v>18525.975999999999</v>
      </c>
      <c r="F65" s="22">
        <f t="shared" si="13"/>
        <v>986282.93886134645</v>
      </c>
      <c r="G65" s="11"/>
      <c r="H65" s="34">
        <v>206</v>
      </c>
      <c r="I65" s="22">
        <v>1032690.6511999997</v>
      </c>
      <c r="J65" s="22">
        <v>21060.695</v>
      </c>
      <c r="K65" s="22">
        <f t="shared" si="14"/>
        <v>1011629.9561999998</v>
      </c>
      <c r="L65" s="26">
        <f t="shared" si="15"/>
        <v>2534.719000000001</v>
      </c>
      <c r="M65" s="22">
        <v>46319.838925398741</v>
      </c>
      <c r="N65" s="22">
        <f t="shared" si="16"/>
        <v>27881.736338653252</v>
      </c>
      <c r="O65" s="22">
        <f t="shared" si="17"/>
        <v>25347.017338653328</v>
      </c>
      <c r="P65" s="32">
        <f t="shared" si="18"/>
        <v>2.699911760240525E-2</v>
      </c>
      <c r="Q65" s="32">
        <f t="shared" si="19"/>
        <v>2.5055621557377259E-2</v>
      </c>
      <c r="R65" s="11"/>
      <c r="S65" s="22">
        <v>1032690.6511999997</v>
      </c>
      <c r="T65" s="22">
        <v>21060.695</v>
      </c>
      <c r="U65" s="22">
        <f t="shared" si="20"/>
        <v>1011629.9561999998</v>
      </c>
      <c r="V65" s="26">
        <f t="shared" si="21"/>
        <v>2534.719000000001</v>
      </c>
      <c r="W65" s="22">
        <v>46319.838925398741</v>
      </c>
      <c r="X65" s="22">
        <f t="shared" si="22"/>
        <v>27881.736338653252</v>
      </c>
      <c r="Y65" s="22">
        <f t="shared" si="23"/>
        <v>25347.017338653328</v>
      </c>
      <c r="Z65" s="32">
        <f t="shared" si="24"/>
        <v>2.699911760240525E-2</v>
      </c>
      <c r="AA65" s="32">
        <f t="shared" si="25"/>
        <v>2.5055621557377259E-2</v>
      </c>
      <c r="AB65" s="42"/>
      <c r="AC65" s="22">
        <v>1034898.8396904997</v>
      </c>
      <c r="AD65" s="22">
        <v>21060.695</v>
      </c>
      <c r="AE65" s="22">
        <f t="shared" si="26"/>
        <v>1013838.1446904998</v>
      </c>
      <c r="AF65" s="26">
        <f t="shared" si="27"/>
        <v>2534.719000000001</v>
      </c>
      <c r="AG65" s="22">
        <v>48528.027415898745</v>
      </c>
      <c r="AH65" s="22">
        <f t="shared" si="28"/>
        <v>30089.924829153228</v>
      </c>
      <c r="AI65" s="22">
        <f t="shared" si="29"/>
        <v>27555.205829153303</v>
      </c>
      <c r="AJ65" s="32">
        <f t="shared" si="30"/>
        <v>2.9075232935957315E-2</v>
      </c>
      <c r="AK65" s="32">
        <f t="shared" si="31"/>
        <v>2.7179097544771547E-2</v>
      </c>
      <c r="AL65" s="11"/>
      <c r="AM65" s="22">
        <v>1034898.8396904997</v>
      </c>
      <c r="AN65" s="22">
        <v>21060.695</v>
      </c>
      <c r="AO65" s="22">
        <f t="shared" si="32"/>
        <v>1013838.1446904998</v>
      </c>
      <c r="AP65" s="26">
        <f t="shared" si="33"/>
        <v>2534.719000000001</v>
      </c>
      <c r="AQ65" s="22">
        <v>48528.027415898745</v>
      </c>
      <c r="AR65" s="22">
        <f t="shared" si="34"/>
        <v>30089.924829153228</v>
      </c>
      <c r="AS65" s="22">
        <f t="shared" si="35"/>
        <v>27555.205829153303</v>
      </c>
      <c r="AT65" s="32">
        <f t="shared" si="36"/>
        <v>2.9075232935957315E-2</v>
      </c>
      <c r="AU65" s="32">
        <f t="shared" si="37"/>
        <v>2.7179097544771547E-2</v>
      </c>
      <c r="AV65" s="42"/>
      <c r="AW65" s="22">
        <v>1037107.0281809997</v>
      </c>
      <c r="AX65" s="22">
        <v>21060.695</v>
      </c>
      <c r="AY65" s="22">
        <f t="shared" si="38"/>
        <v>1016046.3331809997</v>
      </c>
      <c r="AZ65" s="26">
        <f t="shared" si="39"/>
        <v>2534.719000000001</v>
      </c>
      <c r="BA65" s="22">
        <v>50736.215906398742</v>
      </c>
      <c r="BB65" s="22">
        <f t="shared" si="40"/>
        <v>32298.113319653203</v>
      </c>
      <c r="BC65" s="22">
        <f t="shared" si="41"/>
        <v>29763.394319653278</v>
      </c>
      <c r="BD65" s="32">
        <f t="shared" si="42"/>
        <v>3.1142507419221171E-2</v>
      </c>
      <c r="BE65" s="32">
        <f t="shared" si="43"/>
        <v>2.9293343568763404E-2</v>
      </c>
      <c r="BF65" s="11"/>
      <c r="BG65" s="22">
        <v>1037107.0281809997</v>
      </c>
      <c r="BH65" s="22">
        <v>21060.695</v>
      </c>
      <c r="BI65" s="22">
        <f t="shared" si="44"/>
        <v>1016046.3331809997</v>
      </c>
      <c r="BJ65" s="26">
        <f t="shared" si="45"/>
        <v>2534.719000000001</v>
      </c>
      <c r="BK65" s="22">
        <v>50736.215906398742</v>
      </c>
      <c r="BL65" s="22">
        <f t="shared" si="46"/>
        <v>32298.113319653203</v>
      </c>
      <c r="BM65" s="22">
        <f t="shared" si="47"/>
        <v>29763.394319653278</v>
      </c>
      <c r="BN65" s="32">
        <f t="shared" si="48"/>
        <v>3.1142507419221171E-2</v>
      </c>
      <c r="BO65" s="32">
        <f t="shared" si="49"/>
        <v>2.9293343568763404E-2</v>
      </c>
      <c r="BP65" s="42"/>
      <c r="BQ65" s="22">
        <v>1037107.0281809998</v>
      </c>
      <c r="BR65" s="22">
        <v>21060.695</v>
      </c>
      <c r="BS65" s="22">
        <f t="shared" si="50"/>
        <v>1016046.3331809998</v>
      </c>
      <c r="BT65" s="26">
        <f t="shared" si="51"/>
        <v>2534.719000000001</v>
      </c>
      <c r="BU65" s="22">
        <v>54132.790698241137</v>
      </c>
      <c r="BV65" s="22">
        <f t="shared" si="52"/>
        <v>32298.113319653319</v>
      </c>
      <c r="BW65" s="22">
        <f t="shared" si="53"/>
        <v>29763.394319653395</v>
      </c>
      <c r="BX65" s="32">
        <f t="shared" si="54"/>
        <v>3.1142507419221279E-2</v>
      </c>
      <c r="BY65" s="32">
        <f t="shared" si="55"/>
        <v>2.9293343568763515E-2</v>
      </c>
      <c r="BZ65" s="42"/>
      <c r="CA65" s="22">
        <v>1037107.0281809997</v>
      </c>
      <c r="CB65" s="22">
        <v>21060.695</v>
      </c>
      <c r="CC65" s="22">
        <f t="shared" si="56"/>
        <v>1016046.3331809997</v>
      </c>
      <c r="CD65" s="26">
        <f t="shared" si="57"/>
        <v>2534.719000000001</v>
      </c>
      <c r="CE65" s="22">
        <v>51624.184773393848</v>
      </c>
      <c r="CF65" s="22">
        <f t="shared" si="58"/>
        <v>32298.113319653203</v>
      </c>
      <c r="CG65" s="22">
        <f t="shared" si="59"/>
        <v>29763.394319653278</v>
      </c>
      <c r="CH65" s="32">
        <f t="shared" si="60"/>
        <v>3.1142507419221171E-2</v>
      </c>
      <c r="CI65" s="32">
        <f t="shared" si="61"/>
        <v>2.9293343568763404E-2</v>
      </c>
      <c r="CJ65" s="42"/>
      <c r="CK65" s="22">
        <v>1037107.0281809998</v>
      </c>
      <c r="CL65" s="22">
        <v>21060.695</v>
      </c>
      <c r="CM65" s="22">
        <f t="shared" si="62"/>
        <v>1016046.3331809998</v>
      </c>
      <c r="CN65" s="26">
        <f t="shared" si="63"/>
        <v>2534.719000000001</v>
      </c>
      <c r="CO65" s="22">
        <v>52512.153640388955</v>
      </c>
      <c r="CP65" s="22">
        <f t="shared" si="64"/>
        <v>32298.113319653319</v>
      </c>
      <c r="CQ65" s="22">
        <f t="shared" si="65"/>
        <v>29763.394319653395</v>
      </c>
      <c r="CR65" s="32">
        <f t="shared" si="66"/>
        <v>3.1142507419221279E-2</v>
      </c>
      <c r="CS65" s="32">
        <f t="shared" si="67"/>
        <v>2.9293343568763515E-2</v>
      </c>
      <c r="CT65" s="42"/>
      <c r="CU65" s="22">
        <v>1032690.6511999997</v>
      </c>
      <c r="CV65" s="22">
        <v>21060.695</v>
      </c>
      <c r="CW65" s="22">
        <f t="shared" si="68"/>
        <v>1011629.9561999998</v>
      </c>
      <c r="CX65" s="26">
        <f t="shared" si="69"/>
        <v>2534.719000000001</v>
      </c>
      <c r="CY65" s="22">
        <v>46319.838925398741</v>
      </c>
      <c r="CZ65" s="22">
        <f t="shared" si="70"/>
        <v>27881.736338653252</v>
      </c>
      <c r="DA65" s="22">
        <f t="shared" si="71"/>
        <v>25347.017338653328</v>
      </c>
      <c r="DB65" s="32">
        <f t="shared" si="72"/>
        <v>2.699911760240525E-2</v>
      </c>
      <c r="DC65" s="32">
        <f t="shared" si="73"/>
        <v>2.5055621557377259E-2</v>
      </c>
      <c r="DD65" s="42"/>
      <c r="DE65" s="22">
        <v>1032690.6511999997</v>
      </c>
      <c r="DF65" s="22">
        <v>21060.695</v>
      </c>
      <c r="DG65" s="22">
        <f t="shared" si="74"/>
        <v>1011629.9561999998</v>
      </c>
      <c r="DH65" s="26">
        <f t="shared" si="75"/>
        <v>2534.719000000001</v>
      </c>
      <c r="DI65" s="22">
        <v>46319.838925398741</v>
      </c>
      <c r="DJ65" s="22">
        <f t="shared" si="76"/>
        <v>27881.736338653252</v>
      </c>
      <c r="DK65" s="22">
        <f t="shared" si="77"/>
        <v>25347.017338653328</v>
      </c>
      <c r="DL65" s="32">
        <f t="shared" si="78"/>
        <v>2.699911760240525E-2</v>
      </c>
      <c r="DM65" s="32">
        <f t="shared" si="79"/>
        <v>2.5055621557377259E-2</v>
      </c>
      <c r="DN65" s="42"/>
      <c r="DO65" s="22">
        <v>1037107.0281809997</v>
      </c>
      <c r="DP65" s="22">
        <v>21060.695</v>
      </c>
      <c r="DQ65" s="22">
        <f t="shared" si="80"/>
        <v>1016046.3331809997</v>
      </c>
      <c r="DR65" s="26">
        <f t="shared" si="81"/>
        <v>2534.719000000001</v>
      </c>
      <c r="DS65" s="22">
        <v>50736.215906398742</v>
      </c>
      <c r="DT65" s="22">
        <f t="shared" si="82"/>
        <v>32298.113319653203</v>
      </c>
      <c r="DU65" s="22">
        <f t="shared" si="83"/>
        <v>29763.394319653278</v>
      </c>
      <c r="DV65" s="32">
        <f t="shared" si="84"/>
        <v>3.1142507419221171E-2</v>
      </c>
      <c r="DW65" s="32">
        <f t="shared" si="85"/>
        <v>2.9293343568763404E-2</v>
      </c>
      <c r="DX65" s="42"/>
      <c r="DY65" s="22">
        <v>1037107.0281809997</v>
      </c>
      <c r="DZ65" s="22">
        <v>21060.695</v>
      </c>
      <c r="EA65" s="22">
        <f t="shared" si="86"/>
        <v>1016046.3331809997</v>
      </c>
      <c r="EB65" s="26">
        <f t="shared" si="87"/>
        <v>2534.719000000001</v>
      </c>
      <c r="EC65" s="22">
        <v>50736.215906398742</v>
      </c>
      <c r="ED65" s="22">
        <f t="shared" si="88"/>
        <v>32298.113319653203</v>
      </c>
      <c r="EE65" s="22">
        <f t="shared" si="89"/>
        <v>29763.394319653278</v>
      </c>
      <c r="EF65" s="32">
        <f t="shared" si="90"/>
        <v>3.1142507419221171E-2</v>
      </c>
      <c r="EG65" s="32">
        <f t="shared" si="91"/>
        <v>2.9293343568763404E-2</v>
      </c>
      <c r="EH65" s="42"/>
      <c r="EI65" s="45">
        <v>70188.299400696342</v>
      </c>
    </row>
    <row r="66" spans="1:139" x14ac:dyDescent="0.3">
      <c r="A66" s="20">
        <v>8912705</v>
      </c>
      <c r="B66" s="20" t="s">
        <v>202</v>
      </c>
      <c r="C66" s="21">
        <v>174</v>
      </c>
      <c r="D66" s="22">
        <v>860082.77085177368</v>
      </c>
      <c r="E66" s="22">
        <v>28746.1185</v>
      </c>
      <c r="F66" s="22">
        <f t="shared" si="13"/>
        <v>831336.65235177369</v>
      </c>
      <c r="G66" s="11"/>
      <c r="H66" s="34">
        <v>174</v>
      </c>
      <c r="I66" s="22">
        <v>884016.17530000024</v>
      </c>
      <c r="J66" s="22">
        <v>29848.4555</v>
      </c>
      <c r="K66" s="22">
        <f t="shared" si="14"/>
        <v>854167.7198000002</v>
      </c>
      <c r="L66" s="26">
        <f t="shared" si="15"/>
        <v>1102.3369999999995</v>
      </c>
      <c r="M66" s="22">
        <v>42244.025346702838</v>
      </c>
      <c r="N66" s="22">
        <f t="shared" si="16"/>
        <v>23933.40444822656</v>
      </c>
      <c r="O66" s="22">
        <f t="shared" si="17"/>
        <v>22831.067448226502</v>
      </c>
      <c r="P66" s="32">
        <f t="shared" si="18"/>
        <v>2.7073491545677324E-2</v>
      </c>
      <c r="Q66" s="32">
        <f t="shared" si="19"/>
        <v>2.6729021618344815E-2</v>
      </c>
      <c r="R66" s="11"/>
      <c r="S66" s="22">
        <v>884016.17530000024</v>
      </c>
      <c r="T66" s="22">
        <v>29848.4555</v>
      </c>
      <c r="U66" s="22">
        <f t="shared" si="20"/>
        <v>854167.7198000002</v>
      </c>
      <c r="V66" s="26">
        <f t="shared" si="21"/>
        <v>1102.3369999999995</v>
      </c>
      <c r="W66" s="22">
        <v>42244.025346702838</v>
      </c>
      <c r="X66" s="22">
        <f t="shared" si="22"/>
        <v>23933.40444822656</v>
      </c>
      <c r="Y66" s="22">
        <f t="shared" si="23"/>
        <v>22831.067448226502</v>
      </c>
      <c r="Z66" s="32">
        <f t="shared" si="24"/>
        <v>2.7073491545677324E-2</v>
      </c>
      <c r="AA66" s="32">
        <f t="shared" si="25"/>
        <v>2.6729021618344815E-2</v>
      </c>
      <c r="AB66" s="42"/>
      <c r="AC66" s="22">
        <v>885830.70819950022</v>
      </c>
      <c r="AD66" s="22">
        <v>29848.4555</v>
      </c>
      <c r="AE66" s="22">
        <f t="shared" si="26"/>
        <v>855982.25269950018</v>
      </c>
      <c r="AF66" s="26">
        <f t="shared" si="27"/>
        <v>1102.3369999999995</v>
      </c>
      <c r="AG66" s="22">
        <v>44058.55824620284</v>
      </c>
      <c r="AH66" s="22">
        <f t="shared" si="28"/>
        <v>25747.937347726547</v>
      </c>
      <c r="AI66" s="22">
        <f t="shared" si="29"/>
        <v>24645.600347726489</v>
      </c>
      <c r="AJ66" s="32">
        <f t="shared" si="30"/>
        <v>2.9066431214673796E-2</v>
      </c>
      <c r="AK66" s="32">
        <f t="shared" si="31"/>
        <v>2.8792186134703118E-2</v>
      </c>
      <c r="AL66" s="11"/>
      <c r="AM66" s="22">
        <v>885830.70819950022</v>
      </c>
      <c r="AN66" s="22">
        <v>29848.4555</v>
      </c>
      <c r="AO66" s="22">
        <f t="shared" si="32"/>
        <v>855982.25269950018</v>
      </c>
      <c r="AP66" s="26">
        <f t="shared" si="33"/>
        <v>1102.3369999999995</v>
      </c>
      <c r="AQ66" s="22">
        <v>44058.55824620284</v>
      </c>
      <c r="AR66" s="22">
        <f t="shared" si="34"/>
        <v>25747.937347726547</v>
      </c>
      <c r="AS66" s="22">
        <f t="shared" si="35"/>
        <v>24645.600347726489</v>
      </c>
      <c r="AT66" s="32">
        <f t="shared" si="36"/>
        <v>2.9066431214673796E-2</v>
      </c>
      <c r="AU66" s="32">
        <f t="shared" si="37"/>
        <v>2.8792186134703118E-2</v>
      </c>
      <c r="AV66" s="42"/>
      <c r="AW66" s="22">
        <v>887645.24109900021</v>
      </c>
      <c r="AX66" s="22">
        <v>29848.4555</v>
      </c>
      <c r="AY66" s="22">
        <f t="shared" si="38"/>
        <v>857796.78559900017</v>
      </c>
      <c r="AZ66" s="26">
        <f t="shared" si="39"/>
        <v>1102.3369999999995</v>
      </c>
      <c r="BA66" s="22">
        <v>45873.091145702841</v>
      </c>
      <c r="BB66" s="22">
        <f t="shared" si="40"/>
        <v>27562.470247226534</v>
      </c>
      <c r="BC66" s="22">
        <f t="shared" si="41"/>
        <v>26460.133247226477</v>
      </c>
      <c r="BD66" s="32">
        <f t="shared" si="42"/>
        <v>3.105122291096974E-2</v>
      </c>
      <c r="BE66" s="32">
        <f t="shared" si="43"/>
        <v>3.0846622057168639E-2</v>
      </c>
      <c r="BF66" s="11"/>
      <c r="BG66" s="22">
        <v>887645.24109900021</v>
      </c>
      <c r="BH66" s="22">
        <v>29848.4555</v>
      </c>
      <c r="BI66" s="22">
        <f t="shared" si="44"/>
        <v>857796.78559900017</v>
      </c>
      <c r="BJ66" s="26">
        <f t="shared" si="45"/>
        <v>1102.3369999999995</v>
      </c>
      <c r="BK66" s="22">
        <v>45873.091145702841</v>
      </c>
      <c r="BL66" s="22">
        <f t="shared" si="46"/>
        <v>27562.470247226534</v>
      </c>
      <c r="BM66" s="22">
        <f t="shared" si="47"/>
        <v>26460.133247226477</v>
      </c>
      <c r="BN66" s="32">
        <f t="shared" si="48"/>
        <v>3.105122291096974E-2</v>
      </c>
      <c r="BO66" s="32">
        <f t="shared" si="49"/>
        <v>3.0846622057168639E-2</v>
      </c>
      <c r="BP66" s="42"/>
      <c r="BQ66" s="22">
        <v>887645.24109900009</v>
      </c>
      <c r="BR66" s="22">
        <v>29848.4555</v>
      </c>
      <c r="BS66" s="22">
        <f t="shared" si="50"/>
        <v>857796.78559900005</v>
      </c>
      <c r="BT66" s="26">
        <f t="shared" si="51"/>
        <v>1102.3369999999995</v>
      </c>
      <c r="BU66" s="22">
        <v>48157.499982783767</v>
      </c>
      <c r="BV66" s="22">
        <f t="shared" si="52"/>
        <v>27562.470247226418</v>
      </c>
      <c r="BW66" s="22">
        <f t="shared" si="53"/>
        <v>26460.13324722636</v>
      </c>
      <c r="BX66" s="32">
        <f t="shared" si="54"/>
        <v>3.1051222910969612E-2</v>
      </c>
      <c r="BY66" s="32">
        <f t="shared" si="55"/>
        <v>3.0846622057168507E-2</v>
      </c>
      <c r="BZ66" s="42"/>
      <c r="CA66" s="22">
        <v>887645.24109900021</v>
      </c>
      <c r="CB66" s="22">
        <v>29848.4555</v>
      </c>
      <c r="CC66" s="22">
        <f t="shared" si="56"/>
        <v>857796.78559900017</v>
      </c>
      <c r="CD66" s="26">
        <f t="shared" si="57"/>
        <v>1102.3369999999995</v>
      </c>
      <c r="CE66" s="22">
        <v>46491.265199756905</v>
      </c>
      <c r="CF66" s="22">
        <f t="shared" si="58"/>
        <v>27562.470247226534</v>
      </c>
      <c r="CG66" s="22">
        <f t="shared" si="59"/>
        <v>26460.133247226477</v>
      </c>
      <c r="CH66" s="32">
        <f t="shared" si="60"/>
        <v>3.105122291096974E-2</v>
      </c>
      <c r="CI66" s="32">
        <f t="shared" si="61"/>
        <v>3.0846622057168639E-2</v>
      </c>
      <c r="CJ66" s="42"/>
      <c r="CK66" s="22">
        <v>887645.24109900021</v>
      </c>
      <c r="CL66" s="22">
        <v>29848.4555</v>
      </c>
      <c r="CM66" s="22">
        <f t="shared" si="62"/>
        <v>857796.78559900017</v>
      </c>
      <c r="CN66" s="26">
        <f t="shared" si="63"/>
        <v>1102.3369999999995</v>
      </c>
      <c r="CO66" s="22">
        <v>47109.439253811041</v>
      </c>
      <c r="CP66" s="22">
        <f t="shared" si="64"/>
        <v>27562.470247226534</v>
      </c>
      <c r="CQ66" s="22">
        <f t="shared" si="65"/>
        <v>26460.133247226477</v>
      </c>
      <c r="CR66" s="32">
        <f t="shared" si="66"/>
        <v>3.105122291096974E-2</v>
      </c>
      <c r="CS66" s="32">
        <f t="shared" si="67"/>
        <v>3.0846622057168639E-2</v>
      </c>
      <c r="CT66" s="42"/>
      <c r="CU66" s="22">
        <v>884016.17530000024</v>
      </c>
      <c r="CV66" s="22">
        <v>29848.4555</v>
      </c>
      <c r="CW66" s="22">
        <f t="shared" si="68"/>
        <v>854167.7198000002</v>
      </c>
      <c r="CX66" s="26">
        <f t="shared" si="69"/>
        <v>1102.3369999999995</v>
      </c>
      <c r="CY66" s="22">
        <v>42244.025346702838</v>
      </c>
      <c r="CZ66" s="22">
        <f t="shared" si="70"/>
        <v>23933.40444822656</v>
      </c>
      <c r="DA66" s="22">
        <f t="shared" si="71"/>
        <v>22831.067448226502</v>
      </c>
      <c r="DB66" s="32">
        <f t="shared" si="72"/>
        <v>2.7073491545677324E-2</v>
      </c>
      <c r="DC66" s="32">
        <f t="shared" si="73"/>
        <v>2.6729021618344815E-2</v>
      </c>
      <c r="DD66" s="42"/>
      <c r="DE66" s="22">
        <v>884016.17530000024</v>
      </c>
      <c r="DF66" s="22">
        <v>29848.4555</v>
      </c>
      <c r="DG66" s="22">
        <f t="shared" si="74"/>
        <v>854167.7198000002</v>
      </c>
      <c r="DH66" s="26">
        <f t="shared" si="75"/>
        <v>1102.3369999999995</v>
      </c>
      <c r="DI66" s="22">
        <v>42244.025346702838</v>
      </c>
      <c r="DJ66" s="22">
        <f t="shared" si="76"/>
        <v>23933.40444822656</v>
      </c>
      <c r="DK66" s="22">
        <f t="shared" si="77"/>
        <v>22831.067448226502</v>
      </c>
      <c r="DL66" s="32">
        <f t="shared" si="78"/>
        <v>2.7073491545677324E-2</v>
      </c>
      <c r="DM66" s="32">
        <f t="shared" si="79"/>
        <v>2.6729021618344815E-2</v>
      </c>
      <c r="DN66" s="42"/>
      <c r="DO66" s="22">
        <v>887645.24109900021</v>
      </c>
      <c r="DP66" s="22">
        <v>29848.4555</v>
      </c>
      <c r="DQ66" s="22">
        <f t="shared" si="80"/>
        <v>857796.78559900017</v>
      </c>
      <c r="DR66" s="26">
        <f t="shared" si="81"/>
        <v>1102.3369999999995</v>
      </c>
      <c r="DS66" s="22">
        <v>45873.091145702841</v>
      </c>
      <c r="DT66" s="22">
        <f t="shared" si="82"/>
        <v>27562.470247226534</v>
      </c>
      <c r="DU66" s="22">
        <f t="shared" si="83"/>
        <v>26460.133247226477</v>
      </c>
      <c r="DV66" s="32">
        <f t="shared" si="84"/>
        <v>3.105122291096974E-2</v>
      </c>
      <c r="DW66" s="32">
        <f t="shared" si="85"/>
        <v>3.0846622057168639E-2</v>
      </c>
      <c r="DX66" s="42"/>
      <c r="DY66" s="22">
        <v>887645.24109900021</v>
      </c>
      <c r="DZ66" s="22">
        <v>29848.4555</v>
      </c>
      <c r="EA66" s="22">
        <f t="shared" si="86"/>
        <v>857796.78559900017</v>
      </c>
      <c r="EB66" s="26">
        <f t="shared" si="87"/>
        <v>1102.3369999999995</v>
      </c>
      <c r="EC66" s="22">
        <v>45873.091145702841</v>
      </c>
      <c r="ED66" s="22">
        <f t="shared" si="88"/>
        <v>27562.470247226534</v>
      </c>
      <c r="EE66" s="22">
        <f t="shared" si="89"/>
        <v>26460.133247226477</v>
      </c>
      <c r="EF66" s="32">
        <f t="shared" si="90"/>
        <v>3.105122291096974E-2</v>
      </c>
      <c r="EG66" s="32">
        <f t="shared" si="91"/>
        <v>3.0846622057168639E-2</v>
      </c>
      <c r="EH66" s="42"/>
      <c r="EI66" s="45">
        <v>61852.298287854937</v>
      </c>
    </row>
    <row r="67" spans="1:139" x14ac:dyDescent="0.3">
      <c r="A67" s="20">
        <v>8912718</v>
      </c>
      <c r="B67" s="20" t="s">
        <v>152</v>
      </c>
      <c r="C67" s="21">
        <v>180</v>
      </c>
      <c r="D67" s="22">
        <v>782000.71088913048</v>
      </c>
      <c r="E67" s="22">
        <v>14288.284799999999</v>
      </c>
      <c r="F67" s="22">
        <f t="shared" si="13"/>
        <v>767712.42608913046</v>
      </c>
      <c r="G67" s="11"/>
      <c r="H67" s="34">
        <v>180</v>
      </c>
      <c r="I67" s="22">
        <v>810399.30158492178</v>
      </c>
      <c r="J67" s="22">
        <v>12630.769199999999</v>
      </c>
      <c r="K67" s="22">
        <f t="shared" si="14"/>
        <v>797768.5323849218</v>
      </c>
      <c r="L67" s="26">
        <f t="shared" si="15"/>
        <v>-1657.5156000000006</v>
      </c>
      <c r="M67" s="22">
        <v>0</v>
      </c>
      <c r="N67" s="22">
        <f t="shared" si="16"/>
        <v>28398.590695791296</v>
      </c>
      <c r="O67" s="22">
        <f t="shared" si="17"/>
        <v>30056.106295791338</v>
      </c>
      <c r="P67" s="32">
        <f t="shared" si="18"/>
        <v>3.5042713684786418E-2</v>
      </c>
      <c r="Q67" s="32">
        <f t="shared" si="19"/>
        <v>3.7675221666037491E-2</v>
      </c>
      <c r="R67" s="11"/>
      <c r="S67" s="22">
        <v>810399.30158492178</v>
      </c>
      <c r="T67" s="22">
        <v>12630.769199999999</v>
      </c>
      <c r="U67" s="22">
        <f t="shared" si="20"/>
        <v>797768.5323849218</v>
      </c>
      <c r="V67" s="26">
        <f t="shared" si="21"/>
        <v>-1657.5156000000006</v>
      </c>
      <c r="W67" s="22">
        <v>0</v>
      </c>
      <c r="X67" s="22">
        <f t="shared" si="22"/>
        <v>28398.590695791296</v>
      </c>
      <c r="Y67" s="22">
        <f t="shared" si="23"/>
        <v>30056.106295791338</v>
      </c>
      <c r="Z67" s="32">
        <f t="shared" si="24"/>
        <v>3.5042713684786418E-2</v>
      </c>
      <c r="AA67" s="32">
        <f t="shared" si="25"/>
        <v>3.7675221666037491E-2</v>
      </c>
      <c r="AB67" s="42"/>
      <c r="AC67" s="22">
        <v>810399.30158492178</v>
      </c>
      <c r="AD67" s="22">
        <v>12630.769199999999</v>
      </c>
      <c r="AE67" s="22">
        <f t="shared" si="26"/>
        <v>797768.5323849218</v>
      </c>
      <c r="AF67" s="26">
        <f t="shared" si="27"/>
        <v>-1657.5156000000006</v>
      </c>
      <c r="AG67" s="22">
        <v>0</v>
      </c>
      <c r="AH67" s="22">
        <f t="shared" si="28"/>
        <v>28398.590695791296</v>
      </c>
      <c r="AI67" s="22">
        <f t="shared" si="29"/>
        <v>30056.106295791338</v>
      </c>
      <c r="AJ67" s="32">
        <f t="shared" si="30"/>
        <v>3.5042713684786418E-2</v>
      </c>
      <c r="AK67" s="32">
        <f t="shared" si="31"/>
        <v>3.7675221666037491E-2</v>
      </c>
      <c r="AL67" s="11"/>
      <c r="AM67" s="22">
        <v>810399.30158492178</v>
      </c>
      <c r="AN67" s="22">
        <v>12630.769199999999</v>
      </c>
      <c r="AO67" s="22">
        <f t="shared" si="32"/>
        <v>797768.5323849218</v>
      </c>
      <c r="AP67" s="26">
        <f t="shared" si="33"/>
        <v>-1657.5156000000006</v>
      </c>
      <c r="AQ67" s="22">
        <v>0</v>
      </c>
      <c r="AR67" s="22">
        <f t="shared" si="34"/>
        <v>28398.590695791296</v>
      </c>
      <c r="AS67" s="22">
        <f t="shared" si="35"/>
        <v>30056.106295791338</v>
      </c>
      <c r="AT67" s="32">
        <f t="shared" si="36"/>
        <v>3.5042713684786418E-2</v>
      </c>
      <c r="AU67" s="32">
        <f t="shared" si="37"/>
        <v>3.7675221666037491E-2</v>
      </c>
      <c r="AV67" s="42"/>
      <c r="AW67" s="22">
        <v>810399.30158492178</v>
      </c>
      <c r="AX67" s="22">
        <v>12630.769199999999</v>
      </c>
      <c r="AY67" s="22">
        <f t="shared" si="38"/>
        <v>797768.5323849218</v>
      </c>
      <c r="AZ67" s="26">
        <f t="shared" si="39"/>
        <v>-1657.5156000000006</v>
      </c>
      <c r="BA67" s="22">
        <v>0</v>
      </c>
      <c r="BB67" s="22">
        <f t="shared" si="40"/>
        <v>28398.590695791296</v>
      </c>
      <c r="BC67" s="22">
        <f t="shared" si="41"/>
        <v>30056.106295791338</v>
      </c>
      <c r="BD67" s="32">
        <f t="shared" si="42"/>
        <v>3.5042713684786418E-2</v>
      </c>
      <c r="BE67" s="32">
        <f t="shared" si="43"/>
        <v>3.7675221666037491E-2</v>
      </c>
      <c r="BF67" s="11"/>
      <c r="BG67" s="22">
        <v>810399.30158492178</v>
      </c>
      <c r="BH67" s="22">
        <v>12630.769199999999</v>
      </c>
      <c r="BI67" s="22">
        <f t="shared" si="44"/>
        <v>797768.5323849218</v>
      </c>
      <c r="BJ67" s="26">
        <f t="shared" si="45"/>
        <v>-1657.5156000000006</v>
      </c>
      <c r="BK67" s="22">
        <v>0</v>
      </c>
      <c r="BL67" s="22">
        <f t="shared" si="46"/>
        <v>28398.590695791296</v>
      </c>
      <c r="BM67" s="22">
        <f t="shared" si="47"/>
        <v>30056.106295791338</v>
      </c>
      <c r="BN67" s="32">
        <f t="shared" si="48"/>
        <v>3.5042713684786418E-2</v>
      </c>
      <c r="BO67" s="32">
        <f t="shared" si="49"/>
        <v>3.7675221666037491E-2</v>
      </c>
      <c r="BP67" s="42"/>
      <c r="BQ67" s="22">
        <v>808979.19146315788</v>
      </c>
      <c r="BR67" s="22">
        <v>12630.769199999999</v>
      </c>
      <c r="BS67" s="22">
        <f t="shared" si="50"/>
        <v>796348.4222631579</v>
      </c>
      <c r="BT67" s="26">
        <f t="shared" si="51"/>
        <v>-1657.5156000000006</v>
      </c>
      <c r="BU67" s="22">
        <v>0</v>
      </c>
      <c r="BV67" s="22">
        <f t="shared" si="52"/>
        <v>26978.480574027402</v>
      </c>
      <c r="BW67" s="22">
        <f t="shared" si="53"/>
        <v>28635.996174027445</v>
      </c>
      <c r="BX67" s="32">
        <f t="shared" si="54"/>
        <v>3.3348794207219166E-2</v>
      </c>
      <c r="BY67" s="32">
        <f t="shared" si="55"/>
        <v>3.5959129664181737E-2</v>
      </c>
      <c r="BZ67" s="42"/>
      <c r="CA67" s="22">
        <v>809901.68992062588</v>
      </c>
      <c r="CB67" s="22">
        <v>12630.769199999999</v>
      </c>
      <c r="CC67" s="22">
        <f t="shared" si="56"/>
        <v>797270.9207206259</v>
      </c>
      <c r="CD67" s="26">
        <f t="shared" si="57"/>
        <v>-1657.5156000000006</v>
      </c>
      <c r="CE67" s="22">
        <v>0</v>
      </c>
      <c r="CF67" s="22">
        <f t="shared" si="58"/>
        <v>27900.979031495401</v>
      </c>
      <c r="CG67" s="22">
        <f t="shared" si="59"/>
        <v>29558.494631495443</v>
      </c>
      <c r="CH67" s="32">
        <f t="shared" si="60"/>
        <v>3.4449834317829151E-2</v>
      </c>
      <c r="CI67" s="32">
        <f t="shared" si="61"/>
        <v>3.707459266767002E-2</v>
      </c>
      <c r="CJ67" s="42"/>
      <c r="CK67" s="22">
        <v>809404.07825632999</v>
      </c>
      <c r="CL67" s="22">
        <v>12630.769199999999</v>
      </c>
      <c r="CM67" s="22">
        <f t="shared" si="62"/>
        <v>796773.30905633001</v>
      </c>
      <c r="CN67" s="26">
        <f t="shared" si="63"/>
        <v>-1657.5156000000006</v>
      </c>
      <c r="CO67" s="22">
        <v>0</v>
      </c>
      <c r="CP67" s="22">
        <f t="shared" si="64"/>
        <v>27403.367367199506</v>
      </c>
      <c r="CQ67" s="22">
        <f t="shared" si="65"/>
        <v>29060.882967199548</v>
      </c>
      <c r="CR67" s="32">
        <f t="shared" si="66"/>
        <v>3.3856225960997861E-2</v>
      </c>
      <c r="CS67" s="32">
        <f t="shared" si="67"/>
        <v>3.6473213443379802E-2</v>
      </c>
      <c r="CT67" s="42"/>
      <c r="CU67" s="22">
        <v>810399.30158492178</v>
      </c>
      <c r="CV67" s="22">
        <v>12630.769199999999</v>
      </c>
      <c r="CW67" s="22">
        <f t="shared" si="68"/>
        <v>797768.5323849218</v>
      </c>
      <c r="CX67" s="26">
        <f t="shared" si="69"/>
        <v>-1657.5156000000006</v>
      </c>
      <c r="CY67" s="22">
        <v>0</v>
      </c>
      <c r="CZ67" s="22">
        <f t="shared" si="70"/>
        <v>28398.590695791296</v>
      </c>
      <c r="DA67" s="22">
        <f t="shared" si="71"/>
        <v>30056.106295791338</v>
      </c>
      <c r="DB67" s="32">
        <f t="shared" si="72"/>
        <v>3.5042713684786418E-2</v>
      </c>
      <c r="DC67" s="32">
        <f t="shared" si="73"/>
        <v>3.7675221666037491E-2</v>
      </c>
      <c r="DD67" s="42"/>
      <c r="DE67" s="22">
        <v>810399.30158492178</v>
      </c>
      <c r="DF67" s="22">
        <v>12630.769199999999</v>
      </c>
      <c r="DG67" s="22">
        <f t="shared" si="74"/>
        <v>797768.5323849218</v>
      </c>
      <c r="DH67" s="26">
        <f t="shared" si="75"/>
        <v>-1657.5156000000006</v>
      </c>
      <c r="DI67" s="22">
        <v>0</v>
      </c>
      <c r="DJ67" s="22">
        <f t="shared" si="76"/>
        <v>28398.590695791296</v>
      </c>
      <c r="DK67" s="22">
        <f t="shared" si="77"/>
        <v>30056.106295791338</v>
      </c>
      <c r="DL67" s="32">
        <f t="shared" si="78"/>
        <v>3.5042713684786418E-2</v>
      </c>
      <c r="DM67" s="32">
        <f t="shared" si="79"/>
        <v>3.7675221666037491E-2</v>
      </c>
      <c r="DN67" s="42"/>
      <c r="DO67" s="22">
        <v>810399.30158492178</v>
      </c>
      <c r="DP67" s="22">
        <v>12630.769199999999</v>
      </c>
      <c r="DQ67" s="22">
        <f t="shared" si="80"/>
        <v>797768.5323849218</v>
      </c>
      <c r="DR67" s="26">
        <f t="shared" si="81"/>
        <v>-1657.5156000000006</v>
      </c>
      <c r="DS67" s="22">
        <v>0</v>
      </c>
      <c r="DT67" s="22">
        <f t="shared" si="82"/>
        <v>28398.590695791296</v>
      </c>
      <c r="DU67" s="22">
        <f t="shared" si="83"/>
        <v>30056.106295791338</v>
      </c>
      <c r="DV67" s="32">
        <f t="shared" si="84"/>
        <v>3.5042713684786418E-2</v>
      </c>
      <c r="DW67" s="32">
        <f t="shared" si="85"/>
        <v>3.7675221666037491E-2</v>
      </c>
      <c r="DX67" s="42"/>
      <c r="DY67" s="22">
        <v>810399.30158492178</v>
      </c>
      <c r="DZ67" s="22">
        <v>12630.769199999999</v>
      </c>
      <c r="EA67" s="22">
        <f t="shared" si="86"/>
        <v>797768.5323849218</v>
      </c>
      <c r="EB67" s="26">
        <f t="shared" si="87"/>
        <v>-1657.5156000000006</v>
      </c>
      <c r="EC67" s="22">
        <v>0</v>
      </c>
      <c r="ED67" s="22">
        <f t="shared" si="88"/>
        <v>28398.590695791296</v>
      </c>
      <c r="EE67" s="22">
        <f t="shared" si="89"/>
        <v>30056.106295791338</v>
      </c>
      <c r="EF67" s="32">
        <f t="shared" si="90"/>
        <v>3.5042713684786418E-2</v>
      </c>
      <c r="EG67" s="32">
        <f t="shared" si="91"/>
        <v>3.7675221666037491E-2</v>
      </c>
      <c r="EH67" s="42"/>
      <c r="EI67" s="45">
        <v>12.426089130436736</v>
      </c>
    </row>
    <row r="68" spans="1:139" x14ac:dyDescent="0.3">
      <c r="A68" s="20">
        <v>8912731</v>
      </c>
      <c r="B68" s="20" t="s">
        <v>203</v>
      </c>
      <c r="C68" s="21">
        <v>413</v>
      </c>
      <c r="D68" s="22">
        <v>1817819.96</v>
      </c>
      <c r="E68" s="22">
        <v>40024.959999999999</v>
      </c>
      <c r="F68" s="22">
        <f t="shared" si="13"/>
        <v>1777795</v>
      </c>
      <c r="G68" s="11"/>
      <c r="H68" s="34">
        <v>413</v>
      </c>
      <c r="I68" s="22">
        <v>1877498.05</v>
      </c>
      <c r="J68" s="22">
        <v>41883.050000000003</v>
      </c>
      <c r="K68" s="22">
        <f t="shared" si="14"/>
        <v>1835615</v>
      </c>
      <c r="L68" s="26">
        <f t="shared" si="15"/>
        <v>1858.0900000000038</v>
      </c>
      <c r="M68" s="22">
        <v>0</v>
      </c>
      <c r="N68" s="22">
        <f t="shared" si="16"/>
        <v>59678.090000000084</v>
      </c>
      <c r="O68" s="22">
        <f t="shared" si="17"/>
        <v>57820</v>
      </c>
      <c r="P68" s="32">
        <f t="shared" si="18"/>
        <v>3.1785966435491149E-2</v>
      </c>
      <c r="Q68" s="32">
        <f t="shared" si="19"/>
        <v>3.1498979905917088E-2</v>
      </c>
      <c r="R68" s="11"/>
      <c r="S68" s="22">
        <v>1877498.05</v>
      </c>
      <c r="T68" s="22">
        <v>41883.050000000003</v>
      </c>
      <c r="U68" s="22">
        <f t="shared" si="20"/>
        <v>1835615</v>
      </c>
      <c r="V68" s="26">
        <f t="shared" si="21"/>
        <v>1858.0900000000038</v>
      </c>
      <c r="W68" s="22">
        <v>0</v>
      </c>
      <c r="X68" s="22">
        <f t="shared" si="22"/>
        <v>59678.090000000084</v>
      </c>
      <c r="Y68" s="22">
        <f t="shared" si="23"/>
        <v>57820</v>
      </c>
      <c r="Z68" s="32">
        <f t="shared" si="24"/>
        <v>3.1785966435491149E-2</v>
      </c>
      <c r="AA68" s="32">
        <f t="shared" si="25"/>
        <v>3.1498979905917088E-2</v>
      </c>
      <c r="AB68" s="42"/>
      <c r="AC68" s="22">
        <v>1877498.05</v>
      </c>
      <c r="AD68" s="22">
        <v>41883.050000000003</v>
      </c>
      <c r="AE68" s="22">
        <f t="shared" si="26"/>
        <v>1835615</v>
      </c>
      <c r="AF68" s="26">
        <f t="shared" si="27"/>
        <v>1858.0900000000038</v>
      </c>
      <c r="AG68" s="22">
        <v>0</v>
      </c>
      <c r="AH68" s="22">
        <f t="shared" si="28"/>
        <v>59678.090000000084</v>
      </c>
      <c r="AI68" s="22">
        <f t="shared" si="29"/>
        <v>57820</v>
      </c>
      <c r="AJ68" s="32">
        <f t="shared" si="30"/>
        <v>3.1785966435491149E-2</v>
      </c>
      <c r="AK68" s="32">
        <f t="shared" si="31"/>
        <v>3.1498979905917088E-2</v>
      </c>
      <c r="AL68" s="11"/>
      <c r="AM68" s="22">
        <v>1877498.05</v>
      </c>
      <c r="AN68" s="22">
        <v>41883.050000000003</v>
      </c>
      <c r="AO68" s="22">
        <f t="shared" si="32"/>
        <v>1835615</v>
      </c>
      <c r="AP68" s="26">
        <f t="shared" si="33"/>
        <v>1858.0900000000038</v>
      </c>
      <c r="AQ68" s="22">
        <v>0</v>
      </c>
      <c r="AR68" s="22">
        <f t="shared" si="34"/>
        <v>59678.090000000084</v>
      </c>
      <c r="AS68" s="22">
        <f t="shared" si="35"/>
        <v>57820</v>
      </c>
      <c r="AT68" s="32">
        <f t="shared" si="36"/>
        <v>3.1785966435491149E-2</v>
      </c>
      <c r="AU68" s="32">
        <f t="shared" si="37"/>
        <v>3.1498979905917088E-2</v>
      </c>
      <c r="AV68" s="42"/>
      <c r="AW68" s="22">
        <v>1878088.7010975</v>
      </c>
      <c r="AX68" s="22">
        <v>41883.050000000003</v>
      </c>
      <c r="AY68" s="22">
        <f t="shared" si="38"/>
        <v>1836205.6510975</v>
      </c>
      <c r="AZ68" s="26">
        <f t="shared" si="39"/>
        <v>1858.0900000000038</v>
      </c>
      <c r="BA68" s="22">
        <v>590.65109750001648</v>
      </c>
      <c r="BB68" s="22">
        <f t="shared" si="40"/>
        <v>60268.741097500082</v>
      </c>
      <c r="BC68" s="22">
        <f t="shared" si="41"/>
        <v>58410.651097499998</v>
      </c>
      <c r="BD68" s="32">
        <f t="shared" si="42"/>
        <v>3.2090465728418893E-2</v>
      </c>
      <c r="BE68" s="32">
        <f t="shared" si="43"/>
        <v>3.1810517009675882E-2</v>
      </c>
      <c r="BF68" s="11"/>
      <c r="BG68" s="22">
        <v>1878088.7010975</v>
      </c>
      <c r="BH68" s="22">
        <v>41883.050000000003</v>
      </c>
      <c r="BI68" s="22">
        <f t="shared" si="44"/>
        <v>1836205.6510975</v>
      </c>
      <c r="BJ68" s="26">
        <f t="shared" si="45"/>
        <v>1858.0900000000038</v>
      </c>
      <c r="BK68" s="22">
        <v>590.65109750001648</v>
      </c>
      <c r="BL68" s="22">
        <f t="shared" si="46"/>
        <v>60268.741097500082</v>
      </c>
      <c r="BM68" s="22">
        <f t="shared" si="47"/>
        <v>58410.651097499998</v>
      </c>
      <c r="BN68" s="32">
        <f t="shared" si="48"/>
        <v>3.2090465728418893E-2</v>
      </c>
      <c r="BO68" s="32">
        <f t="shared" si="49"/>
        <v>3.1810517009675882E-2</v>
      </c>
      <c r="BP68" s="42"/>
      <c r="BQ68" s="22">
        <v>1878088.7010975</v>
      </c>
      <c r="BR68" s="22">
        <v>41883.050000000003</v>
      </c>
      <c r="BS68" s="22">
        <f t="shared" si="50"/>
        <v>1836205.6510975</v>
      </c>
      <c r="BT68" s="26">
        <f t="shared" si="51"/>
        <v>1858.0900000000038</v>
      </c>
      <c r="BU68" s="22">
        <v>590.65109750001648</v>
      </c>
      <c r="BV68" s="22">
        <f t="shared" si="52"/>
        <v>60268.741097500082</v>
      </c>
      <c r="BW68" s="22">
        <f t="shared" si="53"/>
        <v>58410.651097499998</v>
      </c>
      <c r="BX68" s="32">
        <f t="shared" si="54"/>
        <v>3.2090465728418893E-2</v>
      </c>
      <c r="BY68" s="32">
        <f t="shared" si="55"/>
        <v>3.1810517009675882E-2</v>
      </c>
      <c r="BZ68" s="42"/>
      <c r="CA68" s="22">
        <v>1878088.7010975</v>
      </c>
      <c r="CB68" s="22">
        <v>41883.050000000003</v>
      </c>
      <c r="CC68" s="22">
        <f t="shared" si="56"/>
        <v>1836205.6510975</v>
      </c>
      <c r="CD68" s="26">
        <f t="shared" si="57"/>
        <v>1858.0900000000038</v>
      </c>
      <c r="CE68" s="22">
        <v>590.65109750001648</v>
      </c>
      <c r="CF68" s="22">
        <f t="shared" si="58"/>
        <v>60268.741097500082</v>
      </c>
      <c r="CG68" s="22">
        <f t="shared" si="59"/>
        <v>58410.651097499998</v>
      </c>
      <c r="CH68" s="32">
        <f t="shared" si="60"/>
        <v>3.2090465728418893E-2</v>
      </c>
      <c r="CI68" s="32">
        <f t="shared" si="61"/>
        <v>3.1810517009675882E-2</v>
      </c>
      <c r="CJ68" s="42"/>
      <c r="CK68" s="22">
        <v>1878088.7010975</v>
      </c>
      <c r="CL68" s="22">
        <v>41883.050000000003</v>
      </c>
      <c r="CM68" s="22">
        <f t="shared" si="62"/>
        <v>1836205.6510975</v>
      </c>
      <c r="CN68" s="26">
        <f t="shared" si="63"/>
        <v>1858.0900000000038</v>
      </c>
      <c r="CO68" s="22">
        <v>590.65109750001648</v>
      </c>
      <c r="CP68" s="22">
        <f t="shared" si="64"/>
        <v>60268.741097500082</v>
      </c>
      <c r="CQ68" s="22">
        <f t="shared" si="65"/>
        <v>58410.651097499998</v>
      </c>
      <c r="CR68" s="32">
        <f t="shared" si="66"/>
        <v>3.2090465728418893E-2</v>
      </c>
      <c r="CS68" s="32">
        <f t="shared" si="67"/>
        <v>3.1810517009675882E-2</v>
      </c>
      <c r="CT68" s="42"/>
      <c r="CU68" s="22">
        <v>1877498.05</v>
      </c>
      <c r="CV68" s="22">
        <v>41883.050000000003</v>
      </c>
      <c r="CW68" s="22">
        <f t="shared" si="68"/>
        <v>1835615</v>
      </c>
      <c r="CX68" s="26">
        <f t="shared" si="69"/>
        <v>1858.0900000000038</v>
      </c>
      <c r="CY68" s="22">
        <v>0</v>
      </c>
      <c r="CZ68" s="22">
        <f t="shared" si="70"/>
        <v>59678.090000000084</v>
      </c>
      <c r="DA68" s="22">
        <f t="shared" si="71"/>
        <v>57820</v>
      </c>
      <c r="DB68" s="32">
        <f t="shared" si="72"/>
        <v>3.1785966435491149E-2</v>
      </c>
      <c r="DC68" s="32">
        <f t="shared" si="73"/>
        <v>3.1498979905917088E-2</v>
      </c>
      <c r="DD68" s="42"/>
      <c r="DE68" s="22">
        <v>1877498.05</v>
      </c>
      <c r="DF68" s="22">
        <v>41883.050000000003</v>
      </c>
      <c r="DG68" s="22">
        <f t="shared" si="74"/>
        <v>1835615</v>
      </c>
      <c r="DH68" s="26">
        <f t="shared" si="75"/>
        <v>1858.0900000000038</v>
      </c>
      <c r="DI68" s="22">
        <v>0</v>
      </c>
      <c r="DJ68" s="22">
        <f t="shared" si="76"/>
        <v>59678.090000000084</v>
      </c>
      <c r="DK68" s="22">
        <f t="shared" si="77"/>
        <v>57820</v>
      </c>
      <c r="DL68" s="32">
        <f t="shared" si="78"/>
        <v>3.1785966435491149E-2</v>
      </c>
      <c r="DM68" s="32">
        <f t="shared" si="79"/>
        <v>3.1498979905917088E-2</v>
      </c>
      <c r="DN68" s="42"/>
      <c r="DO68" s="22">
        <v>1878088.7010975</v>
      </c>
      <c r="DP68" s="22">
        <v>41883.050000000003</v>
      </c>
      <c r="DQ68" s="22">
        <f t="shared" si="80"/>
        <v>1836205.6510975</v>
      </c>
      <c r="DR68" s="26">
        <f t="shared" si="81"/>
        <v>1858.0900000000038</v>
      </c>
      <c r="DS68" s="22">
        <v>590.65109750001648</v>
      </c>
      <c r="DT68" s="22">
        <f t="shared" si="82"/>
        <v>60268.741097500082</v>
      </c>
      <c r="DU68" s="22">
        <f t="shared" si="83"/>
        <v>58410.651097499998</v>
      </c>
      <c r="DV68" s="32">
        <f t="shared" si="84"/>
        <v>3.2090465728418893E-2</v>
      </c>
      <c r="DW68" s="32">
        <f t="shared" si="85"/>
        <v>3.1810517009675882E-2</v>
      </c>
      <c r="DX68" s="42"/>
      <c r="DY68" s="22">
        <v>1878088.7010975</v>
      </c>
      <c r="DZ68" s="22">
        <v>41883.050000000003</v>
      </c>
      <c r="EA68" s="22">
        <f t="shared" si="86"/>
        <v>1836205.6510975</v>
      </c>
      <c r="EB68" s="26">
        <f t="shared" si="87"/>
        <v>1858.0900000000038</v>
      </c>
      <c r="EC68" s="22">
        <v>590.65109750001648</v>
      </c>
      <c r="ED68" s="22">
        <f t="shared" si="88"/>
        <v>60268.741097500082</v>
      </c>
      <c r="EE68" s="22">
        <f t="shared" si="89"/>
        <v>58410.651097499998</v>
      </c>
      <c r="EF68" s="32">
        <f t="shared" si="90"/>
        <v>3.2090465728418893E-2</v>
      </c>
      <c r="EG68" s="32">
        <f t="shared" si="91"/>
        <v>3.1810517009675882E-2</v>
      </c>
      <c r="EH68" s="42"/>
      <c r="EI68" s="45">
        <v>0</v>
      </c>
    </row>
    <row r="69" spans="1:139" x14ac:dyDescent="0.3">
      <c r="A69" s="20">
        <v>8912734</v>
      </c>
      <c r="B69" s="20" t="s">
        <v>153</v>
      </c>
      <c r="C69" s="21">
        <v>156</v>
      </c>
      <c r="D69" s="22">
        <v>701108.11668017856</v>
      </c>
      <c r="E69" s="22">
        <v>11184.2029</v>
      </c>
      <c r="F69" s="22">
        <f t="shared" si="13"/>
        <v>689923.91378017853</v>
      </c>
      <c r="G69" s="11"/>
      <c r="H69" s="34">
        <v>156</v>
      </c>
      <c r="I69" s="22">
        <v>746527.55163856817</v>
      </c>
      <c r="J69" s="22">
        <v>19216.8531</v>
      </c>
      <c r="K69" s="22">
        <f t="shared" si="14"/>
        <v>727310.69853856822</v>
      </c>
      <c r="L69" s="26">
        <f t="shared" si="15"/>
        <v>8032.6502</v>
      </c>
      <c r="M69" s="22">
        <v>0</v>
      </c>
      <c r="N69" s="22">
        <f t="shared" si="16"/>
        <v>45419.434958389611</v>
      </c>
      <c r="O69" s="22">
        <f t="shared" si="17"/>
        <v>37386.784758389695</v>
      </c>
      <c r="P69" s="32">
        <f t="shared" si="18"/>
        <v>6.0840935955675836E-2</v>
      </c>
      <c r="Q69" s="32">
        <f t="shared" si="19"/>
        <v>5.140414520714922E-2</v>
      </c>
      <c r="R69" s="11"/>
      <c r="S69" s="22">
        <v>746527.55163856817</v>
      </c>
      <c r="T69" s="22">
        <v>19216.8531</v>
      </c>
      <c r="U69" s="22">
        <f t="shared" si="20"/>
        <v>727310.69853856822</v>
      </c>
      <c r="V69" s="26">
        <f t="shared" si="21"/>
        <v>8032.6502</v>
      </c>
      <c r="W69" s="22">
        <v>0</v>
      </c>
      <c r="X69" s="22">
        <f t="shared" si="22"/>
        <v>45419.434958389611</v>
      </c>
      <c r="Y69" s="22">
        <f t="shared" si="23"/>
        <v>37386.784758389695</v>
      </c>
      <c r="Z69" s="32">
        <f t="shared" si="24"/>
        <v>6.0840935955675836E-2</v>
      </c>
      <c r="AA69" s="32">
        <f t="shared" si="25"/>
        <v>5.140414520714922E-2</v>
      </c>
      <c r="AB69" s="42"/>
      <c r="AC69" s="22">
        <v>746527.55163856817</v>
      </c>
      <c r="AD69" s="22">
        <v>19216.8531</v>
      </c>
      <c r="AE69" s="22">
        <f t="shared" si="26"/>
        <v>727310.69853856822</v>
      </c>
      <c r="AF69" s="26">
        <f t="shared" si="27"/>
        <v>8032.6502</v>
      </c>
      <c r="AG69" s="22">
        <v>0</v>
      </c>
      <c r="AH69" s="22">
        <f t="shared" si="28"/>
        <v>45419.434958389611</v>
      </c>
      <c r="AI69" s="22">
        <f t="shared" si="29"/>
        <v>37386.784758389695</v>
      </c>
      <c r="AJ69" s="32">
        <f t="shared" si="30"/>
        <v>6.0840935955675836E-2</v>
      </c>
      <c r="AK69" s="32">
        <f t="shared" si="31"/>
        <v>5.140414520714922E-2</v>
      </c>
      <c r="AL69" s="11"/>
      <c r="AM69" s="22">
        <v>746527.55163856817</v>
      </c>
      <c r="AN69" s="22">
        <v>19216.8531</v>
      </c>
      <c r="AO69" s="22">
        <f t="shared" si="32"/>
        <v>727310.69853856822</v>
      </c>
      <c r="AP69" s="26">
        <f t="shared" si="33"/>
        <v>8032.6502</v>
      </c>
      <c r="AQ69" s="22">
        <v>0</v>
      </c>
      <c r="AR69" s="22">
        <f t="shared" si="34"/>
        <v>45419.434958389611</v>
      </c>
      <c r="AS69" s="22">
        <f t="shared" si="35"/>
        <v>37386.784758389695</v>
      </c>
      <c r="AT69" s="32">
        <f t="shared" si="36"/>
        <v>6.0840935955675836E-2</v>
      </c>
      <c r="AU69" s="32">
        <f t="shared" si="37"/>
        <v>5.140414520714922E-2</v>
      </c>
      <c r="AV69" s="42"/>
      <c r="AW69" s="22">
        <v>746527.55163856817</v>
      </c>
      <c r="AX69" s="22">
        <v>19216.8531</v>
      </c>
      <c r="AY69" s="22">
        <f t="shared" si="38"/>
        <v>727310.69853856822</v>
      </c>
      <c r="AZ69" s="26">
        <f t="shared" si="39"/>
        <v>8032.6502</v>
      </c>
      <c r="BA69" s="22">
        <v>0</v>
      </c>
      <c r="BB69" s="22">
        <f t="shared" si="40"/>
        <v>45419.434958389611</v>
      </c>
      <c r="BC69" s="22">
        <f t="shared" si="41"/>
        <v>37386.784758389695</v>
      </c>
      <c r="BD69" s="32">
        <f t="shared" si="42"/>
        <v>6.0840935955675836E-2</v>
      </c>
      <c r="BE69" s="32">
        <f t="shared" si="43"/>
        <v>5.140414520714922E-2</v>
      </c>
      <c r="BF69" s="11"/>
      <c r="BG69" s="22">
        <v>746527.55163856817</v>
      </c>
      <c r="BH69" s="22">
        <v>19216.8531</v>
      </c>
      <c r="BI69" s="22">
        <f t="shared" si="44"/>
        <v>727310.69853856822</v>
      </c>
      <c r="BJ69" s="26">
        <f t="shared" si="45"/>
        <v>8032.6502</v>
      </c>
      <c r="BK69" s="22">
        <v>0</v>
      </c>
      <c r="BL69" s="22">
        <f t="shared" si="46"/>
        <v>45419.434958389611</v>
      </c>
      <c r="BM69" s="22">
        <f t="shared" si="47"/>
        <v>37386.784758389695</v>
      </c>
      <c r="BN69" s="32">
        <f t="shared" si="48"/>
        <v>6.0840935955675836E-2</v>
      </c>
      <c r="BO69" s="32">
        <f t="shared" si="49"/>
        <v>5.140414520714922E-2</v>
      </c>
      <c r="BP69" s="42"/>
      <c r="BQ69" s="22">
        <v>744826.88457969029</v>
      </c>
      <c r="BR69" s="22">
        <v>19216.8531</v>
      </c>
      <c r="BS69" s="22">
        <f t="shared" si="50"/>
        <v>725610.03147969034</v>
      </c>
      <c r="BT69" s="26">
        <f t="shared" si="51"/>
        <v>8032.6502</v>
      </c>
      <c r="BU69" s="22">
        <v>0</v>
      </c>
      <c r="BV69" s="22">
        <f t="shared" si="52"/>
        <v>43718.767899511731</v>
      </c>
      <c r="BW69" s="22">
        <f t="shared" si="53"/>
        <v>35686.117699511815</v>
      </c>
      <c r="BX69" s="32">
        <f t="shared" si="54"/>
        <v>5.8696549231278705E-2</v>
      </c>
      <c r="BY69" s="32">
        <f t="shared" si="55"/>
        <v>4.918084942505465E-2</v>
      </c>
      <c r="BZ69" s="42"/>
      <c r="CA69" s="22">
        <v>746033.366337794</v>
      </c>
      <c r="CB69" s="22">
        <v>19216.8531</v>
      </c>
      <c r="CC69" s="22">
        <f t="shared" si="56"/>
        <v>726816.51323779405</v>
      </c>
      <c r="CD69" s="26">
        <f t="shared" si="57"/>
        <v>8032.6502</v>
      </c>
      <c r="CE69" s="22">
        <v>0</v>
      </c>
      <c r="CF69" s="22">
        <f t="shared" si="58"/>
        <v>44925.249657615437</v>
      </c>
      <c r="CG69" s="22">
        <f t="shared" si="59"/>
        <v>36892.599457615521</v>
      </c>
      <c r="CH69" s="32">
        <f t="shared" si="60"/>
        <v>6.021882087948581E-2</v>
      </c>
      <c r="CI69" s="32">
        <f t="shared" si="61"/>
        <v>5.0759165189117397E-2</v>
      </c>
      <c r="CJ69" s="42"/>
      <c r="CK69" s="22">
        <v>745539.18103701971</v>
      </c>
      <c r="CL69" s="22">
        <v>19216.8531</v>
      </c>
      <c r="CM69" s="22">
        <f t="shared" si="62"/>
        <v>726322.32793701976</v>
      </c>
      <c r="CN69" s="26">
        <f t="shared" si="63"/>
        <v>8032.6502</v>
      </c>
      <c r="CO69" s="22">
        <v>0</v>
      </c>
      <c r="CP69" s="22">
        <f t="shared" si="64"/>
        <v>44431.064356841147</v>
      </c>
      <c r="CQ69" s="22">
        <f t="shared" si="65"/>
        <v>36398.414156841231</v>
      </c>
      <c r="CR69" s="32">
        <f t="shared" si="66"/>
        <v>5.9595881057571035E-2</v>
      </c>
      <c r="CS69" s="32">
        <f t="shared" si="67"/>
        <v>5.0113307490111163E-2</v>
      </c>
      <c r="CT69" s="42"/>
      <c r="CU69" s="22">
        <v>746527.55163856817</v>
      </c>
      <c r="CV69" s="22">
        <v>19216.8531</v>
      </c>
      <c r="CW69" s="22">
        <f t="shared" si="68"/>
        <v>727310.69853856822</v>
      </c>
      <c r="CX69" s="26">
        <f t="shared" si="69"/>
        <v>8032.6502</v>
      </c>
      <c r="CY69" s="22">
        <v>0</v>
      </c>
      <c r="CZ69" s="22">
        <f t="shared" si="70"/>
        <v>45419.434958389611</v>
      </c>
      <c r="DA69" s="22">
        <f t="shared" si="71"/>
        <v>37386.784758389695</v>
      </c>
      <c r="DB69" s="32">
        <f t="shared" si="72"/>
        <v>6.0840935955675836E-2</v>
      </c>
      <c r="DC69" s="32">
        <f t="shared" si="73"/>
        <v>5.140414520714922E-2</v>
      </c>
      <c r="DD69" s="42"/>
      <c r="DE69" s="22">
        <v>746527.55163856817</v>
      </c>
      <c r="DF69" s="22">
        <v>19216.8531</v>
      </c>
      <c r="DG69" s="22">
        <f t="shared" si="74"/>
        <v>727310.69853856822</v>
      </c>
      <c r="DH69" s="26">
        <f t="shared" si="75"/>
        <v>8032.6502</v>
      </c>
      <c r="DI69" s="22">
        <v>0</v>
      </c>
      <c r="DJ69" s="22">
        <f t="shared" si="76"/>
        <v>45419.434958389611</v>
      </c>
      <c r="DK69" s="22">
        <f t="shared" si="77"/>
        <v>37386.784758389695</v>
      </c>
      <c r="DL69" s="32">
        <f t="shared" si="78"/>
        <v>6.0840935955675836E-2</v>
      </c>
      <c r="DM69" s="32">
        <f t="shared" si="79"/>
        <v>5.140414520714922E-2</v>
      </c>
      <c r="DN69" s="42"/>
      <c r="DO69" s="22">
        <v>746527.55163856817</v>
      </c>
      <c r="DP69" s="22">
        <v>19216.8531</v>
      </c>
      <c r="DQ69" s="22">
        <f t="shared" si="80"/>
        <v>727310.69853856822</v>
      </c>
      <c r="DR69" s="26">
        <f t="shared" si="81"/>
        <v>8032.6502</v>
      </c>
      <c r="DS69" s="22">
        <v>0</v>
      </c>
      <c r="DT69" s="22">
        <f t="shared" si="82"/>
        <v>45419.434958389611</v>
      </c>
      <c r="DU69" s="22">
        <f t="shared" si="83"/>
        <v>37386.784758389695</v>
      </c>
      <c r="DV69" s="32">
        <f t="shared" si="84"/>
        <v>6.0840935955675836E-2</v>
      </c>
      <c r="DW69" s="32">
        <f t="shared" si="85"/>
        <v>5.140414520714922E-2</v>
      </c>
      <c r="DX69" s="42"/>
      <c r="DY69" s="22">
        <v>746527.55163856817</v>
      </c>
      <c r="DZ69" s="22">
        <v>19216.8531</v>
      </c>
      <c r="EA69" s="22">
        <f t="shared" si="86"/>
        <v>727310.69853856822</v>
      </c>
      <c r="EB69" s="26">
        <f t="shared" si="87"/>
        <v>8032.6502</v>
      </c>
      <c r="EC69" s="22">
        <v>0</v>
      </c>
      <c r="ED69" s="22">
        <f t="shared" si="88"/>
        <v>45419.434958389611</v>
      </c>
      <c r="EE69" s="22">
        <f t="shared" si="89"/>
        <v>37386.784758389695</v>
      </c>
      <c r="EF69" s="32">
        <f t="shared" si="90"/>
        <v>6.0840935955675836E-2</v>
      </c>
      <c r="EG69" s="32">
        <f t="shared" si="91"/>
        <v>5.140414520714922E-2</v>
      </c>
      <c r="EH69" s="42"/>
      <c r="EI69" s="45">
        <v>0</v>
      </c>
    </row>
    <row r="70" spans="1:139" x14ac:dyDescent="0.3">
      <c r="A70" s="20">
        <v>8912737</v>
      </c>
      <c r="B70" s="20" t="s">
        <v>205</v>
      </c>
      <c r="C70" s="21">
        <v>392</v>
      </c>
      <c r="D70" s="22">
        <v>1717365.44</v>
      </c>
      <c r="E70" s="22">
        <v>45485.439999999995</v>
      </c>
      <c r="F70" s="22">
        <f t="shared" ref="F70:F133" si="92">D70-E70</f>
        <v>1671880</v>
      </c>
      <c r="G70" s="11"/>
      <c r="H70" s="34">
        <v>392</v>
      </c>
      <c r="I70" s="22">
        <v>1774365.3759999999</v>
      </c>
      <c r="J70" s="22">
        <v>47605.376000000004</v>
      </c>
      <c r="K70" s="22">
        <f t="shared" ref="K70:K133" si="93">I70-J70</f>
        <v>1726760</v>
      </c>
      <c r="L70" s="26">
        <f t="shared" ref="L70:L133" si="94">$J70-$E70</f>
        <v>2119.9360000000088</v>
      </c>
      <c r="M70" s="22">
        <v>0</v>
      </c>
      <c r="N70" s="22">
        <f t="shared" ref="N70:N133" si="95">I70-$D70</f>
        <v>56999.935999999987</v>
      </c>
      <c r="O70" s="22">
        <f t="shared" ref="O70:O133" si="96">K70-$F70</f>
        <v>54880</v>
      </c>
      <c r="P70" s="32">
        <f t="shared" ref="P70:P133" si="97">(I70-$D70)/I70</f>
        <v>3.2124125487894999E-2</v>
      </c>
      <c r="Q70" s="32">
        <f t="shared" ref="Q70:Q133" si="98">(K70-$F70)/K70</f>
        <v>3.1782065834279227E-2</v>
      </c>
      <c r="R70" s="11"/>
      <c r="S70" s="22">
        <v>1774365.3759999999</v>
      </c>
      <c r="T70" s="22">
        <v>47605.376000000004</v>
      </c>
      <c r="U70" s="22">
        <f t="shared" ref="U70:U133" si="99">S70-T70</f>
        <v>1726760</v>
      </c>
      <c r="V70" s="26">
        <f t="shared" ref="V70:V133" si="100">$J70-$E70</f>
        <v>2119.9360000000088</v>
      </c>
      <c r="W70" s="22">
        <v>0</v>
      </c>
      <c r="X70" s="22">
        <f t="shared" ref="X70:X133" si="101">S70-$D70</f>
        <v>56999.935999999987</v>
      </c>
      <c r="Y70" s="22">
        <f t="shared" ref="Y70:Y133" si="102">U70-$F70</f>
        <v>54880</v>
      </c>
      <c r="Z70" s="32">
        <f t="shared" ref="Z70:Z133" si="103">(S70-$D70)/S70</f>
        <v>3.2124125487894999E-2</v>
      </c>
      <c r="AA70" s="32">
        <f t="shared" ref="AA70:AA133" si="104">(U70-$F70)/U70</f>
        <v>3.1782065834279227E-2</v>
      </c>
      <c r="AB70" s="42"/>
      <c r="AC70" s="22">
        <v>1774365.3759999999</v>
      </c>
      <c r="AD70" s="22">
        <v>47605.376000000004</v>
      </c>
      <c r="AE70" s="22">
        <f t="shared" ref="AE70:AE133" si="105">AC70-AD70</f>
        <v>1726760</v>
      </c>
      <c r="AF70" s="26">
        <f t="shared" ref="AF70:AF133" si="106">$J70-$E70</f>
        <v>2119.9360000000088</v>
      </c>
      <c r="AG70" s="22">
        <v>0</v>
      </c>
      <c r="AH70" s="22">
        <f t="shared" ref="AH70:AH133" si="107">AC70-$D70</f>
        <v>56999.935999999987</v>
      </c>
      <c r="AI70" s="22">
        <f t="shared" ref="AI70:AI133" si="108">AE70-$F70</f>
        <v>54880</v>
      </c>
      <c r="AJ70" s="32">
        <f t="shared" ref="AJ70:AJ133" si="109">(AC70-$D70)/AC70</f>
        <v>3.2124125487894999E-2</v>
      </c>
      <c r="AK70" s="32">
        <f t="shared" ref="AK70:AK133" si="110">(AE70-$F70)/AE70</f>
        <v>3.1782065834279227E-2</v>
      </c>
      <c r="AL70" s="11"/>
      <c r="AM70" s="22">
        <v>1774365.3759999999</v>
      </c>
      <c r="AN70" s="22">
        <v>47605.376000000004</v>
      </c>
      <c r="AO70" s="22">
        <f t="shared" ref="AO70:AO133" si="111">AM70-AN70</f>
        <v>1726760</v>
      </c>
      <c r="AP70" s="26">
        <f t="shared" ref="AP70:AP133" si="112">$J70-$E70</f>
        <v>2119.9360000000088</v>
      </c>
      <c r="AQ70" s="22">
        <v>0</v>
      </c>
      <c r="AR70" s="22">
        <f t="shared" ref="AR70:AR133" si="113">AM70-$D70</f>
        <v>56999.935999999987</v>
      </c>
      <c r="AS70" s="22">
        <f t="shared" ref="AS70:AS133" si="114">AO70-$F70</f>
        <v>54880</v>
      </c>
      <c r="AT70" s="32">
        <f t="shared" ref="AT70:AT133" si="115">(AM70-$D70)/AM70</f>
        <v>3.2124125487894999E-2</v>
      </c>
      <c r="AU70" s="32">
        <f t="shared" ref="AU70:AU133" si="116">(AO70-$F70)/AO70</f>
        <v>3.1782065834279227E-2</v>
      </c>
      <c r="AV70" s="42"/>
      <c r="AW70" s="22">
        <v>1776255.8743350001</v>
      </c>
      <c r="AX70" s="22">
        <v>47605.376000000004</v>
      </c>
      <c r="AY70" s="22">
        <f t="shared" ref="AY70:AY133" si="117">AW70-AX70</f>
        <v>1728650.4983350001</v>
      </c>
      <c r="AZ70" s="26">
        <f t="shared" ref="AZ70:AZ133" si="118">$J70-$E70</f>
        <v>2119.9360000000088</v>
      </c>
      <c r="BA70" s="22">
        <v>1890.4983350000734</v>
      </c>
      <c r="BB70" s="22">
        <f t="shared" ref="BB70:BB133" si="119">AW70-$D70</f>
        <v>58890.434335000115</v>
      </c>
      <c r="BC70" s="22">
        <f t="shared" ref="BC70:BC133" si="120">AY70-$F70</f>
        <v>56770.498335000128</v>
      </c>
      <c r="BD70" s="32">
        <f t="shared" ref="BD70:BD133" si="121">(AW70-$D70)/AW70</f>
        <v>3.315425169644981E-2</v>
      </c>
      <c r="BE70" s="32">
        <f t="shared" ref="BE70:BE133" si="122">(AY70-$F70)/AY70</f>
        <v>3.28409348157307E-2</v>
      </c>
      <c r="BF70" s="11"/>
      <c r="BG70" s="22">
        <v>1776255.8743350001</v>
      </c>
      <c r="BH70" s="22">
        <v>47605.376000000004</v>
      </c>
      <c r="BI70" s="22">
        <f t="shared" ref="BI70:BI133" si="123">BG70-BH70</f>
        <v>1728650.4983350001</v>
      </c>
      <c r="BJ70" s="26">
        <f t="shared" ref="BJ70:BJ133" si="124">$J70-$E70</f>
        <v>2119.9360000000088</v>
      </c>
      <c r="BK70" s="22">
        <v>1890.4983350000734</v>
      </c>
      <c r="BL70" s="22">
        <f t="shared" ref="BL70:BL133" si="125">BG70-$D70</f>
        <v>58890.434335000115</v>
      </c>
      <c r="BM70" s="22">
        <f t="shared" ref="BM70:BM133" si="126">BI70-$F70</f>
        <v>56770.498335000128</v>
      </c>
      <c r="BN70" s="32">
        <f t="shared" ref="BN70:BN133" si="127">(BG70-$D70)/BG70</f>
        <v>3.315425169644981E-2</v>
      </c>
      <c r="BO70" s="32">
        <f t="shared" ref="BO70:BO133" si="128">(BI70-$F70)/BI70</f>
        <v>3.28409348157307E-2</v>
      </c>
      <c r="BP70" s="42"/>
      <c r="BQ70" s="22">
        <v>1776255.8743350001</v>
      </c>
      <c r="BR70" s="22">
        <v>47605.376000000004</v>
      </c>
      <c r="BS70" s="22">
        <f t="shared" ref="BS70:BS133" si="129">BQ70-BR70</f>
        <v>1728650.4983350001</v>
      </c>
      <c r="BT70" s="26">
        <f t="shared" ref="BT70:BT133" si="130">$J70-$E70</f>
        <v>2119.9360000000088</v>
      </c>
      <c r="BU70" s="22">
        <v>1890.4983350000734</v>
      </c>
      <c r="BV70" s="22">
        <f t="shared" ref="BV70:BV133" si="131">BQ70-$D70</f>
        <v>58890.434335000115</v>
      </c>
      <c r="BW70" s="22">
        <f t="shared" ref="BW70:BW133" si="132">BS70-$F70</f>
        <v>56770.498335000128</v>
      </c>
      <c r="BX70" s="32">
        <f t="shared" ref="BX70:BX133" si="133">(BQ70-$D70)/BQ70</f>
        <v>3.315425169644981E-2</v>
      </c>
      <c r="BY70" s="32">
        <f t="shared" ref="BY70:BY133" si="134">(BS70-$F70)/BS70</f>
        <v>3.28409348157307E-2</v>
      </c>
      <c r="BZ70" s="42"/>
      <c r="CA70" s="22">
        <v>1776255.8743350001</v>
      </c>
      <c r="CB70" s="22">
        <v>47605.376000000004</v>
      </c>
      <c r="CC70" s="22">
        <f t="shared" ref="CC70:CC133" si="135">CA70-CB70</f>
        <v>1728650.4983350001</v>
      </c>
      <c r="CD70" s="26">
        <f t="shared" ref="CD70:CD133" si="136">$J70-$E70</f>
        <v>2119.9360000000088</v>
      </c>
      <c r="CE70" s="22">
        <v>1890.4983350000734</v>
      </c>
      <c r="CF70" s="22">
        <f t="shared" ref="CF70:CF133" si="137">CA70-$D70</f>
        <v>58890.434335000115</v>
      </c>
      <c r="CG70" s="22">
        <f t="shared" ref="CG70:CG133" si="138">CC70-$F70</f>
        <v>56770.498335000128</v>
      </c>
      <c r="CH70" s="32">
        <f t="shared" ref="CH70:CH133" si="139">(CA70-$D70)/CA70</f>
        <v>3.315425169644981E-2</v>
      </c>
      <c r="CI70" s="32">
        <f t="shared" ref="CI70:CI133" si="140">(CC70-$F70)/CC70</f>
        <v>3.28409348157307E-2</v>
      </c>
      <c r="CJ70" s="42"/>
      <c r="CK70" s="22">
        <v>1776255.8743350001</v>
      </c>
      <c r="CL70" s="22">
        <v>47605.376000000004</v>
      </c>
      <c r="CM70" s="22">
        <f t="shared" ref="CM70:CM133" si="141">CK70-CL70</f>
        <v>1728650.4983350001</v>
      </c>
      <c r="CN70" s="26">
        <f t="shared" ref="CN70:CN133" si="142">$J70-$E70</f>
        <v>2119.9360000000088</v>
      </c>
      <c r="CO70" s="22">
        <v>1890.4983350000734</v>
      </c>
      <c r="CP70" s="22">
        <f t="shared" ref="CP70:CP133" si="143">CK70-$D70</f>
        <v>58890.434335000115</v>
      </c>
      <c r="CQ70" s="22">
        <f t="shared" ref="CQ70:CQ133" si="144">CM70-$F70</f>
        <v>56770.498335000128</v>
      </c>
      <c r="CR70" s="32">
        <f t="shared" ref="CR70:CR133" si="145">(CK70-$D70)/CK70</f>
        <v>3.315425169644981E-2</v>
      </c>
      <c r="CS70" s="32">
        <f t="shared" ref="CS70:CS133" si="146">(CM70-$F70)/CM70</f>
        <v>3.28409348157307E-2</v>
      </c>
      <c r="CT70" s="42"/>
      <c r="CU70" s="22">
        <v>1774365.3759999999</v>
      </c>
      <c r="CV70" s="22">
        <v>47605.376000000004</v>
      </c>
      <c r="CW70" s="22">
        <f t="shared" ref="CW70:CW133" si="147">CU70-CV70</f>
        <v>1726760</v>
      </c>
      <c r="CX70" s="26">
        <f t="shared" ref="CX70:CX133" si="148">$J70-$E70</f>
        <v>2119.9360000000088</v>
      </c>
      <c r="CY70" s="22">
        <v>0</v>
      </c>
      <c r="CZ70" s="22">
        <f t="shared" ref="CZ70:CZ133" si="149">CU70-$D70</f>
        <v>56999.935999999987</v>
      </c>
      <c r="DA70" s="22">
        <f t="shared" ref="DA70:DA133" si="150">CW70-$F70</f>
        <v>54880</v>
      </c>
      <c r="DB70" s="32">
        <f t="shared" ref="DB70:DB133" si="151">(CU70-$D70)/CU70</f>
        <v>3.2124125487894999E-2</v>
      </c>
      <c r="DC70" s="32">
        <f t="shared" ref="DC70:DC133" si="152">(CW70-$F70)/CW70</f>
        <v>3.1782065834279227E-2</v>
      </c>
      <c r="DD70" s="42"/>
      <c r="DE70" s="22">
        <v>1774365.3759999999</v>
      </c>
      <c r="DF70" s="22">
        <v>47605.376000000004</v>
      </c>
      <c r="DG70" s="22">
        <f t="shared" ref="DG70:DG133" si="153">DE70-DF70</f>
        <v>1726760</v>
      </c>
      <c r="DH70" s="26">
        <f t="shared" ref="DH70:DH133" si="154">$J70-$E70</f>
        <v>2119.9360000000088</v>
      </c>
      <c r="DI70" s="22">
        <v>0</v>
      </c>
      <c r="DJ70" s="22">
        <f t="shared" ref="DJ70:DJ133" si="155">DE70-$D70</f>
        <v>56999.935999999987</v>
      </c>
      <c r="DK70" s="22">
        <f t="shared" ref="DK70:DK133" si="156">DG70-$F70</f>
        <v>54880</v>
      </c>
      <c r="DL70" s="32">
        <f t="shared" ref="DL70:DL133" si="157">(DE70-$D70)/DE70</f>
        <v>3.2124125487894999E-2</v>
      </c>
      <c r="DM70" s="32">
        <f t="shared" ref="DM70:DM133" si="158">(DG70-$F70)/DG70</f>
        <v>3.1782065834279227E-2</v>
      </c>
      <c r="DN70" s="42"/>
      <c r="DO70" s="22">
        <v>1776255.8743350001</v>
      </c>
      <c r="DP70" s="22">
        <v>47605.376000000004</v>
      </c>
      <c r="DQ70" s="22">
        <f t="shared" ref="DQ70:DQ133" si="159">DO70-DP70</f>
        <v>1728650.4983350001</v>
      </c>
      <c r="DR70" s="26">
        <f t="shared" ref="DR70:DR133" si="160">$J70-$E70</f>
        <v>2119.9360000000088</v>
      </c>
      <c r="DS70" s="22">
        <v>1890.4983350000734</v>
      </c>
      <c r="DT70" s="22">
        <f t="shared" ref="DT70:DT133" si="161">DO70-$D70</f>
        <v>58890.434335000115</v>
      </c>
      <c r="DU70" s="22">
        <f t="shared" ref="DU70:DU133" si="162">DQ70-$F70</f>
        <v>56770.498335000128</v>
      </c>
      <c r="DV70" s="32">
        <f t="shared" ref="DV70:DV133" si="163">(DO70-$D70)/DO70</f>
        <v>3.315425169644981E-2</v>
      </c>
      <c r="DW70" s="32">
        <f t="shared" ref="DW70:DW133" si="164">(DQ70-$F70)/DQ70</f>
        <v>3.28409348157307E-2</v>
      </c>
      <c r="DX70" s="42"/>
      <c r="DY70" s="22">
        <v>1776255.8743350001</v>
      </c>
      <c r="DZ70" s="22">
        <v>47605.376000000004</v>
      </c>
      <c r="EA70" s="22">
        <f t="shared" ref="EA70:EA133" si="165">DY70-DZ70</f>
        <v>1728650.4983350001</v>
      </c>
      <c r="EB70" s="26">
        <f t="shared" ref="EB70:EB133" si="166">$J70-$E70</f>
        <v>2119.9360000000088</v>
      </c>
      <c r="EC70" s="22">
        <v>1890.4983350000734</v>
      </c>
      <c r="ED70" s="22">
        <f t="shared" ref="ED70:ED133" si="167">DY70-$D70</f>
        <v>58890.434335000115</v>
      </c>
      <c r="EE70" s="22">
        <f t="shared" ref="EE70:EE133" si="168">EA70-$F70</f>
        <v>56770.498335000128</v>
      </c>
      <c r="EF70" s="32">
        <f t="shared" ref="EF70:EF133" si="169">(DY70-$D70)/DY70</f>
        <v>3.315425169644981E-2</v>
      </c>
      <c r="EG70" s="32">
        <f t="shared" ref="EG70:EG133" si="170">(EA70-$F70)/EA70</f>
        <v>3.28409348157307E-2</v>
      </c>
      <c r="EH70" s="42"/>
      <c r="EI70" s="45">
        <v>0</v>
      </c>
    </row>
    <row r="71" spans="1:139" x14ac:dyDescent="0.3">
      <c r="A71" s="20">
        <v>8912741</v>
      </c>
      <c r="B71" s="37" t="s">
        <v>206</v>
      </c>
      <c r="C71" s="21">
        <v>81</v>
      </c>
      <c r="D71" s="22">
        <v>464617.92971158674</v>
      </c>
      <c r="E71" s="22">
        <v>7814.5469999999996</v>
      </c>
      <c r="F71" s="22">
        <f t="shared" si="92"/>
        <v>456803.38271158672</v>
      </c>
      <c r="G71" s="11"/>
      <c r="H71" s="34">
        <v>81</v>
      </c>
      <c r="I71" s="22">
        <v>543063.83221559192</v>
      </c>
      <c r="J71" s="22">
        <v>7296.9134999999997</v>
      </c>
      <c r="K71" s="22">
        <f t="shared" si="93"/>
        <v>535766.91871559189</v>
      </c>
      <c r="L71" s="26">
        <f t="shared" si="94"/>
        <v>-517.63349999999991</v>
      </c>
      <c r="M71" s="22">
        <v>0</v>
      </c>
      <c r="N71" s="22">
        <f t="shared" si="95"/>
        <v>78445.902504005178</v>
      </c>
      <c r="O71" s="22">
        <f t="shared" si="96"/>
        <v>78963.536004005175</v>
      </c>
      <c r="P71" s="32">
        <f t="shared" si="97"/>
        <v>0.14445061123654943</v>
      </c>
      <c r="Q71" s="32">
        <f t="shared" si="98"/>
        <v>0.14738412030609604</v>
      </c>
      <c r="R71" s="11"/>
      <c r="S71" s="22">
        <v>543063.83221559192</v>
      </c>
      <c r="T71" s="22">
        <v>7296.9134999999997</v>
      </c>
      <c r="U71" s="22">
        <f t="shared" si="99"/>
        <v>535766.91871559189</v>
      </c>
      <c r="V71" s="26">
        <f t="shared" si="100"/>
        <v>-517.63349999999991</v>
      </c>
      <c r="W71" s="22">
        <v>0</v>
      </c>
      <c r="X71" s="22">
        <f t="shared" si="101"/>
        <v>78445.902504005178</v>
      </c>
      <c r="Y71" s="22">
        <f t="shared" si="102"/>
        <v>78963.536004005175</v>
      </c>
      <c r="Z71" s="32">
        <f t="shared" si="103"/>
        <v>0.14445061123654943</v>
      </c>
      <c r="AA71" s="32">
        <f t="shared" si="104"/>
        <v>0.14738412030609604</v>
      </c>
      <c r="AB71" s="42"/>
      <c r="AC71" s="22">
        <v>543063.83221559192</v>
      </c>
      <c r="AD71" s="22">
        <v>7296.9134999999997</v>
      </c>
      <c r="AE71" s="22">
        <f t="shared" si="105"/>
        <v>535766.91871559189</v>
      </c>
      <c r="AF71" s="26">
        <f t="shared" si="106"/>
        <v>-517.63349999999991</v>
      </c>
      <c r="AG71" s="22">
        <v>0</v>
      </c>
      <c r="AH71" s="22">
        <f t="shared" si="107"/>
        <v>78445.902504005178</v>
      </c>
      <c r="AI71" s="22">
        <f t="shared" si="108"/>
        <v>78963.536004005175</v>
      </c>
      <c r="AJ71" s="32">
        <f t="shared" si="109"/>
        <v>0.14445061123654943</v>
      </c>
      <c r="AK71" s="32">
        <f t="shared" si="110"/>
        <v>0.14738412030609604</v>
      </c>
      <c r="AL71" s="11"/>
      <c r="AM71" s="22">
        <v>543063.83221559192</v>
      </c>
      <c r="AN71" s="22">
        <v>7296.9134999999997</v>
      </c>
      <c r="AO71" s="22">
        <f t="shared" si="111"/>
        <v>535766.91871559189</v>
      </c>
      <c r="AP71" s="26">
        <f t="shared" si="112"/>
        <v>-517.63349999999991</v>
      </c>
      <c r="AQ71" s="22">
        <v>0</v>
      </c>
      <c r="AR71" s="22">
        <f t="shared" si="113"/>
        <v>78445.902504005178</v>
      </c>
      <c r="AS71" s="22">
        <f t="shared" si="114"/>
        <v>78963.536004005175</v>
      </c>
      <c r="AT71" s="32">
        <f t="shared" si="115"/>
        <v>0.14445061123654943</v>
      </c>
      <c r="AU71" s="32">
        <f t="shared" si="116"/>
        <v>0.14738412030609604</v>
      </c>
      <c r="AV71" s="42"/>
      <c r="AW71" s="22">
        <v>543063.83221559192</v>
      </c>
      <c r="AX71" s="22">
        <v>7296.9134999999997</v>
      </c>
      <c r="AY71" s="22">
        <f t="shared" si="117"/>
        <v>535766.91871559189</v>
      </c>
      <c r="AZ71" s="26">
        <f t="shared" si="118"/>
        <v>-517.63349999999991</v>
      </c>
      <c r="BA71" s="22">
        <v>0</v>
      </c>
      <c r="BB71" s="22">
        <f t="shared" si="119"/>
        <v>78445.902504005178</v>
      </c>
      <c r="BC71" s="22">
        <f t="shared" si="120"/>
        <v>78963.536004005175</v>
      </c>
      <c r="BD71" s="32">
        <f t="shared" si="121"/>
        <v>0.14445061123654943</v>
      </c>
      <c r="BE71" s="32">
        <f t="shared" si="122"/>
        <v>0.14738412030609604</v>
      </c>
      <c r="BF71" s="11"/>
      <c r="BG71" s="22">
        <v>543063.83221559192</v>
      </c>
      <c r="BH71" s="22">
        <v>7296.9134999999997</v>
      </c>
      <c r="BI71" s="22">
        <f t="shared" si="123"/>
        <v>535766.91871559189</v>
      </c>
      <c r="BJ71" s="26">
        <f t="shared" si="124"/>
        <v>-517.63349999999991</v>
      </c>
      <c r="BK71" s="22">
        <v>0</v>
      </c>
      <c r="BL71" s="22">
        <f t="shared" si="125"/>
        <v>78445.902504005178</v>
      </c>
      <c r="BM71" s="22">
        <f t="shared" si="126"/>
        <v>78963.536004005175</v>
      </c>
      <c r="BN71" s="32">
        <f t="shared" si="127"/>
        <v>0.14445061123654943</v>
      </c>
      <c r="BO71" s="32">
        <f t="shared" si="128"/>
        <v>0.14738412030609604</v>
      </c>
      <c r="BP71" s="42"/>
      <c r="BQ71" s="22">
        <v>541066.79582548235</v>
      </c>
      <c r="BR71" s="22">
        <v>7296.9134999999997</v>
      </c>
      <c r="BS71" s="22">
        <f t="shared" si="129"/>
        <v>533769.88232548232</v>
      </c>
      <c r="BT71" s="26">
        <f t="shared" si="130"/>
        <v>-517.63349999999991</v>
      </c>
      <c r="BU71" s="22">
        <v>0</v>
      </c>
      <c r="BV71" s="22">
        <f t="shared" si="131"/>
        <v>76448.866113895609</v>
      </c>
      <c r="BW71" s="22">
        <f t="shared" si="132"/>
        <v>76966.499613895605</v>
      </c>
      <c r="BX71" s="32">
        <f t="shared" si="133"/>
        <v>0.14129284351530177</v>
      </c>
      <c r="BY71" s="32">
        <f t="shared" si="134"/>
        <v>0.14419415962282217</v>
      </c>
      <c r="BZ71" s="42"/>
      <c r="CA71" s="22">
        <v>542610.03385942755</v>
      </c>
      <c r="CB71" s="22">
        <v>7296.9134999999997</v>
      </c>
      <c r="CC71" s="22">
        <f t="shared" si="135"/>
        <v>535313.12035942753</v>
      </c>
      <c r="CD71" s="26">
        <f t="shared" si="136"/>
        <v>-517.63349999999991</v>
      </c>
      <c r="CE71" s="22">
        <v>0</v>
      </c>
      <c r="CF71" s="22">
        <f t="shared" si="137"/>
        <v>77992.104147840815</v>
      </c>
      <c r="CG71" s="22">
        <f t="shared" si="138"/>
        <v>78509.737647840811</v>
      </c>
      <c r="CH71" s="32">
        <f t="shared" si="139"/>
        <v>0.14373509386309286</v>
      </c>
      <c r="CI71" s="32">
        <f t="shared" si="140"/>
        <v>0.14666133644384932</v>
      </c>
      <c r="CJ71" s="42"/>
      <c r="CK71" s="22">
        <v>542156.23550326319</v>
      </c>
      <c r="CL71" s="22">
        <v>7296.9134999999997</v>
      </c>
      <c r="CM71" s="22">
        <f t="shared" si="141"/>
        <v>534859.32200326317</v>
      </c>
      <c r="CN71" s="26">
        <f t="shared" si="142"/>
        <v>-517.63349999999991</v>
      </c>
      <c r="CO71" s="22">
        <v>0</v>
      </c>
      <c r="CP71" s="22">
        <f t="shared" si="143"/>
        <v>77538.305791676452</v>
      </c>
      <c r="CQ71" s="22">
        <f t="shared" si="144"/>
        <v>78055.939291676448</v>
      </c>
      <c r="CR71" s="32">
        <f t="shared" si="145"/>
        <v>0.14301837867768977</v>
      </c>
      <c r="CS71" s="32">
        <f t="shared" si="146"/>
        <v>0.14593732609787108</v>
      </c>
      <c r="CT71" s="42"/>
      <c r="CU71" s="22">
        <v>543063.83221559192</v>
      </c>
      <c r="CV71" s="22">
        <v>7296.9134999999997</v>
      </c>
      <c r="CW71" s="22">
        <f t="shared" si="147"/>
        <v>535766.91871559189</v>
      </c>
      <c r="CX71" s="26">
        <f t="shared" si="148"/>
        <v>-517.63349999999991</v>
      </c>
      <c r="CY71" s="22">
        <v>0</v>
      </c>
      <c r="CZ71" s="22">
        <f t="shared" si="149"/>
        <v>78445.902504005178</v>
      </c>
      <c r="DA71" s="22">
        <f t="shared" si="150"/>
        <v>78963.536004005175</v>
      </c>
      <c r="DB71" s="32">
        <f t="shared" si="151"/>
        <v>0.14445061123654943</v>
      </c>
      <c r="DC71" s="32">
        <f t="shared" si="152"/>
        <v>0.14738412030609604</v>
      </c>
      <c r="DD71" s="42"/>
      <c r="DE71" s="22">
        <v>510323.55416341277</v>
      </c>
      <c r="DF71" s="22">
        <v>7296.9134999999997</v>
      </c>
      <c r="DG71" s="22">
        <f t="shared" si="153"/>
        <v>503026.64066341275</v>
      </c>
      <c r="DH71" s="26">
        <f t="shared" si="154"/>
        <v>-517.63349999999991</v>
      </c>
      <c r="DI71" s="22">
        <v>-32740.278052179143</v>
      </c>
      <c r="DJ71" s="22">
        <f t="shared" si="155"/>
        <v>45705.624451826036</v>
      </c>
      <c r="DK71" s="22">
        <f t="shared" si="156"/>
        <v>46223.257951826032</v>
      </c>
      <c r="DL71" s="32">
        <f t="shared" si="157"/>
        <v>8.9562051523866079E-2</v>
      </c>
      <c r="DM71" s="32">
        <f t="shared" si="158"/>
        <v>9.1890278198516182E-2</v>
      </c>
      <c r="DN71" s="42"/>
      <c r="DO71" s="22">
        <v>526551.18846122955</v>
      </c>
      <c r="DP71" s="22">
        <v>7296.9134999999997</v>
      </c>
      <c r="DQ71" s="22">
        <f t="shared" si="159"/>
        <v>519254.27496122953</v>
      </c>
      <c r="DR71" s="26">
        <f t="shared" si="160"/>
        <v>-517.63349999999991</v>
      </c>
      <c r="DS71" s="22">
        <v>-16512.643754362318</v>
      </c>
      <c r="DT71" s="22">
        <f t="shared" si="161"/>
        <v>61933.258749642817</v>
      </c>
      <c r="DU71" s="22">
        <f t="shared" si="162"/>
        <v>62450.892249642813</v>
      </c>
      <c r="DV71" s="32">
        <f t="shared" si="163"/>
        <v>0.11762058486779585</v>
      </c>
      <c r="DW71" s="32">
        <f t="shared" si="164"/>
        <v>0.12027034780658426</v>
      </c>
      <c r="DX71" s="42"/>
      <c r="DY71" s="22">
        <v>502789.29538228351</v>
      </c>
      <c r="DZ71" s="22">
        <v>7296.9134999999997</v>
      </c>
      <c r="EA71" s="22">
        <f t="shared" si="165"/>
        <v>495492.38188228349</v>
      </c>
      <c r="EB71" s="26">
        <f t="shared" si="166"/>
        <v>-517.63349999999991</v>
      </c>
      <c r="EC71" s="22">
        <v>-40274.536833308382</v>
      </c>
      <c r="ED71" s="22">
        <f t="shared" si="167"/>
        <v>38171.365670696774</v>
      </c>
      <c r="EE71" s="22">
        <f t="shared" si="168"/>
        <v>38688.99917069677</v>
      </c>
      <c r="EF71" s="32">
        <f t="shared" si="169"/>
        <v>7.5919209142418426E-2</v>
      </c>
      <c r="EG71" s="32">
        <f t="shared" si="170"/>
        <v>7.8081925344087935E-2</v>
      </c>
      <c r="EH71" s="42"/>
      <c r="EI71" s="45">
        <v>-52650.135220618555</v>
      </c>
    </row>
    <row r="72" spans="1:139" x14ac:dyDescent="0.3">
      <c r="A72" s="20">
        <v>8912742</v>
      </c>
      <c r="B72" s="20" t="s">
        <v>154</v>
      </c>
      <c r="C72" s="21">
        <v>99</v>
      </c>
      <c r="D72" s="22">
        <v>479756.39408</v>
      </c>
      <c r="E72" s="22">
        <v>5786.6463999999996</v>
      </c>
      <c r="F72" s="22">
        <f t="shared" si="92"/>
        <v>473969.74767999997</v>
      </c>
      <c r="G72" s="11"/>
      <c r="H72" s="34">
        <v>99</v>
      </c>
      <c r="I72" s="22">
        <v>505331.45886100002</v>
      </c>
      <c r="J72" s="22">
        <v>5429.6260999999995</v>
      </c>
      <c r="K72" s="22">
        <f t="shared" si="93"/>
        <v>499901.83276100003</v>
      </c>
      <c r="L72" s="26">
        <f t="shared" si="94"/>
        <v>-357.02030000000013</v>
      </c>
      <c r="M72" s="22">
        <v>0</v>
      </c>
      <c r="N72" s="22">
        <f t="shared" si="95"/>
        <v>25575.064781000023</v>
      </c>
      <c r="O72" s="22">
        <f t="shared" si="96"/>
        <v>25932.085081000056</v>
      </c>
      <c r="P72" s="32">
        <f t="shared" si="97"/>
        <v>5.0610474239314827E-2</v>
      </c>
      <c r="Q72" s="32">
        <f t="shared" si="98"/>
        <v>5.1874354886388314E-2</v>
      </c>
      <c r="R72" s="11"/>
      <c r="S72" s="22">
        <v>505331.45886100002</v>
      </c>
      <c r="T72" s="22">
        <v>5429.6260999999995</v>
      </c>
      <c r="U72" s="22">
        <f t="shared" si="99"/>
        <v>499901.83276100003</v>
      </c>
      <c r="V72" s="26">
        <f t="shared" si="100"/>
        <v>-357.02030000000013</v>
      </c>
      <c r="W72" s="22">
        <v>0</v>
      </c>
      <c r="X72" s="22">
        <f t="shared" si="101"/>
        <v>25575.064781000023</v>
      </c>
      <c r="Y72" s="22">
        <f t="shared" si="102"/>
        <v>25932.085081000056</v>
      </c>
      <c r="Z72" s="32">
        <f t="shared" si="103"/>
        <v>5.0610474239314827E-2</v>
      </c>
      <c r="AA72" s="32">
        <f t="shared" si="104"/>
        <v>5.1874354886388314E-2</v>
      </c>
      <c r="AB72" s="42"/>
      <c r="AC72" s="22">
        <v>505331.45886100002</v>
      </c>
      <c r="AD72" s="22">
        <v>5429.6260999999995</v>
      </c>
      <c r="AE72" s="22">
        <f t="shared" si="105"/>
        <v>499901.83276100003</v>
      </c>
      <c r="AF72" s="26">
        <f t="shared" si="106"/>
        <v>-357.02030000000013</v>
      </c>
      <c r="AG72" s="22">
        <v>0</v>
      </c>
      <c r="AH72" s="22">
        <f t="shared" si="107"/>
        <v>25575.064781000023</v>
      </c>
      <c r="AI72" s="22">
        <f t="shared" si="108"/>
        <v>25932.085081000056</v>
      </c>
      <c r="AJ72" s="32">
        <f t="shared" si="109"/>
        <v>5.0610474239314827E-2</v>
      </c>
      <c r="AK72" s="32">
        <f t="shared" si="110"/>
        <v>5.1874354886388314E-2</v>
      </c>
      <c r="AL72" s="11"/>
      <c r="AM72" s="22">
        <v>505331.45886100002</v>
      </c>
      <c r="AN72" s="22">
        <v>5429.6260999999995</v>
      </c>
      <c r="AO72" s="22">
        <f t="shared" si="111"/>
        <v>499901.83276100003</v>
      </c>
      <c r="AP72" s="26">
        <f t="shared" si="112"/>
        <v>-357.02030000000013</v>
      </c>
      <c r="AQ72" s="22">
        <v>0</v>
      </c>
      <c r="AR72" s="22">
        <f t="shared" si="113"/>
        <v>25575.064781000023</v>
      </c>
      <c r="AS72" s="22">
        <f t="shared" si="114"/>
        <v>25932.085081000056</v>
      </c>
      <c r="AT72" s="32">
        <f t="shared" si="115"/>
        <v>5.0610474239314827E-2</v>
      </c>
      <c r="AU72" s="32">
        <f t="shared" si="116"/>
        <v>5.1874354886388314E-2</v>
      </c>
      <c r="AV72" s="42"/>
      <c r="AW72" s="22">
        <v>505331.45886100002</v>
      </c>
      <c r="AX72" s="22">
        <v>5429.6260999999995</v>
      </c>
      <c r="AY72" s="22">
        <f t="shared" si="117"/>
        <v>499901.83276100003</v>
      </c>
      <c r="AZ72" s="26">
        <f t="shared" si="118"/>
        <v>-357.02030000000013</v>
      </c>
      <c r="BA72" s="22">
        <v>0</v>
      </c>
      <c r="BB72" s="22">
        <f t="shared" si="119"/>
        <v>25575.064781000023</v>
      </c>
      <c r="BC72" s="22">
        <f t="shared" si="120"/>
        <v>25932.085081000056</v>
      </c>
      <c r="BD72" s="32">
        <f t="shared" si="121"/>
        <v>5.0610474239314827E-2</v>
      </c>
      <c r="BE72" s="32">
        <f t="shared" si="122"/>
        <v>5.1874354886388314E-2</v>
      </c>
      <c r="BF72" s="11"/>
      <c r="BG72" s="22">
        <v>505331.45886100002</v>
      </c>
      <c r="BH72" s="22">
        <v>5429.6260999999995</v>
      </c>
      <c r="BI72" s="22">
        <f t="shared" si="123"/>
        <v>499901.83276100003</v>
      </c>
      <c r="BJ72" s="26">
        <f t="shared" si="124"/>
        <v>-357.02030000000013</v>
      </c>
      <c r="BK72" s="22">
        <v>0</v>
      </c>
      <c r="BL72" s="22">
        <f t="shared" si="125"/>
        <v>25575.064781000023</v>
      </c>
      <c r="BM72" s="22">
        <f t="shared" si="126"/>
        <v>25932.085081000056</v>
      </c>
      <c r="BN72" s="32">
        <f t="shared" si="127"/>
        <v>5.0610474239314827E-2</v>
      </c>
      <c r="BO72" s="32">
        <f t="shared" si="128"/>
        <v>5.1874354886388314E-2</v>
      </c>
      <c r="BP72" s="42"/>
      <c r="BQ72" s="22">
        <v>504543.30450000003</v>
      </c>
      <c r="BR72" s="22">
        <v>5429.6260999999995</v>
      </c>
      <c r="BS72" s="22">
        <f t="shared" si="129"/>
        <v>499113.67840000003</v>
      </c>
      <c r="BT72" s="26">
        <f t="shared" si="130"/>
        <v>-357.02030000000013</v>
      </c>
      <c r="BU72" s="22">
        <v>0</v>
      </c>
      <c r="BV72" s="22">
        <f t="shared" si="131"/>
        <v>24786.910420000029</v>
      </c>
      <c r="BW72" s="22">
        <f t="shared" si="132"/>
        <v>25143.930720000062</v>
      </c>
      <c r="BX72" s="32">
        <f t="shared" si="133"/>
        <v>4.9127419190635652E-2</v>
      </c>
      <c r="BY72" s="32">
        <f t="shared" si="134"/>
        <v>5.0377162173963097E-2</v>
      </c>
      <c r="BZ72" s="42"/>
      <c r="CA72" s="22">
        <v>505053.63886100001</v>
      </c>
      <c r="CB72" s="22">
        <v>5429.6260999999995</v>
      </c>
      <c r="CC72" s="22">
        <f t="shared" si="135"/>
        <v>499624.01276100002</v>
      </c>
      <c r="CD72" s="26">
        <f t="shared" si="136"/>
        <v>-357.02030000000013</v>
      </c>
      <c r="CE72" s="22">
        <v>0</v>
      </c>
      <c r="CF72" s="22">
        <f t="shared" si="137"/>
        <v>25297.244781000016</v>
      </c>
      <c r="CG72" s="22">
        <f t="shared" si="138"/>
        <v>25654.265081000049</v>
      </c>
      <c r="CH72" s="32">
        <f t="shared" si="139"/>
        <v>5.008823387165473E-2</v>
      </c>
      <c r="CI72" s="32">
        <f t="shared" si="140"/>
        <v>5.1347141902228818E-2</v>
      </c>
      <c r="CJ72" s="42"/>
      <c r="CK72" s="22">
        <v>504775.81886100001</v>
      </c>
      <c r="CL72" s="22">
        <v>5429.6260999999995</v>
      </c>
      <c r="CM72" s="22">
        <f t="shared" si="141"/>
        <v>499346.19276100001</v>
      </c>
      <c r="CN72" s="26">
        <f t="shared" si="142"/>
        <v>-357.02030000000013</v>
      </c>
      <c r="CO72" s="22">
        <v>0</v>
      </c>
      <c r="CP72" s="22">
        <f t="shared" si="143"/>
        <v>25019.424781000009</v>
      </c>
      <c r="CQ72" s="22">
        <f t="shared" si="144"/>
        <v>25376.445081000042</v>
      </c>
      <c r="CR72" s="32">
        <f t="shared" si="145"/>
        <v>4.9565418639615146E-2</v>
      </c>
      <c r="CS72" s="32">
        <f t="shared" si="146"/>
        <v>5.08193422697144E-2</v>
      </c>
      <c r="CT72" s="42"/>
      <c r="CU72" s="22">
        <v>505331.45886100002</v>
      </c>
      <c r="CV72" s="22">
        <v>5429.6260999999995</v>
      </c>
      <c r="CW72" s="22">
        <f t="shared" si="147"/>
        <v>499901.83276100003</v>
      </c>
      <c r="CX72" s="26">
        <f t="shared" si="148"/>
        <v>-357.02030000000013</v>
      </c>
      <c r="CY72" s="22">
        <v>0</v>
      </c>
      <c r="CZ72" s="22">
        <f t="shared" si="149"/>
        <v>25575.064781000023</v>
      </c>
      <c r="DA72" s="22">
        <f t="shared" si="150"/>
        <v>25932.085081000056</v>
      </c>
      <c r="DB72" s="32">
        <f t="shared" si="151"/>
        <v>5.0610474239314827E-2</v>
      </c>
      <c r="DC72" s="32">
        <f t="shared" si="152"/>
        <v>5.1874354886388314E-2</v>
      </c>
      <c r="DD72" s="42"/>
      <c r="DE72" s="22">
        <v>505331.45886100002</v>
      </c>
      <c r="DF72" s="22">
        <v>5429.6260999999995</v>
      </c>
      <c r="DG72" s="22">
        <f t="shared" si="153"/>
        <v>499901.83276100003</v>
      </c>
      <c r="DH72" s="26">
        <f t="shared" si="154"/>
        <v>-357.02030000000013</v>
      </c>
      <c r="DI72" s="22">
        <v>0</v>
      </c>
      <c r="DJ72" s="22">
        <f t="shared" si="155"/>
        <v>25575.064781000023</v>
      </c>
      <c r="DK72" s="22">
        <f t="shared" si="156"/>
        <v>25932.085081000056</v>
      </c>
      <c r="DL72" s="32">
        <f t="shared" si="157"/>
        <v>5.0610474239314827E-2</v>
      </c>
      <c r="DM72" s="32">
        <f t="shared" si="158"/>
        <v>5.1874354886388314E-2</v>
      </c>
      <c r="DN72" s="42"/>
      <c r="DO72" s="22">
        <v>505331.45886100002</v>
      </c>
      <c r="DP72" s="22">
        <v>5429.6260999999995</v>
      </c>
      <c r="DQ72" s="22">
        <f t="shared" si="159"/>
        <v>499901.83276100003</v>
      </c>
      <c r="DR72" s="26">
        <f t="shared" si="160"/>
        <v>-357.02030000000013</v>
      </c>
      <c r="DS72" s="22">
        <v>0</v>
      </c>
      <c r="DT72" s="22">
        <f t="shared" si="161"/>
        <v>25575.064781000023</v>
      </c>
      <c r="DU72" s="22">
        <f t="shared" si="162"/>
        <v>25932.085081000056</v>
      </c>
      <c r="DV72" s="32">
        <f t="shared" si="163"/>
        <v>5.0610474239314827E-2</v>
      </c>
      <c r="DW72" s="32">
        <f t="shared" si="164"/>
        <v>5.1874354886388314E-2</v>
      </c>
      <c r="DX72" s="42"/>
      <c r="DY72" s="22">
        <v>505331.45886100002</v>
      </c>
      <c r="DZ72" s="22">
        <v>5429.6260999999995</v>
      </c>
      <c r="EA72" s="22">
        <f t="shared" si="165"/>
        <v>499901.83276100003</v>
      </c>
      <c r="EB72" s="26">
        <f t="shared" si="166"/>
        <v>-357.02030000000013</v>
      </c>
      <c r="EC72" s="22">
        <v>0</v>
      </c>
      <c r="ED72" s="22">
        <f t="shared" si="167"/>
        <v>25575.064781000023</v>
      </c>
      <c r="EE72" s="22">
        <f t="shared" si="168"/>
        <v>25932.085081000056</v>
      </c>
      <c r="EF72" s="32">
        <f t="shared" si="169"/>
        <v>5.0610474239314827E-2</v>
      </c>
      <c r="EG72" s="32">
        <f t="shared" si="170"/>
        <v>5.1874354886388314E-2</v>
      </c>
      <c r="EH72" s="42"/>
      <c r="EI72" s="45">
        <v>0</v>
      </c>
    </row>
    <row r="73" spans="1:139" x14ac:dyDescent="0.3">
      <c r="A73" s="20">
        <v>8912748</v>
      </c>
      <c r="B73" s="20" t="s">
        <v>156</v>
      </c>
      <c r="C73" s="21">
        <v>172</v>
      </c>
      <c r="D73" s="22">
        <v>813099.70357999997</v>
      </c>
      <c r="E73" s="22">
        <v>22662.240000000002</v>
      </c>
      <c r="F73" s="22">
        <f t="shared" si="92"/>
        <v>790437.46357999998</v>
      </c>
      <c r="G73" s="11"/>
      <c r="H73" s="34">
        <v>172</v>
      </c>
      <c r="I73" s="22">
        <v>856832.76190000004</v>
      </c>
      <c r="J73" s="22">
        <v>23698.352999999999</v>
      </c>
      <c r="K73" s="22">
        <f t="shared" si="93"/>
        <v>833134.40890000004</v>
      </c>
      <c r="L73" s="26">
        <f t="shared" si="94"/>
        <v>1036.1129999999976</v>
      </c>
      <c r="M73" s="22">
        <v>0</v>
      </c>
      <c r="N73" s="22">
        <f t="shared" si="95"/>
        <v>43733.058320000069</v>
      </c>
      <c r="O73" s="22">
        <f t="shared" si="96"/>
        <v>42696.945320000057</v>
      </c>
      <c r="P73" s="32">
        <f t="shared" si="97"/>
        <v>5.104036664403841E-2</v>
      </c>
      <c r="Q73" s="32">
        <f t="shared" si="98"/>
        <v>5.1248567894793207E-2</v>
      </c>
      <c r="R73" s="11"/>
      <c r="S73" s="22">
        <v>856832.76190000004</v>
      </c>
      <c r="T73" s="22">
        <v>23698.352999999999</v>
      </c>
      <c r="U73" s="22">
        <f t="shared" si="99"/>
        <v>833134.40890000004</v>
      </c>
      <c r="V73" s="26">
        <f t="shared" si="100"/>
        <v>1036.1129999999976</v>
      </c>
      <c r="W73" s="22">
        <v>0</v>
      </c>
      <c r="X73" s="22">
        <f t="shared" si="101"/>
        <v>43733.058320000069</v>
      </c>
      <c r="Y73" s="22">
        <f t="shared" si="102"/>
        <v>42696.945320000057</v>
      </c>
      <c r="Z73" s="32">
        <f t="shared" si="103"/>
        <v>5.104036664403841E-2</v>
      </c>
      <c r="AA73" s="32">
        <f t="shared" si="104"/>
        <v>5.1248567894793207E-2</v>
      </c>
      <c r="AB73" s="42"/>
      <c r="AC73" s="22">
        <v>856832.76190000004</v>
      </c>
      <c r="AD73" s="22">
        <v>23698.352999999999</v>
      </c>
      <c r="AE73" s="22">
        <f t="shared" si="105"/>
        <v>833134.40890000004</v>
      </c>
      <c r="AF73" s="26">
        <f t="shared" si="106"/>
        <v>1036.1129999999976</v>
      </c>
      <c r="AG73" s="22">
        <v>0</v>
      </c>
      <c r="AH73" s="22">
        <f t="shared" si="107"/>
        <v>43733.058320000069</v>
      </c>
      <c r="AI73" s="22">
        <f t="shared" si="108"/>
        <v>42696.945320000057</v>
      </c>
      <c r="AJ73" s="32">
        <f t="shared" si="109"/>
        <v>5.104036664403841E-2</v>
      </c>
      <c r="AK73" s="32">
        <f t="shared" si="110"/>
        <v>5.1248567894793207E-2</v>
      </c>
      <c r="AL73" s="11"/>
      <c r="AM73" s="22">
        <v>856832.76190000004</v>
      </c>
      <c r="AN73" s="22">
        <v>23698.352999999999</v>
      </c>
      <c r="AO73" s="22">
        <f t="shared" si="111"/>
        <v>833134.40890000004</v>
      </c>
      <c r="AP73" s="26">
        <f t="shared" si="112"/>
        <v>1036.1129999999976</v>
      </c>
      <c r="AQ73" s="22">
        <v>0</v>
      </c>
      <c r="AR73" s="22">
        <f t="shared" si="113"/>
        <v>43733.058320000069</v>
      </c>
      <c r="AS73" s="22">
        <f t="shared" si="114"/>
        <v>42696.945320000057</v>
      </c>
      <c r="AT73" s="32">
        <f t="shared" si="115"/>
        <v>5.104036664403841E-2</v>
      </c>
      <c r="AU73" s="32">
        <f t="shared" si="116"/>
        <v>5.1248567894793207E-2</v>
      </c>
      <c r="AV73" s="42"/>
      <c r="AW73" s="22">
        <v>856832.76190000004</v>
      </c>
      <c r="AX73" s="22">
        <v>23698.352999999999</v>
      </c>
      <c r="AY73" s="22">
        <f t="shared" si="117"/>
        <v>833134.40890000004</v>
      </c>
      <c r="AZ73" s="26">
        <f t="shared" si="118"/>
        <v>1036.1129999999976</v>
      </c>
      <c r="BA73" s="22">
        <v>0</v>
      </c>
      <c r="BB73" s="22">
        <f t="shared" si="119"/>
        <v>43733.058320000069</v>
      </c>
      <c r="BC73" s="22">
        <f t="shared" si="120"/>
        <v>42696.945320000057</v>
      </c>
      <c r="BD73" s="32">
        <f t="shared" si="121"/>
        <v>5.104036664403841E-2</v>
      </c>
      <c r="BE73" s="32">
        <f t="shared" si="122"/>
        <v>5.1248567894793207E-2</v>
      </c>
      <c r="BF73" s="11"/>
      <c r="BG73" s="22">
        <v>856832.76190000004</v>
      </c>
      <c r="BH73" s="22">
        <v>23698.352999999999</v>
      </c>
      <c r="BI73" s="22">
        <f t="shared" si="123"/>
        <v>833134.40890000004</v>
      </c>
      <c r="BJ73" s="26">
        <f t="shared" si="124"/>
        <v>1036.1129999999976</v>
      </c>
      <c r="BK73" s="22">
        <v>0</v>
      </c>
      <c r="BL73" s="22">
        <f t="shared" si="125"/>
        <v>43733.058320000069</v>
      </c>
      <c r="BM73" s="22">
        <f t="shared" si="126"/>
        <v>42696.945320000057</v>
      </c>
      <c r="BN73" s="32">
        <f t="shared" si="127"/>
        <v>5.104036664403841E-2</v>
      </c>
      <c r="BO73" s="32">
        <f t="shared" si="128"/>
        <v>5.1248567894793207E-2</v>
      </c>
      <c r="BP73" s="42"/>
      <c r="BQ73" s="22">
        <v>853847.81379999989</v>
      </c>
      <c r="BR73" s="22">
        <v>23698.352999999999</v>
      </c>
      <c r="BS73" s="22">
        <f t="shared" si="129"/>
        <v>830149.46079999988</v>
      </c>
      <c r="BT73" s="26">
        <f t="shared" si="130"/>
        <v>1036.1129999999976</v>
      </c>
      <c r="BU73" s="22">
        <v>0</v>
      </c>
      <c r="BV73" s="22">
        <f t="shared" si="131"/>
        <v>40748.110219999915</v>
      </c>
      <c r="BW73" s="22">
        <f t="shared" si="132"/>
        <v>39711.997219999903</v>
      </c>
      <c r="BX73" s="32">
        <f t="shared" si="133"/>
        <v>4.7722919191715008E-2</v>
      </c>
      <c r="BY73" s="32">
        <f t="shared" si="134"/>
        <v>4.7837165589109915E-2</v>
      </c>
      <c r="BZ73" s="42"/>
      <c r="CA73" s="22">
        <v>856188.76190000004</v>
      </c>
      <c r="CB73" s="22">
        <v>23698.352999999999</v>
      </c>
      <c r="CC73" s="22">
        <f t="shared" si="135"/>
        <v>832490.40890000004</v>
      </c>
      <c r="CD73" s="26">
        <f t="shared" si="136"/>
        <v>1036.1129999999976</v>
      </c>
      <c r="CE73" s="22">
        <v>0</v>
      </c>
      <c r="CF73" s="22">
        <f t="shared" si="137"/>
        <v>43089.058320000069</v>
      </c>
      <c r="CG73" s="22">
        <f t="shared" si="138"/>
        <v>42052.945320000057</v>
      </c>
      <c r="CH73" s="32">
        <f t="shared" si="139"/>
        <v>5.032658712359124E-2</v>
      </c>
      <c r="CI73" s="32">
        <f t="shared" si="140"/>
        <v>5.0514630403449508E-2</v>
      </c>
      <c r="CJ73" s="42"/>
      <c r="CK73" s="22">
        <v>855544.76190000004</v>
      </c>
      <c r="CL73" s="22">
        <v>23698.352999999999</v>
      </c>
      <c r="CM73" s="22">
        <f t="shared" si="141"/>
        <v>831846.40890000004</v>
      </c>
      <c r="CN73" s="26">
        <f t="shared" si="142"/>
        <v>1036.1129999999976</v>
      </c>
      <c r="CO73" s="22">
        <v>0</v>
      </c>
      <c r="CP73" s="22">
        <f t="shared" si="143"/>
        <v>42445.058320000069</v>
      </c>
      <c r="CQ73" s="22">
        <f t="shared" si="144"/>
        <v>41408.945320000057</v>
      </c>
      <c r="CR73" s="32">
        <f t="shared" si="145"/>
        <v>4.9611733026963749E-2</v>
      </c>
      <c r="CS73" s="32">
        <f t="shared" si="146"/>
        <v>4.9779556510627446E-2</v>
      </c>
      <c r="CT73" s="42"/>
      <c r="CU73" s="22">
        <v>856832.76190000004</v>
      </c>
      <c r="CV73" s="22">
        <v>23698.352999999999</v>
      </c>
      <c r="CW73" s="22">
        <f t="shared" si="147"/>
        <v>833134.40890000004</v>
      </c>
      <c r="CX73" s="26">
        <f t="shared" si="148"/>
        <v>1036.1129999999976</v>
      </c>
      <c r="CY73" s="22">
        <v>0</v>
      </c>
      <c r="CZ73" s="22">
        <f t="shared" si="149"/>
        <v>43733.058320000069</v>
      </c>
      <c r="DA73" s="22">
        <f t="shared" si="150"/>
        <v>42696.945320000057</v>
      </c>
      <c r="DB73" s="32">
        <f t="shared" si="151"/>
        <v>5.104036664403841E-2</v>
      </c>
      <c r="DC73" s="32">
        <f t="shared" si="152"/>
        <v>5.1248567894793207E-2</v>
      </c>
      <c r="DD73" s="42"/>
      <c r="DE73" s="22">
        <v>856832.76190000004</v>
      </c>
      <c r="DF73" s="22">
        <v>23698.352999999999</v>
      </c>
      <c r="DG73" s="22">
        <f t="shared" si="153"/>
        <v>833134.40890000004</v>
      </c>
      <c r="DH73" s="26">
        <f t="shared" si="154"/>
        <v>1036.1129999999976</v>
      </c>
      <c r="DI73" s="22">
        <v>0</v>
      </c>
      <c r="DJ73" s="22">
        <f t="shared" si="155"/>
        <v>43733.058320000069</v>
      </c>
      <c r="DK73" s="22">
        <f t="shared" si="156"/>
        <v>42696.945320000057</v>
      </c>
      <c r="DL73" s="32">
        <f t="shared" si="157"/>
        <v>5.104036664403841E-2</v>
      </c>
      <c r="DM73" s="32">
        <f t="shared" si="158"/>
        <v>5.1248567894793207E-2</v>
      </c>
      <c r="DN73" s="42"/>
      <c r="DO73" s="22">
        <v>856832.76190000004</v>
      </c>
      <c r="DP73" s="22">
        <v>23698.352999999999</v>
      </c>
      <c r="DQ73" s="22">
        <f t="shared" si="159"/>
        <v>833134.40890000004</v>
      </c>
      <c r="DR73" s="26">
        <f t="shared" si="160"/>
        <v>1036.1129999999976</v>
      </c>
      <c r="DS73" s="22">
        <v>0</v>
      </c>
      <c r="DT73" s="22">
        <f t="shared" si="161"/>
        <v>43733.058320000069</v>
      </c>
      <c r="DU73" s="22">
        <f t="shared" si="162"/>
        <v>42696.945320000057</v>
      </c>
      <c r="DV73" s="32">
        <f t="shared" si="163"/>
        <v>5.104036664403841E-2</v>
      </c>
      <c r="DW73" s="32">
        <f t="shared" si="164"/>
        <v>5.1248567894793207E-2</v>
      </c>
      <c r="DX73" s="42"/>
      <c r="DY73" s="22">
        <v>856832.76190000004</v>
      </c>
      <c r="DZ73" s="22">
        <v>23698.352999999999</v>
      </c>
      <c r="EA73" s="22">
        <f t="shared" si="165"/>
        <v>833134.40890000004</v>
      </c>
      <c r="EB73" s="26">
        <f t="shared" si="166"/>
        <v>1036.1129999999976</v>
      </c>
      <c r="EC73" s="22">
        <v>0</v>
      </c>
      <c r="ED73" s="22">
        <f t="shared" si="167"/>
        <v>43733.058320000069</v>
      </c>
      <c r="EE73" s="22">
        <f t="shared" si="168"/>
        <v>42696.945320000057</v>
      </c>
      <c r="EF73" s="32">
        <f t="shared" si="169"/>
        <v>5.104036664403841E-2</v>
      </c>
      <c r="EG73" s="32">
        <f t="shared" si="170"/>
        <v>5.1248567894793207E-2</v>
      </c>
      <c r="EH73" s="42"/>
      <c r="EI73" s="45">
        <v>0</v>
      </c>
    </row>
    <row r="74" spans="1:139" x14ac:dyDescent="0.3">
      <c r="A74" s="20">
        <v>8912751</v>
      </c>
      <c r="B74" s="20" t="s">
        <v>18</v>
      </c>
      <c r="C74" s="21">
        <v>52</v>
      </c>
      <c r="D74" s="22">
        <v>373639.51068916114</v>
      </c>
      <c r="E74" s="22">
        <v>3801.4079999999999</v>
      </c>
      <c r="F74" s="22">
        <f t="shared" si="92"/>
        <v>369838.10268916114</v>
      </c>
      <c r="G74" s="11"/>
      <c r="H74" s="34">
        <v>52</v>
      </c>
      <c r="I74" s="22">
        <v>403820.40674452169</v>
      </c>
      <c r="J74" s="22">
        <v>3975.2075999999997</v>
      </c>
      <c r="K74" s="22">
        <f t="shared" si="93"/>
        <v>399845.19914452167</v>
      </c>
      <c r="L74" s="26">
        <f t="shared" si="94"/>
        <v>173.79959999999983</v>
      </c>
      <c r="M74" s="22">
        <v>0</v>
      </c>
      <c r="N74" s="22">
        <f t="shared" si="95"/>
        <v>30180.896055360558</v>
      </c>
      <c r="O74" s="22">
        <f t="shared" si="96"/>
        <v>30007.09645536053</v>
      </c>
      <c r="P74" s="32">
        <f t="shared" si="97"/>
        <v>7.4738412302314872E-2</v>
      </c>
      <c r="Q74" s="32">
        <f t="shared" si="98"/>
        <v>7.5046784404468103E-2</v>
      </c>
      <c r="R74" s="11"/>
      <c r="S74" s="22">
        <v>403820.40674452169</v>
      </c>
      <c r="T74" s="22">
        <v>3975.2075999999997</v>
      </c>
      <c r="U74" s="22">
        <f t="shared" si="99"/>
        <v>399845.19914452167</v>
      </c>
      <c r="V74" s="26">
        <f t="shared" si="100"/>
        <v>173.79959999999983</v>
      </c>
      <c r="W74" s="22">
        <v>0</v>
      </c>
      <c r="X74" s="22">
        <f t="shared" si="101"/>
        <v>30180.896055360558</v>
      </c>
      <c r="Y74" s="22">
        <f t="shared" si="102"/>
        <v>30007.09645536053</v>
      </c>
      <c r="Z74" s="32">
        <f t="shared" si="103"/>
        <v>7.4738412302314872E-2</v>
      </c>
      <c r="AA74" s="32">
        <f t="shared" si="104"/>
        <v>7.5046784404468103E-2</v>
      </c>
      <c r="AB74" s="42"/>
      <c r="AC74" s="22">
        <v>403820.40674452169</v>
      </c>
      <c r="AD74" s="22">
        <v>3975.2075999999997</v>
      </c>
      <c r="AE74" s="22">
        <f t="shared" si="105"/>
        <v>399845.19914452167</v>
      </c>
      <c r="AF74" s="26">
        <f t="shared" si="106"/>
        <v>173.79959999999983</v>
      </c>
      <c r="AG74" s="22">
        <v>0</v>
      </c>
      <c r="AH74" s="22">
        <f t="shared" si="107"/>
        <v>30180.896055360558</v>
      </c>
      <c r="AI74" s="22">
        <f t="shared" si="108"/>
        <v>30007.09645536053</v>
      </c>
      <c r="AJ74" s="32">
        <f t="shared" si="109"/>
        <v>7.4738412302314872E-2</v>
      </c>
      <c r="AK74" s="32">
        <f t="shared" si="110"/>
        <v>7.5046784404468103E-2</v>
      </c>
      <c r="AL74" s="11"/>
      <c r="AM74" s="22">
        <v>403820.40674452169</v>
      </c>
      <c r="AN74" s="22">
        <v>3975.2075999999997</v>
      </c>
      <c r="AO74" s="22">
        <f t="shared" si="111"/>
        <v>399845.19914452167</v>
      </c>
      <c r="AP74" s="26">
        <f t="shared" si="112"/>
        <v>173.79959999999983</v>
      </c>
      <c r="AQ74" s="22">
        <v>0</v>
      </c>
      <c r="AR74" s="22">
        <f t="shared" si="113"/>
        <v>30180.896055360558</v>
      </c>
      <c r="AS74" s="22">
        <f t="shared" si="114"/>
        <v>30007.09645536053</v>
      </c>
      <c r="AT74" s="32">
        <f t="shared" si="115"/>
        <v>7.4738412302314872E-2</v>
      </c>
      <c r="AU74" s="32">
        <f t="shared" si="116"/>
        <v>7.5046784404468103E-2</v>
      </c>
      <c r="AV74" s="42"/>
      <c r="AW74" s="22">
        <v>403820.40674452169</v>
      </c>
      <c r="AX74" s="22">
        <v>3975.2075999999997</v>
      </c>
      <c r="AY74" s="22">
        <f t="shared" si="117"/>
        <v>399845.19914452167</v>
      </c>
      <c r="AZ74" s="26">
        <f t="shared" si="118"/>
        <v>173.79959999999983</v>
      </c>
      <c r="BA74" s="22">
        <v>0</v>
      </c>
      <c r="BB74" s="22">
        <f t="shared" si="119"/>
        <v>30180.896055360558</v>
      </c>
      <c r="BC74" s="22">
        <f t="shared" si="120"/>
        <v>30007.09645536053</v>
      </c>
      <c r="BD74" s="32">
        <f t="shared" si="121"/>
        <v>7.4738412302314872E-2</v>
      </c>
      <c r="BE74" s="32">
        <f t="shared" si="122"/>
        <v>7.5046784404468103E-2</v>
      </c>
      <c r="BF74" s="11"/>
      <c r="BG74" s="22">
        <v>403820.40674452169</v>
      </c>
      <c r="BH74" s="22">
        <v>3975.2075999999997</v>
      </c>
      <c r="BI74" s="22">
        <f t="shared" si="123"/>
        <v>399845.19914452167</v>
      </c>
      <c r="BJ74" s="26">
        <f t="shared" si="124"/>
        <v>173.79959999999983</v>
      </c>
      <c r="BK74" s="22">
        <v>0</v>
      </c>
      <c r="BL74" s="22">
        <f t="shared" si="125"/>
        <v>30180.896055360558</v>
      </c>
      <c r="BM74" s="22">
        <f t="shared" si="126"/>
        <v>30007.09645536053</v>
      </c>
      <c r="BN74" s="32">
        <f t="shared" si="127"/>
        <v>7.4738412302314872E-2</v>
      </c>
      <c r="BO74" s="32">
        <f t="shared" si="128"/>
        <v>7.5046784404468103E-2</v>
      </c>
      <c r="BP74" s="42"/>
      <c r="BQ74" s="22">
        <v>402868.9367565217</v>
      </c>
      <c r="BR74" s="22">
        <v>3975.2075999999997</v>
      </c>
      <c r="BS74" s="22">
        <f t="shared" si="129"/>
        <v>398893.72915652167</v>
      </c>
      <c r="BT74" s="26">
        <f t="shared" si="130"/>
        <v>173.79959999999983</v>
      </c>
      <c r="BU74" s="22">
        <v>0</v>
      </c>
      <c r="BV74" s="22">
        <f t="shared" si="131"/>
        <v>29229.42606736056</v>
      </c>
      <c r="BW74" s="22">
        <f t="shared" si="132"/>
        <v>29055.626467360533</v>
      </c>
      <c r="BX74" s="32">
        <f t="shared" si="133"/>
        <v>7.2553188892361009E-2</v>
      </c>
      <c r="BY74" s="32">
        <f t="shared" si="134"/>
        <v>7.2840519525839462E-2</v>
      </c>
      <c r="BZ74" s="42"/>
      <c r="CA74" s="22">
        <v>403628.21196191304</v>
      </c>
      <c r="CB74" s="22">
        <v>3975.2075999999997</v>
      </c>
      <c r="CC74" s="22">
        <f t="shared" si="135"/>
        <v>399653.00436191302</v>
      </c>
      <c r="CD74" s="26">
        <f t="shared" si="136"/>
        <v>173.79959999999983</v>
      </c>
      <c r="CE74" s="22">
        <v>0</v>
      </c>
      <c r="CF74" s="22">
        <f t="shared" si="137"/>
        <v>29988.701272751903</v>
      </c>
      <c r="CG74" s="22">
        <f t="shared" si="138"/>
        <v>29814.901672751876</v>
      </c>
      <c r="CH74" s="32">
        <f t="shared" si="139"/>
        <v>7.4297832470594696E-2</v>
      </c>
      <c r="CI74" s="32">
        <f t="shared" si="140"/>
        <v>7.4601970577837698E-2</v>
      </c>
      <c r="CJ74" s="42"/>
      <c r="CK74" s="22">
        <v>403436.01717930438</v>
      </c>
      <c r="CL74" s="22">
        <v>3975.2075999999997</v>
      </c>
      <c r="CM74" s="22">
        <f t="shared" si="141"/>
        <v>399460.80957930436</v>
      </c>
      <c r="CN74" s="26">
        <f t="shared" si="142"/>
        <v>173.79959999999983</v>
      </c>
      <c r="CO74" s="22">
        <v>0</v>
      </c>
      <c r="CP74" s="22">
        <f t="shared" si="143"/>
        <v>29796.506490143249</v>
      </c>
      <c r="CQ74" s="22">
        <f t="shared" si="144"/>
        <v>29622.706890143221</v>
      </c>
      <c r="CR74" s="32">
        <f t="shared" si="145"/>
        <v>7.3856832859076127E-2</v>
      </c>
      <c r="CS74" s="32">
        <f t="shared" si="146"/>
        <v>7.4156728719747586E-2</v>
      </c>
      <c r="CT74" s="42"/>
      <c r="CU74" s="22">
        <v>403820.40674452169</v>
      </c>
      <c r="CV74" s="22">
        <v>3975.2075999999997</v>
      </c>
      <c r="CW74" s="22">
        <f t="shared" si="147"/>
        <v>399845.19914452167</v>
      </c>
      <c r="CX74" s="26">
        <f t="shared" si="148"/>
        <v>173.79959999999983</v>
      </c>
      <c r="CY74" s="22">
        <v>0</v>
      </c>
      <c r="CZ74" s="22">
        <f t="shared" si="149"/>
        <v>30180.896055360558</v>
      </c>
      <c r="DA74" s="22">
        <f t="shared" si="150"/>
        <v>30007.09645536053</v>
      </c>
      <c r="DB74" s="32">
        <f t="shared" si="151"/>
        <v>7.4738412302314872E-2</v>
      </c>
      <c r="DC74" s="32">
        <f t="shared" si="152"/>
        <v>7.5046784404468103E-2</v>
      </c>
      <c r="DD74" s="42"/>
      <c r="DE74" s="22">
        <v>403820.40674452169</v>
      </c>
      <c r="DF74" s="22">
        <v>3975.2075999999997</v>
      </c>
      <c r="DG74" s="22">
        <f t="shared" si="153"/>
        <v>399845.19914452167</v>
      </c>
      <c r="DH74" s="26">
        <f t="shared" si="154"/>
        <v>173.79959999999983</v>
      </c>
      <c r="DI74" s="22">
        <v>0</v>
      </c>
      <c r="DJ74" s="22">
        <f t="shared" si="155"/>
        <v>30180.896055360558</v>
      </c>
      <c r="DK74" s="22">
        <f t="shared" si="156"/>
        <v>30007.09645536053</v>
      </c>
      <c r="DL74" s="32">
        <f t="shared" si="157"/>
        <v>7.4738412302314872E-2</v>
      </c>
      <c r="DM74" s="32">
        <f t="shared" si="158"/>
        <v>7.5046784404468103E-2</v>
      </c>
      <c r="DN74" s="42"/>
      <c r="DO74" s="22">
        <v>403820.40674452169</v>
      </c>
      <c r="DP74" s="22">
        <v>3975.2075999999997</v>
      </c>
      <c r="DQ74" s="22">
        <f t="shared" si="159"/>
        <v>399845.19914452167</v>
      </c>
      <c r="DR74" s="26">
        <f t="shared" si="160"/>
        <v>173.79959999999983</v>
      </c>
      <c r="DS74" s="22">
        <v>0</v>
      </c>
      <c r="DT74" s="22">
        <f t="shared" si="161"/>
        <v>30180.896055360558</v>
      </c>
      <c r="DU74" s="22">
        <f t="shared" si="162"/>
        <v>30007.09645536053</v>
      </c>
      <c r="DV74" s="32">
        <f t="shared" si="163"/>
        <v>7.4738412302314872E-2</v>
      </c>
      <c r="DW74" s="32">
        <f t="shared" si="164"/>
        <v>7.5046784404468103E-2</v>
      </c>
      <c r="DX74" s="42"/>
      <c r="DY74" s="22">
        <v>400633.84024480003</v>
      </c>
      <c r="DZ74" s="22">
        <v>3975.2075999999997</v>
      </c>
      <c r="EA74" s="22">
        <f t="shared" si="165"/>
        <v>396658.6326448</v>
      </c>
      <c r="EB74" s="26">
        <f t="shared" si="166"/>
        <v>173.79959999999983</v>
      </c>
      <c r="EC74" s="22">
        <v>-3186.5664997216577</v>
      </c>
      <c r="ED74" s="22">
        <f t="shared" si="167"/>
        <v>26994.329555638891</v>
      </c>
      <c r="EE74" s="22">
        <f t="shared" si="168"/>
        <v>26820.529955638864</v>
      </c>
      <c r="EF74" s="32">
        <f t="shared" si="169"/>
        <v>6.7379054997312504E-2</v>
      </c>
      <c r="EG74" s="32">
        <f t="shared" si="170"/>
        <v>6.7616150887244444E-2</v>
      </c>
      <c r="EH74" s="42"/>
      <c r="EI74" s="45">
        <v>-10827.079301273581</v>
      </c>
    </row>
    <row r="75" spans="1:139" x14ac:dyDescent="0.3">
      <c r="A75" s="20">
        <v>8912768</v>
      </c>
      <c r="B75" s="20" t="s">
        <v>19</v>
      </c>
      <c r="C75" s="21">
        <v>200</v>
      </c>
      <c r="D75" s="22">
        <v>867852.45200000005</v>
      </c>
      <c r="E75" s="22">
        <v>14852.451999999999</v>
      </c>
      <c r="F75" s="22">
        <f t="shared" si="92"/>
        <v>853000</v>
      </c>
      <c r="G75" s="11"/>
      <c r="H75" s="34">
        <v>200</v>
      </c>
      <c r="I75" s="22">
        <v>895559.10699999996</v>
      </c>
      <c r="J75" s="22">
        <v>14559.107</v>
      </c>
      <c r="K75" s="22">
        <f t="shared" si="93"/>
        <v>881000</v>
      </c>
      <c r="L75" s="26">
        <f t="shared" si="94"/>
        <v>-293.34499999999935</v>
      </c>
      <c r="M75" s="22">
        <v>0</v>
      </c>
      <c r="N75" s="22">
        <f t="shared" si="95"/>
        <v>27706.654999999912</v>
      </c>
      <c r="O75" s="22">
        <f t="shared" si="96"/>
        <v>28000</v>
      </c>
      <c r="P75" s="32">
        <f t="shared" si="97"/>
        <v>3.0937829545180331E-2</v>
      </c>
      <c r="Q75" s="32">
        <f t="shared" si="98"/>
        <v>3.1782065834279227E-2</v>
      </c>
      <c r="R75" s="11"/>
      <c r="S75" s="22">
        <v>895559.10699999996</v>
      </c>
      <c r="T75" s="22">
        <v>14559.107</v>
      </c>
      <c r="U75" s="22">
        <f t="shared" si="99"/>
        <v>881000</v>
      </c>
      <c r="V75" s="26">
        <f t="shared" si="100"/>
        <v>-293.34499999999935</v>
      </c>
      <c r="W75" s="22">
        <v>0</v>
      </c>
      <c r="X75" s="22">
        <f t="shared" si="101"/>
        <v>27706.654999999912</v>
      </c>
      <c r="Y75" s="22">
        <f t="shared" si="102"/>
        <v>28000</v>
      </c>
      <c r="Z75" s="32">
        <f t="shared" si="103"/>
        <v>3.0937829545180331E-2</v>
      </c>
      <c r="AA75" s="32">
        <f t="shared" si="104"/>
        <v>3.1782065834279227E-2</v>
      </c>
      <c r="AB75" s="42"/>
      <c r="AC75" s="22">
        <v>895559.10699999996</v>
      </c>
      <c r="AD75" s="22">
        <v>14559.107</v>
      </c>
      <c r="AE75" s="22">
        <f t="shared" si="105"/>
        <v>881000</v>
      </c>
      <c r="AF75" s="26">
        <f t="shared" si="106"/>
        <v>-293.34499999999935</v>
      </c>
      <c r="AG75" s="22">
        <v>0</v>
      </c>
      <c r="AH75" s="22">
        <f t="shared" si="107"/>
        <v>27706.654999999912</v>
      </c>
      <c r="AI75" s="22">
        <f t="shared" si="108"/>
        <v>28000</v>
      </c>
      <c r="AJ75" s="32">
        <f t="shared" si="109"/>
        <v>3.0937829545180331E-2</v>
      </c>
      <c r="AK75" s="32">
        <f t="shared" si="110"/>
        <v>3.1782065834279227E-2</v>
      </c>
      <c r="AL75" s="11"/>
      <c r="AM75" s="22">
        <v>895559.10699999996</v>
      </c>
      <c r="AN75" s="22">
        <v>14559.107</v>
      </c>
      <c r="AO75" s="22">
        <f t="shared" si="111"/>
        <v>881000</v>
      </c>
      <c r="AP75" s="26">
        <f t="shared" si="112"/>
        <v>-293.34499999999935</v>
      </c>
      <c r="AQ75" s="22">
        <v>0</v>
      </c>
      <c r="AR75" s="22">
        <f t="shared" si="113"/>
        <v>27706.654999999912</v>
      </c>
      <c r="AS75" s="22">
        <f t="shared" si="114"/>
        <v>28000</v>
      </c>
      <c r="AT75" s="32">
        <f t="shared" si="115"/>
        <v>3.0937829545180331E-2</v>
      </c>
      <c r="AU75" s="32">
        <f t="shared" si="116"/>
        <v>3.1782065834279227E-2</v>
      </c>
      <c r="AV75" s="42"/>
      <c r="AW75" s="22">
        <v>895559.10699999996</v>
      </c>
      <c r="AX75" s="22">
        <v>14559.107</v>
      </c>
      <c r="AY75" s="22">
        <f t="shared" si="117"/>
        <v>881000</v>
      </c>
      <c r="AZ75" s="26">
        <f t="shared" si="118"/>
        <v>-293.34499999999935</v>
      </c>
      <c r="BA75" s="22">
        <v>0</v>
      </c>
      <c r="BB75" s="22">
        <f t="shared" si="119"/>
        <v>27706.654999999912</v>
      </c>
      <c r="BC75" s="22">
        <f t="shared" si="120"/>
        <v>28000</v>
      </c>
      <c r="BD75" s="32">
        <f t="shared" si="121"/>
        <v>3.0937829545180331E-2</v>
      </c>
      <c r="BE75" s="32">
        <f t="shared" si="122"/>
        <v>3.1782065834279227E-2</v>
      </c>
      <c r="BF75" s="11"/>
      <c r="BG75" s="22">
        <v>895559.10699999996</v>
      </c>
      <c r="BH75" s="22">
        <v>14559.107</v>
      </c>
      <c r="BI75" s="22">
        <f t="shared" si="123"/>
        <v>881000</v>
      </c>
      <c r="BJ75" s="26">
        <f t="shared" si="124"/>
        <v>-293.34499999999935</v>
      </c>
      <c r="BK75" s="22">
        <v>0</v>
      </c>
      <c r="BL75" s="22">
        <f t="shared" si="125"/>
        <v>27706.654999999912</v>
      </c>
      <c r="BM75" s="22">
        <f t="shared" si="126"/>
        <v>28000</v>
      </c>
      <c r="BN75" s="32">
        <f t="shared" si="127"/>
        <v>3.0937829545180331E-2</v>
      </c>
      <c r="BO75" s="32">
        <f t="shared" si="128"/>
        <v>3.1782065834279227E-2</v>
      </c>
      <c r="BP75" s="42"/>
      <c r="BQ75" s="22">
        <v>895559.10699999996</v>
      </c>
      <c r="BR75" s="22">
        <v>14559.107</v>
      </c>
      <c r="BS75" s="22">
        <f t="shared" si="129"/>
        <v>881000</v>
      </c>
      <c r="BT75" s="26">
        <f t="shared" si="130"/>
        <v>-293.34499999999935</v>
      </c>
      <c r="BU75" s="22">
        <v>0</v>
      </c>
      <c r="BV75" s="22">
        <f t="shared" si="131"/>
        <v>27706.654999999912</v>
      </c>
      <c r="BW75" s="22">
        <f t="shared" si="132"/>
        <v>28000</v>
      </c>
      <c r="BX75" s="32">
        <f t="shared" si="133"/>
        <v>3.0937829545180331E-2</v>
      </c>
      <c r="BY75" s="32">
        <f t="shared" si="134"/>
        <v>3.1782065834279227E-2</v>
      </c>
      <c r="BZ75" s="42"/>
      <c r="CA75" s="22">
        <v>895559.10699999996</v>
      </c>
      <c r="CB75" s="22">
        <v>14559.107</v>
      </c>
      <c r="CC75" s="22">
        <f t="shared" si="135"/>
        <v>881000</v>
      </c>
      <c r="CD75" s="26">
        <f t="shared" si="136"/>
        <v>-293.34499999999935</v>
      </c>
      <c r="CE75" s="22">
        <v>0</v>
      </c>
      <c r="CF75" s="22">
        <f t="shared" si="137"/>
        <v>27706.654999999912</v>
      </c>
      <c r="CG75" s="22">
        <f t="shared" si="138"/>
        <v>28000</v>
      </c>
      <c r="CH75" s="32">
        <f t="shared" si="139"/>
        <v>3.0937829545180331E-2</v>
      </c>
      <c r="CI75" s="32">
        <f t="shared" si="140"/>
        <v>3.1782065834279227E-2</v>
      </c>
      <c r="CJ75" s="42"/>
      <c r="CK75" s="22">
        <v>895559.10699999996</v>
      </c>
      <c r="CL75" s="22">
        <v>14559.107</v>
      </c>
      <c r="CM75" s="22">
        <f t="shared" si="141"/>
        <v>881000</v>
      </c>
      <c r="CN75" s="26">
        <f t="shared" si="142"/>
        <v>-293.34499999999935</v>
      </c>
      <c r="CO75" s="22">
        <v>0</v>
      </c>
      <c r="CP75" s="22">
        <f t="shared" si="143"/>
        <v>27706.654999999912</v>
      </c>
      <c r="CQ75" s="22">
        <f t="shared" si="144"/>
        <v>28000</v>
      </c>
      <c r="CR75" s="32">
        <f t="shared" si="145"/>
        <v>3.0937829545180331E-2</v>
      </c>
      <c r="CS75" s="32">
        <f t="shared" si="146"/>
        <v>3.1782065834279227E-2</v>
      </c>
      <c r="CT75" s="42"/>
      <c r="CU75" s="22">
        <v>895559.10699999996</v>
      </c>
      <c r="CV75" s="22">
        <v>14559.107</v>
      </c>
      <c r="CW75" s="22">
        <f t="shared" si="147"/>
        <v>881000</v>
      </c>
      <c r="CX75" s="26">
        <f t="shared" si="148"/>
        <v>-293.34499999999935</v>
      </c>
      <c r="CY75" s="22">
        <v>0</v>
      </c>
      <c r="CZ75" s="22">
        <f t="shared" si="149"/>
        <v>27706.654999999912</v>
      </c>
      <c r="DA75" s="22">
        <f t="shared" si="150"/>
        <v>28000</v>
      </c>
      <c r="DB75" s="32">
        <f t="shared" si="151"/>
        <v>3.0937829545180331E-2</v>
      </c>
      <c r="DC75" s="32">
        <f t="shared" si="152"/>
        <v>3.1782065834279227E-2</v>
      </c>
      <c r="DD75" s="42"/>
      <c r="DE75" s="22">
        <v>895559.10699999996</v>
      </c>
      <c r="DF75" s="22">
        <v>14559.107</v>
      </c>
      <c r="DG75" s="22">
        <f t="shared" si="153"/>
        <v>881000</v>
      </c>
      <c r="DH75" s="26">
        <f t="shared" si="154"/>
        <v>-293.34499999999935</v>
      </c>
      <c r="DI75" s="22">
        <v>0</v>
      </c>
      <c r="DJ75" s="22">
        <f t="shared" si="155"/>
        <v>27706.654999999912</v>
      </c>
      <c r="DK75" s="22">
        <f t="shared" si="156"/>
        <v>28000</v>
      </c>
      <c r="DL75" s="32">
        <f t="shared" si="157"/>
        <v>3.0937829545180331E-2</v>
      </c>
      <c r="DM75" s="32">
        <f t="shared" si="158"/>
        <v>3.1782065834279227E-2</v>
      </c>
      <c r="DN75" s="42"/>
      <c r="DO75" s="22">
        <v>895559.10699999996</v>
      </c>
      <c r="DP75" s="22">
        <v>14559.107</v>
      </c>
      <c r="DQ75" s="22">
        <f t="shared" si="159"/>
        <v>881000</v>
      </c>
      <c r="DR75" s="26">
        <f t="shared" si="160"/>
        <v>-293.34499999999935</v>
      </c>
      <c r="DS75" s="22">
        <v>0</v>
      </c>
      <c r="DT75" s="22">
        <f t="shared" si="161"/>
        <v>27706.654999999912</v>
      </c>
      <c r="DU75" s="22">
        <f t="shared" si="162"/>
        <v>28000</v>
      </c>
      <c r="DV75" s="32">
        <f t="shared" si="163"/>
        <v>3.0937829545180331E-2</v>
      </c>
      <c r="DW75" s="32">
        <f t="shared" si="164"/>
        <v>3.1782065834279227E-2</v>
      </c>
      <c r="DX75" s="42"/>
      <c r="DY75" s="22">
        <v>895559.10699999996</v>
      </c>
      <c r="DZ75" s="22">
        <v>14559.107</v>
      </c>
      <c r="EA75" s="22">
        <f t="shared" si="165"/>
        <v>881000</v>
      </c>
      <c r="EB75" s="26">
        <f t="shared" si="166"/>
        <v>-293.34499999999935</v>
      </c>
      <c r="EC75" s="22">
        <v>0</v>
      </c>
      <c r="ED75" s="22">
        <f t="shared" si="167"/>
        <v>27706.654999999912</v>
      </c>
      <c r="EE75" s="22">
        <f t="shared" si="168"/>
        <v>28000</v>
      </c>
      <c r="EF75" s="32">
        <f t="shared" si="169"/>
        <v>3.0937829545180331E-2</v>
      </c>
      <c r="EG75" s="32">
        <f t="shared" si="170"/>
        <v>3.1782065834279227E-2</v>
      </c>
      <c r="EH75" s="42"/>
      <c r="EI75" s="45">
        <v>0</v>
      </c>
    </row>
    <row r="76" spans="1:139" x14ac:dyDescent="0.3">
      <c r="A76" s="20">
        <v>8912769</v>
      </c>
      <c r="B76" s="20" t="s">
        <v>157</v>
      </c>
      <c r="C76" s="21">
        <v>134</v>
      </c>
      <c r="D76" s="22">
        <v>620288.13309284626</v>
      </c>
      <c r="E76" s="22">
        <v>12546.5448</v>
      </c>
      <c r="F76" s="22">
        <f t="shared" si="92"/>
        <v>607741.58829284622</v>
      </c>
      <c r="G76" s="11"/>
      <c r="H76" s="34">
        <v>134</v>
      </c>
      <c r="I76" s="22">
        <v>651117.36214519117</v>
      </c>
      <c r="J76" s="22">
        <v>11132.252700000001</v>
      </c>
      <c r="K76" s="22">
        <f t="shared" si="93"/>
        <v>639985.10944519122</v>
      </c>
      <c r="L76" s="26">
        <f t="shared" si="94"/>
        <v>-1414.2920999999988</v>
      </c>
      <c r="M76" s="22">
        <v>0</v>
      </c>
      <c r="N76" s="22">
        <f t="shared" si="95"/>
        <v>30829.229052344919</v>
      </c>
      <c r="O76" s="22">
        <f t="shared" si="96"/>
        <v>32243.521152344998</v>
      </c>
      <c r="P76" s="32">
        <f t="shared" si="97"/>
        <v>4.7348190732887228E-2</v>
      </c>
      <c r="Q76" s="32">
        <f t="shared" si="98"/>
        <v>5.0381674005348646E-2</v>
      </c>
      <c r="R76" s="11"/>
      <c r="S76" s="22">
        <v>651117.36214519117</v>
      </c>
      <c r="T76" s="22">
        <v>11132.252700000001</v>
      </c>
      <c r="U76" s="22">
        <f t="shared" si="99"/>
        <v>639985.10944519122</v>
      </c>
      <c r="V76" s="26">
        <f t="shared" si="100"/>
        <v>-1414.2920999999988</v>
      </c>
      <c r="W76" s="22">
        <v>0</v>
      </c>
      <c r="X76" s="22">
        <f t="shared" si="101"/>
        <v>30829.229052344919</v>
      </c>
      <c r="Y76" s="22">
        <f t="shared" si="102"/>
        <v>32243.521152344998</v>
      </c>
      <c r="Z76" s="32">
        <f t="shared" si="103"/>
        <v>4.7348190732887228E-2</v>
      </c>
      <c r="AA76" s="32">
        <f t="shared" si="104"/>
        <v>5.0381674005348646E-2</v>
      </c>
      <c r="AB76" s="42"/>
      <c r="AC76" s="22">
        <v>651117.36214519117</v>
      </c>
      <c r="AD76" s="22">
        <v>11132.252700000001</v>
      </c>
      <c r="AE76" s="22">
        <f t="shared" si="105"/>
        <v>639985.10944519122</v>
      </c>
      <c r="AF76" s="26">
        <f t="shared" si="106"/>
        <v>-1414.2920999999988</v>
      </c>
      <c r="AG76" s="22">
        <v>0</v>
      </c>
      <c r="AH76" s="22">
        <f t="shared" si="107"/>
        <v>30829.229052344919</v>
      </c>
      <c r="AI76" s="22">
        <f t="shared" si="108"/>
        <v>32243.521152344998</v>
      </c>
      <c r="AJ76" s="32">
        <f t="shared" si="109"/>
        <v>4.7348190732887228E-2</v>
      </c>
      <c r="AK76" s="32">
        <f t="shared" si="110"/>
        <v>5.0381674005348646E-2</v>
      </c>
      <c r="AL76" s="11"/>
      <c r="AM76" s="22">
        <v>651117.36214519117</v>
      </c>
      <c r="AN76" s="22">
        <v>11132.252700000001</v>
      </c>
      <c r="AO76" s="22">
        <f t="shared" si="111"/>
        <v>639985.10944519122</v>
      </c>
      <c r="AP76" s="26">
        <f t="shared" si="112"/>
        <v>-1414.2920999999988</v>
      </c>
      <c r="AQ76" s="22">
        <v>0</v>
      </c>
      <c r="AR76" s="22">
        <f t="shared" si="113"/>
        <v>30829.229052344919</v>
      </c>
      <c r="AS76" s="22">
        <f t="shared" si="114"/>
        <v>32243.521152344998</v>
      </c>
      <c r="AT76" s="32">
        <f t="shared" si="115"/>
        <v>4.7348190732887228E-2</v>
      </c>
      <c r="AU76" s="32">
        <f t="shared" si="116"/>
        <v>5.0381674005348646E-2</v>
      </c>
      <c r="AV76" s="42"/>
      <c r="AW76" s="22">
        <v>651117.36214519117</v>
      </c>
      <c r="AX76" s="22">
        <v>11132.252700000001</v>
      </c>
      <c r="AY76" s="22">
        <f t="shared" si="117"/>
        <v>639985.10944519122</v>
      </c>
      <c r="AZ76" s="26">
        <f t="shared" si="118"/>
        <v>-1414.2920999999988</v>
      </c>
      <c r="BA76" s="22">
        <v>0</v>
      </c>
      <c r="BB76" s="22">
        <f t="shared" si="119"/>
        <v>30829.229052344919</v>
      </c>
      <c r="BC76" s="22">
        <f t="shared" si="120"/>
        <v>32243.521152344998</v>
      </c>
      <c r="BD76" s="32">
        <f t="shared" si="121"/>
        <v>4.7348190732887228E-2</v>
      </c>
      <c r="BE76" s="32">
        <f t="shared" si="122"/>
        <v>5.0381674005348646E-2</v>
      </c>
      <c r="BF76" s="11"/>
      <c r="BG76" s="22">
        <v>651117.36214519117</v>
      </c>
      <c r="BH76" s="22">
        <v>11132.252700000001</v>
      </c>
      <c r="BI76" s="22">
        <f t="shared" si="123"/>
        <v>639985.10944519122</v>
      </c>
      <c r="BJ76" s="26">
        <f t="shared" si="124"/>
        <v>-1414.2920999999988</v>
      </c>
      <c r="BK76" s="22">
        <v>0</v>
      </c>
      <c r="BL76" s="22">
        <f t="shared" si="125"/>
        <v>30829.229052344919</v>
      </c>
      <c r="BM76" s="22">
        <f t="shared" si="126"/>
        <v>32243.521152344998</v>
      </c>
      <c r="BN76" s="32">
        <f t="shared" si="127"/>
        <v>4.7348190732887228E-2</v>
      </c>
      <c r="BO76" s="32">
        <f t="shared" si="128"/>
        <v>5.0381674005348646E-2</v>
      </c>
      <c r="BP76" s="42"/>
      <c r="BQ76" s="22">
        <v>650025.61236502626</v>
      </c>
      <c r="BR76" s="22">
        <v>11132.252700000001</v>
      </c>
      <c r="BS76" s="22">
        <f t="shared" si="129"/>
        <v>638893.35966502631</v>
      </c>
      <c r="BT76" s="26">
        <f t="shared" si="130"/>
        <v>-1414.2920999999988</v>
      </c>
      <c r="BU76" s="22">
        <v>0</v>
      </c>
      <c r="BV76" s="22">
        <f t="shared" si="131"/>
        <v>29737.479272180004</v>
      </c>
      <c r="BW76" s="22">
        <f t="shared" si="132"/>
        <v>31151.771372180083</v>
      </c>
      <c r="BX76" s="32">
        <f t="shared" si="133"/>
        <v>4.5748165466871979E-2</v>
      </c>
      <c r="BY76" s="32">
        <f t="shared" si="134"/>
        <v>4.8758953119364158E-2</v>
      </c>
      <c r="BZ76" s="42"/>
      <c r="CA76" s="22">
        <v>650756.6524000637</v>
      </c>
      <c r="CB76" s="22">
        <v>11132.252700000001</v>
      </c>
      <c r="CC76" s="22">
        <f t="shared" si="135"/>
        <v>639624.39970006375</v>
      </c>
      <c r="CD76" s="26">
        <f t="shared" si="136"/>
        <v>-1414.2920999999988</v>
      </c>
      <c r="CE76" s="22">
        <v>0</v>
      </c>
      <c r="CF76" s="22">
        <f t="shared" si="137"/>
        <v>30468.519307217444</v>
      </c>
      <c r="CG76" s="22">
        <f t="shared" si="138"/>
        <v>31882.811407217523</v>
      </c>
      <c r="CH76" s="32">
        <f t="shared" si="139"/>
        <v>4.6820142667533433E-2</v>
      </c>
      <c r="CI76" s="32">
        <f t="shared" si="140"/>
        <v>4.9846146304250105E-2</v>
      </c>
      <c r="CJ76" s="42"/>
      <c r="CK76" s="22">
        <v>650395.94265493634</v>
      </c>
      <c r="CL76" s="22">
        <v>11132.252700000001</v>
      </c>
      <c r="CM76" s="22">
        <f t="shared" si="141"/>
        <v>639263.68995493639</v>
      </c>
      <c r="CN76" s="26">
        <f t="shared" si="142"/>
        <v>-1414.2920999999988</v>
      </c>
      <c r="CO76" s="22">
        <v>0</v>
      </c>
      <c r="CP76" s="22">
        <f t="shared" si="143"/>
        <v>30107.809562090086</v>
      </c>
      <c r="CQ76" s="22">
        <f t="shared" si="144"/>
        <v>31522.101662090165</v>
      </c>
      <c r="CR76" s="32">
        <f t="shared" si="145"/>
        <v>4.6291508891013487E-2</v>
      </c>
      <c r="CS76" s="32">
        <f t="shared" si="146"/>
        <v>4.9310014251415173E-2</v>
      </c>
      <c r="CT76" s="42"/>
      <c r="CU76" s="22">
        <v>651117.36214519117</v>
      </c>
      <c r="CV76" s="22">
        <v>11132.252700000001</v>
      </c>
      <c r="CW76" s="22">
        <f t="shared" si="147"/>
        <v>639985.10944519122</v>
      </c>
      <c r="CX76" s="26">
        <f t="shared" si="148"/>
        <v>-1414.2920999999988</v>
      </c>
      <c r="CY76" s="22">
        <v>0</v>
      </c>
      <c r="CZ76" s="22">
        <f t="shared" si="149"/>
        <v>30829.229052344919</v>
      </c>
      <c r="DA76" s="22">
        <f t="shared" si="150"/>
        <v>32243.521152344998</v>
      </c>
      <c r="DB76" s="32">
        <f t="shared" si="151"/>
        <v>4.7348190732887228E-2</v>
      </c>
      <c r="DC76" s="32">
        <f t="shared" si="152"/>
        <v>5.0381674005348646E-2</v>
      </c>
      <c r="DD76" s="42"/>
      <c r="DE76" s="22">
        <v>651117.36214519117</v>
      </c>
      <c r="DF76" s="22">
        <v>11132.252700000001</v>
      </c>
      <c r="DG76" s="22">
        <f t="shared" si="153"/>
        <v>639985.10944519122</v>
      </c>
      <c r="DH76" s="26">
        <f t="shared" si="154"/>
        <v>-1414.2920999999988</v>
      </c>
      <c r="DI76" s="22">
        <v>0</v>
      </c>
      <c r="DJ76" s="22">
        <f t="shared" si="155"/>
        <v>30829.229052344919</v>
      </c>
      <c r="DK76" s="22">
        <f t="shared" si="156"/>
        <v>32243.521152344998</v>
      </c>
      <c r="DL76" s="32">
        <f t="shared" si="157"/>
        <v>4.7348190732887228E-2</v>
      </c>
      <c r="DM76" s="32">
        <f t="shared" si="158"/>
        <v>5.0381674005348646E-2</v>
      </c>
      <c r="DN76" s="42"/>
      <c r="DO76" s="22">
        <v>651117.36214519117</v>
      </c>
      <c r="DP76" s="22">
        <v>11132.252700000001</v>
      </c>
      <c r="DQ76" s="22">
        <f t="shared" si="159"/>
        <v>639985.10944519122</v>
      </c>
      <c r="DR76" s="26">
        <f t="shared" si="160"/>
        <v>-1414.2920999999988</v>
      </c>
      <c r="DS76" s="22">
        <v>0</v>
      </c>
      <c r="DT76" s="22">
        <f t="shared" si="161"/>
        <v>30829.229052344919</v>
      </c>
      <c r="DU76" s="22">
        <f t="shared" si="162"/>
        <v>32243.521152344998</v>
      </c>
      <c r="DV76" s="32">
        <f t="shared" si="163"/>
        <v>4.7348190732887228E-2</v>
      </c>
      <c r="DW76" s="32">
        <f t="shared" si="164"/>
        <v>5.0381674005348646E-2</v>
      </c>
      <c r="DX76" s="42"/>
      <c r="DY76" s="22">
        <v>651117.36214519117</v>
      </c>
      <c r="DZ76" s="22">
        <v>11132.252700000001</v>
      </c>
      <c r="EA76" s="22">
        <f t="shared" si="165"/>
        <v>639985.10944519122</v>
      </c>
      <c r="EB76" s="26">
        <f t="shared" si="166"/>
        <v>-1414.2920999999988</v>
      </c>
      <c r="EC76" s="22">
        <v>0</v>
      </c>
      <c r="ED76" s="22">
        <f t="shared" si="167"/>
        <v>30829.229052344919</v>
      </c>
      <c r="EE76" s="22">
        <f t="shared" si="168"/>
        <v>32243.521152344998</v>
      </c>
      <c r="EF76" s="32">
        <f t="shared" si="169"/>
        <v>4.7348190732887228E-2</v>
      </c>
      <c r="EG76" s="32">
        <f t="shared" si="170"/>
        <v>5.0381674005348646E-2</v>
      </c>
      <c r="EH76" s="42"/>
      <c r="EI76" s="45">
        <v>0</v>
      </c>
    </row>
    <row r="77" spans="1:139" x14ac:dyDescent="0.3">
      <c r="A77" s="20">
        <v>8912772</v>
      </c>
      <c r="B77" s="37" t="s">
        <v>20</v>
      </c>
      <c r="C77" s="21">
        <v>85</v>
      </c>
      <c r="D77" s="22">
        <v>464897.52576560271</v>
      </c>
      <c r="E77" s="22">
        <v>6650.3095999999996</v>
      </c>
      <c r="F77" s="22">
        <f t="shared" si="92"/>
        <v>458247.21616560273</v>
      </c>
      <c r="G77" s="11"/>
      <c r="H77" s="34">
        <v>85</v>
      </c>
      <c r="I77" s="22">
        <v>538101.1626122063</v>
      </c>
      <c r="J77" s="22">
        <v>5562.9648999999999</v>
      </c>
      <c r="K77" s="22">
        <f t="shared" si="93"/>
        <v>532538.19771220628</v>
      </c>
      <c r="L77" s="26">
        <f t="shared" si="94"/>
        <v>-1087.3446999999996</v>
      </c>
      <c r="M77" s="22">
        <v>0</v>
      </c>
      <c r="N77" s="22">
        <f t="shared" si="95"/>
        <v>73203.636846603593</v>
      </c>
      <c r="O77" s="22">
        <f t="shared" si="96"/>
        <v>74290.981546603551</v>
      </c>
      <c r="P77" s="32">
        <f t="shared" si="97"/>
        <v>0.13604065914155866</v>
      </c>
      <c r="Q77" s="32">
        <f t="shared" si="98"/>
        <v>0.13950357338827327</v>
      </c>
      <c r="R77" s="11"/>
      <c r="S77" s="22">
        <v>538101.1626122063</v>
      </c>
      <c r="T77" s="22">
        <v>5562.9648999999999</v>
      </c>
      <c r="U77" s="22">
        <f t="shared" si="99"/>
        <v>532538.19771220628</v>
      </c>
      <c r="V77" s="26">
        <f t="shared" si="100"/>
        <v>-1087.3446999999996</v>
      </c>
      <c r="W77" s="22">
        <v>0</v>
      </c>
      <c r="X77" s="22">
        <f t="shared" si="101"/>
        <v>73203.636846603593</v>
      </c>
      <c r="Y77" s="22">
        <f t="shared" si="102"/>
        <v>74290.981546603551</v>
      </c>
      <c r="Z77" s="32">
        <f t="shared" si="103"/>
        <v>0.13604065914155866</v>
      </c>
      <c r="AA77" s="32">
        <f t="shared" si="104"/>
        <v>0.13950357338827327</v>
      </c>
      <c r="AB77" s="42"/>
      <c r="AC77" s="22">
        <v>538101.1626122063</v>
      </c>
      <c r="AD77" s="22">
        <v>5562.9648999999999</v>
      </c>
      <c r="AE77" s="22">
        <f t="shared" si="105"/>
        <v>532538.19771220628</v>
      </c>
      <c r="AF77" s="26">
        <f t="shared" si="106"/>
        <v>-1087.3446999999996</v>
      </c>
      <c r="AG77" s="22">
        <v>0</v>
      </c>
      <c r="AH77" s="22">
        <f t="shared" si="107"/>
        <v>73203.636846603593</v>
      </c>
      <c r="AI77" s="22">
        <f t="shared" si="108"/>
        <v>74290.981546603551</v>
      </c>
      <c r="AJ77" s="32">
        <f t="shared" si="109"/>
        <v>0.13604065914155866</v>
      </c>
      <c r="AK77" s="32">
        <f t="shared" si="110"/>
        <v>0.13950357338827327</v>
      </c>
      <c r="AL77" s="11"/>
      <c r="AM77" s="22">
        <v>538101.1626122063</v>
      </c>
      <c r="AN77" s="22">
        <v>5562.9648999999999</v>
      </c>
      <c r="AO77" s="22">
        <f t="shared" si="111"/>
        <v>532538.19771220628</v>
      </c>
      <c r="AP77" s="26">
        <f t="shared" si="112"/>
        <v>-1087.3446999999996</v>
      </c>
      <c r="AQ77" s="22">
        <v>0</v>
      </c>
      <c r="AR77" s="22">
        <f t="shared" si="113"/>
        <v>73203.636846603593</v>
      </c>
      <c r="AS77" s="22">
        <f t="shared" si="114"/>
        <v>74290.981546603551</v>
      </c>
      <c r="AT77" s="32">
        <f t="shared" si="115"/>
        <v>0.13604065914155866</v>
      </c>
      <c r="AU77" s="32">
        <f t="shared" si="116"/>
        <v>0.13950357338827327</v>
      </c>
      <c r="AV77" s="42"/>
      <c r="AW77" s="22">
        <v>538101.1626122063</v>
      </c>
      <c r="AX77" s="22">
        <v>5562.9648999999999</v>
      </c>
      <c r="AY77" s="22">
        <f t="shared" si="117"/>
        <v>532538.19771220628</v>
      </c>
      <c r="AZ77" s="26">
        <f t="shared" si="118"/>
        <v>-1087.3446999999996</v>
      </c>
      <c r="BA77" s="22">
        <v>0</v>
      </c>
      <c r="BB77" s="22">
        <f t="shared" si="119"/>
        <v>73203.636846603593</v>
      </c>
      <c r="BC77" s="22">
        <f t="shared" si="120"/>
        <v>74290.981546603551</v>
      </c>
      <c r="BD77" s="32">
        <f t="shared" si="121"/>
        <v>0.13604065914155866</v>
      </c>
      <c r="BE77" s="32">
        <f t="shared" si="122"/>
        <v>0.13950357338827327</v>
      </c>
      <c r="BF77" s="11"/>
      <c r="BG77" s="22">
        <v>538101.1626122063</v>
      </c>
      <c r="BH77" s="22">
        <v>5562.9648999999999</v>
      </c>
      <c r="BI77" s="22">
        <f t="shared" si="123"/>
        <v>532538.19771220628</v>
      </c>
      <c r="BJ77" s="26">
        <f t="shared" si="124"/>
        <v>-1087.3446999999996</v>
      </c>
      <c r="BK77" s="22">
        <v>0</v>
      </c>
      <c r="BL77" s="22">
        <f t="shared" si="125"/>
        <v>73203.636846603593</v>
      </c>
      <c r="BM77" s="22">
        <f t="shared" si="126"/>
        <v>74290.981546603551</v>
      </c>
      <c r="BN77" s="32">
        <f t="shared" si="127"/>
        <v>0.13604065914155866</v>
      </c>
      <c r="BO77" s="32">
        <f t="shared" si="128"/>
        <v>0.13950357338827327</v>
      </c>
      <c r="BP77" s="42"/>
      <c r="BQ77" s="22">
        <v>536449.93202258565</v>
      </c>
      <c r="BR77" s="22">
        <v>5562.9648999999999</v>
      </c>
      <c r="BS77" s="22">
        <f t="shared" si="129"/>
        <v>530886.96712258563</v>
      </c>
      <c r="BT77" s="26">
        <f t="shared" si="130"/>
        <v>-1087.3446999999996</v>
      </c>
      <c r="BU77" s="22">
        <v>0</v>
      </c>
      <c r="BV77" s="22">
        <f t="shared" si="131"/>
        <v>71552.40625698294</v>
      </c>
      <c r="BW77" s="22">
        <f t="shared" si="132"/>
        <v>72639.750956982898</v>
      </c>
      <c r="BX77" s="32">
        <f t="shared" si="133"/>
        <v>0.13338133157591758</v>
      </c>
      <c r="BY77" s="32">
        <f t="shared" si="134"/>
        <v>0.13682715051509234</v>
      </c>
      <c r="BZ77" s="42"/>
      <c r="CA77" s="22">
        <v>537737.98769123689</v>
      </c>
      <c r="CB77" s="22">
        <v>5562.9648999999999</v>
      </c>
      <c r="CC77" s="22">
        <f t="shared" si="135"/>
        <v>532175.02279123687</v>
      </c>
      <c r="CD77" s="26">
        <f t="shared" si="136"/>
        <v>-1087.3446999999996</v>
      </c>
      <c r="CE77" s="22">
        <v>0</v>
      </c>
      <c r="CF77" s="22">
        <f t="shared" si="137"/>
        <v>72840.461925634183</v>
      </c>
      <c r="CG77" s="22">
        <f t="shared" si="138"/>
        <v>73927.806625634141</v>
      </c>
      <c r="CH77" s="32">
        <f t="shared" si="139"/>
        <v>0.13545716239682579</v>
      </c>
      <c r="CI77" s="32">
        <f t="shared" si="140"/>
        <v>0.13891634041350856</v>
      </c>
      <c r="CJ77" s="42"/>
      <c r="CK77" s="22">
        <v>537374.81277026737</v>
      </c>
      <c r="CL77" s="22">
        <v>5562.9648999999999</v>
      </c>
      <c r="CM77" s="22">
        <f t="shared" si="141"/>
        <v>531811.84787026735</v>
      </c>
      <c r="CN77" s="26">
        <f t="shared" si="142"/>
        <v>-1087.3446999999996</v>
      </c>
      <c r="CO77" s="22">
        <v>0</v>
      </c>
      <c r="CP77" s="22">
        <f t="shared" si="143"/>
        <v>72477.287004664657</v>
      </c>
      <c r="CQ77" s="22">
        <f t="shared" si="144"/>
        <v>73564.631704664615</v>
      </c>
      <c r="CR77" s="32">
        <f t="shared" si="145"/>
        <v>0.13487287696092551</v>
      </c>
      <c r="CS77" s="32">
        <f t="shared" si="146"/>
        <v>0.13832830539459948</v>
      </c>
      <c r="CT77" s="42"/>
      <c r="CU77" s="22">
        <v>538101.1626122063</v>
      </c>
      <c r="CV77" s="22">
        <v>5562.9648999999999</v>
      </c>
      <c r="CW77" s="22">
        <f t="shared" si="147"/>
        <v>532538.19771220628</v>
      </c>
      <c r="CX77" s="26">
        <f t="shared" si="148"/>
        <v>-1087.3446999999996</v>
      </c>
      <c r="CY77" s="22">
        <v>0</v>
      </c>
      <c r="CZ77" s="22">
        <f t="shared" si="149"/>
        <v>73203.636846603593</v>
      </c>
      <c r="DA77" s="22">
        <f t="shared" si="150"/>
        <v>74290.981546603551</v>
      </c>
      <c r="DB77" s="32">
        <f t="shared" si="151"/>
        <v>0.13604065914155866</v>
      </c>
      <c r="DC77" s="32">
        <f t="shared" si="152"/>
        <v>0.13950357338827327</v>
      </c>
      <c r="DD77" s="42"/>
      <c r="DE77" s="22">
        <v>511070.12821930985</v>
      </c>
      <c r="DF77" s="22">
        <v>5562.9648999999999</v>
      </c>
      <c r="DG77" s="22">
        <f t="shared" si="153"/>
        <v>505507.16331930982</v>
      </c>
      <c r="DH77" s="26">
        <f t="shared" si="154"/>
        <v>-1087.3446999999996</v>
      </c>
      <c r="DI77" s="22">
        <v>-27031.034392896487</v>
      </c>
      <c r="DJ77" s="22">
        <f t="shared" si="155"/>
        <v>46172.602453707135</v>
      </c>
      <c r="DK77" s="22">
        <f t="shared" si="156"/>
        <v>47259.947153707093</v>
      </c>
      <c r="DL77" s="32">
        <f t="shared" si="157"/>
        <v>9.0344944664606963E-2</v>
      </c>
      <c r="DM77" s="32">
        <f t="shared" si="158"/>
        <v>9.3490163113385524E-2</v>
      </c>
      <c r="DN77" s="42"/>
      <c r="DO77" s="22">
        <v>527574.01879721635</v>
      </c>
      <c r="DP77" s="22">
        <v>5562.9648999999999</v>
      </c>
      <c r="DQ77" s="22">
        <f t="shared" si="159"/>
        <v>522011.05389721633</v>
      </c>
      <c r="DR77" s="26">
        <f t="shared" si="160"/>
        <v>-1087.3446999999996</v>
      </c>
      <c r="DS77" s="22">
        <v>-10527.14381498994</v>
      </c>
      <c r="DT77" s="22">
        <f t="shared" si="161"/>
        <v>62676.493031613645</v>
      </c>
      <c r="DU77" s="22">
        <f t="shared" si="162"/>
        <v>63763.837731613603</v>
      </c>
      <c r="DV77" s="32">
        <f t="shared" si="163"/>
        <v>0.11880132606701509</v>
      </c>
      <c r="DW77" s="32">
        <f t="shared" si="164"/>
        <v>0.12215035918409625</v>
      </c>
      <c r="DX77" s="42"/>
      <c r="DY77" s="22">
        <v>503407.6075938532</v>
      </c>
      <c r="DZ77" s="22">
        <v>5562.9648999999999</v>
      </c>
      <c r="EA77" s="22">
        <f t="shared" si="165"/>
        <v>497844.64269385318</v>
      </c>
      <c r="EB77" s="26">
        <f t="shared" si="166"/>
        <v>-1087.3446999999996</v>
      </c>
      <c r="EC77" s="22">
        <v>-34693.555018353101</v>
      </c>
      <c r="ED77" s="22">
        <f t="shared" si="167"/>
        <v>38510.081828250492</v>
      </c>
      <c r="EE77" s="22">
        <f t="shared" si="168"/>
        <v>39597.426528250449</v>
      </c>
      <c r="EF77" s="32">
        <f t="shared" si="169"/>
        <v>7.6498807819607356E-2</v>
      </c>
      <c r="EG77" s="32">
        <f t="shared" si="170"/>
        <v>7.9537717457372883E-2</v>
      </c>
      <c r="EH77" s="42"/>
      <c r="EI77" s="45">
        <v>-47805.074745685473</v>
      </c>
    </row>
    <row r="78" spans="1:139" x14ac:dyDescent="0.3">
      <c r="A78" s="20">
        <v>8912775</v>
      </c>
      <c r="B78" s="20" t="s">
        <v>21</v>
      </c>
      <c r="C78" s="21">
        <v>170</v>
      </c>
      <c r="D78" s="22">
        <v>760729.03508036816</v>
      </c>
      <c r="E78" s="22">
        <v>22906.057200000003</v>
      </c>
      <c r="F78" s="22">
        <f t="shared" si="92"/>
        <v>737822.97788036813</v>
      </c>
      <c r="G78" s="11"/>
      <c r="H78" s="34">
        <v>170</v>
      </c>
      <c r="I78" s="22">
        <v>790858.19097277429</v>
      </c>
      <c r="J78" s="22">
        <v>27419.397899999996</v>
      </c>
      <c r="K78" s="22">
        <f t="shared" si="93"/>
        <v>763438.79307277431</v>
      </c>
      <c r="L78" s="26">
        <f t="shared" si="94"/>
        <v>4513.3406999999934</v>
      </c>
      <c r="M78" s="22">
        <v>0</v>
      </c>
      <c r="N78" s="22">
        <f t="shared" si="95"/>
        <v>30129.155892406125</v>
      </c>
      <c r="O78" s="22">
        <f t="shared" si="96"/>
        <v>25615.815192406182</v>
      </c>
      <c r="P78" s="32">
        <f t="shared" si="97"/>
        <v>3.8096786802380524E-2</v>
      </c>
      <c r="Q78" s="32">
        <f t="shared" si="98"/>
        <v>3.3553200891593117E-2</v>
      </c>
      <c r="R78" s="11"/>
      <c r="S78" s="22">
        <v>790858.19097277429</v>
      </c>
      <c r="T78" s="22">
        <v>27419.397899999996</v>
      </c>
      <c r="U78" s="22">
        <f t="shared" si="99"/>
        <v>763438.79307277431</v>
      </c>
      <c r="V78" s="26">
        <f t="shared" si="100"/>
        <v>4513.3406999999934</v>
      </c>
      <c r="W78" s="22">
        <v>0</v>
      </c>
      <c r="X78" s="22">
        <f t="shared" si="101"/>
        <v>30129.155892406125</v>
      </c>
      <c r="Y78" s="22">
        <f t="shared" si="102"/>
        <v>25615.815192406182</v>
      </c>
      <c r="Z78" s="32">
        <f t="shared" si="103"/>
        <v>3.8096786802380524E-2</v>
      </c>
      <c r="AA78" s="32">
        <f t="shared" si="104"/>
        <v>3.3553200891593117E-2</v>
      </c>
      <c r="AB78" s="42"/>
      <c r="AC78" s="22">
        <v>790858.19097277429</v>
      </c>
      <c r="AD78" s="22">
        <v>27419.397899999996</v>
      </c>
      <c r="AE78" s="22">
        <f t="shared" si="105"/>
        <v>763438.79307277431</v>
      </c>
      <c r="AF78" s="26">
        <f t="shared" si="106"/>
        <v>4513.3406999999934</v>
      </c>
      <c r="AG78" s="22">
        <v>0</v>
      </c>
      <c r="AH78" s="22">
        <f t="shared" si="107"/>
        <v>30129.155892406125</v>
      </c>
      <c r="AI78" s="22">
        <f t="shared" si="108"/>
        <v>25615.815192406182</v>
      </c>
      <c r="AJ78" s="32">
        <f t="shared" si="109"/>
        <v>3.8096786802380524E-2</v>
      </c>
      <c r="AK78" s="32">
        <f t="shared" si="110"/>
        <v>3.3553200891593117E-2</v>
      </c>
      <c r="AL78" s="11"/>
      <c r="AM78" s="22">
        <v>790858.19097277429</v>
      </c>
      <c r="AN78" s="22">
        <v>27419.397899999996</v>
      </c>
      <c r="AO78" s="22">
        <f t="shared" si="111"/>
        <v>763438.79307277431</v>
      </c>
      <c r="AP78" s="26">
        <f t="shared" si="112"/>
        <v>4513.3406999999934</v>
      </c>
      <c r="AQ78" s="22">
        <v>0</v>
      </c>
      <c r="AR78" s="22">
        <f t="shared" si="113"/>
        <v>30129.155892406125</v>
      </c>
      <c r="AS78" s="22">
        <f t="shared" si="114"/>
        <v>25615.815192406182</v>
      </c>
      <c r="AT78" s="32">
        <f t="shared" si="115"/>
        <v>3.8096786802380524E-2</v>
      </c>
      <c r="AU78" s="32">
        <f t="shared" si="116"/>
        <v>3.3553200891593117E-2</v>
      </c>
      <c r="AV78" s="42"/>
      <c r="AW78" s="22">
        <v>790858.19097277429</v>
      </c>
      <c r="AX78" s="22">
        <v>27419.397899999996</v>
      </c>
      <c r="AY78" s="22">
        <f t="shared" si="117"/>
        <v>763438.79307277431</v>
      </c>
      <c r="AZ78" s="26">
        <f t="shared" si="118"/>
        <v>4513.3406999999934</v>
      </c>
      <c r="BA78" s="22">
        <v>0</v>
      </c>
      <c r="BB78" s="22">
        <f t="shared" si="119"/>
        <v>30129.155892406125</v>
      </c>
      <c r="BC78" s="22">
        <f t="shared" si="120"/>
        <v>25615.815192406182</v>
      </c>
      <c r="BD78" s="32">
        <f t="shared" si="121"/>
        <v>3.8096786802380524E-2</v>
      </c>
      <c r="BE78" s="32">
        <f t="shared" si="122"/>
        <v>3.3553200891593117E-2</v>
      </c>
      <c r="BF78" s="11"/>
      <c r="BG78" s="22">
        <v>790858.19097277429</v>
      </c>
      <c r="BH78" s="22">
        <v>27419.397899999996</v>
      </c>
      <c r="BI78" s="22">
        <f t="shared" si="123"/>
        <v>763438.79307277431</v>
      </c>
      <c r="BJ78" s="26">
        <f t="shared" si="124"/>
        <v>4513.3406999999934</v>
      </c>
      <c r="BK78" s="22">
        <v>0</v>
      </c>
      <c r="BL78" s="22">
        <f t="shared" si="125"/>
        <v>30129.155892406125</v>
      </c>
      <c r="BM78" s="22">
        <f t="shared" si="126"/>
        <v>25615.815192406182</v>
      </c>
      <c r="BN78" s="32">
        <f t="shared" si="127"/>
        <v>3.8096786802380524E-2</v>
      </c>
      <c r="BO78" s="32">
        <f t="shared" si="128"/>
        <v>3.3553200891593117E-2</v>
      </c>
      <c r="BP78" s="42"/>
      <c r="BQ78" s="22">
        <v>789644.65767099999</v>
      </c>
      <c r="BR78" s="22">
        <v>27419.397899999996</v>
      </c>
      <c r="BS78" s="22">
        <f t="shared" si="129"/>
        <v>762225.25977100001</v>
      </c>
      <c r="BT78" s="26">
        <f t="shared" si="130"/>
        <v>4513.3406999999934</v>
      </c>
      <c r="BU78" s="22">
        <v>199.17167926006283</v>
      </c>
      <c r="BV78" s="22">
        <f t="shared" si="131"/>
        <v>28915.622590631829</v>
      </c>
      <c r="BW78" s="22">
        <f t="shared" si="132"/>
        <v>24402.281890631886</v>
      </c>
      <c r="BX78" s="32">
        <f t="shared" si="133"/>
        <v>3.6618524939960179E-2</v>
      </c>
      <c r="BY78" s="32">
        <f t="shared" si="134"/>
        <v>3.2014527959835934E-2</v>
      </c>
      <c r="BZ78" s="42"/>
      <c r="CA78" s="22">
        <v>790382.90804281062</v>
      </c>
      <c r="CB78" s="22">
        <v>27419.397899999996</v>
      </c>
      <c r="CC78" s="22">
        <f t="shared" si="135"/>
        <v>762963.51014281064</v>
      </c>
      <c r="CD78" s="26">
        <f t="shared" si="136"/>
        <v>4513.3406999999934</v>
      </c>
      <c r="CE78" s="22">
        <v>0</v>
      </c>
      <c r="CF78" s="22">
        <f t="shared" si="137"/>
        <v>29653.87296244246</v>
      </c>
      <c r="CG78" s="22">
        <f t="shared" si="138"/>
        <v>25140.532262442517</v>
      </c>
      <c r="CH78" s="32">
        <f t="shared" si="139"/>
        <v>3.751836313853623E-2</v>
      </c>
      <c r="CI78" s="32">
        <f t="shared" si="140"/>
        <v>3.2951159430595497E-2</v>
      </c>
      <c r="CJ78" s="42"/>
      <c r="CK78" s="22">
        <v>789907.62511284719</v>
      </c>
      <c r="CL78" s="22">
        <v>27419.397899999996</v>
      </c>
      <c r="CM78" s="22">
        <f t="shared" si="141"/>
        <v>762488.22721284721</v>
      </c>
      <c r="CN78" s="26">
        <f t="shared" si="142"/>
        <v>4513.3406999999934</v>
      </c>
      <c r="CO78" s="22">
        <v>0</v>
      </c>
      <c r="CP78" s="22">
        <f t="shared" si="143"/>
        <v>29178.590032479027</v>
      </c>
      <c r="CQ78" s="22">
        <f t="shared" si="144"/>
        <v>24665.249332479085</v>
      </c>
      <c r="CR78" s="32">
        <f t="shared" si="145"/>
        <v>3.6939243406228083E-2</v>
      </c>
      <c r="CS78" s="32">
        <f t="shared" si="146"/>
        <v>3.2348367426784971E-2</v>
      </c>
      <c r="CT78" s="42"/>
      <c r="CU78" s="22">
        <v>790858.19097277429</v>
      </c>
      <c r="CV78" s="22">
        <v>27419.397899999996</v>
      </c>
      <c r="CW78" s="22">
        <f t="shared" si="147"/>
        <v>763438.79307277431</v>
      </c>
      <c r="CX78" s="26">
        <f t="shared" si="148"/>
        <v>4513.3406999999934</v>
      </c>
      <c r="CY78" s="22">
        <v>0</v>
      </c>
      <c r="CZ78" s="22">
        <f t="shared" si="149"/>
        <v>30129.155892406125</v>
      </c>
      <c r="DA78" s="22">
        <f t="shared" si="150"/>
        <v>25615.815192406182</v>
      </c>
      <c r="DB78" s="32">
        <f t="shared" si="151"/>
        <v>3.8096786802380524E-2</v>
      </c>
      <c r="DC78" s="32">
        <f t="shared" si="152"/>
        <v>3.3553200891593117E-2</v>
      </c>
      <c r="DD78" s="42"/>
      <c r="DE78" s="22">
        <v>790858.19097277429</v>
      </c>
      <c r="DF78" s="22">
        <v>27419.397899999996</v>
      </c>
      <c r="DG78" s="22">
        <f t="shared" si="153"/>
        <v>763438.79307277431</v>
      </c>
      <c r="DH78" s="26">
        <f t="shared" si="154"/>
        <v>4513.3406999999934</v>
      </c>
      <c r="DI78" s="22">
        <v>0</v>
      </c>
      <c r="DJ78" s="22">
        <f t="shared" si="155"/>
        <v>30129.155892406125</v>
      </c>
      <c r="DK78" s="22">
        <f t="shared" si="156"/>
        <v>25615.815192406182</v>
      </c>
      <c r="DL78" s="32">
        <f t="shared" si="157"/>
        <v>3.8096786802380524E-2</v>
      </c>
      <c r="DM78" s="32">
        <f t="shared" si="158"/>
        <v>3.3553200891593117E-2</v>
      </c>
      <c r="DN78" s="42"/>
      <c r="DO78" s="22">
        <v>790858.19097277429</v>
      </c>
      <c r="DP78" s="22">
        <v>27419.397899999996</v>
      </c>
      <c r="DQ78" s="22">
        <f t="shared" si="159"/>
        <v>763438.79307277431</v>
      </c>
      <c r="DR78" s="26">
        <f t="shared" si="160"/>
        <v>4513.3406999999934</v>
      </c>
      <c r="DS78" s="22">
        <v>0</v>
      </c>
      <c r="DT78" s="22">
        <f t="shared" si="161"/>
        <v>30129.155892406125</v>
      </c>
      <c r="DU78" s="22">
        <f t="shared" si="162"/>
        <v>25615.815192406182</v>
      </c>
      <c r="DV78" s="32">
        <f t="shared" si="163"/>
        <v>3.8096786802380524E-2</v>
      </c>
      <c r="DW78" s="32">
        <f t="shared" si="164"/>
        <v>3.3553200891593117E-2</v>
      </c>
      <c r="DX78" s="42"/>
      <c r="DY78" s="22">
        <v>790858.19097277429</v>
      </c>
      <c r="DZ78" s="22">
        <v>27419.397899999996</v>
      </c>
      <c r="EA78" s="22">
        <f t="shared" si="165"/>
        <v>763438.79307277431</v>
      </c>
      <c r="EB78" s="26">
        <f t="shared" si="166"/>
        <v>4513.3406999999934</v>
      </c>
      <c r="EC78" s="22">
        <v>0</v>
      </c>
      <c r="ED78" s="22">
        <f t="shared" si="167"/>
        <v>30129.155892406125</v>
      </c>
      <c r="EE78" s="22">
        <f t="shared" si="168"/>
        <v>25615.815192406182</v>
      </c>
      <c r="EF78" s="32">
        <f t="shared" si="169"/>
        <v>3.8096786802380524E-2</v>
      </c>
      <c r="EG78" s="32">
        <f t="shared" si="170"/>
        <v>3.3553200891593117E-2</v>
      </c>
      <c r="EH78" s="42"/>
      <c r="EI78" s="45">
        <v>12772.977880368098</v>
      </c>
    </row>
    <row r="79" spans="1:139" x14ac:dyDescent="0.3">
      <c r="A79" s="20">
        <v>8912779</v>
      </c>
      <c r="B79" s="37" t="s">
        <v>207</v>
      </c>
      <c r="C79" s="21">
        <v>29</v>
      </c>
      <c r="D79" s="22">
        <v>259118.83581733203</v>
      </c>
      <c r="E79" s="22">
        <v>3070.3679999999999</v>
      </c>
      <c r="F79" s="22">
        <f t="shared" si="92"/>
        <v>256048.46781733204</v>
      </c>
      <c r="G79" s="11"/>
      <c r="H79" s="34">
        <v>29</v>
      </c>
      <c r="I79" s="22">
        <v>288955.17009000003</v>
      </c>
      <c r="J79" s="22">
        <v>3210.7445999999995</v>
      </c>
      <c r="K79" s="22">
        <f t="shared" si="93"/>
        <v>285744.42549000005</v>
      </c>
      <c r="L79" s="26">
        <f t="shared" si="94"/>
        <v>140.3765999999996</v>
      </c>
      <c r="M79" s="22">
        <v>0</v>
      </c>
      <c r="N79" s="22">
        <f t="shared" si="95"/>
        <v>29836.334272667998</v>
      </c>
      <c r="O79" s="22">
        <f t="shared" si="96"/>
        <v>29695.95767266801</v>
      </c>
      <c r="P79" s="32">
        <f t="shared" si="97"/>
        <v>0.1032559281198359</v>
      </c>
      <c r="Q79" s="32">
        <f t="shared" si="98"/>
        <v>0.10392488889938906</v>
      </c>
      <c r="R79" s="11"/>
      <c r="S79" s="22">
        <v>288955.17009000003</v>
      </c>
      <c r="T79" s="22">
        <v>3210.7445999999995</v>
      </c>
      <c r="U79" s="22">
        <f t="shared" si="99"/>
        <v>285744.42549000005</v>
      </c>
      <c r="V79" s="26">
        <f t="shared" si="100"/>
        <v>140.3765999999996</v>
      </c>
      <c r="W79" s="22">
        <v>0</v>
      </c>
      <c r="X79" s="22">
        <f t="shared" si="101"/>
        <v>29836.334272667998</v>
      </c>
      <c r="Y79" s="22">
        <f t="shared" si="102"/>
        <v>29695.95767266801</v>
      </c>
      <c r="Z79" s="32">
        <f t="shared" si="103"/>
        <v>0.1032559281198359</v>
      </c>
      <c r="AA79" s="32">
        <f t="shared" si="104"/>
        <v>0.10392488889938906</v>
      </c>
      <c r="AB79" s="42"/>
      <c r="AC79" s="22">
        <v>288955.17009000003</v>
      </c>
      <c r="AD79" s="22">
        <v>3210.7445999999995</v>
      </c>
      <c r="AE79" s="22">
        <f t="shared" si="105"/>
        <v>285744.42549000005</v>
      </c>
      <c r="AF79" s="26">
        <f t="shared" si="106"/>
        <v>140.3765999999996</v>
      </c>
      <c r="AG79" s="22">
        <v>0</v>
      </c>
      <c r="AH79" s="22">
        <f t="shared" si="107"/>
        <v>29836.334272667998</v>
      </c>
      <c r="AI79" s="22">
        <f t="shared" si="108"/>
        <v>29695.95767266801</v>
      </c>
      <c r="AJ79" s="32">
        <f t="shared" si="109"/>
        <v>0.1032559281198359</v>
      </c>
      <c r="AK79" s="32">
        <f t="shared" si="110"/>
        <v>0.10392488889938906</v>
      </c>
      <c r="AL79" s="11"/>
      <c r="AM79" s="22">
        <v>288955.17009000003</v>
      </c>
      <c r="AN79" s="22">
        <v>3210.7445999999995</v>
      </c>
      <c r="AO79" s="22">
        <f t="shared" si="111"/>
        <v>285744.42549000005</v>
      </c>
      <c r="AP79" s="26">
        <f t="shared" si="112"/>
        <v>140.3765999999996</v>
      </c>
      <c r="AQ79" s="22">
        <v>0</v>
      </c>
      <c r="AR79" s="22">
        <f t="shared" si="113"/>
        <v>29836.334272667998</v>
      </c>
      <c r="AS79" s="22">
        <f t="shared" si="114"/>
        <v>29695.95767266801</v>
      </c>
      <c r="AT79" s="32">
        <f t="shared" si="115"/>
        <v>0.1032559281198359</v>
      </c>
      <c r="AU79" s="32">
        <f t="shared" si="116"/>
        <v>0.10392488889938906</v>
      </c>
      <c r="AV79" s="42"/>
      <c r="AW79" s="22">
        <v>288955.17009000003</v>
      </c>
      <c r="AX79" s="22">
        <v>3210.7445999999995</v>
      </c>
      <c r="AY79" s="22">
        <f t="shared" si="117"/>
        <v>285744.42549000005</v>
      </c>
      <c r="AZ79" s="26">
        <f t="shared" si="118"/>
        <v>140.3765999999996</v>
      </c>
      <c r="BA79" s="22">
        <v>0</v>
      </c>
      <c r="BB79" s="22">
        <f t="shared" si="119"/>
        <v>29836.334272667998</v>
      </c>
      <c r="BC79" s="22">
        <f t="shared" si="120"/>
        <v>29695.95767266801</v>
      </c>
      <c r="BD79" s="32">
        <f t="shared" si="121"/>
        <v>0.1032559281198359</v>
      </c>
      <c r="BE79" s="32">
        <f t="shared" si="122"/>
        <v>0.10392488889938906</v>
      </c>
      <c r="BF79" s="11"/>
      <c r="BG79" s="22">
        <v>288955.17009000003</v>
      </c>
      <c r="BH79" s="22">
        <v>3210.7445999999995</v>
      </c>
      <c r="BI79" s="22">
        <f t="shared" si="123"/>
        <v>285744.42549000005</v>
      </c>
      <c r="BJ79" s="26">
        <f t="shared" si="124"/>
        <v>140.3765999999996</v>
      </c>
      <c r="BK79" s="22">
        <v>0</v>
      </c>
      <c r="BL79" s="22">
        <f t="shared" si="125"/>
        <v>29836.334272667998</v>
      </c>
      <c r="BM79" s="22">
        <f t="shared" si="126"/>
        <v>29695.95767266801</v>
      </c>
      <c r="BN79" s="32">
        <f t="shared" si="127"/>
        <v>0.1032559281198359</v>
      </c>
      <c r="BO79" s="32">
        <f t="shared" si="128"/>
        <v>0.10392488889938906</v>
      </c>
      <c r="BP79" s="42"/>
      <c r="BQ79" s="22">
        <v>288151.23317000002</v>
      </c>
      <c r="BR79" s="22">
        <v>3210.7445999999995</v>
      </c>
      <c r="BS79" s="22">
        <f t="shared" si="129"/>
        <v>284940.48857000005</v>
      </c>
      <c r="BT79" s="26">
        <f t="shared" si="130"/>
        <v>140.3765999999996</v>
      </c>
      <c r="BU79" s="22">
        <v>0</v>
      </c>
      <c r="BV79" s="22">
        <f t="shared" si="131"/>
        <v>29032.397352667991</v>
      </c>
      <c r="BW79" s="22">
        <f t="shared" si="132"/>
        <v>28892.020752668002</v>
      </c>
      <c r="BX79" s="32">
        <f t="shared" si="133"/>
        <v>0.10075402778352784</v>
      </c>
      <c r="BY79" s="32">
        <f t="shared" si="134"/>
        <v>0.10139668426086182</v>
      </c>
      <c r="BZ79" s="42"/>
      <c r="CA79" s="22">
        <v>288824.49008999998</v>
      </c>
      <c r="CB79" s="22">
        <v>3210.7445999999995</v>
      </c>
      <c r="CC79" s="22">
        <f t="shared" si="135"/>
        <v>285613.74549</v>
      </c>
      <c r="CD79" s="26">
        <f t="shared" si="136"/>
        <v>140.3765999999996</v>
      </c>
      <c r="CE79" s="22">
        <v>0</v>
      </c>
      <c r="CF79" s="22">
        <f t="shared" si="137"/>
        <v>29705.654272667947</v>
      </c>
      <c r="CG79" s="22">
        <f t="shared" si="138"/>
        <v>29565.277672667959</v>
      </c>
      <c r="CH79" s="32">
        <f t="shared" si="139"/>
        <v>0.10285019204365749</v>
      </c>
      <c r="CI79" s="32">
        <f t="shared" si="140"/>
        <v>0.10351489779298143</v>
      </c>
      <c r="CJ79" s="42"/>
      <c r="CK79" s="22">
        <v>288693.81009000004</v>
      </c>
      <c r="CL79" s="22">
        <v>3210.7445999999995</v>
      </c>
      <c r="CM79" s="22">
        <f t="shared" si="141"/>
        <v>285483.06549000007</v>
      </c>
      <c r="CN79" s="26">
        <f t="shared" si="142"/>
        <v>140.3765999999996</v>
      </c>
      <c r="CO79" s="22">
        <v>0</v>
      </c>
      <c r="CP79" s="22">
        <f t="shared" si="143"/>
        <v>29574.974272668012</v>
      </c>
      <c r="CQ79" s="22">
        <f t="shared" si="144"/>
        <v>29434.597672668024</v>
      </c>
      <c r="CR79" s="32">
        <f t="shared" si="145"/>
        <v>0.10244408864688868</v>
      </c>
      <c r="CS79" s="32">
        <f t="shared" si="146"/>
        <v>0.10310453133935212</v>
      </c>
      <c r="CT79" s="42"/>
      <c r="CU79" s="22">
        <v>288955.17009000003</v>
      </c>
      <c r="CV79" s="22">
        <v>3210.7445999999995</v>
      </c>
      <c r="CW79" s="22">
        <f t="shared" si="147"/>
        <v>285744.42549000005</v>
      </c>
      <c r="CX79" s="26">
        <f t="shared" si="148"/>
        <v>140.3765999999996</v>
      </c>
      <c r="CY79" s="22">
        <v>0</v>
      </c>
      <c r="CZ79" s="22">
        <f t="shared" si="149"/>
        <v>29836.334272667998</v>
      </c>
      <c r="DA79" s="22">
        <f t="shared" si="150"/>
        <v>29695.95767266801</v>
      </c>
      <c r="DB79" s="32">
        <f t="shared" si="151"/>
        <v>0.1032559281198359</v>
      </c>
      <c r="DC79" s="32">
        <f t="shared" si="152"/>
        <v>0.10392488889938906</v>
      </c>
      <c r="DD79" s="42"/>
      <c r="DE79" s="22">
        <v>278709.31208781997</v>
      </c>
      <c r="DF79" s="22">
        <v>3210.7445999999995</v>
      </c>
      <c r="DG79" s="22">
        <f t="shared" si="153"/>
        <v>275498.56748781999</v>
      </c>
      <c r="DH79" s="26">
        <f t="shared" si="154"/>
        <v>140.3765999999996</v>
      </c>
      <c r="DI79" s="22">
        <v>-10245.858002180046</v>
      </c>
      <c r="DJ79" s="22">
        <f t="shared" si="155"/>
        <v>19590.476270487939</v>
      </c>
      <c r="DK79" s="22">
        <f t="shared" si="156"/>
        <v>19450.099670487951</v>
      </c>
      <c r="DL79" s="32">
        <f t="shared" si="157"/>
        <v>7.0289995421161502E-2</v>
      </c>
      <c r="DM79" s="32">
        <f t="shared" si="158"/>
        <v>7.0599639946758899E-2</v>
      </c>
      <c r="DN79" s="42"/>
      <c r="DO79" s="22">
        <v>284772.2777871</v>
      </c>
      <c r="DP79" s="22">
        <v>3210.7445999999995</v>
      </c>
      <c r="DQ79" s="22">
        <f t="shared" si="159"/>
        <v>281561.53318710002</v>
      </c>
      <c r="DR79" s="26">
        <f t="shared" si="160"/>
        <v>140.3765999999996</v>
      </c>
      <c r="DS79" s="22">
        <v>-4182.8923029000453</v>
      </c>
      <c r="DT79" s="22">
        <f t="shared" si="161"/>
        <v>25653.44196976797</v>
      </c>
      <c r="DU79" s="22">
        <f t="shared" si="162"/>
        <v>25513.065369767981</v>
      </c>
      <c r="DV79" s="32">
        <f t="shared" si="163"/>
        <v>9.008405652795623E-2</v>
      </c>
      <c r="DW79" s="32">
        <f t="shared" si="164"/>
        <v>9.0612751965710933E-2</v>
      </c>
      <c r="DX79" s="42"/>
      <c r="DY79" s="22">
        <v>275894.36372744001</v>
      </c>
      <c r="DZ79" s="22">
        <v>3210.7445999999995</v>
      </c>
      <c r="EA79" s="22">
        <f t="shared" si="165"/>
        <v>272683.61912744003</v>
      </c>
      <c r="EB79" s="26">
        <f t="shared" si="166"/>
        <v>140.3765999999996</v>
      </c>
      <c r="EC79" s="22">
        <v>-13060.806362560046</v>
      </c>
      <c r="ED79" s="22">
        <f t="shared" si="167"/>
        <v>16775.52791010798</v>
      </c>
      <c r="EE79" s="22">
        <f t="shared" si="168"/>
        <v>16635.151310107991</v>
      </c>
      <c r="EF79" s="32">
        <f t="shared" si="169"/>
        <v>6.0804170420388735E-2</v>
      </c>
      <c r="EG79" s="32">
        <f t="shared" si="170"/>
        <v>6.1005319510349723E-2</v>
      </c>
      <c r="EH79" s="42"/>
      <c r="EI79" s="45">
        <v>-15816.417685667939</v>
      </c>
    </row>
    <row r="80" spans="1:139" x14ac:dyDescent="0.3">
      <c r="A80" s="20">
        <v>8912781</v>
      </c>
      <c r="B80" s="20" t="s">
        <v>208</v>
      </c>
      <c r="C80" s="21">
        <v>95</v>
      </c>
      <c r="D80" s="22">
        <v>522436.54702609853</v>
      </c>
      <c r="E80" s="22">
        <v>9787.1326999999983</v>
      </c>
      <c r="F80" s="22">
        <f t="shared" si="92"/>
        <v>512649.41432609851</v>
      </c>
      <c r="G80" s="11"/>
      <c r="H80" s="34">
        <v>95</v>
      </c>
      <c r="I80" s="22">
        <v>548755.62098628795</v>
      </c>
      <c r="J80" s="22">
        <v>9287.8558000000012</v>
      </c>
      <c r="K80" s="22">
        <f t="shared" si="93"/>
        <v>539467.76518628793</v>
      </c>
      <c r="L80" s="26">
        <f t="shared" si="94"/>
        <v>-499.27689999999711</v>
      </c>
      <c r="M80" s="22">
        <v>0</v>
      </c>
      <c r="N80" s="22">
        <f t="shared" si="95"/>
        <v>26319.073960189417</v>
      </c>
      <c r="O80" s="22">
        <f t="shared" si="96"/>
        <v>26818.350860189414</v>
      </c>
      <c r="P80" s="32">
        <f t="shared" si="97"/>
        <v>4.7961374706077163E-2</v>
      </c>
      <c r="Q80" s="32">
        <f t="shared" si="98"/>
        <v>4.9712610448426987E-2</v>
      </c>
      <c r="R80" s="11"/>
      <c r="S80" s="22">
        <v>548755.62098628795</v>
      </c>
      <c r="T80" s="22">
        <v>9287.8558000000012</v>
      </c>
      <c r="U80" s="22">
        <f t="shared" si="99"/>
        <v>539467.76518628793</v>
      </c>
      <c r="V80" s="26">
        <f t="shared" si="100"/>
        <v>-499.27689999999711</v>
      </c>
      <c r="W80" s="22">
        <v>0</v>
      </c>
      <c r="X80" s="22">
        <f t="shared" si="101"/>
        <v>26319.073960189417</v>
      </c>
      <c r="Y80" s="22">
        <f t="shared" si="102"/>
        <v>26818.350860189414</v>
      </c>
      <c r="Z80" s="32">
        <f t="shared" si="103"/>
        <v>4.7961374706077163E-2</v>
      </c>
      <c r="AA80" s="32">
        <f t="shared" si="104"/>
        <v>4.9712610448426987E-2</v>
      </c>
      <c r="AB80" s="42"/>
      <c r="AC80" s="22">
        <v>548755.62098628795</v>
      </c>
      <c r="AD80" s="22">
        <v>9287.8558000000012</v>
      </c>
      <c r="AE80" s="22">
        <f t="shared" si="105"/>
        <v>539467.76518628793</v>
      </c>
      <c r="AF80" s="26">
        <f t="shared" si="106"/>
        <v>-499.27689999999711</v>
      </c>
      <c r="AG80" s="22">
        <v>0</v>
      </c>
      <c r="AH80" s="22">
        <f t="shared" si="107"/>
        <v>26319.073960189417</v>
      </c>
      <c r="AI80" s="22">
        <f t="shared" si="108"/>
        <v>26818.350860189414</v>
      </c>
      <c r="AJ80" s="32">
        <f t="shared" si="109"/>
        <v>4.7961374706077163E-2</v>
      </c>
      <c r="AK80" s="32">
        <f t="shared" si="110"/>
        <v>4.9712610448426987E-2</v>
      </c>
      <c r="AL80" s="11"/>
      <c r="AM80" s="22">
        <v>548755.62098628795</v>
      </c>
      <c r="AN80" s="22">
        <v>9287.8558000000012</v>
      </c>
      <c r="AO80" s="22">
        <f t="shared" si="111"/>
        <v>539467.76518628793</v>
      </c>
      <c r="AP80" s="26">
        <f t="shared" si="112"/>
        <v>-499.27689999999711</v>
      </c>
      <c r="AQ80" s="22">
        <v>0</v>
      </c>
      <c r="AR80" s="22">
        <f t="shared" si="113"/>
        <v>26319.073960189417</v>
      </c>
      <c r="AS80" s="22">
        <f t="shared" si="114"/>
        <v>26818.350860189414</v>
      </c>
      <c r="AT80" s="32">
        <f t="shared" si="115"/>
        <v>4.7961374706077163E-2</v>
      </c>
      <c r="AU80" s="32">
        <f t="shared" si="116"/>
        <v>4.9712610448426987E-2</v>
      </c>
      <c r="AV80" s="42"/>
      <c r="AW80" s="22">
        <v>548755.62098628795</v>
      </c>
      <c r="AX80" s="22">
        <v>9287.8558000000012</v>
      </c>
      <c r="AY80" s="22">
        <f t="shared" si="117"/>
        <v>539467.76518628793</v>
      </c>
      <c r="AZ80" s="26">
        <f t="shared" si="118"/>
        <v>-499.27689999999711</v>
      </c>
      <c r="BA80" s="22">
        <v>0</v>
      </c>
      <c r="BB80" s="22">
        <f t="shared" si="119"/>
        <v>26319.073960189417</v>
      </c>
      <c r="BC80" s="22">
        <f t="shared" si="120"/>
        <v>26818.350860189414</v>
      </c>
      <c r="BD80" s="32">
        <f t="shared" si="121"/>
        <v>4.7961374706077163E-2</v>
      </c>
      <c r="BE80" s="32">
        <f t="shared" si="122"/>
        <v>4.9712610448426987E-2</v>
      </c>
      <c r="BF80" s="11"/>
      <c r="BG80" s="22">
        <v>548755.62098628795</v>
      </c>
      <c r="BH80" s="22">
        <v>9287.8558000000012</v>
      </c>
      <c r="BI80" s="22">
        <f t="shared" si="123"/>
        <v>539467.76518628793</v>
      </c>
      <c r="BJ80" s="26">
        <f t="shared" si="124"/>
        <v>-499.27689999999711</v>
      </c>
      <c r="BK80" s="22">
        <v>0</v>
      </c>
      <c r="BL80" s="22">
        <f t="shared" si="125"/>
        <v>26319.073960189417</v>
      </c>
      <c r="BM80" s="22">
        <f t="shared" si="126"/>
        <v>26818.350860189414</v>
      </c>
      <c r="BN80" s="32">
        <f t="shared" si="127"/>
        <v>4.7961374706077163E-2</v>
      </c>
      <c r="BO80" s="32">
        <f t="shared" si="128"/>
        <v>4.9712610448426987E-2</v>
      </c>
      <c r="BP80" s="42"/>
      <c r="BQ80" s="22">
        <v>547593.42921962123</v>
      </c>
      <c r="BR80" s="22">
        <v>9287.8558000000012</v>
      </c>
      <c r="BS80" s="22">
        <f t="shared" si="129"/>
        <v>538305.57341962121</v>
      </c>
      <c r="BT80" s="26">
        <f t="shared" si="130"/>
        <v>-499.27689999999711</v>
      </c>
      <c r="BU80" s="22">
        <v>0</v>
      </c>
      <c r="BV80" s="22">
        <f t="shared" si="131"/>
        <v>25156.882193522702</v>
      </c>
      <c r="BW80" s="22">
        <f t="shared" si="132"/>
        <v>25656.1590935227</v>
      </c>
      <c r="BX80" s="32">
        <f t="shared" si="133"/>
        <v>4.5940803616606449E-2</v>
      </c>
      <c r="BY80" s="32">
        <f t="shared" si="134"/>
        <v>4.7660957568282786E-2</v>
      </c>
      <c r="BZ80" s="42"/>
      <c r="CA80" s="22">
        <v>548449.32468999166</v>
      </c>
      <c r="CB80" s="22">
        <v>9287.8558000000012</v>
      </c>
      <c r="CC80" s="22">
        <f t="shared" si="135"/>
        <v>539161.46888999164</v>
      </c>
      <c r="CD80" s="26">
        <f t="shared" si="136"/>
        <v>-499.27689999999711</v>
      </c>
      <c r="CE80" s="22">
        <v>0</v>
      </c>
      <c r="CF80" s="22">
        <f t="shared" si="137"/>
        <v>26012.777663893125</v>
      </c>
      <c r="CG80" s="22">
        <f t="shared" si="138"/>
        <v>26512.054563893122</v>
      </c>
      <c r="CH80" s="32">
        <f t="shared" si="139"/>
        <v>4.7429683095328308E-2</v>
      </c>
      <c r="CI80" s="32">
        <f t="shared" si="140"/>
        <v>4.9172754533953048E-2</v>
      </c>
      <c r="CJ80" s="42"/>
      <c r="CK80" s="22">
        <v>548143.02839369536</v>
      </c>
      <c r="CL80" s="22">
        <v>9287.8558000000012</v>
      </c>
      <c r="CM80" s="22">
        <f t="shared" si="141"/>
        <v>538855.17259369534</v>
      </c>
      <c r="CN80" s="26">
        <f t="shared" si="142"/>
        <v>-499.27689999999711</v>
      </c>
      <c r="CO80" s="22">
        <v>0</v>
      </c>
      <c r="CP80" s="22">
        <f t="shared" si="143"/>
        <v>25706.481367596833</v>
      </c>
      <c r="CQ80" s="22">
        <f t="shared" si="144"/>
        <v>26205.75826759683</v>
      </c>
      <c r="CR80" s="32">
        <f t="shared" si="145"/>
        <v>4.6897397277729388E-2</v>
      </c>
      <c r="CS80" s="32">
        <f t="shared" si="146"/>
        <v>4.8632284889202231E-2</v>
      </c>
      <c r="CT80" s="42"/>
      <c r="CU80" s="22">
        <v>548755.62098628795</v>
      </c>
      <c r="CV80" s="22">
        <v>9287.8558000000012</v>
      </c>
      <c r="CW80" s="22">
        <f t="shared" si="147"/>
        <v>539467.76518628793</v>
      </c>
      <c r="CX80" s="26">
        <f t="shared" si="148"/>
        <v>-499.27689999999711</v>
      </c>
      <c r="CY80" s="22">
        <v>0</v>
      </c>
      <c r="CZ80" s="22">
        <f t="shared" si="149"/>
        <v>26319.073960189417</v>
      </c>
      <c r="DA80" s="22">
        <f t="shared" si="150"/>
        <v>26818.350860189414</v>
      </c>
      <c r="DB80" s="32">
        <f t="shared" si="151"/>
        <v>4.7961374706077163E-2</v>
      </c>
      <c r="DC80" s="32">
        <f t="shared" si="152"/>
        <v>4.9712610448426987E-2</v>
      </c>
      <c r="DD80" s="42"/>
      <c r="DE80" s="22">
        <v>548755.62098628795</v>
      </c>
      <c r="DF80" s="22">
        <v>9287.8558000000012</v>
      </c>
      <c r="DG80" s="22">
        <f t="shared" si="153"/>
        <v>539467.76518628793</v>
      </c>
      <c r="DH80" s="26">
        <f t="shared" si="154"/>
        <v>-499.27689999999711</v>
      </c>
      <c r="DI80" s="22">
        <v>0</v>
      </c>
      <c r="DJ80" s="22">
        <f t="shared" si="155"/>
        <v>26319.073960189417</v>
      </c>
      <c r="DK80" s="22">
        <f t="shared" si="156"/>
        <v>26818.350860189414</v>
      </c>
      <c r="DL80" s="32">
        <f t="shared" si="157"/>
        <v>4.7961374706077163E-2</v>
      </c>
      <c r="DM80" s="32">
        <f t="shared" si="158"/>
        <v>4.9712610448426987E-2</v>
      </c>
      <c r="DN80" s="42"/>
      <c r="DO80" s="22">
        <v>548755.62098628795</v>
      </c>
      <c r="DP80" s="22">
        <v>9287.8558000000012</v>
      </c>
      <c r="DQ80" s="22">
        <f t="shared" si="159"/>
        <v>539467.76518628793</v>
      </c>
      <c r="DR80" s="26">
        <f t="shared" si="160"/>
        <v>-499.27689999999711</v>
      </c>
      <c r="DS80" s="22">
        <v>0</v>
      </c>
      <c r="DT80" s="22">
        <f t="shared" si="161"/>
        <v>26319.073960189417</v>
      </c>
      <c r="DU80" s="22">
        <f t="shared" si="162"/>
        <v>26818.350860189414</v>
      </c>
      <c r="DV80" s="32">
        <f t="shared" si="163"/>
        <v>4.7961374706077163E-2</v>
      </c>
      <c r="DW80" s="32">
        <f t="shared" si="164"/>
        <v>4.9712610448426987E-2</v>
      </c>
      <c r="DX80" s="42"/>
      <c r="DY80" s="22">
        <v>548755.62098628795</v>
      </c>
      <c r="DZ80" s="22">
        <v>9287.8558000000012</v>
      </c>
      <c r="EA80" s="22">
        <f t="shared" si="165"/>
        <v>539467.76518628793</v>
      </c>
      <c r="EB80" s="26">
        <f t="shared" si="166"/>
        <v>-499.27689999999711</v>
      </c>
      <c r="EC80" s="22">
        <v>0</v>
      </c>
      <c r="ED80" s="22">
        <f t="shared" si="167"/>
        <v>26319.073960189417</v>
      </c>
      <c r="EE80" s="22">
        <f t="shared" si="168"/>
        <v>26818.350860189414</v>
      </c>
      <c r="EF80" s="32">
        <f t="shared" si="169"/>
        <v>4.7961374706077163E-2</v>
      </c>
      <c r="EG80" s="32">
        <f t="shared" si="170"/>
        <v>4.9712610448426987E-2</v>
      </c>
      <c r="EH80" s="42"/>
      <c r="EI80" s="45">
        <v>-300.25916464703823</v>
      </c>
    </row>
    <row r="81" spans="1:139" x14ac:dyDescent="0.3">
      <c r="A81" s="20">
        <v>8912784</v>
      </c>
      <c r="B81" s="20" t="s">
        <v>209</v>
      </c>
      <c r="C81" s="21">
        <v>175</v>
      </c>
      <c r="D81" s="22">
        <v>813977.32024483674</v>
      </c>
      <c r="E81" s="22">
        <v>23076.562299999998</v>
      </c>
      <c r="F81" s="22">
        <f t="shared" si="92"/>
        <v>790900.75794483675</v>
      </c>
      <c r="G81" s="11"/>
      <c r="H81" s="34">
        <v>175</v>
      </c>
      <c r="I81" s="22">
        <v>843109.620562069</v>
      </c>
      <c r="J81" s="22">
        <v>23939.860700000001</v>
      </c>
      <c r="K81" s="22">
        <f t="shared" si="93"/>
        <v>819169.75986206904</v>
      </c>
      <c r="L81" s="26">
        <f t="shared" si="94"/>
        <v>863.29840000000331</v>
      </c>
      <c r="M81" s="22">
        <v>0</v>
      </c>
      <c r="N81" s="22">
        <f t="shared" si="95"/>
        <v>29132.300317232264</v>
      </c>
      <c r="O81" s="22">
        <f t="shared" si="96"/>
        <v>28269.001917232294</v>
      </c>
      <c r="P81" s="32">
        <f t="shared" si="97"/>
        <v>3.4553395675654693E-2</v>
      </c>
      <c r="Q81" s="32">
        <f t="shared" si="98"/>
        <v>3.4509332866477151E-2</v>
      </c>
      <c r="R81" s="11"/>
      <c r="S81" s="22">
        <v>843109.620562069</v>
      </c>
      <c r="T81" s="22">
        <v>23939.860700000001</v>
      </c>
      <c r="U81" s="22">
        <f t="shared" si="99"/>
        <v>819169.75986206904</v>
      </c>
      <c r="V81" s="26">
        <f t="shared" si="100"/>
        <v>863.29840000000331</v>
      </c>
      <c r="W81" s="22">
        <v>0</v>
      </c>
      <c r="X81" s="22">
        <f t="shared" si="101"/>
        <v>29132.300317232264</v>
      </c>
      <c r="Y81" s="22">
        <f t="shared" si="102"/>
        <v>28269.001917232294</v>
      </c>
      <c r="Z81" s="32">
        <f t="shared" si="103"/>
        <v>3.4553395675654693E-2</v>
      </c>
      <c r="AA81" s="32">
        <f t="shared" si="104"/>
        <v>3.4509332866477151E-2</v>
      </c>
      <c r="AB81" s="42"/>
      <c r="AC81" s="22">
        <v>843109.620562069</v>
      </c>
      <c r="AD81" s="22">
        <v>23939.860700000001</v>
      </c>
      <c r="AE81" s="22">
        <f t="shared" si="105"/>
        <v>819169.75986206904</v>
      </c>
      <c r="AF81" s="26">
        <f t="shared" si="106"/>
        <v>863.29840000000331</v>
      </c>
      <c r="AG81" s="22">
        <v>0</v>
      </c>
      <c r="AH81" s="22">
        <f t="shared" si="107"/>
        <v>29132.300317232264</v>
      </c>
      <c r="AI81" s="22">
        <f t="shared" si="108"/>
        <v>28269.001917232294</v>
      </c>
      <c r="AJ81" s="32">
        <f t="shared" si="109"/>
        <v>3.4553395675654693E-2</v>
      </c>
      <c r="AK81" s="32">
        <f t="shared" si="110"/>
        <v>3.4509332866477151E-2</v>
      </c>
      <c r="AL81" s="11"/>
      <c r="AM81" s="22">
        <v>843109.620562069</v>
      </c>
      <c r="AN81" s="22">
        <v>23939.860700000001</v>
      </c>
      <c r="AO81" s="22">
        <f t="shared" si="111"/>
        <v>819169.75986206904</v>
      </c>
      <c r="AP81" s="26">
        <f t="shared" si="112"/>
        <v>863.29840000000331</v>
      </c>
      <c r="AQ81" s="22">
        <v>0</v>
      </c>
      <c r="AR81" s="22">
        <f t="shared" si="113"/>
        <v>29132.300317232264</v>
      </c>
      <c r="AS81" s="22">
        <f t="shared" si="114"/>
        <v>28269.001917232294</v>
      </c>
      <c r="AT81" s="32">
        <f t="shared" si="115"/>
        <v>3.4553395675654693E-2</v>
      </c>
      <c r="AU81" s="32">
        <f t="shared" si="116"/>
        <v>3.4509332866477151E-2</v>
      </c>
      <c r="AV81" s="42"/>
      <c r="AW81" s="22">
        <v>843109.620562069</v>
      </c>
      <c r="AX81" s="22">
        <v>23939.860700000001</v>
      </c>
      <c r="AY81" s="22">
        <f t="shared" si="117"/>
        <v>819169.75986206904</v>
      </c>
      <c r="AZ81" s="26">
        <f t="shared" si="118"/>
        <v>863.29840000000331</v>
      </c>
      <c r="BA81" s="22">
        <v>0</v>
      </c>
      <c r="BB81" s="22">
        <f t="shared" si="119"/>
        <v>29132.300317232264</v>
      </c>
      <c r="BC81" s="22">
        <f t="shared" si="120"/>
        <v>28269.001917232294</v>
      </c>
      <c r="BD81" s="32">
        <f t="shared" si="121"/>
        <v>3.4553395675654693E-2</v>
      </c>
      <c r="BE81" s="32">
        <f t="shared" si="122"/>
        <v>3.4509332866477151E-2</v>
      </c>
      <c r="BF81" s="11"/>
      <c r="BG81" s="22">
        <v>843109.620562069</v>
      </c>
      <c r="BH81" s="22">
        <v>23939.860700000001</v>
      </c>
      <c r="BI81" s="22">
        <f t="shared" si="123"/>
        <v>819169.75986206904</v>
      </c>
      <c r="BJ81" s="26">
        <f t="shared" si="124"/>
        <v>863.29840000000331</v>
      </c>
      <c r="BK81" s="22">
        <v>0</v>
      </c>
      <c r="BL81" s="22">
        <f t="shared" si="125"/>
        <v>29132.300317232264</v>
      </c>
      <c r="BM81" s="22">
        <f t="shared" si="126"/>
        <v>28269.001917232294</v>
      </c>
      <c r="BN81" s="32">
        <f t="shared" si="127"/>
        <v>3.4553395675654693E-2</v>
      </c>
      <c r="BO81" s="32">
        <f t="shared" si="128"/>
        <v>3.4509332866477151E-2</v>
      </c>
      <c r="BP81" s="42"/>
      <c r="BQ81" s="22">
        <v>841453.31220149994</v>
      </c>
      <c r="BR81" s="22">
        <v>23939.860700000001</v>
      </c>
      <c r="BS81" s="22">
        <f t="shared" si="129"/>
        <v>817513.45150149998</v>
      </c>
      <c r="BT81" s="26">
        <f t="shared" si="130"/>
        <v>863.29840000000331</v>
      </c>
      <c r="BU81" s="22">
        <v>724.24265092520557</v>
      </c>
      <c r="BV81" s="22">
        <f t="shared" si="131"/>
        <v>27475.991956663202</v>
      </c>
      <c r="BW81" s="22">
        <f t="shared" si="132"/>
        <v>26612.693556663231</v>
      </c>
      <c r="BX81" s="32">
        <f t="shared" si="133"/>
        <v>3.2653020147698483E-2</v>
      </c>
      <c r="BY81" s="32">
        <f t="shared" si="134"/>
        <v>3.2553217941288397E-2</v>
      </c>
      <c r="BZ81" s="42"/>
      <c r="CA81" s="22">
        <v>842533.21826321841</v>
      </c>
      <c r="CB81" s="22">
        <v>23939.860700000001</v>
      </c>
      <c r="CC81" s="22">
        <f t="shared" si="135"/>
        <v>818593.35756321845</v>
      </c>
      <c r="CD81" s="26">
        <f t="shared" si="136"/>
        <v>863.29840000000331</v>
      </c>
      <c r="CE81" s="22">
        <v>0</v>
      </c>
      <c r="CF81" s="22">
        <f t="shared" si="137"/>
        <v>28555.898018381675</v>
      </c>
      <c r="CG81" s="22">
        <f t="shared" si="138"/>
        <v>27692.599618381704</v>
      </c>
      <c r="CH81" s="32">
        <f t="shared" si="139"/>
        <v>3.3892904634960565E-2</v>
      </c>
      <c r="CI81" s="32">
        <f t="shared" si="140"/>
        <v>3.3829494659982084E-2</v>
      </c>
      <c r="CJ81" s="42"/>
      <c r="CK81" s="22">
        <v>841956.81596436782</v>
      </c>
      <c r="CL81" s="22">
        <v>23939.860700000001</v>
      </c>
      <c r="CM81" s="22">
        <f t="shared" si="141"/>
        <v>818016.95526436786</v>
      </c>
      <c r="CN81" s="26">
        <f t="shared" si="142"/>
        <v>863.29840000000331</v>
      </c>
      <c r="CO81" s="22">
        <v>0</v>
      </c>
      <c r="CP81" s="22">
        <f t="shared" si="143"/>
        <v>27979.495719531085</v>
      </c>
      <c r="CQ81" s="22">
        <f t="shared" si="144"/>
        <v>27116.197319531115</v>
      </c>
      <c r="CR81" s="32">
        <f t="shared" si="145"/>
        <v>3.3231509252031756E-2</v>
      </c>
      <c r="CS81" s="32">
        <f t="shared" si="146"/>
        <v>3.3148698379690263E-2</v>
      </c>
      <c r="CT81" s="42"/>
      <c r="CU81" s="22">
        <v>843109.620562069</v>
      </c>
      <c r="CV81" s="22">
        <v>23939.860700000001</v>
      </c>
      <c r="CW81" s="22">
        <f t="shared" si="147"/>
        <v>819169.75986206904</v>
      </c>
      <c r="CX81" s="26">
        <f t="shared" si="148"/>
        <v>863.29840000000331</v>
      </c>
      <c r="CY81" s="22">
        <v>0</v>
      </c>
      <c r="CZ81" s="22">
        <f t="shared" si="149"/>
        <v>29132.300317232264</v>
      </c>
      <c r="DA81" s="22">
        <f t="shared" si="150"/>
        <v>28269.001917232294</v>
      </c>
      <c r="DB81" s="32">
        <f t="shared" si="151"/>
        <v>3.4553395675654693E-2</v>
      </c>
      <c r="DC81" s="32">
        <f t="shared" si="152"/>
        <v>3.4509332866477151E-2</v>
      </c>
      <c r="DD81" s="42"/>
      <c r="DE81" s="22">
        <v>843109.620562069</v>
      </c>
      <c r="DF81" s="22">
        <v>23939.860700000001</v>
      </c>
      <c r="DG81" s="22">
        <f t="shared" si="153"/>
        <v>819169.75986206904</v>
      </c>
      <c r="DH81" s="26">
        <f t="shared" si="154"/>
        <v>863.29840000000331</v>
      </c>
      <c r="DI81" s="22">
        <v>0</v>
      </c>
      <c r="DJ81" s="22">
        <f t="shared" si="155"/>
        <v>29132.300317232264</v>
      </c>
      <c r="DK81" s="22">
        <f t="shared" si="156"/>
        <v>28269.001917232294</v>
      </c>
      <c r="DL81" s="32">
        <f t="shared" si="157"/>
        <v>3.4553395675654693E-2</v>
      </c>
      <c r="DM81" s="32">
        <f t="shared" si="158"/>
        <v>3.4509332866477151E-2</v>
      </c>
      <c r="DN81" s="42"/>
      <c r="DO81" s="22">
        <v>843109.620562069</v>
      </c>
      <c r="DP81" s="22">
        <v>23939.860700000001</v>
      </c>
      <c r="DQ81" s="22">
        <f t="shared" si="159"/>
        <v>819169.75986206904</v>
      </c>
      <c r="DR81" s="26">
        <f t="shared" si="160"/>
        <v>863.29840000000331</v>
      </c>
      <c r="DS81" s="22">
        <v>0</v>
      </c>
      <c r="DT81" s="22">
        <f t="shared" si="161"/>
        <v>29132.300317232264</v>
      </c>
      <c r="DU81" s="22">
        <f t="shared" si="162"/>
        <v>28269.001917232294</v>
      </c>
      <c r="DV81" s="32">
        <f t="shared" si="163"/>
        <v>3.4553395675654693E-2</v>
      </c>
      <c r="DW81" s="32">
        <f t="shared" si="164"/>
        <v>3.4509332866477151E-2</v>
      </c>
      <c r="DX81" s="42"/>
      <c r="DY81" s="22">
        <v>843109.620562069</v>
      </c>
      <c r="DZ81" s="22">
        <v>23939.860700000001</v>
      </c>
      <c r="EA81" s="22">
        <f t="shared" si="165"/>
        <v>819169.75986206904</v>
      </c>
      <c r="EB81" s="26">
        <f t="shared" si="166"/>
        <v>863.29840000000331</v>
      </c>
      <c r="EC81" s="22">
        <v>0</v>
      </c>
      <c r="ED81" s="22">
        <f t="shared" si="167"/>
        <v>29132.300317232264</v>
      </c>
      <c r="EE81" s="22">
        <f t="shared" si="168"/>
        <v>28269.001917232294</v>
      </c>
      <c r="EF81" s="32">
        <f t="shared" si="169"/>
        <v>3.4553395675654693E-2</v>
      </c>
      <c r="EG81" s="32">
        <f t="shared" si="170"/>
        <v>3.4509332866477151E-2</v>
      </c>
      <c r="EH81" s="42"/>
      <c r="EI81" s="45">
        <v>14526.688334204629</v>
      </c>
    </row>
    <row r="82" spans="1:139" x14ac:dyDescent="0.3">
      <c r="A82" s="20">
        <v>8912787</v>
      </c>
      <c r="B82" s="20" t="s">
        <v>210</v>
      </c>
      <c r="C82" s="21">
        <v>119</v>
      </c>
      <c r="D82" s="22">
        <v>655826.04751944344</v>
      </c>
      <c r="E82" s="22">
        <v>10965.599999999999</v>
      </c>
      <c r="F82" s="22">
        <f t="shared" si="92"/>
        <v>644860.44751944346</v>
      </c>
      <c r="G82" s="11"/>
      <c r="H82" s="34">
        <v>119</v>
      </c>
      <c r="I82" s="22">
        <v>692524.44808123156</v>
      </c>
      <c r="J82" s="22">
        <v>11466.945</v>
      </c>
      <c r="K82" s="22">
        <f t="shared" si="93"/>
        <v>681057.50308123161</v>
      </c>
      <c r="L82" s="26">
        <f t="shared" si="94"/>
        <v>501.34500000000116</v>
      </c>
      <c r="M82" s="22">
        <v>0</v>
      </c>
      <c r="N82" s="22">
        <f t="shared" si="95"/>
        <v>36698.400561788119</v>
      </c>
      <c r="O82" s="22">
        <f t="shared" si="96"/>
        <v>36197.055561788147</v>
      </c>
      <c r="P82" s="32">
        <f t="shared" si="97"/>
        <v>5.2992209391983056E-2</v>
      </c>
      <c r="Q82" s="32">
        <f t="shared" si="98"/>
        <v>5.3148310382054219E-2</v>
      </c>
      <c r="R82" s="11"/>
      <c r="S82" s="22">
        <v>692524.44808123156</v>
      </c>
      <c r="T82" s="22">
        <v>11466.945</v>
      </c>
      <c r="U82" s="22">
        <f t="shared" si="99"/>
        <v>681057.50308123161</v>
      </c>
      <c r="V82" s="26">
        <f t="shared" si="100"/>
        <v>501.34500000000116</v>
      </c>
      <c r="W82" s="22">
        <v>0</v>
      </c>
      <c r="X82" s="22">
        <f t="shared" si="101"/>
        <v>36698.400561788119</v>
      </c>
      <c r="Y82" s="22">
        <f t="shared" si="102"/>
        <v>36197.055561788147</v>
      </c>
      <c r="Z82" s="32">
        <f t="shared" si="103"/>
        <v>5.2992209391983056E-2</v>
      </c>
      <c r="AA82" s="32">
        <f t="shared" si="104"/>
        <v>5.3148310382054219E-2</v>
      </c>
      <c r="AB82" s="42"/>
      <c r="AC82" s="22">
        <v>692524.44808123156</v>
      </c>
      <c r="AD82" s="22">
        <v>11466.945</v>
      </c>
      <c r="AE82" s="22">
        <f t="shared" si="105"/>
        <v>681057.50308123161</v>
      </c>
      <c r="AF82" s="26">
        <f t="shared" si="106"/>
        <v>501.34500000000116</v>
      </c>
      <c r="AG82" s="22">
        <v>0</v>
      </c>
      <c r="AH82" s="22">
        <f t="shared" si="107"/>
        <v>36698.400561788119</v>
      </c>
      <c r="AI82" s="22">
        <f t="shared" si="108"/>
        <v>36197.055561788147</v>
      </c>
      <c r="AJ82" s="32">
        <f t="shared" si="109"/>
        <v>5.2992209391983056E-2</v>
      </c>
      <c r="AK82" s="32">
        <f t="shared" si="110"/>
        <v>5.3148310382054219E-2</v>
      </c>
      <c r="AL82" s="11"/>
      <c r="AM82" s="22">
        <v>692524.44808123156</v>
      </c>
      <c r="AN82" s="22">
        <v>11466.945</v>
      </c>
      <c r="AO82" s="22">
        <f t="shared" si="111"/>
        <v>681057.50308123161</v>
      </c>
      <c r="AP82" s="26">
        <f t="shared" si="112"/>
        <v>501.34500000000116</v>
      </c>
      <c r="AQ82" s="22">
        <v>0</v>
      </c>
      <c r="AR82" s="22">
        <f t="shared" si="113"/>
        <v>36698.400561788119</v>
      </c>
      <c r="AS82" s="22">
        <f t="shared" si="114"/>
        <v>36197.055561788147</v>
      </c>
      <c r="AT82" s="32">
        <f t="shared" si="115"/>
        <v>5.2992209391983056E-2</v>
      </c>
      <c r="AU82" s="32">
        <f t="shared" si="116"/>
        <v>5.3148310382054219E-2</v>
      </c>
      <c r="AV82" s="42"/>
      <c r="AW82" s="22">
        <v>692524.44808123156</v>
      </c>
      <c r="AX82" s="22">
        <v>11466.945</v>
      </c>
      <c r="AY82" s="22">
        <f t="shared" si="117"/>
        <v>681057.50308123161</v>
      </c>
      <c r="AZ82" s="26">
        <f t="shared" si="118"/>
        <v>501.34500000000116</v>
      </c>
      <c r="BA82" s="22">
        <v>0</v>
      </c>
      <c r="BB82" s="22">
        <f t="shared" si="119"/>
        <v>36698.400561788119</v>
      </c>
      <c r="BC82" s="22">
        <f t="shared" si="120"/>
        <v>36197.055561788147</v>
      </c>
      <c r="BD82" s="32">
        <f t="shared" si="121"/>
        <v>5.2992209391983056E-2</v>
      </c>
      <c r="BE82" s="32">
        <f t="shared" si="122"/>
        <v>5.3148310382054219E-2</v>
      </c>
      <c r="BF82" s="11"/>
      <c r="BG82" s="22">
        <v>692524.44808123156</v>
      </c>
      <c r="BH82" s="22">
        <v>11466.945</v>
      </c>
      <c r="BI82" s="22">
        <f t="shared" si="123"/>
        <v>681057.50308123161</v>
      </c>
      <c r="BJ82" s="26">
        <f t="shared" si="124"/>
        <v>501.34500000000116</v>
      </c>
      <c r="BK82" s="22">
        <v>0</v>
      </c>
      <c r="BL82" s="22">
        <f t="shared" si="125"/>
        <v>36698.400561788119</v>
      </c>
      <c r="BM82" s="22">
        <f t="shared" si="126"/>
        <v>36197.055561788147</v>
      </c>
      <c r="BN82" s="32">
        <f t="shared" si="127"/>
        <v>5.2992209391983056E-2</v>
      </c>
      <c r="BO82" s="32">
        <f t="shared" si="128"/>
        <v>5.3148310382054219E-2</v>
      </c>
      <c r="BP82" s="42"/>
      <c r="BQ82" s="22">
        <v>688832.30894519773</v>
      </c>
      <c r="BR82" s="22">
        <v>11466.945</v>
      </c>
      <c r="BS82" s="22">
        <f t="shared" si="129"/>
        <v>677365.36394519778</v>
      </c>
      <c r="BT82" s="26">
        <f t="shared" si="130"/>
        <v>501.34500000000116</v>
      </c>
      <c r="BU82" s="22">
        <v>0</v>
      </c>
      <c r="BV82" s="22">
        <f t="shared" si="131"/>
        <v>33006.261425754288</v>
      </c>
      <c r="BW82" s="22">
        <f t="shared" si="132"/>
        <v>32504.916425754316</v>
      </c>
      <c r="BX82" s="32">
        <f t="shared" si="133"/>
        <v>4.7916250438799039E-2</v>
      </c>
      <c r="BY82" s="32">
        <f t="shared" si="134"/>
        <v>4.7987272683142575E-2</v>
      </c>
      <c r="BZ82" s="42"/>
      <c r="CA82" s="22">
        <v>691795.42514337855</v>
      </c>
      <c r="CB82" s="22">
        <v>11466.945</v>
      </c>
      <c r="CC82" s="22">
        <f t="shared" si="135"/>
        <v>680328.48014337861</v>
      </c>
      <c r="CD82" s="26">
        <f t="shared" si="136"/>
        <v>501.34500000000116</v>
      </c>
      <c r="CE82" s="22">
        <v>0</v>
      </c>
      <c r="CF82" s="22">
        <f t="shared" si="137"/>
        <v>35969.377623935114</v>
      </c>
      <c r="CG82" s="22">
        <f t="shared" si="138"/>
        <v>35468.032623935142</v>
      </c>
      <c r="CH82" s="32">
        <f t="shared" si="139"/>
        <v>5.1994240373128019E-2</v>
      </c>
      <c r="CI82" s="32">
        <f t="shared" si="140"/>
        <v>5.2133687856872148E-2</v>
      </c>
      <c r="CJ82" s="42"/>
      <c r="CK82" s="22">
        <v>691066.40220552543</v>
      </c>
      <c r="CL82" s="22">
        <v>11466.945</v>
      </c>
      <c r="CM82" s="22">
        <f t="shared" si="141"/>
        <v>679599.45720552548</v>
      </c>
      <c r="CN82" s="26">
        <f t="shared" si="142"/>
        <v>501.34500000000116</v>
      </c>
      <c r="CO82" s="22">
        <v>0</v>
      </c>
      <c r="CP82" s="22">
        <f t="shared" si="143"/>
        <v>35240.354686081992</v>
      </c>
      <c r="CQ82" s="22">
        <f t="shared" si="144"/>
        <v>34739.009686082019</v>
      </c>
      <c r="CR82" s="32">
        <f t="shared" si="145"/>
        <v>5.0994165790165837E-2</v>
      </c>
      <c r="CS82" s="32">
        <f t="shared" si="146"/>
        <v>5.1116888510957414E-2</v>
      </c>
      <c r="CT82" s="42"/>
      <c r="CU82" s="22">
        <v>692524.44808123156</v>
      </c>
      <c r="CV82" s="22">
        <v>11466.945</v>
      </c>
      <c r="CW82" s="22">
        <f t="shared" si="147"/>
        <v>681057.50308123161</v>
      </c>
      <c r="CX82" s="26">
        <f t="shared" si="148"/>
        <v>501.34500000000116</v>
      </c>
      <c r="CY82" s="22">
        <v>0</v>
      </c>
      <c r="CZ82" s="22">
        <f t="shared" si="149"/>
        <v>36698.400561788119</v>
      </c>
      <c r="DA82" s="22">
        <f t="shared" si="150"/>
        <v>36197.055561788147</v>
      </c>
      <c r="DB82" s="32">
        <f t="shared" si="151"/>
        <v>5.2992209391983056E-2</v>
      </c>
      <c r="DC82" s="32">
        <f t="shared" si="152"/>
        <v>5.3148310382054219E-2</v>
      </c>
      <c r="DD82" s="42"/>
      <c r="DE82" s="22">
        <v>692524.44808123156</v>
      </c>
      <c r="DF82" s="22">
        <v>11466.945</v>
      </c>
      <c r="DG82" s="22">
        <f t="shared" si="153"/>
        <v>681057.50308123161</v>
      </c>
      <c r="DH82" s="26">
        <f t="shared" si="154"/>
        <v>501.34500000000116</v>
      </c>
      <c r="DI82" s="22">
        <v>0</v>
      </c>
      <c r="DJ82" s="22">
        <f t="shared" si="155"/>
        <v>36698.400561788119</v>
      </c>
      <c r="DK82" s="22">
        <f t="shared" si="156"/>
        <v>36197.055561788147</v>
      </c>
      <c r="DL82" s="32">
        <f t="shared" si="157"/>
        <v>5.2992209391983056E-2</v>
      </c>
      <c r="DM82" s="32">
        <f t="shared" si="158"/>
        <v>5.3148310382054219E-2</v>
      </c>
      <c r="DN82" s="42"/>
      <c r="DO82" s="22">
        <v>692524.44808123156</v>
      </c>
      <c r="DP82" s="22">
        <v>11466.945</v>
      </c>
      <c r="DQ82" s="22">
        <f t="shared" si="159"/>
        <v>681057.50308123161</v>
      </c>
      <c r="DR82" s="26">
        <f t="shared" si="160"/>
        <v>501.34500000000116</v>
      </c>
      <c r="DS82" s="22">
        <v>0</v>
      </c>
      <c r="DT82" s="22">
        <f t="shared" si="161"/>
        <v>36698.400561788119</v>
      </c>
      <c r="DU82" s="22">
        <f t="shared" si="162"/>
        <v>36197.055561788147</v>
      </c>
      <c r="DV82" s="32">
        <f t="shared" si="163"/>
        <v>5.2992209391983056E-2</v>
      </c>
      <c r="DW82" s="32">
        <f t="shared" si="164"/>
        <v>5.3148310382054219E-2</v>
      </c>
      <c r="DX82" s="42"/>
      <c r="DY82" s="22">
        <v>692524.44808123156</v>
      </c>
      <c r="DZ82" s="22">
        <v>11466.945</v>
      </c>
      <c r="EA82" s="22">
        <f t="shared" si="165"/>
        <v>681057.50308123161</v>
      </c>
      <c r="EB82" s="26">
        <f t="shared" si="166"/>
        <v>501.34500000000116</v>
      </c>
      <c r="EC82" s="22">
        <v>0</v>
      </c>
      <c r="ED82" s="22">
        <f t="shared" si="167"/>
        <v>36698.400561788119</v>
      </c>
      <c r="EE82" s="22">
        <f t="shared" si="168"/>
        <v>36197.055561788147</v>
      </c>
      <c r="EF82" s="32">
        <f t="shared" si="169"/>
        <v>5.2992209391983056E-2</v>
      </c>
      <c r="EG82" s="32">
        <f t="shared" si="170"/>
        <v>5.3148310382054219E-2</v>
      </c>
      <c r="EH82" s="42"/>
      <c r="EI82" s="45">
        <v>0</v>
      </c>
    </row>
    <row r="83" spans="1:139" x14ac:dyDescent="0.3">
      <c r="A83" s="20">
        <v>8912788</v>
      </c>
      <c r="B83" s="20" t="s">
        <v>22</v>
      </c>
      <c r="C83" s="21">
        <v>208</v>
      </c>
      <c r="D83" s="22">
        <v>904177.6</v>
      </c>
      <c r="E83" s="22">
        <v>17057.600000000002</v>
      </c>
      <c r="F83" s="22">
        <f t="shared" si="92"/>
        <v>887120</v>
      </c>
      <c r="G83" s="11"/>
      <c r="H83" s="34">
        <v>208</v>
      </c>
      <c r="I83" s="22">
        <v>934077.47</v>
      </c>
      <c r="J83" s="22">
        <v>17837.469999999998</v>
      </c>
      <c r="K83" s="22">
        <f t="shared" si="93"/>
        <v>916240</v>
      </c>
      <c r="L83" s="26">
        <f t="shared" si="94"/>
        <v>779.86999999999534</v>
      </c>
      <c r="M83" s="22">
        <v>0</v>
      </c>
      <c r="N83" s="22">
        <f t="shared" si="95"/>
        <v>29899.869999999995</v>
      </c>
      <c r="O83" s="22">
        <f t="shared" si="96"/>
        <v>29120</v>
      </c>
      <c r="P83" s="32">
        <f t="shared" si="97"/>
        <v>3.2010053727128215E-2</v>
      </c>
      <c r="Q83" s="32">
        <f t="shared" si="98"/>
        <v>3.1782065834279227E-2</v>
      </c>
      <c r="R83" s="11"/>
      <c r="S83" s="22">
        <v>934077.47</v>
      </c>
      <c r="T83" s="22">
        <v>17837.469999999998</v>
      </c>
      <c r="U83" s="22">
        <f t="shared" si="99"/>
        <v>916240</v>
      </c>
      <c r="V83" s="26">
        <f t="shared" si="100"/>
        <v>779.86999999999534</v>
      </c>
      <c r="W83" s="22">
        <v>0</v>
      </c>
      <c r="X83" s="22">
        <f t="shared" si="101"/>
        <v>29899.869999999995</v>
      </c>
      <c r="Y83" s="22">
        <f t="shared" si="102"/>
        <v>29120</v>
      </c>
      <c r="Z83" s="32">
        <f t="shared" si="103"/>
        <v>3.2010053727128215E-2</v>
      </c>
      <c r="AA83" s="32">
        <f t="shared" si="104"/>
        <v>3.1782065834279227E-2</v>
      </c>
      <c r="AB83" s="42"/>
      <c r="AC83" s="22">
        <v>934077.47</v>
      </c>
      <c r="AD83" s="22">
        <v>17837.469999999998</v>
      </c>
      <c r="AE83" s="22">
        <f t="shared" si="105"/>
        <v>916240</v>
      </c>
      <c r="AF83" s="26">
        <f t="shared" si="106"/>
        <v>779.86999999999534</v>
      </c>
      <c r="AG83" s="22">
        <v>0</v>
      </c>
      <c r="AH83" s="22">
        <f t="shared" si="107"/>
        <v>29899.869999999995</v>
      </c>
      <c r="AI83" s="22">
        <f t="shared" si="108"/>
        <v>29120</v>
      </c>
      <c r="AJ83" s="32">
        <f t="shared" si="109"/>
        <v>3.2010053727128215E-2</v>
      </c>
      <c r="AK83" s="32">
        <f t="shared" si="110"/>
        <v>3.1782065834279227E-2</v>
      </c>
      <c r="AL83" s="11"/>
      <c r="AM83" s="22">
        <v>934077.47</v>
      </c>
      <c r="AN83" s="22">
        <v>17837.469999999998</v>
      </c>
      <c r="AO83" s="22">
        <f t="shared" si="111"/>
        <v>916240</v>
      </c>
      <c r="AP83" s="26">
        <f t="shared" si="112"/>
        <v>779.86999999999534</v>
      </c>
      <c r="AQ83" s="22">
        <v>0</v>
      </c>
      <c r="AR83" s="22">
        <f t="shared" si="113"/>
        <v>29899.869999999995</v>
      </c>
      <c r="AS83" s="22">
        <f t="shared" si="114"/>
        <v>29120</v>
      </c>
      <c r="AT83" s="32">
        <f t="shared" si="115"/>
        <v>3.2010053727128215E-2</v>
      </c>
      <c r="AU83" s="32">
        <f t="shared" si="116"/>
        <v>3.1782065834279227E-2</v>
      </c>
      <c r="AV83" s="42"/>
      <c r="AW83" s="22">
        <v>934077.47</v>
      </c>
      <c r="AX83" s="22">
        <v>17837.469999999998</v>
      </c>
      <c r="AY83" s="22">
        <f t="shared" si="117"/>
        <v>916240</v>
      </c>
      <c r="AZ83" s="26">
        <f t="shared" si="118"/>
        <v>779.86999999999534</v>
      </c>
      <c r="BA83" s="22">
        <v>0</v>
      </c>
      <c r="BB83" s="22">
        <f t="shared" si="119"/>
        <v>29899.869999999995</v>
      </c>
      <c r="BC83" s="22">
        <f t="shared" si="120"/>
        <v>29120</v>
      </c>
      <c r="BD83" s="32">
        <f t="shared" si="121"/>
        <v>3.2010053727128215E-2</v>
      </c>
      <c r="BE83" s="32">
        <f t="shared" si="122"/>
        <v>3.1782065834279227E-2</v>
      </c>
      <c r="BF83" s="11"/>
      <c r="BG83" s="22">
        <v>934077.47</v>
      </c>
      <c r="BH83" s="22">
        <v>17837.469999999998</v>
      </c>
      <c r="BI83" s="22">
        <f t="shared" si="123"/>
        <v>916240</v>
      </c>
      <c r="BJ83" s="26">
        <f t="shared" si="124"/>
        <v>779.86999999999534</v>
      </c>
      <c r="BK83" s="22">
        <v>0</v>
      </c>
      <c r="BL83" s="22">
        <f t="shared" si="125"/>
        <v>29899.869999999995</v>
      </c>
      <c r="BM83" s="22">
        <f t="shared" si="126"/>
        <v>29120</v>
      </c>
      <c r="BN83" s="32">
        <f t="shared" si="127"/>
        <v>3.2010053727128215E-2</v>
      </c>
      <c r="BO83" s="32">
        <f t="shared" si="128"/>
        <v>3.1782065834279227E-2</v>
      </c>
      <c r="BP83" s="42"/>
      <c r="BQ83" s="22">
        <v>934077.47</v>
      </c>
      <c r="BR83" s="22">
        <v>17837.469999999998</v>
      </c>
      <c r="BS83" s="22">
        <f t="shared" si="129"/>
        <v>916240</v>
      </c>
      <c r="BT83" s="26">
        <f t="shared" si="130"/>
        <v>779.86999999999534</v>
      </c>
      <c r="BU83" s="22">
        <v>0</v>
      </c>
      <c r="BV83" s="22">
        <f t="shared" si="131"/>
        <v>29899.869999999995</v>
      </c>
      <c r="BW83" s="22">
        <f t="shared" si="132"/>
        <v>29120</v>
      </c>
      <c r="BX83" s="32">
        <f t="shared" si="133"/>
        <v>3.2010053727128215E-2</v>
      </c>
      <c r="BY83" s="32">
        <f t="shared" si="134"/>
        <v>3.1782065834279227E-2</v>
      </c>
      <c r="BZ83" s="42"/>
      <c r="CA83" s="22">
        <v>934077.47</v>
      </c>
      <c r="CB83" s="22">
        <v>17837.469999999998</v>
      </c>
      <c r="CC83" s="22">
        <f t="shared" si="135"/>
        <v>916240</v>
      </c>
      <c r="CD83" s="26">
        <f t="shared" si="136"/>
        <v>779.86999999999534</v>
      </c>
      <c r="CE83" s="22">
        <v>0</v>
      </c>
      <c r="CF83" s="22">
        <f t="shared" si="137"/>
        <v>29899.869999999995</v>
      </c>
      <c r="CG83" s="22">
        <f t="shared" si="138"/>
        <v>29120</v>
      </c>
      <c r="CH83" s="32">
        <f t="shared" si="139"/>
        <v>3.2010053727128215E-2</v>
      </c>
      <c r="CI83" s="32">
        <f t="shared" si="140"/>
        <v>3.1782065834279227E-2</v>
      </c>
      <c r="CJ83" s="42"/>
      <c r="CK83" s="22">
        <v>934077.47</v>
      </c>
      <c r="CL83" s="22">
        <v>17837.469999999998</v>
      </c>
      <c r="CM83" s="22">
        <f t="shared" si="141"/>
        <v>916240</v>
      </c>
      <c r="CN83" s="26">
        <f t="shared" si="142"/>
        <v>779.86999999999534</v>
      </c>
      <c r="CO83" s="22">
        <v>0</v>
      </c>
      <c r="CP83" s="22">
        <f t="shared" si="143"/>
        <v>29899.869999999995</v>
      </c>
      <c r="CQ83" s="22">
        <f t="shared" si="144"/>
        <v>29120</v>
      </c>
      <c r="CR83" s="32">
        <f t="shared" si="145"/>
        <v>3.2010053727128215E-2</v>
      </c>
      <c r="CS83" s="32">
        <f t="shared" si="146"/>
        <v>3.1782065834279227E-2</v>
      </c>
      <c r="CT83" s="42"/>
      <c r="CU83" s="22">
        <v>934077.47</v>
      </c>
      <c r="CV83" s="22">
        <v>17837.469999999998</v>
      </c>
      <c r="CW83" s="22">
        <f t="shared" si="147"/>
        <v>916240</v>
      </c>
      <c r="CX83" s="26">
        <f t="shared" si="148"/>
        <v>779.86999999999534</v>
      </c>
      <c r="CY83" s="22">
        <v>0</v>
      </c>
      <c r="CZ83" s="22">
        <f t="shared" si="149"/>
        <v>29899.869999999995</v>
      </c>
      <c r="DA83" s="22">
        <f t="shared" si="150"/>
        <v>29120</v>
      </c>
      <c r="DB83" s="32">
        <f t="shared" si="151"/>
        <v>3.2010053727128215E-2</v>
      </c>
      <c r="DC83" s="32">
        <f t="shared" si="152"/>
        <v>3.1782065834279227E-2</v>
      </c>
      <c r="DD83" s="42"/>
      <c r="DE83" s="22">
        <v>934077.47</v>
      </c>
      <c r="DF83" s="22">
        <v>17837.469999999998</v>
      </c>
      <c r="DG83" s="22">
        <f t="shared" si="153"/>
        <v>916240</v>
      </c>
      <c r="DH83" s="26">
        <f t="shared" si="154"/>
        <v>779.86999999999534</v>
      </c>
      <c r="DI83" s="22">
        <v>0</v>
      </c>
      <c r="DJ83" s="22">
        <f t="shared" si="155"/>
        <v>29899.869999999995</v>
      </c>
      <c r="DK83" s="22">
        <f t="shared" si="156"/>
        <v>29120</v>
      </c>
      <c r="DL83" s="32">
        <f t="shared" si="157"/>
        <v>3.2010053727128215E-2</v>
      </c>
      <c r="DM83" s="32">
        <f t="shared" si="158"/>
        <v>3.1782065834279227E-2</v>
      </c>
      <c r="DN83" s="42"/>
      <c r="DO83" s="22">
        <v>934077.47</v>
      </c>
      <c r="DP83" s="22">
        <v>17837.469999999998</v>
      </c>
      <c r="DQ83" s="22">
        <f t="shared" si="159"/>
        <v>916240</v>
      </c>
      <c r="DR83" s="26">
        <f t="shared" si="160"/>
        <v>779.86999999999534</v>
      </c>
      <c r="DS83" s="22">
        <v>0</v>
      </c>
      <c r="DT83" s="22">
        <f t="shared" si="161"/>
        <v>29899.869999999995</v>
      </c>
      <c r="DU83" s="22">
        <f t="shared" si="162"/>
        <v>29120</v>
      </c>
      <c r="DV83" s="32">
        <f t="shared" si="163"/>
        <v>3.2010053727128215E-2</v>
      </c>
      <c r="DW83" s="32">
        <f t="shared" si="164"/>
        <v>3.1782065834279227E-2</v>
      </c>
      <c r="DX83" s="42"/>
      <c r="DY83" s="22">
        <v>934077.47</v>
      </c>
      <c r="DZ83" s="22">
        <v>17837.469999999998</v>
      </c>
      <c r="EA83" s="22">
        <f t="shared" si="165"/>
        <v>916240</v>
      </c>
      <c r="EB83" s="26">
        <f t="shared" si="166"/>
        <v>779.86999999999534</v>
      </c>
      <c r="EC83" s="22">
        <v>0</v>
      </c>
      <c r="ED83" s="22">
        <f t="shared" si="167"/>
        <v>29899.869999999995</v>
      </c>
      <c r="EE83" s="22">
        <f t="shared" si="168"/>
        <v>29120</v>
      </c>
      <c r="EF83" s="32">
        <f t="shared" si="169"/>
        <v>3.2010053727128215E-2</v>
      </c>
      <c r="EG83" s="32">
        <f t="shared" si="170"/>
        <v>3.1782065834279227E-2</v>
      </c>
      <c r="EH83" s="42"/>
      <c r="EI83" s="45">
        <v>0</v>
      </c>
    </row>
    <row r="84" spans="1:139" x14ac:dyDescent="0.3">
      <c r="A84" s="20">
        <v>8912790</v>
      </c>
      <c r="B84" s="20" t="s">
        <v>211</v>
      </c>
      <c r="C84" s="21">
        <v>50</v>
      </c>
      <c r="D84" s="22">
        <v>310735.89601052628</v>
      </c>
      <c r="E84" s="22">
        <v>8688.5596000000005</v>
      </c>
      <c r="F84" s="22">
        <f t="shared" si="92"/>
        <v>302047.3364105263</v>
      </c>
      <c r="G84" s="11"/>
      <c r="H84" s="34">
        <v>50</v>
      </c>
      <c r="I84" s="22">
        <v>322771.79662991455</v>
      </c>
      <c r="J84" s="22">
        <v>7333.308500000001</v>
      </c>
      <c r="K84" s="22">
        <f t="shared" si="93"/>
        <v>315438.48812991456</v>
      </c>
      <c r="L84" s="26">
        <f t="shared" si="94"/>
        <v>-1355.2510999999995</v>
      </c>
      <c r="M84" s="22">
        <v>0</v>
      </c>
      <c r="N84" s="22">
        <f t="shared" si="95"/>
        <v>12035.900619388267</v>
      </c>
      <c r="O84" s="22">
        <f t="shared" si="96"/>
        <v>13391.151719388261</v>
      </c>
      <c r="P84" s="32">
        <f t="shared" si="97"/>
        <v>3.7289195478217248E-2</v>
      </c>
      <c r="Q84" s="32">
        <f t="shared" si="98"/>
        <v>4.2452497787375469E-2</v>
      </c>
      <c r="R84" s="11"/>
      <c r="S84" s="22">
        <v>322771.79662991455</v>
      </c>
      <c r="T84" s="22">
        <v>7333.308500000001</v>
      </c>
      <c r="U84" s="22">
        <f t="shared" si="99"/>
        <v>315438.48812991456</v>
      </c>
      <c r="V84" s="26">
        <f t="shared" si="100"/>
        <v>-1355.2510999999995</v>
      </c>
      <c r="W84" s="22">
        <v>0</v>
      </c>
      <c r="X84" s="22">
        <f t="shared" si="101"/>
        <v>12035.900619388267</v>
      </c>
      <c r="Y84" s="22">
        <f t="shared" si="102"/>
        <v>13391.151719388261</v>
      </c>
      <c r="Z84" s="32">
        <f t="shared" si="103"/>
        <v>3.7289195478217248E-2</v>
      </c>
      <c r="AA84" s="32">
        <f t="shared" si="104"/>
        <v>4.2452497787375469E-2</v>
      </c>
      <c r="AB84" s="42"/>
      <c r="AC84" s="22">
        <v>322771.79662991455</v>
      </c>
      <c r="AD84" s="22">
        <v>7333.308500000001</v>
      </c>
      <c r="AE84" s="22">
        <f t="shared" si="105"/>
        <v>315438.48812991456</v>
      </c>
      <c r="AF84" s="26">
        <f t="shared" si="106"/>
        <v>-1355.2510999999995</v>
      </c>
      <c r="AG84" s="22">
        <v>0</v>
      </c>
      <c r="AH84" s="22">
        <f t="shared" si="107"/>
        <v>12035.900619388267</v>
      </c>
      <c r="AI84" s="22">
        <f t="shared" si="108"/>
        <v>13391.151719388261</v>
      </c>
      <c r="AJ84" s="32">
        <f t="shared" si="109"/>
        <v>3.7289195478217248E-2</v>
      </c>
      <c r="AK84" s="32">
        <f t="shared" si="110"/>
        <v>4.2452497787375469E-2</v>
      </c>
      <c r="AL84" s="11"/>
      <c r="AM84" s="22">
        <v>322771.79662991455</v>
      </c>
      <c r="AN84" s="22">
        <v>7333.308500000001</v>
      </c>
      <c r="AO84" s="22">
        <f t="shared" si="111"/>
        <v>315438.48812991456</v>
      </c>
      <c r="AP84" s="26">
        <f t="shared" si="112"/>
        <v>-1355.2510999999995</v>
      </c>
      <c r="AQ84" s="22">
        <v>0</v>
      </c>
      <c r="AR84" s="22">
        <f t="shared" si="113"/>
        <v>12035.900619388267</v>
      </c>
      <c r="AS84" s="22">
        <f t="shared" si="114"/>
        <v>13391.151719388261</v>
      </c>
      <c r="AT84" s="32">
        <f t="shared" si="115"/>
        <v>3.7289195478217248E-2</v>
      </c>
      <c r="AU84" s="32">
        <f t="shared" si="116"/>
        <v>4.2452497787375469E-2</v>
      </c>
      <c r="AV84" s="42"/>
      <c r="AW84" s="22">
        <v>322771.79662991455</v>
      </c>
      <c r="AX84" s="22">
        <v>7333.308500000001</v>
      </c>
      <c r="AY84" s="22">
        <f t="shared" si="117"/>
        <v>315438.48812991456</v>
      </c>
      <c r="AZ84" s="26">
        <f t="shared" si="118"/>
        <v>-1355.2510999999995</v>
      </c>
      <c r="BA84" s="22">
        <v>0</v>
      </c>
      <c r="BB84" s="22">
        <f t="shared" si="119"/>
        <v>12035.900619388267</v>
      </c>
      <c r="BC84" s="22">
        <f t="shared" si="120"/>
        <v>13391.151719388261</v>
      </c>
      <c r="BD84" s="32">
        <f t="shared" si="121"/>
        <v>3.7289195478217248E-2</v>
      </c>
      <c r="BE84" s="32">
        <f t="shared" si="122"/>
        <v>4.2452497787375469E-2</v>
      </c>
      <c r="BF84" s="11"/>
      <c r="BG84" s="22">
        <v>322771.79662991455</v>
      </c>
      <c r="BH84" s="22">
        <v>7333.308500000001</v>
      </c>
      <c r="BI84" s="22">
        <f t="shared" si="123"/>
        <v>315438.48812991456</v>
      </c>
      <c r="BJ84" s="26">
        <f t="shared" si="124"/>
        <v>-1355.2510999999995</v>
      </c>
      <c r="BK84" s="22">
        <v>0</v>
      </c>
      <c r="BL84" s="22">
        <f t="shared" si="125"/>
        <v>12035.900619388267</v>
      </c>
      <c r="BM84" s="22">
        <f t="shared" si="126"/>
        <v>13391.151719388261</v>
      </c>
      <c r="BN84" s="32">
        <f t="shared" si="127"/>
        <v>3.7289195478217248E-2</v>
      </c>
      <c r="BO84" s="32">
        <f t="shared" si="128"/>
        <v>4.2452497787375469E-2</v>
      </c>
      <c r="BP84" s="42"/>
      <c r="BQ84" s="22">
        <v>322348.90217521368</v>
      </c>
      <c r="BR84" s="22">
        <v>7333.308500000001</v>
      </c>
      <c r="BS84" s="22">
        <f t="shared" si="129"/>
        <v>315015.59367521369</v>
      </c>
      <c r="BT84" s="26">
        <f t="shared" si="130"/>
        <v>-1355.2510999999995</v>
      </c>
      <c r="BU84" s="22">
        <v>0</v>
      </c>
      <c r="BV84" s="22">
        <f t="shared" si="131"/>
        <v>11613.006164687395</v>
      </c>
      <c r="BW84" s="22">
        <f t="shared" si="132"/>
        <v>12968.257264687389</v>
      </c>
      <c r="BX84" s="32">
        <f t="shared" si="133"/>
        <v>3.6026200450265881E-2</v>
      </c>
      <c r="BY84" s="32">
        <f t="shared" si="134"/>
        <v>4.1167032759838157E-2</v>
      </c>
      <c r="BZ84" s="42"/>
      <c r="CA84" s="22">
        <v>322637.9333820513</v>
      </c>
      <c r="CB84" s="22">
        <v>7333.308500000001</v>
      </c>
      <c r="CC84" s="22">
        <f t="shared" si="135"/>
        <v>315304.62488205131</v>
      </c>
      <c r="CD84" s="26">
        <f t="shared" si="136"/>
        <v>-1355.2510999999995</v>
      </c>
      <c r="CE84" s="22">
        <v>0</v>
      </c>
      <c r="CF84" s="22">
        <f t="shared" si="137"/>
        <v>11902.037371525017</v>
      </c>
      <c r="CG84" s="22">
        <f t="shared" si="138"/>
        <v>13257.288471525011</v>
      </c>
      <c r="CH84" s="32">
        <f t="shared" si="139"/>
        <v>3.6889764469918158E-2</v>
      </c>
      <c r="CI84" s="32">
        <f t="shared" si="140"/>
        <v>4.2045968962505002E-2</v>
      </c>
      <c r="CJ84" s="42"/>
      <c r="CK84" s="22">
        <v>322504.07013418805</v>
      </c>
      <c r="CL84" s="22">
        <v>7333.308500000001</v>
      </c>
      <c r="CM84" s="22">
        <f t="shared" si="141"/>
        <v>315170.76163418806</v>
      </c>
      <c r="CN84" s="26">
        <f t="shared" si="142"/>
        <v>-1355.2510999999995</v>
      </c>
      <c r="CO84" s="22">
        <v>0</v>
      </c>
      <c r="CP84" s="22">
        <f t="shared" si="143"/>
        <v>11768.174123661767</v>
      </c>
      <c r="CQ84" s="22">
        <f t="shared" si="144"/>
        <v>13123.425223661761</v>
      </c>
      <c r="CR84" s="32">
        <f t="shared" si="145"/>
        <v>3.6490001874287185E-2</v>
      </c>
      <c r="CS84" s="32">
        <f t="shared" si="146"/>
        <v>4.163909480567185E-2</v>
      </c>
      <c r="CT84" s="42"/>
      <c r="CU84" s="22">
        <v>322771.79662991455</v>
      </c>
      <c r="CV84" s="22">
        <v>7333.308500000001</v>
      </c>
      <c r="CW84" s="22">
        <f t="shared" si="147"/>
        <v>315438.48812991456</v>
      </c>
      <c r="CX84" s="26">
        <f t="shared" si="148"/>
        <v>-1355.2510999999995</v>
      </c>
      <c r="CY84" s="22">
        <v>0</v>
      </c>
      <c r="CZ84" s="22">
        <f t="shared" si="149"/>
        <v>12035.900619388267</v>
      </c>
      <c r="DA84" s="22">
        <f t="shared" si="150"/>
        <v>13391.151719388261</v>
      </c>
      <c r="DB84" s="32">
        <f t="shared" si="151"/>
        <v>3.7289195478217248E-2</v>
      </c>
      <c r="DC84" s="32">
        <f t="shared" si="152"/>
        <v>4.2452497787375469E-2</v>
      </c>
      <c r="DD84" s="42"/>
      <c r="DE84" s="22">
        <v>322771.79662991455</v>
      </c>
      <c r="DF84" s="22">
        <v>7333.308500000001</v>
      </c>
      <c r="DG84" s="22">
        <f t="shared" si="153"/>
        <v>315438.48812991456</v>
      </c>
      <c r="DH84" s="26">
        <f t="shared" si="154"/>
        <v>-1355.2510999999995</v>
      </c>
      <c r="DI84" s="22">
        <v>0</v>
      </c>
      <c r="DJ84" s="22">
        <f t="shared" si="155"/>
        <v>12035.900619388267</v>
      </c>
      <c r="DK84" s="22">
        <f t="shared" si="156"/>
        <v>13391.151719388261</v>
      </c>
      <c r="DL84" s="32">
        <f t="shared" si="157"/>
        <v>3.7289195478217248E-2</v>
      </c>
      <c r="DM84" s="32">
        <f t="shared" si="158"/>
        <v>4.2452497787375469E-2</v>
      </c>
      <c r="DN84" s="42"/>
      <c r="DO84" s="22">
        <v>322771.79662991455</v>
      </c>
      <c r="DP84" s="22">
        <v>7333.308500000001</v>
      </c>
      <c r="DQ84" s="22">
        <f t="shared" si="159"/>
        <v>315438.48812991456</v>
      </c>
      <c r="DR84" s="26">
        <f t="shared" si="160"/>
        <v>-1355.2510999999995</v>
      </c>
      <c r="DS84" s="22">
        <v>0</v>
      </c>
      <c r="DT84" s="22">
        <f t="shared" si="161"/>
        <v>12035.900619388267</v>
      </c>
      <c r="DU84" s="22">
        <f t="shared" si="162"/>
        <v>13391.151719388261</v>
      </c>
      <c r="DV84" s="32">
        <f t="shared" si="163"/>
        <v>3.7289195478217248E-2</v>
      </c>
      <c r="DW84" s="32">
        <f t="shared" si="164"/>
        <v>4.2452497787375469E-2</v>
      </c>
      <c r="DX84" s="42"/>
      <c r="DY84" s="22">
        <v>322771.79662991455</v>
      </c>
      <c r="DZ84" s="22">
        <v>7333.308500000001</v>
      </c>
      <c r="EA84" s="22">
        <f t="shared" si="165"/>
        <v>315438.48812991456</v>
      </c>
      <c r="EB84" s="26">
        <f t="shared" si="166"/>
        <v>-1355.2510999999995</v>
      </c>
      <c r="EC84" s="22">
        <v>0</v>
      </c>
      <c r="ED84" s="22">
        <f t="shared" si="167"/>
        <v>12035.900619388267</v>
      </c>
      <c r="EE84" s="22">
        <f t="shared" si="168"/>
        <v>13391.151719388261</v>
      </c>
      <c r="EF84" s="32">
        <f t="shared" si="169"/>
        <v>3.7289195478217248E-2</v>
      </c>
      <c r="EG84" s="32">
        <f t="shared" si="170"/>
        <v>4.2452497787375469E-2</v>
      </c>
      <c r="EH84" s="42"/>
      <c r="EI84" s="45">
        <v>2675.4096139451403</v>
      </c>
    </row>
    <row r="85" spans="1:139" x14ac:dyDescent="0.3">
      <c r="A85" s="20">
        <v>8912793</v>
      </c>
      <c r="B85" s="37" t="s">
        <v>23</v>
      </c>
      <c r="C85" s="21">
        <v>24</v>
      </c>
      <c r="D85" s="22">
        <v>232558.66552968274</v>
      </c>
      <c r="E85" s="22">
        <v>5261.3119999999999</v>
      </c>
      <c r="F85" s="22">
        <f t="shared" si="92"/>
        <v>227297.35352968273</v>
      </c>
      <c r="G85" s="11"/>
      <c r="H85" s="34">
        <v>24</v>
      </c>
      <c r="I85" s="22">
        <v>280720.93224782607</v>
      </c>
      <c r="J85" s="22">
        <v>3412.6054000000004</v>
      </c>
      <c r="K85" s="22">
        <f t="shared" si="93"/>
        <v>277308.32684782607</v>
      </c>
      <c r="L85" s="26">
        <f t="shared" si="94"/>
        <v>-1848.7065999999995</v>
      </c>
      <c r="M85" s="22">
        <v>0</v>
      </c>
      <c r="N85" s="22">
        <f t="shared" si="95"/>
        <v>48162.266718143335</v>
      </c>
      <c r="O85" s="22">
        <f t="shared" si="96"/>
        <v>50010.97331814334</v>
      </c>
      <c r="P85" s="32">
        <f t="shared" si="97"/>
        <v>0.17156635357574518</v>
      </c>
      <c r="Q85" s="32">
        <f t="shared" si="98"/>
        <v>0.18034429000607341</v>
      </c>
      <c r="R85" s="11"/>
      <c r="S85" s="22">
        <v>280720.93224782607</v>
      </c>
      <c r="T85" s="22">
        <v>3412.6054000000004</v>
      </c>
      <c r="U85" s="22">
        <f t="shared" si="99"/>
        <v>277308.32684782607</v>
      </c>
      <c r="V85" s="26">
        <f t="shared" si="100"/>
        <v>-1848.7065999999995</v>
      </c>
      <c r="W85" s="22">
        <v>0</v>
      </c>
      <c r="X85" s="22">
        <f t="shared" si="101"/>
        <v>48162.266718143335</v>
      </c>
      <c r="Y85" s="22">
        <f t="shared" si="102"/>
        <v>50010.97331814334</v>
      </c>
      <c r="Z85" s="32">
        <f t="shared" si="103"/>
        <v>0.17156635357574518</v>
      </c>
      <c r="AA85" s="32">
        <f t="shared" si="104"/>
        <v>0.18034429000607341</v>
      </c>
      <c r="AB85" s="42"/>
      <c r="AC85" s="22">
        <v>280720.93224782607</v>
      </c>
      <c r="AD85" s="22">
        <v>3412.6054000000004</v>
      </c>
      <c r="AE85" s="22">
        <f t="shared" si="105"/>
        <v>277308.32684782607</v>
      </c>
      <c r="AF85" s="26">
        <f t="shared" si="106"/>
        <v>-1848.7065999999995</v>
      </c>
      <c r="AG85" s="22">
        <v>0</v>
      </c>
      <c r="AH85" s="22">
        <f t="shared" si="107"/>
        <v>48162.266718143335</v>
      </c>
      <c r="AI85" s="22">
        <f t="shared" si="108"/>
        <v>50010.97331814334</v>
      </c>
      <c r="AJ85" s="32">
        <f t="shared" si="109"/>
        <v>0.17156635357574518</v>
      </c>
      <c r="AK85" s="32">
        <f t="shared" si="110"/>
        <v>0.18034429000607341</v>
      </c>
      <c r="AL85" s="11"/>
      <c r="AM85" s="22">
        <v>280720.93224782607</v>
      </c>
      <c r="AN85" s="22">
        <v>3412.6054000000004</v>
      </c>
      <c r="AO85" s="22">
        <f t="shared" si="111"/>
        <v>277308.32684782607</v>
      </c>
      <c r="AP85" s="26">
        <f t="shared" si="112"/>
        <v>-1848.7065999999995</v>
      </c>
      <c r="AQ85" s="22">
        <v>0</v>
      </c>
      <c r="AR85" s="22">
        <f t="shared" si="113"/>
        <v>48162.266718143335</v>
      </c>
      <c r="AS85" s="22">
        <f t="shared" si="114"/>
        <v>50010.97331814334</v>
      </c>
      <c r="AT85" s="32">
        <f t="shared" si="115"/>
        <v>0.17156635357574518</v>
      </c>
      <c r="AU85" s="32">
        <f t="shared" si="116"/>
        <v>0.18034429000607341</v>
      </c>
      <c r="AV85" s="42"/>
      <c r="AW85" s="22">
        <v>280720.93224782607</v>
      </c>
      <c r="AX85" s="22">
        <v>3412.6054000000004</v>
      </c>
      <c r="AY85" s="22">
        <f t="shared" si="117"/>
        <v>277308.32684782607</v>
      </c>
      <c r="AZ85" s="26">
        <f t="shared" si="118"/>
        <v>-1848.7065999999995</v>
      </c>
      <c r="BA85" s="22">
        <v>0</v>
      </c>
      <c r="BB85" s="22">
        <f t="shared" si="119"/>
        <v>48162.266718143335</v>
      </c>
      <c r="BC85" s="22">
        <f t="shared" si="120"/>
        <v>50010.97331814334</v>
      </c>
      <c r="BD85" s="32">
        <f t="shared" si="121"/>
        <v>0.17156635357574518</v>
      </c>
      <c r="BE85" s="32">
        <f t="shared" si="122"/>
        <v>0.18034429000607341</v>
      </c>
      <c r="BF85" s="11"/>
      <c r="BG85" s="22">
        <v>280720.93224782607</v>
      </c>
      <c r="BH85" s="22">
        <v>3412.6054000000004</v>
      </c>
      <c r="BI85" s="22">
        <f t="shared" si="123"/>
        <v>277308.32684782607</v>
      </c>
      <c r="BJ85" s="26">
        <f t="shared" si="124"/>
        <v>-1848.7065999999995</v>
      </c>
      <c r="BK85" s="22">
        <v>0</v>
      </c>
      <c r="BL85" s="22">
        <f t="shared" si="125"/>
        <v>48162.266718143335</v>
      </c>
      <c r="BM85" s="22">
        <f t="shared" si="126"/>
        <v>50010.97331814334</v>
      </c>
      <c r="BN85" s="32">
        <f t="shared" si="127"/>
        <v>0.17156635357574518</v>
      </c>
      <c r="BO85" s="32">
        <f t="shared" si="128"/>
        <v>0.18034429000607341</v>
      </c>
      <c r="BP85" s="42"/>
      <c r="BQ85" s="22">
        <v>280450.51434782607</v>
      </c>
      <c r="BR85" s="22">
        <v>3412.6054000000004</v>
      </c>
      <c r="BS85" s="22">
        <f t="shared" si="129"/>
        <v>277037.90894782607</v>
      </c>
      <c r="BT85" s="26">
        <f t="shared" si="130"/>
        <v>-1848.7065999999995</v>
      </c>
      <c r="BU85" s="22">
        <v>0</v>
      </c>
      <c r="BV85" s="22">
        <f t="shared" si="131"/>
        <v>47891.848818143335</v>
      </c>
      <c r="BW85" s="22">
        <f t="shared" si="132"/>
        <v>49740.55541814334</v>
      </c>
      <c r="BX85" s="32">
        <f t="shared" si="133"/>
        <v>0.17076755565777257</v>
      </c>
      <c r="BY85" s="32">
        <f t="shared" si="134"/>
        <v>0.17954422052583016</v>
      </c>
      <c r="BZ85" s="42"/>
      <c r="CA85" s="22">
        <v>280648.41050869564</v>
      </c>
      <c r="CB85" s="22">
        <v>3412.6054000000004</v>
      </c>
      <c r="CC85" s="22">
        <f t="shared" si="135"/>
        <v>277235.80510869564</v>
      </c>
      <c r="CD85" s="26">
        <f t="shared" si="136"/>
        <v>-1848.7065999999995</v>
      </c>
      <c r="CE85" s="22">
        <v>0</v>
      </c>
      <c r="CF85" s="22">
        <f t="shared" si="137"/>
        <v>48089.744979012903</v>
      </c>
      <c r="CG85" s="22">
        <f t="shared" si="138"/>
        <v>49938.451579012908</v>
      </c>
      <c r="CH85" s="32">
        <f t="shared" si="139"/>
        <v>0.17135227985737295</v>
      </c>
      <c r="CI85" s="32">
        <f t="shared" si="140"/>
        <v>0.18012987737797279</v>
      </c>
      <c r="CJ85" s="42"/>
      <c r="CK85" s="22">
        <v>280575.88876956521</v>
      </c>
      <c r="CL85" s="22">
        <v>3412.6054000000004</v>
      </c>
      <c r="CM85" s="22">
        <f t="shared" si="141"/>
        <v>277163.28336956521</v>
      </c>
      <c r="CN85" s="26">
        <f t="shared" si="142"/>
        <v>-1848.7065999999995</v>
      </c>
      <c r="CO85" s="22">
        <v>0</v>
      </c>
      <c r="CP85" s="22">
        <f t="shared" si="143"/>
        <v>48017.223239882471</v>
      </c>
      <c r="CQ85" s="22">
        <f t="shared" si="144"/>
        <v>49865.929839882476</v>
      </c>
      <c r="CR85" s="32">
        <f t="shared" si="145"/>
        <v>0.17113809547376554</v>
      </c>
      <c r="CS85" s="32">
        <f t="shared" si="146"/>
        <v>0.17991535254470203</v>
      </c>
      <c r="CT85" s="42"/>
      <c r="CU85" s="22">
        <v>254546.49615999998</v>
      </c>
      <c r="CV85" s="22">
        <v>3412.6054000000004</v>
      </c>
      <c r="CW85" s="22">
        <f t="shared" si="147"/>
        <v>251133.89075999998</v>
      </c>
      <c r="CX85" s="26">
        <f t="shared" si="148"/>
        <v>-1848.7065999999995</v>
      </c>
      <c r="CY85" s="22">
        <v>-26174.436087826085</v>
      </c>
      <c r="CZ85" s="22">
        <f t="shared" si="149"/>
        <v>21987.830630317243</v>
      </c>
      <c r="DA85" s="22">
        <f t="shared" si="150"/>
        <v>23836.537230317248</v>
      </c>
      <c r="DB85" s="32">
        <f t="shared" si="151"/>
        <v>8.6380409716959441E-2</v>
      </c>
      <c r="DC85" s="32">
        <f t="shared" si="152"/>
        <v>9.4915652993633609E-2</v>
      </c>
      <c r="DD85" s="42"/>
      <c r="DE85" s="22">
        <v>242549.76717399998</v>
      </c>
      <c r="DF85" s="22">
        <v>3412.6054000000004</v>
      </c>
      <c r="DG85" s="22">
        <f t="shared" si="153"/>
        <v>239137.16177399998</v>
      </c>
      <c r="DH85" s="26">
        <f t="shared" si="154"/>
        <v>-1848.7065999999995</v>
      </c>
      <c r="DI85" s="22">
        <v>-38171.16507382608</v>
      </c>
      <c r="DJ85" s="22">
        <f t="shared" si="155"/>
        <v>9991.1016443172412</v>
      </c>
      <c r="DK85" s="22">
        <f t="shared" si="156"/>
        <v>11839.808244317246</v>
      </c>
      <c r="DL85" s="32">
        <f t="shared" si="157"/>
        <v>4.1191965511761713E-2</v>
      </c>
      <c r="DM85" s="32">
        <f t="shared" si="158"/>
        <v>4.9510532601815468E-2</v>
      </c>
      <c r="DN85" s="42"/>
      <c r="DO85" s="22">
        <v>245280.72986999998</v>
      </c>
      <c r="DP85" s="22">
        <v>3412.6054000000004</v>
      </c>
      <c r="DQ85" s="22">
        <f t="shared" si="159"/>
        <v>241868.12446999998</v>
      </c>
      <c r="DR85" s="26">
        <f t="shared" si="160"/>
        <v>-1848.7065999999995</v>
      </c>
      <c r="DS85" s="22">
        <v>-35440.202377826085</v>
      </c>
      <c r="DT85" s="22">
        <f t="shared" si="161"/>
        <v>12722.064340317243</v>
      </c>
      <c r="DU85" s="22">
        <f t="shared" si="162"/>
        <v>14570.770940317248</v>
      </c>
      <c r="DV85" s="32">
        <f t="shared" si="163"/>
        <v>5.186736172491007E-2</v>
      </c>
      <c r="DW85" s="32">
        <f t="shared" si="164"/>
        <v>6.0242625903044647E-2</v>
      </c>
      <c r="DX85" s="42"/>
      <c r="DY85" s="22">
        <v>241281.82020799999</v>
      </c>
      <c r="DZ85" s="22">
        <v>3412.6054000000004</v>
      </c>
      <c r="EA85" s="22">
        <f t="shared" si="165"/>
        <v>237869.21480799999</v>
      </c>
      <c r="EB85" s="26">
        <f t="shared" si="166"/>
        <v>-1848.7065999999995</v>
      </c>
      <c r="EC85" s="22">
        <v>-39439.112039826083</v>
      </c>
      <c r="ED85" s="22">
        <f t="shared" si="167"/>
        <v>8723.1546783172525</v>
      </c>
      <c r="EE85" s="22">
        <f t="shared" si="168"/>
        <v>10571.861278317258</v>
      </c>
      <c r="EF85" s="32">
        <f t="shared" si="169"/>
        <v>3.6153385575412804E-2</v>
      </c>
      <c r="EG85" s="32">
        <f t="shared" si="170"/>
        <v>4.4444007968204323E-2</v>
      </c>
      <c r="EH85" s="42"/>
      <c r="EI85" s="45">
        <v>-37196.051986839004</v>
      </c>
    </row>
    <row r="86" spans="1:139" x14ac:dyDescent="0.3">
      <c r="A86" s="20">
        <v>8912796</v>
      </c>
      <c r="B86" s="20" t="s">
        <v>24</v>
      </c>
      <c r="C86" s="21">
        <v>180</v>
      </c>
      <c r="D86" s="22">
        <v>794418.81096249982</v>
      </c>
      <c r="E86" s="22">
        <v>15596.1816</v>
      </c>
      <c r="F86" s="22">
        <f t="shared" si="92"/>
        <v>778822.62936249981</v>
      </c>
      <c r="G86" s="11"/>
      <c r="H86" s="34">
        <v>180</v>
      </c>
      <c r="I86" s="22">
        <v>836945.58461249992</v>
      </c>
      <c r="J86" s="22">
        <v>16058.6319</v>
      </c>
      <c r="K86" s="22">
        <f t="shared" si="93"/>
        <v>820886.95271249989</v>
      </c>
      <c r="L86" s="26">
        <f t="shared" si="94"/>
        <v>462.45030000000042</v>
      </c>
      <c r="M86" s="22">
        <v>0</v>
      </c>
      <c r="N86" s="22">
        <f t="shared" si="95"/>
        <v>42526.773650000105</v>
      </c>
      <c r="O86" s="22">
        <f t="shared" si="96"/>
        <v>42064.323350000079</v>
      </c>
      <c r="P86" s="32">
        <f t="shared" si="97"/>
        <v>5.0811874071466319E-2</v>
      </c>
      <c r="Q86" s="32">
        <f t="shared" si="98"/>
        <v>5.1242528841522847E-2</v>
      </c>
      <c r="R86" s="11"/>
      <c r="S86" s="22">
        <v>836945.58461249992</v>
      </c>
      <c r="T86" s="22">
        <v>16058.6319</v>
      </c>
      <c r="U86" s="22">
        <f t="shared" si="99"/>
        <v>820886.95271249989</v>
      </c>
      <c r="V86" s="26">
        <f t="shared" si="100"/>
        <v>462.45030000000042</v>
      </c>
      <c r="W86" s="22">
        <v>0</v>
      </c>
      <c r="X86" s="22">
        <f t="shared" si="101"/>
        <v>42526.773650000105</v>
      </c>
      <c r="Y86" s="22">
        <f t="shared" si="102"/>
        <v>42064.323350000079</v>
      </c>
      <c r="Z86" s="32">
        <f t="shared" si="103"/>
        <v>5.0811874071466319E-2</v>
      </c>
      <c r="AA86" s="32">
        <f t="shared" si="104"/>
        <v>5.1242528841522847E-2</v>
      </c>
      <c r="AB86" s="42"/>
      <c r="AC86" s="22">
        <v>836945.58461249992</v>
      </c>
      <c r="AD86" s="22">
        <v>16058.6319</v>
      </c>
      <c r="AE86" s="22">
        <f t="shared" si="105"/>
        <v>820886.95271249989</v>
      </c>
      <c r="AF86" s="26">
        <f t="shared" si="106"/>
        <v>462.45030000000042</v>
      </c>
      <c r="AG86" s="22">
        <v>0</v>
      </c>
      <c r="AH86" s="22">
        <f t="shared" si="107"/>
        <v>42526.773650000105</v>
      </c>
      <c r="AI86" s="22">
        <f t="shared" si="108"/>
        <v>42064.323350000079</v>
      </c>
      <c r="AJ86" s="32">
        <f t="shared" si="109"/>
        <v>5.0811874071466319E-2</v>
      </c>
      <c r="AK86" s="32">
        <f t="shared" si="110"/>
        <v>5.1242528841522847E-2</v>
      </c>
      <c r="AL86" s="11"/>
      <c r="AM86" s="22">
        <v>836945.58461249992</v>
      </c>
      <c r="AN86" s="22">
        <v>16058.6319</v>
      </c>
      <c r="AO86" s="22">
        <f t="shared" si="111"/>
        <v>820886.95271249989</v>
      </c>
      <c r="AP86" s="26">
        <f t="shared" si="112"/>
        <v>462.45030000000042</v>
      </c>
      <c r="AQ86" s="22">
        <v>0</v>
      </c>
      <c r="AR86" s="22">
        <f t="shared" si="113"/>
        <v>42526.773650000105</v>
      </c>
      <c r="AS86" s="22">
        <f t="shared" si="114"/>
        <v>42064.323350000079</v>
      </c>
      <c r="AT86" s="32">
        <f t="shared" si="115"/>
        <v>5.0811874071466319E-2</v>
      </c>
      <c r="AU86" s="32">
        <f t="shared" si="116"/>
        <v>5.1242528841522847E-2</v>
      </c>
      <c r="AV86" s="42"/>
      <c r="AW86" s="22">
        <v>836945.58461249992</v>
      </c>
      <c r="AX86" s="22">
        <v>16058.6319</v>
      </c>
      <c r="AY86" s="22">
        <f t="shared" si="117"/>
        <v>820886.95271249989</v>
      </c>
      <c r="AZ86" s="26">
        <f t="shared" si="118"/>
        <v>462.45030000000042</v>
      </c>
      <c r="BA86" s="22">
        <v>0</v>
      </c>
      <c r="BB86" s="22">
        <f t="shared" si="119"/>
        <v>42526.773650000105</v>
      </c>
      <c r="BC86" s="22">
        <f t="shared" si="120"/>
        <v>42064.323350000079</v>
      </c>
      <c r="BD86" s="32">
        <f t="shared" si="121"/>
        <v>5.0811874071466319E-2</v>
      </c>
      <c r="BE86" s="32">
        <f t="shared" si="122"/>
        <v>5.1242528841522847E-2</v>
      </c>
      <c r="BF86" s="11"/>
      <c r="BG86" s="22">
        <v>836945.58461249992</v>
      </c>
      <c r="BH86" s="22">
        <v>16058.6319</v>
      </c>
      <c r="BI86" s="22">
        <f t="shared" si="123"/>
        <v>820886.95271249989</v>
      </c>
      <c r="BJ86" s="26">
        <f t="shared" si="124"/>
        <v>462.45030000000042</v>
      </c>
      <c r="BK86" s="22">
        <v>0</v>
      </c>
      <c r="BL86" s="22">
        <f t="shared" si="125"/>
        <v>42526.773650000105</v>
      </c>
      <c r="BM86" s="22">
        <f t="shared" si="126"/>
        <v>42064.323350000079</v>
      </c>
      <c r="BN86" s="32">
        <f t="shared" si="127"/>
        <v>5.0811874071466319E-2</v>
      </c>
      <c r="BO86" s="32">
        <f t="shared" si="128"/>
        <v>5.1242528841522847E-2</v>
      </c>
      <c r="BP86" s="42"/>
      <c r="BQ86" s="22">
        <v>834947.4889</v>
      </c>
      <c r="BR86" s="22">
        <v>16058.6319</v>
      </c>
      <c r="BS86" s="22">
        <f t="shared" si="129"/>
        <v>818888.85699999996</v>
      </c>
      <c r="BT86" s="26">
        <f t="shared" si="130"/>
        <v>462.45030000000042</v>
      </c>
      <c r="BU86" s="22">
        <v>0</v>
      </c>
      <c r="BV86" s="22">
        <f t="shared" si="131"/>
        <v>40528.677937500179</v>
      </c>
      <c r="BW86" s="22">
        <f t="shared" si="132"/>
        <v>40066.227637500153</v>
      </c>
      <c r="BX86" s="32">
        <f t="shared" si="133"/>
        <v>4.8540391433351829E-2</v>
      </c>
      <c r="BY86" s="32">
        <f t="shared" si="134"/>
        <v>4.892755261597137E-2</v>
      </c>
      <c r="BZ86" s="42"/>
      <c r="CA86" s="22">
        <v>836393.33461249992</v>
      </c>
      <c r="CB86" s="22">
        <v>16058.6319</v>
      </c>
      <c r="CC86" s="22">
        <f t="shared" si="135"/>
        <v>820334.70271249989</v>
      </c>
      <c r="CD86" s="26">
        <f t="shared" si="136"/>
        <v>462.45030000000042</v>
      </c>
      <c r="CE86" s="22">
        <v>0</v>
      </c>
      <c r="CF86" s="22">
        <f t="shared" si="137"/>
        <v>41974.523650000105</v>
      </c>
      <c r="CG86" s="22">
        <f t="shared" si="138"/>
        <v>41512.073350000079</v>
      </c>
      <c r="CH86" s="32">
        <f t="shared" si="139"/>
        <v>5.018514843790195E-2</v>
      </c>
      <c r="CI86" s="32">
        <f t="shared" si="140"/>
        <v>5.060382452764367E-2</v>
      </c>
      <c r="CJ86" s="42"/>
      <c r="CK86" s="22">
        <v>835841.08461249992</v>
      </c>
      <c r="CL86" s="22">
        <v>16058.6319</v>
      </c>
      <c r="CM86" s="22">
        <f t="shared" si="141"/>
        <v>819782.45271249989</v>
      </c>
      <c r="CN86" s="26">
        <f t="shared" si="142"/>
        <v>462.45030000000042</v>
      </c>
      <c r="CO86" s="22">
        <v>0</v>
      </c>
      <c r="CP86" s="22">
        <f t="shared" si="143"/>
        <v>41422.273650000105</v>
      </c>
      <c r="CQ86" s="22">
        <f t="shared" si="144"/>
        <v>40959.823350000079</v>
      </c>
      <c r="CR86" s="32">
        <f t="shared" si="145"/>
        <v>4.9557594634395935E-2</v>
      </c>
      <c r="CS86" s="32">
        <f t="shared" si="146"/>
        <v>4.9964259681909547E-2</v>
      </c>
      <c r="CT86" s="42"/>
      <c r="CU86" s="22">
        <v>836945.58461249992</v>
      </c>
      <c r="CV86" s="22">
        <v>16058.6319</v>
      </c>
      <c r="CW86" s="22">
        <f t="shared" si="147"/>
        <v>820886.95271249989</v>
      </c>
      <c r="CX86" s="26">
        <f t="shared" si="148"/>
        <v>462.45030000000042</v>
      </c>
      <c r="CY86" s="22">
        <v>0</v>
      </c>
      <c r="CZ86" s="22">
        <f t="shared" si="149"/>
        <v>42526.773650000105</v>
      </c>
      <c r="DA86" s="22">
        <f t="shared" si="150"/>
        <v>42064.323350000079</v>
      </c>
      <c r="DB86" s="32">
        <f t="shared" si="151"/>
        <v>5.0811874071466319E-2</v>
      </c>
      <c r="DC86" s="32">
        <f t="shared" si="152"/>
        <v>5.1242528841522847E-2</v>
      </c>
      <c r="DD86" s="42"/>
      <c r="DE86" s="22">
        <v>836945.58461249992</v>
      </c>
      <c r="DF86" s="22">
        <v>16058.6319</v>
      </c>
      <c r="DG86" s="22">
        <f t="shared" si="153"/>
        <v>820886.95271249989</v>
      </c>
      <c r="DH86" s="26">
        <f t="shared" si="154"/>
        <v>462.45030000000042</v>
      </c>
      <c r="DI86" s="22">
        <v>0</v>
      </c>
      <c r="DJ86" s="22">
        <f t="shared" si="155"/>
        <v>42526.773650000105</v>
      </c>
      <c r="DK86" s="22">
        <f t="shared" si="156"/>
        <v>42064.323350000079</v>
      </c>
      <c r="DL86" s="32">
        <f t="shared" si="157"/>
        <v>5.0811874071466319E-2</v>
      </c>
      <c r="DM86" s="32">
        <f t="shared" si="158"/>
        <v>5.1242528841522847E-2</v>
      </c>
      <c r="DN86" s="42"/>
      <c r="DO86" s="22">
        <v>836945.58461249992</v>
      </c>
      <c r="DP86" s="22">
        <v>16058.6319</v>
      </c>
      <c r="DQ86" s="22">
        <f t="shared" si="159"/>
        <v>820886.95271249989</v>
      </c>
      <c r="DR86" s="26">
        <f t="shared" si="160"/>
        <v>462.45030000000042</v>
      </c>
      <c r="DS86" s="22">
        <v>0</v>
      </c>
      <c r="DT86" s="22">
        <f t="shared" si="161"/>
        <v>42526.773650000105</v>
      </c>
      <c r="DU86" s="22">
        <f t="shared" si="162"/>
        <v>42064.323350000079</v>
      </c>
      <c r="DV86" s="32">
        <f t="shared" si="163"/>
        <v>5.0811874071466319E-2</v>
      </c>
      <c r="DW86" s="32">
        <f t="shared" si="164"/>
        <v>5.1242528841522847E-2</v>
      </c>
      <c r="DX86" s="42"/>
      <c r="DY86" s="22">
        <v>836945.58461249992</v>
      </c>
      <c r="DZ86" s="22">
        <v>16058.6319</v>
      </c>
      <c r="EA86" s="22">
        <f t="shared" si="165"/>
        <v>820886.95271249989</v>
      </c>
      <c r="EB86" s="26">
        <f t="shared" si="166"/>
        <v>462.45030000000042</v>
      </c>
      <c r="EC86" s="22">
        <v>0</v>
      </c>
      <c r="ED86" s="22">
        <f t="shared" si="167"/>
        <v>42526.773650000105</v>
      </c>
      <c r="EE86" s="22">
        <f t="shared" si="168"/>
        <v>42064.323350000079</v>
      </c>
      <c r="EF86" s="32">
        <f t="shared" si="169"/>
        <v>5.0811874071466319E-2</v>
      </c>
      <c r="EG86" s="32">
        <f t="shared" si="170"/>
        <v>5.1242528841522847E-2</v>
      </c>
      <c r="EH86" s="42"/>
      <c r="EI86" s="45">
        <v>0</v>
      </c>
    </row>
    <row r="87" spans="1:139" x14ac:dyDescent="0.3">
      <c r="A87" s="20">
        <v>8912802</v>
      </c>
      <c r="B87" s="20" t="s">
        <v>25</v>
      </c>
      <c r="C87" s="21">
        <v>141</v>
      </c>
      <c r="D87" s="22">
        <v>724038.15854086727</v>
      </c>
      <c r="E87" s="22">
        <v>18455.097600000001</v>
      </c>
      <c r="F87" s="22">
        <f t="shared" si="92"/>
        <v>705583.06094086729</v>
      </c>
      <c r="G87" s="11"/>
      <c r="H87" s="34">
        <v>141</v>
      </c>
      <c r="I87" s="22">
        <v>758933.09505437827</v>
      </c>
      <c r="J87" s="22">
        <v>13698.216899999999</v>
      </c>
      <c r="K87" s="22">
        <f t="shared" si="93"/>
        <v>745234.87815437827</v>
      </c>
      <c r="L87" s="26">
        <f t="shared" si="94"/>
        <v>-4756.8807000000015</v>
      </c>
      <c r="M87" s="22">
        <v>0</v>
      </c>
      <c r="N87" s="22">
        <f t="shared" si="95"/>
        <v>34894.936513510998</v>
      </c>
      <c r="O87" s="22">
        <f t="shared" si="96"/>
        <v>39651.817213510978</v>
      </c>
      <c r="P87" s="32">
        <f t="shared" si="97"/>
        <v>4.5978936405468976E-2</v>
      </c>
      <c r="Q87" s="32">
        <f t="shared" si="98"/>
        <v>5.3207140964351043E-2</v>
      </c>
      <c r="R87" s="11"/>
      <c r="S87" s="22">
        <v>758933.09505437827</v>
      </c>
      <c r="T87" s="22">
        <v>13698.216899999999</v>
      </c>
      <c r="U87" s="22">
        <f t="shared" si="99"/>
        <v>745234.87815437827</v>
      </c>
      <c r="V87" s="26">
        <f t="shared" si="100"/>
        <v>-4756.8807000000015</v>
      </c>
      <c r="W87" s="22">
        <v>0</v>
      </c>
      <c r="X87" s="22">
        <f t="shared" si="101"/>
        <v>34894.936513510998</v>
      </c>
      <c r="Y87" s="22">
        <f t="shared" si="102"/>
        <v>39651.817213510978</v>
      </c>
      <c r="Z87" s="32">
        <f t="shared" si="103"/>
        <v>4.5978936405468976E-2</v>
      </c>
      <c r="AA87" s="32">
        <f t="shared" si="104"/>
        <v>5.3207140964351043E-2</v>
      </c>
      <c r="AB87" s="42"/>
      <c r="AC87" s="22">
        <v>758933.09505437827</v>
      </c>
      <c r="AD87" s="22">
        <v>13698.216899999999</v>
      </c>
      <c r="AE87" s="22">
        <f t="shared" si="105"/>
        <v>745234.87815437827</v>
      </c>
      <c r="AF87" s="26">
        <f t="shared" si="106"/>
        <v>-4756.8807000000015</v>
      </c>
      <c r="AG87" s="22">
        <v>0</v>
      </c>
      <c r="AH87" s="22">
        <f t="shared" si="107"/>
        <v>34894.936513510998</v>
      </c>
      <c r="AI87" s="22">
        <f t="shared" si="108"/>
        <v>39651.817213510978</v>
      </c>
      <c r="AJ87" s="32">
        <f t="shared" si="109"/>
        <v>4.5978936405468976E-2</v>
      </c>
      <c r="AK87" s="32">
        <f t="shared" si="110"/>
        <v>5.3207140964351043E-2</v>
      </c>
      <c r="AL87" s="11"/>
      <c r="AM87" s="22">
        <v>758933.09505437827</v>
      </c>
      <c r="AN87" s="22">
        <v>13698.216899999999</v>
      </c>
      <c r="AO87" s="22">
        <f t="shared" si="111"/>
        <v>745234.87815437827</v>
      </c>
      <c r="AP87" s="26">
        <f t="shared" si="112"/>
        <v>-4756.8807000000015</v>
      </c>
      <c r="AQ87" s="22">
        <v>0</v>
      </c>
      <c r="AR87" s="22">
        <f t="shared" si="113"/>
        <v>34894.936513510998</v>
      </c>
      <c r="AS87" s="22">
        <f t="shared" si="114"/>
        <v>39651.817213510978</v>
      </c>
      <c r="AT87" s="32">
        <f t="shared" si="115"/>
        <v>4.5978936405468976E-2</v>
      </c>
      <c r="AU87" s="32">
        <f t="shared" si="116"/>
        <v>5.3207140964351043E-2</v>
      </c>
      <c r="AV87" s="42"/>
      <c r="AW87" s="22">
        <v>758933.09505437827</v>
      </c>
      <c r="AX87" s="22">
        <v>13698.216899999999</v>
      </c>
      <c r="AY87" s="22">
        <f t="shared" si="117"/>
        <v>745234.87815437827</v>
      </c>
      <c r="AZ87" s="26">
        <f t="shared" si="118"/>
        <v>-4756.8807000000015</v>
      </c>
      <c r="BA87" s="22">
        <v>0</v>
      </c>
      <c r="BB87" s="22">
        <f t="shared" si="119"/>
        <v>34894.936513510998</v>
      </c>
      <c r="BC87" s="22">
        <f t="shared" si="120"/>
        <v>39651.817213510978</v>
      </c>
      <c r="BD87" s="32">
        <f t="shared" si="121"/>
        <v>4.5978936405468976E-2</v>
      </c>
      <c r="BE87" s="32">
        <f t="shared" si="122"/>
        <v>5.3207140964351043E-2</v>
      </c>
      <c r="BF87" s="11"/>
      <c r="BG87" s="22">
        <v>758933.09505437827</v>
      </c>
      <c r="BH87" s="22">
        <v>13698.216899999999</v>
      </c>
      <c r="BI87" s="22">
        <f t="shared" si="123"/>
        <v>745234.87815437827</v>
      </c>
      <c r="BJ87" s="26">
        <f t="shared" si="124"/>
        <v>-4756.8807000000015</v>
      </c>
      <c r="BK87" s="22">
        <v>0</v>
      </c>
      <c r="BL87" s="22">
        <f t="shared" si="125"/>
        <v>34894.936513510998</v>
      </c>
      <c r="BM87" s="22">
        <f t="shared" si="126"/>
        <v>39651.817213510978</v>
      </c>
      <c r="BN87" s="32">
        <f t="shared" si="127"/>
        <v>4.5978936405468976E-2</v>
      </c>
      <c r="BO87" s="32">
        <f t="shared" si="128"/>
        <v>5.3207140964351043E-2</v>
      </c>
      <c r="BP87" s="42"/>
      <c r="BQ87" s="22">
        <v>755508.37504399172</v>
      </c>
      <c r="BR87" s="22">
        <v>13698.216899999999</v>
      </c>
      <c r="BS87" s="22">
        <f t="shared" si="129"/>
        <v>741810.15814399172</v>
      </c>
      <c r="BT87" s="26">
        <f t="shared" si="130"/>
        <v>-4756.8807000000015</v>
      </c>
      <c r="BU87" s="22">
        <v>0</v>
      </c>
      <c r="BV87" s="22">
        <f t="shared" si="131"/>
        <v>31470.216503124451</v>
      </c>
      <c r="BW87" s="22">
        <f t="shared" si="132"/>
        <v>36227.097203124431</v>
      </c>
      <c r="BX87" s="32">
        <f t="shared" si="133"/>
        <v>4.1654358234337246E-2</v>
      </c>
      <c r="BY87" s="32">
        <f t="shared" si="134"/>
        <v>4.8836075922395819E-2</v>
      </c>
      <c r="BZ87" s="42"/>
      <c r="CA87" s="22">
        <v>758167.31490808772</v>
      </c>
      <c r="CB87" s="22">
        <v>13698.216899999999</v>
      </c>
      <c r="CC87" s="22">
        <f t="shared" si="135"/>
        <v>744469.09800808772</v>
      </c>
      <c r="CD87" s="26">
        <f t="shared" si="136"/>
        <v>-4756.8807000000015</v>
      </c>
      <c r="CE87" s="22">
        <v>0</v>
      </c>
      <c r="CF87" s="22">
        <f t="shared" si="137"/>
        <v>34129.15636722045</v>
      </c>
      <c r="CG87" s="22">
        <f t="shared" si="138"/>
        <v>38886.03706722043</v>
      </c>
      <c r="CH87" s="32">
        <f t="shared" si="139"/>
        <v>4.5015335924047203E-2</v>
      </c>
      <c r="CI87" s="32">
        <f t="shared" si="140"/>
        <v>5.2233245370780966E-2</v>
      </c>
      <c r="CJ87" s="42"/>
      <c r="CK87" s="22">
        <v>757401.53476179717</v>
      </c>
      <c r="CL87" s="22">
        <v>13698.216899999999</v>
      </c>
      <c r="CM87" s="22">
        <f t="shared" si="141"/>
        <v>743703.31786179717</v>
      </c>
      <c r="CN87" s="26">
        <f t="shared" si="142"/>
        <v>-4756.8807000000015</v>
      </c>
      <c r="CO87" s="22">
        <v>0</v>
      </c>
      <c r="CP87" s="22">
        <f t="shared" si="143"/>
        <v>33363.376220929902</v>
      </c>
      <c r="CQ87" s="22">
        <f t="shared" si="144"/>
        <v>38120.256920929882</v>
      </c>
      <c r="CR87" s="32">
        <f t="shared" si="145"/>
        <v>4.404978692236567E-2</v>
      </c>
      <c r="CS87" s="32">
        <f t="shared" si="146"/>
        <v>5.1257344165854306E-2</v>
      </c>
      <c r="CT87" s="42"/>
      <c r="CU87" s="22">
        <v>758933.09505437827</v>
      </c>
      <c r="CV87" s="22">
        <v>13698.216899999999</v>
      </c>
      <c r="CW87" s="22">
        <f t="shared" si="147"/>
        <v>745234.87815437827</v>
      </c>
      <c r="CX87" s="26">
        <f t="shared" si="148"/>
        <v>-4756.8807000000015</v>
      </c>
      <c r="CY87" s="22">
        <v>0</v>
      </c>
      <c r="CZ87" s="22">
        <f t="shared" si="149"/>
        <v>34894.936513510998</v>
      </c>
      <c r="DA87" s="22">
        <f t="shared" si="150"/>
        <v>39651.817213510978</v>
      </c>
      <c r="DB87" s="32">
        <f t="shared" si="151"/>
        <v>4.5978936405468976E-2</v>
      </c>
      <c r="DC87" s="32">
        <f t="shared" si="152"/>
        <v>5.3207140964351043E-2</v>
      </c>
      <c r="DD87" s="42"/>
      <c r="DE87" s="22">
        <v>758933.09505437827</v>
      </c>
      <c r="DF87" s="22">
        <v>13698.216899999999</v>
      </c>
      <c r="DG87" s="22">
        <f t="shared" si="153"/>
        <v>745234.87815437827</v>
      </c>
      <c r="DH87" s="26">
        <f t="shared" si="154"/>
        <v>-4756.8807000000015</v>
      </c>
      <c r="DI87" s="22">
        <v>0</v>
      </c>
      <c r="DJ87" s="22">
        <f t="shared" si="155"/>
        <v>34894.936513510998</v>
      </c>
      <c r="DK87" s="22">
        <f t="shared" si="156"/>
        <v>39651.817213510978</v>
      </c>
      <c r="DL87" s="32">
        <f t="shared" si="157"/>
        <v>4.5978936405468976E-2</v>
      </c>
      <c r="DM87" s="32">
        <f t="shared" si="158"/>
        <v>5.3207140964351043E-2</v>
      </c>
      <c r="DN87" s="42"/>
      <c r="DO87" s="22">
        <v>758933.09505437827</v>
      </c>
      <c r="DP87" s="22">
        <v>13698.216899999999</v>
      </c>
      <c r="DQ87" s="22">
        <f t="shared" si="159"/>
        <v>745234.87815437827</v>
      </c>
      <c r="DR87" s="26">
        <f t="shared" si="160"/>
        <v>-4756.8807000000015</v>
      </c>
      <c r="DS87" s="22">
        <v>0</v>
      </c>
      <c r="DT87" s="22">
        <f t="shared" si="161"/>
        <v>34894.936513510998</v>
      </c>
      <c r="DU87" s="22">
        <f t="shared" si="162"/>
        <v>39651.817213510978</v>
      </c>
      <c r="DV87" s="32">
        <f t="shared" si="163"/>
        <v>4.5978936405468976E-2</v>
      </c>
      <c r="DW87" s="32">
        <f t="shared" si="164"/>
        <v>5.3207140964351043E-2</v>
      </c>
      <c r="DX87" s="42"/>
      <c r="DY87" s="22">
        <v>758933.09505437827</v>
      </c>
      <c r="DZ87" s="22">
        <v>13698.216899999999</v>
      </c>
      <c r="EA87" s="22">
        <f t="shared" si="165"/>
        <v>745234.87815437827</v>
      </c>
      <c r="EB87" s="26">
        <f t="shared" si="166"/>
        <v>-4756.8807000000015</v>
      </c>
      <c r="EC87" s="22">
        <v>0</v>
      </c>
      <c r="ED87" s="22">
        <f t="shared" si="167"/>
        <v>34894.936513510998</v>
      </c>
      <c r="EE87" s="22">
        <f t="shared" si="168"/>
        <v>39651.817213510978</v>
      </c>
      <c r="EF87" s="32">
        <f t="shared" si="169"/>
        <v>4.5978936405468976E-2</v>
      </c>
      <c r="EG87" s="32">
        <f t="shared" si="170"/>
        <v>5.3207140964351043E-2</v>
      </c>
      <c r="EH87" s="42"/>
      <c r="EI87" s="45">
        <v>0</v>
      </c>
    </row>
    <row r="88" spans="1:139" x14ac:dyDescent="0.3">
      <c r="A88" s="20">
        <v>8912806</v>
      </c>
      <c r="B88" s="20" t="s">
        <v>212</v>
      </c>
      <c r="C88" s="21">
        <v>156</v>
      </c>
      <c r="D88" s="22">
        <v>676211.15119999996</v>
      </c>
      <c r="E88" s="22">
        <v>10871.151199999998</v>
      </c>
      <c r="F88" s="22">
        <f t="shared" si="92"/>
        <v>665340</v>
      </c>
      <c r="G88" s="11"/>
      <c r="H88" s="34">
        <v>156</v>
      </c>
      <c r="I88" s="22">
        <v>701144.63016461628</v>
      </c>
      <c r="J88" s="22">
        <v>9442.7563000000009</v>
      </c>
      <c r="K88" s="22">
        <f t="shared" si="93"/>
        <v>691701.87386461627</v>
      </c>
      <c r="L88" s="26">
        <f t="shared" si="94"/>
        <v>-1428.3948999999975</v>
      </c>
      <c r="M88" s="22">
        <v>0</v>
      </c>
      <c r="N88" s="22">
        <f t="shared" si="95"/>
        <v>24933.478964616312</v>
      </c>
      <c r="O88" s="22">
        <f t="shared" si="96"/>
        <v>26361.873864616267</v>
      </c>
      <c r="P88" s="32">
        <f t="shared" si="97"/>
        <v>3.5561106641809941E-2</v>
      </c>
      <c r="Q88" s="32">
        <f t="shared" si="98"/>
        <v>3.8111612619074614E-2</v>
      </c>
      <c r="R88" s="11"/>
      <c r="S88" s="22">
        <v>701144.63016461628</v>
      </c>
      <c r="T88" s="22">
        <v>9442.7563000000009</v>
      </c>
      <c r="U88" s="22">
        <f t="shared" si="99"/>
        <v>691701.87386461627</v>
      </c>
      <c r="V88" s="26">
        <f t="shared" si="100"/>
        <v>-1428.3948999999975</v>
      </c>
      <c r="W88" s="22">
        <v>0</v>
      </c>
      <c r="X88" s="22">
        <f t="shared" si="101"/>
        <v>24933.478964616312</v>
      </c>
      <c r="Y88" s="22">
        <f t="shared" si="102"/>
        <v>26361.873864616267</v>
      </c>
      <c r="Z88" s="32">
        <f t="shared" si="103"/>
        <v>3.5561106641809941E-2</v>
      </c>
      <c r="AA88" s="32">
        <f t="shared" si="104"/>
        <v>3.8111612619074614E-2</v>
      </c>
      <c r="AB88" s="42"/>
      <c r="AC88" s="22">
        <v>701144.63016461628</v>
      </c>
      <c r="AD88" s="22">
        <v>9442.7563000000009</v>
      </c>
      <c r="AE88" s="22">
        <f t="shared" si="105"/>
        <v>691701.87386461627</v>
      </c>
      <c r="AF88" s="26">
        <f t="shared" si="106"/>
        <v>-1428.3948999999975</v>
      </c>
      <c r="AG88" s="22">
        <v>0</v>
      </c>
      <c r="AH88" s="22">
        <f t="shared" si="107"/>
        <v>24933.478964616312</v>
      </c>
      <c r="AI88" s="22">
        <f t="shared" si="108"/>
        <v>26361.873864616267</v>
      </c>
      <c r="AJ88" s="32">
        <f t="shared" si="109"/>
        <v>3.5561106641809941E-2</v>
      </c>
      <c r="AK88" s="32">
        <f t="shared" si="110"/>
        <v>3.8111612619074614E-2</v>
      </c>
      <c r="AL88" s="11"/>
      <c r="AM88" s="22">
        <v>701144.63016461628</v>
      </c>
      <c r="AN88" s="22">
        <v>9442.7563000000009</v>
      </c>
      <c r="AO88" s="22">
        <f t="shared" si="111"/>
        <v>691701.87386461627</v>
      </c>
      <c r="AP88" s="26">
        <f t="shared" si="112"/>
        <v>-1428.3948999999975</v>
      </c>
      <c r="AQ88" s="22">
        <v>0</v>
      </c>
      <c r="AR88" s="22">
        <f t="shared" si="113"/>
        <v>24933.478964616312</v>
      </c>
      <c r="AS88" s="22">
        <f t="shared" si="114"/>
        <v>26361.873864616267</v>
      </c>
      <c r="AT88" s="32">
        <f t="shared" si="115"/>
        <v>3.5561106641809941E-2</v>
      </c>
      <c r="AU88" s="32">
        <f t="shared" si="116"/>
        <v>3.8111612619074614E-2</v>
      </c>
      <c r="AV88" s="42"/>
      <c r="AW88" s="22">
        <v>701144.63016461628</v>
      </c>
      <c r="AX88" s="22">
        <v>9442.7563000000009</v>
      </c>
      <c r="AY88" s="22">
        <f t="shared" si="117"/>
        <v>691701.87386461627</v>
      </c>
      <c r="AZ88" s="26">
        <f t="shared" si="118"/>
        <v>-1428.3948999999975</v>
      </c>
      <c r="BA88" s="22">
        <v>0</v>
      </c>
      <c r="BB88" s="22">
        <f t="shared" si="119"/>
        <v>24933.478964616312</v>
      </c>
      <c r="BC88" s="22">
        <f t="shared" si="120"/>
        <v>26361.873864616267</v>
      </c>
      <c r="BD88" s="32">
        <f t="shared" si="121"/>
        <v>3.5561106641809941E-2</v>
      </c>
      <c r="BE88" s="32">
        <f t="shared" si="122"/>
        <v>3.8111612619074614E-2</v>
      </c>
      <c r="BF88" s="11"/>
      <c r="BG88" s="22">
        <v>701144.63016461628</v>
      </c>
      <c r="BH88" s="22">
        <v>9442.7563000000009</v>
      </c>
      <c r="BI88" s="22">
        <f t="shared" si="123"/>
        <v>691701.87386461627</v>
      </c>
      <c r="BJ88" s="26">
        <f t="shared" si="124"/>
        <v>-1428.3948999999975</v>
      </c>
      <c r="BK88" s="22">
        <v>0</v>
      </c>
      <c r="BL88" s="22">
        <f t="shared" si="125"/>
        <v>24933.478964616312</v>
      </c>
      <c r="BM88" s="22">
        <f t="shared" si="126"/>
        <v>26361.873864616267</v>
      </c>
      <c r="BN88" s="32">
        <f t="shared" si="127"/>
        <v>3.5561106641809941E-2</v>
      </c>
      <c r="BO88" s="32">
        <f t="shared" si="128"/>
        <v>3.8111612619074614E-2</v>
      </c>
      <c r="BP88" s="42"/>
      <c r="BQ88" s="22">
        <v>700334.21632526978</v>
      </c>
      <c r="BR88" s="22">
        <v>9442.7563000000009</v>
      </c>
      <c r="BS88" s="22">
        <f t="shared" si="129"/>
        <v>690891.46002526977</v>
      </c>
      <c r="BT88" s="26">
        <f t="shared" si="130"/>
        <v>-1428.3948999999975</v>
      </c>
      <c r="BU88" s="22">
        <v>0</v>
      </c>
      <c r="BV88" s="22">
        <f t="shared" si="131"/>
        <v>24123.065125269815</v>
      </c>
      <c r="BW88" s="22">
        <f t="shared" si="132"/>
        <v>25551.460025269771</v>
      </c>
      <c r="BX88" s="32">
        <f t="shared" si="133"/>
        <v>3.4445075740902928E-2</v>
      </c>
      <c r="BY88" s="32">
        <f t="shared" si="134"/>
        <v>3.6983320106945904E-2</v>
      </c>
      <c r="BZ88" s="42"/>
      <c r="CA88" s="22">
        <v>700753.53814612632</v>
      </c>
      <c r="CB88" s="22">
        <v>9442.7563000000009</v>
      </c>
      <c r="CC88" s="22">
        <f t="shared" si="135"/>
        <v>691310.78184612631</v>
      </c>
      <c r="CD88" s="26">
        <f t="shared" si="136"/>
        <v>-1428.3948999999975</v>
      </c>
      <c r="CE88" s="22">
        <v>0</v>
      </c>
      <c r="CF88" s="22">
        <f t="shared" si="137"/>
        <v>24542.386946126353</v>
      </c>
      <c r="CG88" s="22">
        <f t="shared" si="138"/>
        <v>25970.781846126309</v>
      </c>
      <c r="CH88" s="32">
        <f t="shared" si="139"/>
        <v>3.5022851273864841E-2</v>
      </c>
      <c r="CI88" s="32">
        <f t="shared" si="140"/>
        <v>3.7567447996069231E-2</v>
      </c>
      <c r="CJ88" s="42"/>
      <c r="CK88" s="22">
        <v>700362.44612763636</v>
      </c>
      <c r="CL88" s="22">
        <v>9442.7563000000009</v>
      </c>
      <c r="CM88" s="22">
        <f t="shared" si="141"/>
        <v>690919.68982763635</v>
      </c>
      <c r="CN88" s="26">
        <f t="shared" si="142"/>
        <v>-1428.3948999999975</v>
      </c>
      <c r="CO88" s="22">
        <v>0</v>
      </c>
      <c r="CP88" s="22">
        <f t="shared" si="143"/>
        <v>24151.294927636394</v>
      </c>
      <c r="CQ88" s="22">
        <f t="shared" si="144"/>
        <v>25579.68982763635</v>
      </c>
      <c r="CR88" s="32">
        <f t="shared" si="145"/>
        <v>3.4483994767524957E-2</v>
      </c>
      <c r="CS88" s="32">
        <f t="shared" si="146"/>
        <v>3.7022667329133015E-2</v>
      </c>
      <c r="CT88" s="42"/>
      <c r="CU88" s="22">
        <v>701144.63016461628</v>
      </c>
      <c r="CV88" s="22">
        <v>9442.7563000000009</v>
      </c>
      <c r="CW88" s="22">
        <f t="shared" si="147"/>
        <v>691701.87386461627</v>
      </c>
      <c r="CX88" s="26">
        <f t="shared" si="148"/>
        <v>-1428.3948999999975</v>
      </c>
      <c r="CY88" s="22">
        <v>0</v>
      </c>
      <c r="CZ88" s="22">
        <f t="shared" si="149"/>
        <v>24933.478964616312</v>
      </c>
      <c r="DA88" s="22">
        <f t="shared" si="150"/>
        <v>26361.873864616267</v>
      </c>
      <c r="DB88" s="32">
        <f t="shared" si="151"/>
        <v>3.5561106641809941E-2</v>
      </c>
      <c r="DC88" s="32">
        <f t="shared" si="152"/>
        <v>3.8111612619074614E-2</v>
      </c>
      <c r="DD88" s="42"/>
      <c r="DE88" s="22">
        <v>701144.63016461628</v>
      </c>
      <c r="DF88" s="22">
        <v>9442.7563000000009</v>
      </c>
      <c r="DG88" s="22">
        <f t="shared" si="153"/>
        <v>691701.87386461627</v>
      </c>
      <c r="DH88" s="26">
        <f t="shared" si="154"/>
        <v>-1428.3948999999975</v>
      </c>
      <c r="DI88" s="22">
        <v>0</v>
      </c>
      <c r="DJ88" s="22">
        <f t="shared" si="155"/>
        <v>24933.478964616312</v>
      </c>
      <c r="DK88" s="22">
        <f t="shared" si="156"/>
        <v>26361.873864616267</v>
      </c>
      <c r="DL88" s="32">
        <f t="shared" si="157"/>
        <v>3.5561106641809941E-2</v>
      </c>
      <c r="DM88" s="32">
        <f t="shared" si="158"/>
        <v>3.8111612619074614E-2</v>
      </c>
      <c r="DN88" s="42"/>
      <c r="DO88" s="22">
        <v>701144.63016461628</v>
      </c>
      <c r="DP88" s="22">
        <v>9442.7563000000009</v>
      </c>
      <c r="DQ88" s="22">
        <f t="shared" si="159"/>
        <v>691701.87386461627</v>
      </c>
      <c r="DR88" s="26">
        <f t="shared" si="160"/>
        <v>-1428.3948999999975</v>
      </c>
      <c r="DS88" s="22">
        <v>0</v>
      </c>
      <c r="DT88" s="22">
        <f t="shared" si="161"/>
        <v>24933.478964616312</v>
      </c>
      <c r="DU88" s="22">
        <f t="shared" si="162"/>
        <v>26361.873864616267</v>
      </c>
      <c r="DV88" s="32">
        <f t="shared" si="163"/>
        <v>3.5561106641809941E-2</v>
      </c>
      <c r="DW88" s="32">
        <f t="shared" si="164"/>
        <v>3.8111612619074614E-2</v>
      </c>
      <c r="DX88" s="42"/>
      <c r="DY88" s="22">
        <v>701144.63016461628</v>
      </c>
      <c r="DZ88" s="22">
        <v>9442.7563000000009</v>
      </c>
      <c r="EA88" s="22">
        <f t="shared" si="165"/>
        <v>691701.87386461627</v>
      </c>
      <c r="EB88" s="26">
        <f t="shared" si="166"/>
        <v>-1428.3948999999975</v>
      </c>
      <c r="EC88" s="22">
        <v>0</v>
      </c>
      <c r="ED88" s="22">
        <f t="shared" si="167"/>
        <v>24933.478964616312</v>
      </c>
      <c r="EE88" s="22">
        <f t="shared" si="168"/>
        <v>26361.873864616267</v>
      </c>
      <c r="EF88" s="32">
        <f t="shared" si="169"/>
        <v>3.5561106641809941E-2</v>
      </c>
      <c r="EG88" s="32">
        <f t="shared" si="170"/>
        <v>3.8111612619074614E-2</v>
      </c>
      <c r="EH88" s="42"/>
      <c r="EI88" s="45">
        <v>0</v>
      </c>
    </row>
    <row r="89" spans="1:139" x14ac:dyDescent="0.3">
      <c r="A89" s="20">
        <v>8912810</v>
      </c>
      <c r="B89" s="20" t="s">
        <v>213</v>
      </c>
      <c r="C89" s="21">
        <v>197</v>
      </c>
      <c r="D89" s="22">
        <v>860433.14871655835</v>
      </c>
      <c r="E89" s="22">
        <v>12549.519999999999</v>
      </c>
      <c r="F89" s="22">
        <f t="shared" si="92"/>
        <v>847883.62871655833</v>
      </c>
      <c r="G89" s="11"/>
      <c r="H89" s="34">
        <v>197</v>
      </c>
      <c r="I89" s="22">
        <v>900022.15983793477</v>
      </c>
      <c r="J89" s="22">
        <v>13123.281500000001</v>
      </c>
      <c r="K89" s="22">
        <f t="shared" si="93"/>
        <v>886898.87833793473</v>
      </c>
      <c r="L89" s="26">
        <f t="shared" si="94"/>
        <v>573.76150000000234</v>
      </c>
      <c r="M89" s="22">
        <v>0</v>
      </c>
      <c r="N89" s="22">
        <f t="shared" si="95"/>
        <v>39589.011121376418</v>
      </c>
      <c r="O89" s="22">
        <f t="shared" si="96"/>
        <v>39015.249621376395</v>
      </c>
      <c r="P89" s="32">
        <f t="shared" si="97"/>
        <v>4.3986707092306628E-2</v>
      </c>
      <c r="Q89" s="32">
        <f t="shared" si="98"/>
        <v>4.3990640392388036E-2</v>
      </c>
      <c r="R89" s="11"/>
      <c r="S89" s="22">
        <v>900022.15983793477</v>
      </c>
      <c r="T89" s="22">
        <v>13123.281500000001</v>
      </c>
      <c r="U89" s="22">
        <f t="shared" si="99"/>
        <v>886898.87833793473</v>
      </c>
      <c r="V89" s="26">
        <f t="shared" si="100"/>
        <v>573.76150000000234</v>
      </c>
      <c r="W89" s="22">
        <v>0</v>
      </c>
      <c r="X89" s="22">
        <f t="shared" si="101"/>
        <v>39589.011121376418</v>
      </c>
      <c r="Y89" s="22">
        <f t="shared" si="102"/>
        <v>39015.249621376395</v>
      </c>
      <c r="Z89" s="32">
        <f t="shared" si="103"/>
        <v>4.3986707092306628E-2</v>
      </c>
      <c r="AA89" s="32">
        <f t="shared" si="104"/>
        <v>4.3990640392388036E-2</v>
      </c>
      <c r="AB89" s="42"/>
      <c r="AC89" s="22">
        <v>900022.15983793477</v>
      </c>
      <c r="AD89" s="22">
        <v>13123.281500000001</v>
      </c>
      <c r="AE89" s="22">
        <f t="shared" si="105"/>
        <v>886898.87833793473</v>
      </c>
      <c r="AF89" s="26">
        <f t="shared" si="106"/>
        <v>573.76150000000234</v>
      </c>
      <c r="AG89" s="22">
        <v>0</v>
      </c>
      <c r="AH89" s="22">
        <f t="shared" si="107"/>
        <v>39589.011121376418</v>
      </c>
      <c r="AI89" s="22">
        <f t="shared" si="108"/>
        <v>39015.249621376395</v>
      </c>
      <c r="AJ89" s="32">
        <f t="shared" si="109"/>
        <v>4.3986707092306628E-2</v>
      </c>
      <c r="AK89" s="32">
        <f t="shared" si="110"/>
        <v>4.3990640392388036E-2</v>
      </c>
      <c r="AL89" s="11"/>
      <c r="AM89" s="22">
        <v>900022.15983793477</v>
      </c>
      <c r="AN89" s="22">
        <v>13123.281500000001</v>
      </c>
      <c r="AO89" s="22">
        <f t="shared" si="111"/>
        <v>886898.87833793473</v>
      </c>
      <c r="AP89" s="26">
        <f t="shared" si="112"/>
        <v>573.76150000000234</v>
      </c>
      <c r="AQ89" s="22">
        <v>0</v>
      </c>
      <c r="AR89" s="22">
        <f t="shared" si="113"/>
        <v>39589.011121376418</v>
      </c>
      <c r="AS89" s="22">
        <f t="shared" si="114"/>
        <v>39015.249621376395</v>
      </c>
      <c r="AT89" s="32">
        <f t="shared" si="115"/>
        <v>4.3986707092306628E-2</v>
      </c>
      <c r="AU89" s="32">
        <f t="shared" si="116"/>
        <v>4.3990640392388036E-2</v>
      </c>
      <c r="AV89" s="42"/>
      <c r="AW89" s="22">
        <v>900022.15983793477</v>
      </c>
      <c r="AX89" s="22">
        <v>13123.281500000001</v>
      </c>
      <c r="AY89" s="22">
        <f t="shared" si="117"/>
        <v>886898.87833793473</v>
      </c>
      <c r="AZ89" s="26">
        <f t="shared" si="118"/>
        <v>573.76150000000234</v>
      </c>
      <c r="BA89" s="22">
        <v>0</v>
      </c>
      <c r="BB89" s="22">
        <f t="shared" si="119"/>
        <v>39589.011121376418</v>
      </c>
      <c r="BC89" s="22">
        <f t="shared" si="120"/>
        <v>39015.249621376395</v>
      </c>
      <c r="BD89" s="32">
        <f t="shared" si="121"/>
        <v>4.3986707092306628E-2</v>
      </c>
      <c r="BE89" s="32">
        <f t="shared" si="122"/>
        <v>4.3990640392388036E-2</v>
      </c>
      <c r="BF89" s="11"/>
      <c r="BG89" s="22">
        <v>900022.15983793477</v>
      </c>
      <c r="BH89" s="22">
        <v>13123.281500000001</v>
      </c>
      <c r="BI89" s="22">
        <f t="shared" si="123"/>
        <v>886898.87833793473</v>
      </c>
      <c r="BJ89" s="26">
        <f t="shared" si="124"/>
        <v>573.76150000000234</v>
      </c>
      <c r="BK89" s="22">
        <v>0</v>
      </c>
      <c r="BL89" s="22">
        <f t="shared" si="125"/>
        <v>39589.011121376418</v>
      </c>
      <c r="BM89" s="22">
        <f t="shared" si="126"/>
        <v>39015.249621376395</v>
      </c>
      <c r="BN89" s="32">
        <f t="shared" si="127"/>
        <v>4.3986707092306628E-2</v>
      </c>
      <c r="BO89" s="32">
        <f t="shared" si="128"/>
        <v>4.3990640392388036E-2</v>
      </c>
      <c r="BP89" s="42"/>
      <c r="BQ89" s="22">
        <v>897820.15508701745</v>
      </c>
      <c r="BR89" s="22">
        <v>13123.281500000001</v>
      </c>
      <c r="BS89" s="22">
        <f t="shared" si="129"/>
        <v>884696.87358701741</v>
      </c>
      <c r="BT89" s="26">
        <f t="shared" si="130"/>
        <v>573.76150000000234</v>
      </c>
      <c r="BU89" s="22">
        <v>0</v>
      </c>
      <c r="BV89" s="22">
        <f t="shared" si="131"/>
        <v>37387.006370459101</v>
      </c>
      <c r="BW89" s="22">
        <f t="shared" si="132"/>
        <v>36813.244870459079</v>
      </c>
      <c r="BX89" s="32">
        <f t="shared" si="133"/>
        <v>4.1641977136095285E-2</v>
      </c>
      <c r="BY89" s="32">
        <f t="shared" si="134"/>
        <v>4.1611139328659764E-2</v>
      </c>
      <c r="BZ89" s="42"/>
      <c r="CA89" s="22">
        <v>899436.90826757485</v>
      </c>
      <c r="CB89" s="22">
        <v>13123.281500000001</v>
      </c>
      <c r="CC89" s="22">
        <f t="shared" si="135"/>
        <v>886313.62676757481</v>
      </c>
      <c r="CD89" s="26">
        <f t="shared" si="136"/>
        <v>573.76150000000234</v>
      </c>
      <c r="CE89" s="22">
        <v>0</v>
      </c>
      <c r="CF89" s="22">
        <f t="shared" si="137"/>
        <v>39003.759551016497</v>
      </c>
      <c r="CG89" s="22">
        <f t="shared" si="138"/>
        <v>38429.998051016475</v>
      </c>
      <c r="CH89" s="32">
        <f t="shared" si="139"/>
        <v>4.3364642024911443E-2</v>
      </c>
      <c r="CI89" s="32">
        <f t="shared" si="140"/>
        <v>4.3359367260517458E-2</v>
      </c>
      <c r="CJ89" s="42"/>
      <c r="CK89" s="22">
        <v>898851.65669721493</v>
      </c>
      <c r="CL89" s="22">
        <v>13123.281500000001</v>
      </c>
      <c r="CM89" s="22">
        <f t="shared" si="141"/>
        <v>885728.37519721489</v>
      </c>
      <c r="CN89" s="26">
        <f t="shared" si="142"/>
        <v>573.76150000000234</v>
      </c>
      <c r="CO89" s="22">
        <v>0</v>
      </c>
      <c r="CP89" s="22">
        <f t="shared" si="143"/>
        <v>38418.507980656577</v>
      </c>
      <c r="CQ89" s="22">
        <f t="shared" si="144"/>
        <v>37844.746480656555</v>
      </c>
      <c r="CR89" s="32">
        <f t="shared" si="145"/>
        <v>4.2741766891573017E-2</v>
      </c>
      <c r="CS89" s="32">
        <f t="shared" si="146"/>
        <v>4.2727259891871594E-2</v>
      </c>
      <c r="CT89" s="42"/>
      <c r="CU89" s="22">
        <v>900022.15983793477</v>
      </c>
      <c r="CV89" s="22">
        <v>13123.281500000001</v>
      </c>
      <c r="CW89" s="22">
        <f t="shared" si="147"/>
        <v>886898.87833793473</v>
      </c>
      <c r="CX89" s="26">
        <f t="shared" si="148"/>
        <v>573.76150000000234</v>
      </c>
      <c r="CY89" s="22">
        <v>0</v>
      </c>
      <c r="CZ89" s="22">
        <f t="shared" si="149"/>
        <v>39589.011121376418</v>
      </c>
      <c r="DA89" s="22">
        <f t="shared" si="150"/>
        <v>39015.249621376395</v>
      </c>
      <c r="DB89" s="32">
        <f t="shared" si="151"/>
        <v>4.3986707092306628E-2</v>
      </c>
      <c r="DC89" s="32">
        <f t="shared" si="152"/>
        <v>4.3990640392388036E-2</v>
      </c>
      <c r="DD89" s="42"/>
      <c r="DE89" s="22">
        <v>900022.15983793477</v>
      </c>
      <c r="DF89" s="22">
        <v>13123.281500000001</v>
      </c>
      <c r="DG89" s="22">
        <f t="shared" si="153"/>
        <v>886898.87833793473</v>
      </c>
      <c r="DH89" s="26">
        <f t="shared" si="154"/>
        <v>573.76150000000234</v>
      </c>
      <c r="DI89" s="22">
        <v>0</v>
      </c>
      <c r="DJ89" s="22">
        <f t="shared" si="155"/>
        <v>39589.011121376418</v>
      </c>
      <c r="DK89" s="22">
        <f t="shared" si="156"/>
        <v>39015.249621376395</v>
      </c>
      <c r="DL89" s="32">
        <f t="shared" si="157"/>
        <v>4.3986707092306628E-2</v>
      </c>
      <c r="DM89" s="32">
        <f t="shared" si="158"/>
        <v>4.3990640392388036E-2</v>
      </c>
      <c r="DN89" s="42"/>
      <c r="DO89" s="22">
        <v>900022.15983793477</v>
      </c>
      <c r="DP89" s="22">
        <v>13123.281500000001</v>
      </c>
      <c r="DQ89" s="22">
        <f t="shared" si="159"/>
        <v>886898.87833793473</v>
      </c>
      <c r="DR89" s="26">
        <f t="shared" si="160"/>
        <v>573.76150000000234</v>
      </c>
      <c r="DS89" s="22">
        <v>0</v>
      </c>
      <c r="DT89" s="22">
        <f t="shared" si="161"/>
        <v>39589.011121376418</v>
      </c>
      <c r="DU89" s="22">
        <f t="shared" si="162"/>
        <v>39015.249621376395</v>
      </c>
      <c r="DV89" s="32">
        <f t="shared" si="163"/>
        <v>4.3986707092306628E-2</v>
      </c>
      <c r="DW89" s="32">
        <f t="shared" si="164"/>
        <v>4.3990640392388036E-2</v>
      </c>
      <c r="DX89" s="42"/>
      <c r="DY89" s="22">
        <v>900022.15983793477</v>
      </c>
      <c r="DZ89" s="22">
        <v>13123.281500000001</v>
      </c>
      <c r="EA89" s="22">
        <f t="shared" si="165"/>
        <v>886898.87833793473</v>
      </c>
      <c r="EB89" s="26">
        <f t="shared" si="166"/>
        <v>573.76150000000234</v>
      </c>
      <c r="EC89" s="22">
        <v>0</v>
      </c>
      <c r="ED89" s="22">
        <f t="shared" si="167"/>
        <v>39589.011121376418</v>
      </c>
      <c r="EE89" s="22">
        <f t="shared" si="168"/>
        <v>39015.249621376395</v>
      </c>
      <c r="EF89" s="32">
        <f t="shared" si="169"/>
        <v>4.3986707092306628E-2</v>
      </c>
      <c r="EG89" s="32">
        <f t="shared" si="170"/>
        <v>4.3990640392388036E-2</v>
      </c>
      <c r="EH89" s="42"/>
      <c r="EI89" s="45">
        <v>6385.1140183871139</v>
      </c>
    </row>
    <row r="90" spans="1:139" x14ac:dyDescent="0.3">
      <c r="A90" s="20">
        <v>8912812</v>
      </c>
      <c r="B90" s="20" t="s">
        <v>214</v>
      </c>
      <c r="C90" s="21">
        <v>321</v>
      </c>
      <c r="D90" s="22">
        <v>1392607.56</v>
      </c>
      <c r="E90" s="22">
        <v>23542.560000000001</v>
      </c>
      <c r="F90" s="22">
        <f t="shared" si="92"/>
        <v>1369065</v>
      </c>
      <c r="G90" s="11"/>
      <c r="H90" s="34">
        <v>321</v>
      </c>
      <c r="I90" s="22">
        <v>1440302.1128</v>
      </c>
      <c r="J90" s="22">
        <v>26297.112799999999</v>
      </c>
      <c r="K90" s="22">
        <f t="shared" si="93"/>
        <v>1414005</v>
      </c>
      <c r="L90" s="26">
        <f t="shared" si="94"/>
        <v>2754.5527999999977</v>
      </c>
      <c r="M90" s="22">
        <v>0</v>
      </c>
      <c r="N90" s="22">
        <f t="shared" si="95"/>
        <v>47694.552799999947</v>
      </c>
      <c r="O90" s="22">
        <f t="shared" si="96"/>
        <v>44940</v>
      </c>
      <c r="P90" s="32">
        <f t="shared" si="97"/>
        <v>3.3114269830015031E-2</v>
      </c>
      <c r="Q90" s="32">
        <f t="shared" si="98"/>
        <v>3.1782065834279227E-2</v>
      </c>
      <c r="R90" s="11"/>
      <c r="S90" s="22">
        <v>1440302.1128</v>
      </c>
      <c r="T90" s="22">
        <v>26297.112799999999</v>
      </c>
      <c r="U90" s="22">
        <f t="shared" si="99"/>
        <v>1414005</v>
      </c>
      <c r="V90" s="26">
        <f t="shared" si="100"/>
        <v>2754.5527999999977</v>
      </c>
      <c r="W90" s="22">
        <v>0</v>
      </c>
      <c r="X90" s="22">
        <f t="shared" si="101"/>
        <v>47694.552799999947</v>
      </c>
      <c r="Y90" s="22">
        <f t="shared" si="102"/>
        <v>44940</v>
      </c>
      <c r="Z90" s="32">
        <f t="shared" si="103"/>
        <v>3.3114269830015031E-2</v>
      </c>
      <c r="AA90" s="32">
        <f t="shared" si="104"/>
        <v>3.1782065834279227E-2</v>
      </c>
      <c r="AB90" s="42"/>
      <c r="AC90" s="22">
        <v>1440302.1128</v>
      </c>
      <c r="AD90" s="22">
        <v>26297.112799999999</v>
      </c>
      <c r="AE90" s="22">
        <f t="shared" si="105"/>
        <v>1414005</v>
      </c>
      <c r="AF90" s="26">
        <f t="shared" si="106"/>
        <v>2754.5527999999977</v>
      </c>
      <c r="AG90" s="22">
        <v>0</v>
      </c>
      <c r="AH90" s="22">
        <f t="shared" si="107"/>
        <v>47694.552799999947</v>
      </c>
      <c r="AI90" s="22">
        <f t="shared" si="108"/>
        <v>44940</v>
      </c>
      <c r="AJ90" s="32">
        <f t="shared" si="109"/>
        <v>3.3114269830015031E-2</v>
      </c>
      <c r="AK90" s="32">
        <f t="shared" si="110"/>
        <v>3.1782065834279227E-2</v>
      </c>
      <c r="AL90" s="11"/>
      <c r="AM90" s="22">
        <v>1440302.1128</v>
      </c>
      <c r="AN90" s="22">
        <v>26297.112799999999</v>
      </c>
      <c r="AO90" s="22">
        <f t="shared" si="111"/>
        <v>1414005</v>
      </c>
      <c r="AP90" s="26">
        <f t="shared" si="112"/>
        <v>2754.5527999999977</v>
      </c>
      <c r="AQ90" s="22">
        <v>0</v>
      </c>
      <c r="AR90" s="22">
        <f t="shared" si="113"/>
        <v>47694.552799999947</v>
      </c>
      <c r="AS90" s="22">
        <f t="shared" si="114"/>
        <v>44940</v>
      </c>
      <c r="AT90" s="32">
        <f t="shared" si="115"/>
        <v>3.3114269830015031E-2</v>
      </c>
      <c r="AU90" s="32">
        <f t="shared" si="116"/>
        <v>3.1782065834279227E-2</v>
      </c>
      <c r="AV90" s="42"/>
      <c r="AW90" s="22">
        <v>1440302.1128</v>
      </c>
      <c r="AX90" s="22">
        <v>26297.112799999999</v>
      </c>
      <c r="AY90" s="22">
        <f t="shared" si="117"/>
        <v>1414005</v>
      </c>
      <c r="AZ90" s="26">
        <f t="shared" si="118"/>
        <v>2754.5527999999977</v>
      </c>
      <c r="BA90" s="22">
        <v>0</v>
      </c>
      <c r="BB90" s="22">
        <f t="shared" si="119"/>
        <v>47694.552799999947</v>
      </c>
      <c r="BC90" s="22">
        <f t="shared" si="120"/>
        <v>44940</v>
      </c>
      <c r="BD90" s="32">
        <f t="shared" si="121"/>
        <v>3.3114269830015031E-2</v>
      </c>
      <c r="BE90" s="32">
        <f t="shared" si="122"/>
        <v>3.1782065834279227E-2</v>
      </c>
      <c r="BF90" s="11"/>
      <c r="BG90" s="22">
        <v>1440302.1128</v>
      </c>
      <c r="BH90" s="22">
        <v>26297.112799999999</v>
      </c>
      <c r="BI90" s="22">
        <f t="shared" si="123"/>
        <v>1414005</v>
      </c>
      <c r="BJ90" s="26">
        <f t="shared" si="124"/>
        <v>2754.5527999999977</v>
      </c>
      <c r="BK90" s="22">
        <v>0</v>
      </c>
      <c r="BL90" s="22">
        <f t="shared" si="125"/>
        <v>47694.552799999947</v>
      </c>
      <c r="BM90" s="22">
        <f t="shared" si="126"/>
        <v>44940</v>
      </c>
      <c r="BN90" s="32">
        <f t="shared" si="127"/>
        <v>3.3114269830015031E-2</v>
      </c>
      <c r="BO90" s="32">
        <f t="shared" si="128"/>
        <v>3.1782065834279227E-2</v>
      </c>
      <c r="BP90" s="42"/>
      <c r="BQ90" s="22">
        <v>1440302.1128</v>
      </c>
      <c r="BR90" s="22">
        <v>26297.112799999999</v>
      </c>
      <c r="BS90" s="22">
        <f t="shared" si="129"/>
        <v>1414005</v>
      </c>
      <c r="BT90" s="26">
        <f t="shared" si="130"/>
        <v>2754.5527999999977</v>
      </c>
      <c r="BU90" s="22">
        <v>0</v>
      </c>
      <c r="BV90" s="22">
        <f t="shared" si="131"/>
        <v>47694.552799999947</v>
      </c>
      <c r="BW90" s="22">
        <f t="shared" si="132"/>
        <v>44940</v>
      </c>
      <c r="BX90" s="32">
        <f t="shared" si="133"/>
        <v>3.3114269830015031E-2</v>
      </c>
      <c r="BY90" s="32">
        <f t="shared" si="134"/>
        <v>3.1782065834279227E-2</v>
      </c>
      <c r="BZ90" s="42"/>
      <c r="CA90" s="22">
        <v>1440302.1128</v>
      </c>
      <c r="CB90" s="22">
        <v>26297.112799999999</v>
      </c>
      <c r="CC90" s="22">
        <f t="shared" si="135"/>
        <v>1414005</v>
      </c>
      <c r="CD90" s="26">
        <f t="shared" si="136"/>
        <v>2754.5527999999977</v>
      </c>
      <c r="CE90" s="22">
        <v>0</v>
      </c>
      <c r="CF90" s="22">
        <f t="shared" si="137"/>
        <v>47694.552799999947</v>
      </c>
      <c r="CG90" s="22">
        <f t="shared" si="138"/>
        <v>44940</v>
      </c>
      <c r="CH90" s="32">
        <f t="shared" si="139"/>
        <v>3.3114269830015031E-2</v>
      </c>
      <c r="CI90" s="32">
        <f t="shared" si="140"/>
        <v>3.1782065834279227E-2</v>
      </c>
      <c r="CJ90" s="42"/>
      <c r="CK90" s="22">
        <v>1440302.1128</v>
      </c>
      <c r="CL90" s="22">
        <v>26297.112799999999</v>
      </c>
      <c r="CM90" s="22">
        <f t="shared" si="141"/>
        <v>1414005</v>
      </c>
      <c r="CN90" s="26">
        <f t="shared" si="142"/>
        <v>2754.5527999999977</v>
      </c>
      <c r="CO90" s="22">
        <v>0</v>
      </c>
      <c r="CP90" s="22">
        <f t="shared" si="143"/>
        <v>47694.552799999947</v>
      </c>
      <c r="CQ90" s="22">
        <f t="shared" si="144"/>
        <v>44940</v>
      </c>
      <c r="CR90" s="32">
        <f t="shared" si="145"/>
        <v>3.3114269830015031E-2</v>
      </c>
      <c r="CS90" s="32">
        <f t="shared" si="146"/>
        <v>3.1782065834279227E-2</v>
      </c>
      <c r="CT90" s="42"/>
      <c r="CU90" s="22">
        <v>1440302.1128</v>
      </c>
      <c r="CV90" s="22">
        <v>26297.112799999999</v>
      </c>
      <c r="CW90" s="22">
        <f t="shared" si="147"/>
        <v>1414005</v>
      </c>
      <c r="CX90" s="26">
        <f t="shared" si="148"/>
        <v>2754.5527999999977</v>
      </c>
      <c r="CY90" s="22">
        <v>0</v>
      </c>
      <c r="CZ90" s="22">
        <f t="shared" si="149"/>
        <v>47694.552799999947</v>
      </c>
      <c r="DA90" s="22">
        <f t="shared" si="150"/>
        <v>44940</v>
      </c>
      <c r="DB90" s="32">
        <f t="shared" si="151"/>
        <v>3.3114269830015031E-2</v>
      </c>
      <c r="DC90" s="32">
        <f t="shared" si="152"/>
        <v>3.1782065834279227E-2</v>
      </c>
      <c r="DD90" s="42"/>
      <c r="DE90" s="22">
        <v>1440302.1128</v>
      </c>
      <c r="DF90" s="22">
        <v>26297.112799999999</v>
      </c>
      <c r="DG90" s="22">
        <f t="shared" si="153"/>
        <v>1414005</v>
      </c>
      <c r="DH90" s="26">
        <f t="shared" si="154"/>
        <v>2754.5527999999977</v>
      </c>
      <c r="DI90" s="22">
        <v>0</v>
      </c>
      <c r="DJ90" s="22">
        <f t="shared" si="155"/>
        <v>47694.552799999947</v>
      </c>
      <c r="DK90" s="22">
        <f t="shared" si="156"/>
        <v>44940</v>
      </c>
      <c r="DL90" s="32">
        <f t="shared" si="157"/>
        <v>3.3114269830015031E-2</v>
      </c>
      <c r="DM90" s="32">
        <f t="shared" si="158"/>
        <v>3.1782065834279227E-2</v>
      </c>
      <c r="DN90" s="42"/>
      <c r="DO90" s="22">
        <v>1440302.1128</v>
      </c>
      <c r="DP90" s="22">
        <v>26297.112799999999</v>
      </c>
      <c r="DQ90" s="22">
        <f t="shared" si="159"/>
        <v>1414005</v>
      </c>
      <c r="DR90" s="26">
        <f t="shared" si="160"/>
        <v>2754.5527999999977</v>
      </c>
      <c r="DS90" s="22">
        <v>0</v>
      </c>
      <c r="DT90" s="22">
        <f t="shared" si="161"/>
        <v>47694.552799999947</v>
      </c>
      <c r="DU90" s="22">
        <f t="shared" si="162"/>
        <v>44940</v>
      </c>
      <c r="DV90" s="32">
        <f t="shared" si="163"/>
        <v>3.3114269830015031E-2</v>
      </c>
      <c r="DW90" s="32">
        <f t="shared" si="164"/>
        <v>3.1782065834279227E-2</v>
      </c>
      <c r="DX90" s="42"/>
      <c r="DY90" s="22">
        <v>1440302.1128</v>
      </c>
      <c r="DZ90" s="22">
        <v>26297.112799999999</v>
      </c>
      <c r="EA90" s="22">
        <f t="shared" si="165"/>
        <v>1414005</v>
      </c>
      <c r="EB90" s="26">
        <f t="shared" si="166"/>
        <v>2754.5527999999977</v>
      </c>
      <c r="EC90" s="22">
        <v>0</v>
      </c>
      <c r="ED90" s="22">
        <f t="shared" si="167"/>
        <v>47694.552799999947</v>
      </c>
      <c r="EE90" s="22">
        <f t="shared" si="168"/>
        <v>44940</v>
      </c>
      <c r="EF90" s="32">
        <f t="shared" si="169"/>
        <v>3.3114269830015031E-2</v>
      </c>
      <c r="EG90" s="32">
        <f t="shared" si="170"/>
        <v>3.1782065834279227E-2</v>
      </c>
      <c r="EH90" s="42"/>
      <c r="EI90" s="45">
        <v>0</v>
      </c>
    </row>
    <row r="91" spans="1:139" x14ac:dyDescent="0.3">
      <c r="A91" s="20">
        <v>8912813</v>
      </c>
      <c r="B91" s="37" t="s">
        <v>26</v>
      </c>
      <c r="C91" s="21">
        <v>82</v>
      </c>
      <c r="D91" s="22">
        <v>476130.08474060503</v>
      </c>
      <c r="E91" s="22">
        <v>6688.2296000000006</v>
      </c>
      <c r="F91" s="22">
        <f t="shared" si="92"/>
        <v>469441.85514060501</v>
      </c>
      <c r="G91" s="11"/>
      <c r="H91" s="34">
        <v>82</v>
      </c>
      <c r="I91" s="22">
        <v>518562.73856840003</v>
      </c>
      <c r="J91" s="22">
        <v>6220.4808999999996</v>
      </c>
      <c r="K91" s="22">
        <f t="shared" si="93"/>
        <v>512342.25766840001</v>
      </c>
      <c r="L91" s="26">
        <f t="shared" si="94"/>
        <v>-467.74870000000101</v>
      </c>
      <c r="M91" s="22">
        <v>0</v>
      </c>
      <c r="N91" s="22">
        <f t="shared" si="95"/>
        <v>42432.653827795002</v>
      </c>
      <c r="O91" s="22">
        <f t="shared" si="96"/>
        <v>42900.402527794999</v>
      </c>
      <c r="P91" s="32">
        <f t="shared" si="97"/>
        <v>8.1827425443137591E-2</v>
      </c>
      <c r="Q91" s="32">
        <f t="shared" si="98"/>
        <v>8.3733874935534108E-2</v>
      </c>
      <c r="R91" s="11"/>
      <c r="S91" s="22">
        <v>518562.73856840003</v>
      </c>
      <c r="T91" s="22">
        <v>6220.4808999999996</v>
      </c>
      <c r="U91" s="22">
        <f t="shared" si="99"/>
        <v>512342.25766840001</v>
      </c>
      <c r="V91" s="26">
        <f t="shared" si="100"/>
        <v>-467.74870000000101</v>
      </c>
      <c r="W91" s="22">
        <v>0</v>
      </c>
      <c r="X91" s="22">
        <f t="shared" si="101"/>
        <v>42432.653827795002</v>
      </c>
      <c r="Y91" s="22">
        <f t="shared" si="102"/>
        <v>42900.402527794999</v>
      </c>
      <c r="Z91" s="32">
        <f t="shared" si="103"/>
        <v>8.1827425443137591E-2</v>
      </c>
      <c r="AA91" s="32">
        <f t="shared" si="104"/>
        <v>8.3733874935534108E-2</v>
      </c>
      <c r="AB91" s="42"/>
      <c r="AC91" s="22">
        <v>518562.73856840003</v>
      </c>
      <c r="AD91" s="22">
        <v>6220.4808999999996</v>
      </c>
      <c r="AE91" s="22">
        <f t="shared" si="105"/>
        <v>512342.25766840001</v>
      </c>
      <c r="AF91" s="26">
        <f t="shared" si="106"/>
        <v>-467.74870000000101</v>
      </c>
      <c r="AG91" s="22">
        <v>0</v>
      </c>
      <c r="AH91" s="22">
        <f t="shared" si="107"/>
        <v>42432.653827795002</v>
      </c>
      <c r="AI91" s="22">
        <f t="shared" si="108"/>
        <v>42900.402527794999</v>
      </c>
      <c r="AJ91" s="32">
        <f t="shared" si="109"/>
        <v>8.1827425443137591E-2</v>
      </c>
      <c r="AK91" s="32">
        <f t="shared" si="110"/>
        <v>8.3733874935534108E-2</v>
      </c>
      <c r="AL91" s="11"/>
      <c r="AM91" s="22">
        <v>518562.73856840003</v>
      </c>
      <c r="AN91" s="22">
        <v>6220.4808999999996</v>
      </c>
      <c r="AO91" s="22">
        <f t="shared" si="111"/>
        <v>512342.25766840001</v>
      </c>
      <c r="AP91" s="26">
        <f t="shared" si="112"/>
        <v>-467.74870000000101</v>
      </c>
      <c r="AQ91" s="22">
        <v>0</v>
      </c>
      <c r="AR91" s="22">
        <f t="shared" si="113"/>
        <v>42432.653827795002</v>
      </c>
      <c r="AS91" s="22">
        <f t="shared" si="114"/>
        <v>42900.402527794999</v>
      </c>
      <c r="AT91" s="32">
        <f t="shared" si="115"/>
        <v>8.1827425443137591E-2</v>
      </c>
      <c r="AU91" s="32">
        <f t="shared" si="116"/>
        <v>8.3733874935534108E-2</v>
      </c>
      <c r="AV91" s="42"/>
      <c r="AW91" s="22">
        <v>518562.73856840003</v>
      </c>
      <c r="AX91" s="22">
        <v>6220.4808999999996</v>
      </c>
      <c r="AY91" s="22">
        <f t="shared" si="117"/>
        <v>512342.25766840001</v>
      </c>
      <c r="AZ91" s="26">
        <f t="shared" si="118"/>
        <v>-467.74870000000101</v>
      </c>
      <c r="BA91" s="22">
        <v>0</v>
      </c>
      <c r="BB91" s="22">
        <f t="shared" si="119"/>
        <v>42432.653827795002</v>
      </c>
      <c r="BC91" s="22">
        <f t="shared" si="120"/>
        <v>42900.402527794999</v>
      </c>
      <c r="BD91" s="32">
        <f t="shared" si="121"/>
        <v>8.1827425443137591E-2</v>
      </c>
      <c r="BE91" s="32">
        <f t="shared" si="122"/>
        <v>8.3733874935534108E-2</v>
      </c>
      <c r="BF91" s="11"/>
      <c r="BG91" s="22">
        <v>518562.73856840003</v>
      </c>
      <c r="BH91" s="22">
        <v>6220.4808999999996</v>
      </c>
      <c r="BI91" s="22">
        <f t="shared" si="123"/>
        <v>512342.25766840001</v>
      </c>
      <c r="BJ91" s="26">
        <f t="shared" si="124"/>
        <v>-467.74870000000101</v>
      </c>
      <c r="BK91" s="22">
        <v>0</v>
      </c>
      <c r="BL91" s="22">
        <f t="shared" si="125"/>
        <v>42432.653827795002</v>
      </c>
      <c r="BM91" s="22">
        <f t="shared" si="126"/>
        <v>42900.402527794999</v>
      </c>
      <c r="BN91" s="32">
        <f t="shared" si="127"/>
        <v>8.1827425443137591E-2</v>
      </c>
      <c r="BO91" s="32">
        <f t="shared" si="128"/>
        <v>8.3733874935534108E-2</v>
      </c>
      <c r="BP91" s="42"/>
      <c r="BQ91" s="22">
        <v>517217.68669249874</v>
      </c>
      <c r="BR91" s="22">
        <v>6220.4808999999996</v>
      </c>
      <c r="BS91" s="22">
        <f t="shared" si="129"/>
        <v>510997.20579249872</v>
      </c>
      <c r="BT91" s="26">
        <f t="shared" si="130"/>
        <v>-467.74870000000101</v>
      </c>
      <c r="BU91" s="22">
        <v>0</v>
      </c>
      <c r="BV91" s="22">
        <f t="shared" si="131"/>
        <v>41087.60195189371</v>
      </c>
      <c r="BW91" s="22">
        <f t="shared" si="132"/>
        <v>41555.350651893707</v>
      </c>
      <c r="BX91" s="32">
        <f t="shared" si="133"/>
        <v>7.9439669232196058E-2</v>
      </c>
      <c r="BY91" s="32">
        <f t="shared" si="134"/>
        <v>8.1322070220415529E-2</v>
      </c>
      <c r="BZ91" s="42"/>
      <c r="CA91" s="22">
        <v>518251.93279442086</v>
      </c>
      <c r="CB91" s="22">
        <v>6220.4808999999996</v>
      </c>
      <c r="CC91" s="22">
        <f t="shared" si="135"/>
        <v>512031.45189442084</v>
      </c>
      <c r="CD91" s="26">
        <f t="shared" si="136"/>
        <v>-467.74870000000101</v>
      </c>
      <c r="CE91" s="22">
        <v>0</v>
      </c>
      <c r="CF91" s="22">
        <f t="shared" si="137"/>
        <v>42121.848053815833</v>
      </c>
      <c r="CG91" s="22">
        <f t="shared" si="138"/>
        <v>42589.596753815829</v>
      </c>
      <c r="CH91" s="32">
        <f t="shared" si="139"/>
        <v>8.1276779474211136E-2</v>
      </c>
      <c r="CI91" s="32">
        <f t="shared" si="140"/>
        <v>8.3177696597039635E-2</v>
      </c>
      <c r="CJ91" s="42"/>
      <c r="CK91" s="22">
        <v>517941.12702044181</v>
      </c>
      <c r="CL91" s="22">
        <v>6220.4808999999996</v>
      </c>
      <c r="CM91" s="22">
        <f t="shared" si="141"/>
        <v>511720.64612044179</v>
      </c>
      <c r="CN91" s="26">
        <f t="shared" si="142"/>
        <v>-467.74870000000101</v>
      </c>
      <c r="CO91" s="22">
        <v>0</v>
      </c>
      <c r="CP91" s="22">
        <f t="shared" si="143"/>
        <v>41811.04227983678</v>
      </c>
      <c r="CQ91" s="22">
        <f t="shared" si="144"/>
        <v>42278.790979836776</v>
      </c>
      <c r="CR91" s="32">
        <f t="shared" si="145"/>
        <v>8.0725472642736482E-2</v>
      </c>
      <c r="CS91" s="32">
        <f t="shared" si="146"/>
        <v>8.2620842642111753E-2</v>
      </c>
      <c r="CT91" s="42"/>
      <c r="CU91" s="22">
        <v>518562.73856840003</v>
      </c>
      <c r="CV91" s="22">
        <v>6220.4808999999996</v>
      </c>
      <c r="CW91" s="22">
        <f t="shared" si="147"/>
        <v>512342.25766840001</v>
      </c>
      <c r="CX91" s="26">
        <f t="shared" si="148"/>
        <v>-467.74870000000101</v>
      </c>
      <c r="CY91" s="22">
        <v>0</v>
      </c>
      <c r="CZ91" s="22">
        <f t="shared" si="149"/>
        <v>42432.653827795002</v>
      </c>
      <c r="DA91" s="22">
        <f t="shared" si="150"/>
        <v>42900.402527794999</v>
      </c>
      <c r="DB91" s="32">
        <f t="shared" si="151"/>
        <v>8.1827425443137591E-2</v>
      </c>
      <c r="DC91" s="32">
        <f t="shared" si="152"/>
        <v>8.3733874935534108E-2</v>
      </c>
      <c r="DD91" s="42"/>
      <c r="DE91" s="22">
        <v>518562.73856840003</v>
      </c>
      <c r="DF91" s="22">
        <v>6220.4808999999996</v>
      </c>
      <c r="DG91" s="22">
        <f t="shared" si="153"/>
        <v>512342.25766840001</v>
      </c>
      <c r="DH91" s="26">
        <f t="shared" si="154"/>
        <v>-467.74870000000101</v>
      </c>
      <c r="DI91" s="22">
        <v>0</v>
      </c>
      <c r="DJ91" s="22">
        <f t="shared" si="155"/>
        <v>42432.653827795002</v>
      </c>
      <c r="DK91" s="22">
        <f t="shared" si="156"/>
        <v>42900.402527794999</v>
      </c>
      <c r="DL91" s="32">
        <f t="shared" si="157"/>
        <v>8.1827425443137591E-2</v>
      </c>
      <c r="DM91" s="32">
        <f t="shared" si="158"/>
        <v>8.3733874935534108E-2</v>
      </c>
      <c r="DN91" s="42"/>
      <c r="DO91" s="22">
        <v>518562.73856840003</v>
      </c>
      <c r="DP91" s="22">
        <v>6220.4808999999996</v>
      </c>
      <c r="DQ91" s="22">
        <f t="shared" si="159"/>
        <v>512342.25766840001</v>
      </c>
      <c r="DR91" s="26">
        <f t="shared" si="160"/>
        <v>-467.74870000000101</v>
      </c>
      <c r="DS91" s="22">
        <v>0</v>
      </c>
      <c r="DT91" s="22">
        <f t="shared" si="161"/>
        <v>42432.653827795002</v>
      </c>
      <c r="DU91" s="22">
        <f t="shared" si="162"/>
        <v>42900.402527794999</v>
      </c>
      <c r="DV91" s="32">
        <f t="shared" si="163"/>
        <v>8.1827425443137591E-2</v>
      </c>
      <c r="DW91" s="32">
        <f t="shared" si="164"/>
        <v>8.3733874935534108E-2</v>
      </c>
      <c r="DX91" s="42"/>
      <c r="DY91" s="22">
        <v>516006.623866776</v>
      </c>
      <c r="DZ91" s="22">
        <v>6220.4808999999996</v>
      </c>
      <c r="EA91" s="22">
        <f t="shared" si="165"/>
        <v>509786.14296677598</v>
      </c>
      <c r="EB91" s="26">
        <f t="shared" si="166"/>
        <v>-467.74870000000101</v>
      </c>
      <c r="EC91" s="22">
        <v>-2556.1147016240307</v>
      </c>
      <c r="ED91" s="22">
        <f t="shared" si="167"/>
        <v>39876.539126170974</v>
      </c>
      <c r="EE91" s="22">
        <f t="shared" si="168"/>
        <v>40344.28782617097</v>
      </c>
      <c r="EF91" s="32">
        <f t="shared" si="169"/>
        <v>7.7279122557284086E-2</v>
      </c>
      <c r="EG91" s="32">
        <f t="shared" si="170"/>
        <v>7.9139632143356051E-2</v>
      </c>
      <c r="EH91" s="42"/>
      <c r="EI91" s="45">
        <v>-16959.803210590184</v>
      </c>
    </row>
    <row r="92" spans="1:139" x14ac:dyDescent="0.3">
      <c r="A92" s="20">
        <v>8912821</v>
      </c>
      <c r="B92" s="20" t="s">
        <v>215</v>
      </c>
      <c r="C92" s="21">
        <v>187</v>
      </c>
      <c r="D92" s="22">
        <v>850791.70524771092</v>
      </c>
      <c r="E92" s="22">
        <v>15230</v>
      </c>
      <c r="F92" s="22">
        <f t="shared" si="92"/>
        <v>835561.70524771092</v>
      </c>
      <c r="G92" s="11"/>
      <c r="H92" s="34">
        <v>187</v>
      </c>
      <c r="I92" s="22">
        <v>896440.83031981997</v>
      </c>
      <c r="J92" s="22">
        <v>15926.3125</v>
      </c>
      <c r="K92" s="22">
        <f t="shared" si="93"/>
        <v>880514.51781981997</v>
      </c>
      <c r="L92" s="26">
        <f t="shared" si="94"/>
        <v>696.3125</v>
      </c>
      <c r="M92" s="22">
        <v>0</v>
      </c>
      <c r="N92" s="22">
        <f t="shared" si="95"/>
        <v>45649.125072109047</v>
      </c>
      <c r="O92" s="22">
        <f t="shared" si="96"/>
        <v>44952.812572109047</v>
      </c>
      <c r="P92" s="32">
        <f t="shared" si="97"/>
        <v>5.0922630393601072E-2</v>
      </c>
      <c r="Q92" s="32">
        <f t="shared" si="98"/>
        <v>5.1052891987986231E-2</v>
      </c>
      <c r="R92" s="11"/>
      <c r="S92" s="22">
        <v>896440.83031981997</v>
      </c>
      <c r="T92" s="22">
        <v>15926.3125</v>
      </c>
      <c r="U92" s="22">
        <f t="shared" si="99"/>
        <v>880514.51781981997</v>
      </c>
      <c r="V92" s="26">
        <f t="shared" si="100"/>
        <v>696.3125</v>
      </c>
      <c r="W92" s="22">
        <v>0</v>
      </c>
      <c r="X92" s="22">
        <f t="shared" si="101"/>
        <v>45649.125072109047</v>
      </c>
      <c r="Y92" s="22">
        <f t="shared" si="102"/>
        <v>44952.812572109047</v>
      </c>
      <c r="Z92" s="32">
        <f t="shared" si="103"/>
        <v>5.0922630393601072E-2</v>
      </c>
      <c r="AA92" s="32">
        <f t="shared" si="104"/>
        <v>5.1052891987986231E-2</v>
      </c>
      <c r="AB92" s="42"/>
      <c r="AC92" s="22">
        <v>896440.83031981997</v>
      </c>
      <c r="AD92" s="22">
        <v>15926.3125</v>
      </c>
      <c r="AE92" s="22">
        <f t="shared" si="105"/>
        <v>880514.51781981997</v>
      </c>
      <c r="AF92" s="26">
        <f t="shared" si="106"/>
        <v>696.3125</v>
      </c>
      <c r="AG92" s="22">
        <v>0</v>
      </c>
      <c r="AH92" s="22">
        <f t="shared" si="107"/>
        <v>45649.125072109047</v>
      </c>
      <c r="AI92" s="22">
        <f t="shared" si="108"/>
        <v>44952.812572109047</v>
      </c>
      <c r="AJ92" s="32">
        <f t="shared" si="109"/>
        <v>5.0922630393601072E-2</v>
      </c>
      <c r="AK92" s="32">
        <f t="shared" si="110"/>
        <v>5.1052891987986231E-2</v>
      </c>
      <c r="AL92" s="11"/>
      <c r="AM92" s="22">
        <v>896440.83031981997</v>
      </c>
      <c r="AN92" s="22">
        <v>15926.3125</v>
      </c>
      <c r="AO92" s="22">
        <f t="shared" si="111"/>
        <v>880514.51781981997</v>
      </c>
      <c r="AP92" s="26">
        <f t="shared" si="112"/>
        <v>696.3125</v>
      </c>
      <c r="AQ92" s="22">
        <v>0</v>
      </c>
      <c r="AR92" s="22">
        <f t="shared" si="113"/>
        <v>45649.125072109047</v>
      </c>
      <c r="AS92" s="22">
        <f t="shared" si="114"/>
        <v>44952.812572109047</v>
      </c>
      <c r="AT92" s="32">
        <f t="shared" si="115"/>
        <v>5.0922630393601072E-2</v>
      </c>
      <c r="AU92" s="32">
        <f t="shared" si="116"/>
        <v>5.1052891987986231E-2</v>
      </c>
      <c r="AV92" s="42"/>
      <c r="AW92" s="22">
        <v>896440.83031981997</v>
      </c>
      <c r="AX92" s="22">
        <v>15926.3125</v>
      </c>
      <c r="AY92" s="22">
        <f t="shared" si="117"/>
        <v>880514.51781981997</v>
      </c>
      <c r="AZ92" s="26">
        <f t="shared" si="118"/>
        <v>696.3125</v>
      </c>
      <c r="BA92" s="22">
        <v>0</v>
      </c>
      <c r="BB92" s="22">
        <f t="shared" si="119"/>
        <v>45649.125072109047</v>
      </c>
      <c r="BC92" s="22">
        <f t="shared" si="120"/>
        <v>44952.812572109047</v>
      </c>
      <c r="BD92" s="32">
        <f t="shared" si="121"/>
        <v>5.0922630393601072E-2</v>
      </c>
      <c r="BE92" s="32">
        <f t="shared" si="122"/>
        <v>5.1052891987986231E-2</v>
      </c>
      <c r="BF92" s="11"/>
      <c r="BG92" s="22">
        <v>896440.83031981997</v>
      </c>
      <c r="BH92" s="22">
        <v>15926.3125</v>
      </c>
      <c r="BI92" s="22">
        <f t="shared" si="123"/>
        <v>880514.51781981997</v>
      </c>
      <c r="BJ92" s="26">
        <f t="shared" si="124"/>
        <v>696.3125</v>
      </c>
      <c r="BK92" s="22">
        <v>0</v>
      </c>
      <c r="BL92" s="22">
        <f t="shared" si="125"/>
        <v>45649.125072109047</v>
      </c>
      <c r="BM92" s="22">
        <f t="shared" si="126"/>
        <v>44952.812572109047</v>
      </c>
      <c r="BN92" s="32">
        <f t="shared" si="127"/>
        <v>5.0922630393601072E-2</v>
      </c>
      <c r="BO92" s="32">
        <f t="shared" si="128"/>
        <v>5.1052891987986231E-2</v>
      </c>
      <c r="BP92" s="42"/>
      <c r="BQ92" s="22">
        <v>893548.01797561487</v>
      </c>
      <c r="BR92" s="22">
        <v>15926.3125</v>
      </c>
      <c r="BS92" s="22">
        <f t="shared" si="129"/>
        <v>877621.70547561487</v>
      </c>
      <c r="BT92" s="26">
        <f t="shared" si="130"/>
        <v>696.3125</v>
      </c>
      <c r="BU92" s="22">
        <v>0</v>
      </c>
      <c r="BV92" s="22">
        <f t="shared" si="131"/>
        <v>42756.312727903947</v>
      </c>
      <c r="BW92" s="22">
        <f t="shared" si="132"/>
        <v>42060.000227903947</v>
      </c>
      <c r="BX92" s="32">
        <f t="shared" si="133"/>
        <v>4.7850044841206037E-2</v>
      </c>
      <c r="BY92" s="32">
        <f t="shared" si="134"/>
        <v>4.7924977203144849E-2</v>
      </c>
      <c r="BZ92" s="42"/>
      <c r="CA92" s="22">
        <v>895683.12582495483</v>
      </c>
      <c r="CB92" s="22">
        <v>15926.3125</v>
      </c>
      <c r="CC92" s="22">
        <f t="shared" si="135"/>
        <v>879756.81332495483</v>
      </c>
      <c r="CD92" s="26">
        <f t="shared" si="136"/>
        <v>696.3125</v>
      </c>
      <c r="CE92" s="22">
        <v>0</v>
      </c>
      <c r="CF92" s="22">
        <f t="shared" si="137"/>
        <v>44891.420577243902</v>
      </c>
      <c r="CG92" s="22">
        <f t="shared" si="138"/>
        <v>44195.108077243902</v>
      </c>
      <c r="CH92" s="32">
        <f t="shared" si="139"/>
        <v>5.0119756957458995E-2</v>
      </c>
      <c r="CI92" s="32">
        <f t="shared" si="140"/>
        <v>5.0235596255529771E-2</v>
      </c>
      <c r="CJ92" s="42"/>
      <c r="CK92" s="22">
        <v>894925.42133008968</v>
      </c>
      <c r="CL92" s="22">
        <v>15926.3125</v>
      </c>
      <c r="CM92" s="22">
        <f t="shared" si="141"/>
        <v>878999.10883008968</v>
      </c>
      <c r="CN92" s="26">
        <f t="shared" si="142"/>
        <v>696.3125</v>
      </c>
      <c r="CO92" s="22">
        <v>0</v>
      </c>
      <c r="CP92" s="22">
        <f t="shared" si="143"/>
        <v>44133.716082378756</v>
      </c>
      <c r="CQ92" s="22">
        <f t="shared" si="144"/>
        <v>43437.403582378756</v>
      </c>
      <c r="CR92" s="32">
        <f t="shared" si="145"/>
        <v>4.9315523987221957E-2</v>
      </c>
      <c r="CS92" s="32">
        <f t="shared" si="146"/>
        <v>4.9416891491724138E-2</v>
      </c>
      <c r="CT92" s="42"/>
      <c r="CU92" s="22">
        <v>896440.83031981997</v>
      </c>
      <c r="CV92" s="22">
        <v>15926.3125</v>
      </c>
      <c r="CW92" s="22">
        <f t="shared" si="147"/>
        <v>880514.51781981997</v>
      </c>
      <c r="CX92" s="26">
        <f t="shared" si="148"/>
        <v>696.3125</v>
      </c>
      <c r="CY92" s="22">
        <v>0</v>
      </c>
      <c r="CZ92" s="22">
        <f t="shared" si="149"/>
        <v>45649.125072109047</v>
      </c>
      <c r="DA92" s="22">
        <f t="shared" si="150"/>
        <v>44952.812572109047</v>
      </c>
      <c r="DB92" s="32">
        <f t="shared" si="151"/>
        <v>5.0922630393601072E-2</v>
      </c>
      <c r="DC92" s="32">
        <f t="shared" si="152"/>
        <v>5.1052891987986231E-2</v>
      </c>
      <c r="DD92" s="42"/>
      <c r="DE92" s="22">
        <v>896440.83031981997</v>
      </c>
      <c r="DF92" s="22">
        <v>15926.3125</v>
      </c>
      <c r="DG92" s="22">
        <f t="shared" si="153"/>
        <v>880514.51781981997</v>
      </c>
      <c r="DH92" s="26">
        <f t="shared" si="154"/>
        <v>696.3125</v>
      </c>
      <c r="DI92" s="22">
        <v>0</v>
      </c>
      <c r="DJ92" s="22">
        <f t="shared" si="155"/>
        <v>45649.125072109047</v>
      </c>
      <c r="DK92" s="22">
        <f t="shared" si="156"/>
        <v>44952.812572109047</v>
      </c>
      <c r="DL92" s="32">
        <f t="shared" si="157"/>
        <v>5.0922630393601072E-2</v>
      </c>
      <c r="DM92" s="32">
        <f t="shared" si="158"/>
        <v>5.1052891987986231E-2</v>
      </c>
      <c r="DN92" s="42"/>
      <c r="DO92" s="22">
        <v>896440.83031981997</v>
      </c>
      <c r="DP92" s="22">
        <v>15926.3125</v>
      </c>
      <c r="DQ92" s="22">
        <f t="shared" si="159"/>
        <v>880514.51781981997</v>
      </c>
      <c r="DR92" s="26">
        <f t="shared" si="160"/>
        <v>696.3125</v>
      </c>
      <c r="DS92" s="22">
        <v>0</v>
      </c>
      <c r="DT92" s="22">
        <f t="shared" si="161"/>
        <v>45649.125072109047</v>
      </c>
      <c r="DU92" s="22">
        <f t="shared" si="162"/>
        <v>44952.812572109047</v>
      </c>
      <c r="DV92" s="32">
        <f t="shared" si="163"/>
        <v>5.0922630393601072E-2</v>
      </c>
      <c r="DW92" s="32">
        <f t="shared" si="164"/>
        <v>5.1052891987986231E-2</v>
      </c>
      <c r="DX92" s="42"/>
      <c r="DY92" s="22">
        <v>896440.83031981997</v>
      </c>
      <c r="DZ92" s="22">
        <v>15926.3125</v>
      </c>
      <c r="EA92" s="22">
        <f t="shared" si="165"/>
        <v>880514.51781981997</v>
      </c>
      <c r="EB92" s="26">
        <f t="shared" si="166"/>
        <v>696.3125</v>
      </c>
      <c r="EC92" s="22">
        <v>0</v>
      </c>
      <c r="ED92" s="22">
        <f t="shared" si="167"/>
        <v>45649.125072109047</v>
      </c>
      <c r="EE92" s="22">
        <f t="shared" si="168"/>
        <v>44952.812572109047</v>
      </c>
      <c r="EF92" s="32">
        <f t="shared" si="169"/>
        <v>5.0922630393601072E-2</v>
      </c>
      <c r="EG92" s="32">
        <f t="shared" si="170"/>
        <v>5.1052891987986231E-2</v>
      </c>
      <c r="EH92" s="42"/>
      <c r="EI92" s="45">
        <v>3045.3371769814066</v>
      </c>
    </row>
    <row r="93" spans="1:139" x14ac:dyDescent="0.3">
      <c r="A93" s="20">
        <v>8912822</v>
      </c>
      <c r="B93" s="20" t="s">
        <v>216</v>
      </c>
      <c r="C93" s="21">
        <v>260</v>
      </c>
      <c r="D93" s="22">
        <v>1129005.4225593985</v>
      </c>
      <c r="E93" s="22">
        <v>20103.600000000002</v>
      </c>
      <c r="F93" s="22">
        <f t="shared" si="92"/>
        <v>1108901.8225593984</v>
      </c>
      <c r="G93" s="11"/>
      <c r="H93" s="34">
        <v>260</v>
      </c>
      <c r="I93" s="22">
        <v>1166322.7324999999</v>
      </c>
      <c r="J93" s="22">
        <v>21022.732499999998</v>
      </c>
      <c r="K93" s="22">
        <f t="shared" si="93"/>
        <v>1145300</v>
      </c>
      <c r="L93" s="26">
        <f t="shared" si="94"/>
        <v>919.13249999999607</v>
      </c>
      <c r="M93" s="22">
        <v>0</v>
      </c>
      <c r="N93" s="22">
        <f t="shared" si="95"/>
        <v>37317.309940601466</v>
      </c>
      <c r="O93" s="22">
        <f t="shared" si="96"/>
        <v>36398.177440601634</v>
      </c>
      <c r="P93" s="32">
        <f t="shared" si="97"/>
        <v>3.1995698018002464E-2</v>
      </c>
      <c r="Q93" s="32">
        <f t="shared" si="98"/>
        <v>3.1780474496290609E-2</v>
      </c>
      <c r="R93" s="11"/>
      <c r="S93" s="22">
        <v>1166322.7324999999</v>
      </c>
      <c r="T93" s="22">
        <v>21022.732499999998</v>
      </c>
      <c r="U93" s="22">
        <f t="shared" si="99"/>
        <v>1145300</v>
      </c>
      <c r="V93" s="26">
        <f t="shared" si="100"/>
        <v>919.13249999999607</v>
      </c>
      <c r="W93" s="22">
        <v>0</v>
      </c>
      <c r="X93" s="22">
        <f t="shared" si="101"/>
        <v>37317.309940601466</v>
      </c>
      <c r="Y93" s="22">
        <f t="shared" si="102"/>
        <v>36398.177440601634</v>
      </c>
      <c r="Z93" s="32">
        <f t="shared" si="103"/>
        <v>3.1995698018002464E-2</v>
      </c>
      <c r="AA93" s="32">
        <f t="shared" si="104"/>
        <v>3.1780474496290609E-2</v>
      </c>
      <c r="AB93" s="42"/>
      <c r="AC93" s="22">
        <v>1166322.7324999999</v>
      </c>
      <c r="AD93" s="22">
        <v>21022.732499999998</v>
      </c>
      <c r="AE93" s="22">
        <f t="shared" si="105"/>
        <v>1145300</v>
      </c>
      <c r="AF93" s="26">
        <f t="shared" si="106"/>
        <v>919.13249999999607</v>
      </c>
      <c r="AG93" s="22">
        <v>0</v>
      </c>
      <c r="AH93" s="22">
        <f t="shared" si="107"/>
        <v>37317.309940601466</v>
      </c>
      <c r="AI93" s="22">
        <f t="shared" si="108"/>
        <v>36398.177440601634</v>
      </c>
      <c r="AJ93" s="32">
        <f t="shared" si="109"/>
        <v>3.1995698018002464E-2</v>
      </c>
      <c r="AK93" s="32">
        <f t="shared" si="110"/>
        <v>3.1780474496290609E-2</v>
      </c>
      <c r="AL93" s="11"/>
      <c r="AM93" s="22">
        <v>1166322.7324999999</v>
      </c>
      <c r="AN93" s="22">
        <v>21022.732499999998</v>
      </c>
      <c r="AO93" s="22">
        <f t="shared" si="111"/>
        <v>1145300</v>
      </c>
      <c r="AP93" s="26">
        <f t="shared" si="112"/>
        <v>919.13249999999607</v>
      </c>
      <c r="AQ93" s="22">
        <v>0</v>
      </c>
      <c r="AR93" s="22">
        <f t="shared" si="113"/>
        <v>37317.309940601466</v>
      </c>
      <c r="AS93" s="22">
        <f t="shared" si="114"/>
        <v>36398.177440601634</v>
      </c>
      <c r="AT93" s="32">
        <f t="shared" si="115"/>
        <v>3.1995698018002464E-2</v>
      </c>
      <c r="AU93" s="32">
        <f t="shared" si="116"/>
        <v>3.1780474496290609E-2</v>
      </c>
      <c r="AV93" s="42"/>
      <c r="AW93" s="22">
        <v>1166322.7324999999</v>
      </c>
      <c r="AX93" s="22">
        <v>21022.732499999998</v>
      </c>
      <c r="AY93" s="22">
        <f t="shared" si="117"/>
        <v>1145300</v>
      </c>
      <c r="AZ93" s="26">
        <f t="shared" si="118"/>
        <v>919.13249999999607</v>
      </c>
      <c r="BA93" s="22">
        <v>0</v>
      </c>
      <c r="BB93" s="22">
        <f t="shared" si="119"/>
        <v>37317.309940601466</v>
      </c>
      <c r="BC93" s="22">
        <f t="shared" si="120"/>
        <v>36398.177440601634</v>
      </c>
      <c r="BD93" s="32">
        <f t="shared" si="121"/>
        <v>3.1995698018002464E-2</v>
      </c>
      <c r="BE93" s="32">
        <f t="shared" si="122"/>
        <v>3.1780474496290609E-2</v>
      </c>
      <c r="BF93" s="11"/>
      <c r="BG93" s="22">
        <v>1166322.7324999999</v>
      </c>
      <c r="BH93" s="22">
        <v>21022.732499999998</v>
      </c>
      <c r="BI93" s="22">
        <f t="shared" si="123"/>
        <v>1145300</v>
      </c>
      <c r="BJ93" s="26">
        <f t="shared" si="124"/>
        <v>919.13249999999607</v>
      </c>
      <c r="BK93" s="22">
        <v>0</v>
      </c>
      <c r="BL93" s="22">
        <f t="shared" si="125"/>
        <v>37317.309940601466</v>
      </c>
      <c r="BM93" s="22">
        <f t="shared" si="126"/>
        <v>36398.177440601634</v>
      </c>
      <c r="BN93" s="32">
        <f t="shared" si="127"/>
        <v>3.1995698018002464E-2</v>
      </c>
      <c r="BO93" s="32">
        <f t="shared" si="128"/>
        <v>3.1780474496290609E-2</v>
      </c>
      <c r="BP93" s="42"/>
      <c r="BQ93" s="22">
        <v>1166322.7324999999</v>
      </c>
      <c r="BR93" s="22">
        <v>21022.732499999998</v>
      </c>
      <c r="BS93" s="22">
        <f t="shared" si="129"/>
        <v>1145300</v>
      </c>
      <c r="BT93" s="26">
        <f t="shared" si="130"/>
        <v>919.13249999999607</v>
      </c>
      <c r="BU93" s="22">
        <v>0</v>
      </c>
      <c r="BV93" s="22">
        <f t="shared" si="131"/>
        <v>37317.309940601466</v>
      </c>
      <c r="BW93" s="22">
        <f t="shared" si="132"/>
        <v>36398.177440601634</v>
      </c>
      <c r="BX93" s="32">
        <f t="shared" si="133"/>
        <v>3.1995698018002464E-2</v>
      </c>
      <c r="BY93" s="32">
        <f t="shared" si="134"/>
        <v>3.1780474496290609E-2</v>
      </c>
      <c r="BZ93" s="42"/>
      <c r="CA93" s="22">
        <v>1166322.7324999999</v>
      </c>
      <c r="CB93" s="22">
        <v>21022.732499999998</v>
      </c>
      <c r="CC93" s="22">
        <f t="shared" si="135"/>
        <v>1145300</v>
      </c>
      <c r="CD93" s="26">
        <f t="shared" si="136"/>
        <v>919.13249999999607</v>
      </c>
      <c r="CE93" s="22">
        <v>0</v>
      </c>
      <c r="CF93" s="22">
        <f t="shared" si="137"/>
        <v>37317.309940601466</v>
      </c>
      <c r="CG93" s="22">
        <f t="shared" si="138"/>
        <v>36398.177440601634</v>
      </c>
      <c r="CH93" s="32">
        <f t="shared" si="139"/>
        <v>3.1995698018002464E-2</v>
      </c>
      <c r="CI93" s="32">
        <f t="shared" si="140"/>
        <v>3.1780474496290609E-2</v>
      </c>
      <c r="CJ93" s="42"/>
      <c r="CK93" s="22">
        <v>1166322.7324999999</v>
      </c>
      <c r="CL93" s="22">
        <v>21022.732499999998</v>
      </c>
      <c r="CM93" s="22">
        <f t="shared" si="141"/>
        <v>1145300</v>
      </c>
      <c r="CN93" s="26">
        <f t="shared" si="142"/>
        <v>919.13249999999607</v>
      </c>
      <c r="CO93" s="22">
        <v>0</v>
      </c>
      <c r="CP93" s="22">
        <f t="shared" si="143"/>
        <v>37317.309940601466</v>
      </c>
      <c r="CQ93" s="22">
        <f t="shared" si="144"/>
        <v>36398.177440601634</v>
      </c>
      <c r="CR93" s="32">
        <f t="shared" si="145"/>
        <v>3.1995698018002464E-2</v>
      </c>
      <c r="CS93" s="32">
        <f t="shared" si="146"/>
        <v>3.1780474496290609E-2</v>
      </c>
      <c r="CT93" s="42"/>
      <c r="CU93" s="22">
        <v>1166322.7324999999</v>
      </c>
      <c r="CV93" s="22">
        <v>21022.732499999998</v>
      </c>
      <c r="CW93" s="22">
        <f t="shared" si="147"/>
        <v>1145300</v>
      </c>
      <c r="CX93" s="26">
        <f t="shared" si="148"/>
        <v>919.13249999999607</v>
      </c>
      <c r="CY93" s="22">
        <v>0</v>
      </c>
      <c r="CZ93" s="22">
        <f t="shared" si="149"/>
        <v>37317.309940601466</v>
      </c>
      <c r="DA93" s="22">
        <f t="shared" si="150"/>
        <v>36398.177440601634</v>
      </c>
      <c r="DB93" s="32">
        <f t="shared" si="151"/>
        <v>3.1995698018002464E-2</v>
      </c>
      <c r="DC93" s="32">
        <f t="shared" si="152"/>
        <v>3.1780474496290609E-2</v>
      </c>
      <c r="DD93" s="42"/>
      <c r="DE93" s="22">
        <v>1166322.7324999999</v>
      </c>
      <c r="DF93" s="22">
        <v>21022.732499999998</v>
      </c>
      <c r="DG93" s="22">
        <f t="shared" si="153"/>
        <v>1145300</v>
      </c>
      <c r="DH93" s="26">
        <f t="shared" si="154"/>
        <v>919.13249999999607</v>
      </c>
      <c r="DI93" s="22">
        <v>0</v>
      </c>
      <c r="DJ93" s="22">
        <f t="shared" si="155"/>
        <v>37317.309940601466</v>
      </c>
      <c r="DK93" s="22">
        <f t="shared" si="156"/>
        <v>36398.177440601634</v>
      </c>
      <c r="DL93" s="32">
        <f t="shared" si="157"/>
        <v>3.1995698018002464E-2</v>
      </c>
      <c r="DM93" s="32">
        <f t="shared" si="158"/>
        <v>3.1780474496290609E-2</v>
      </c>
      <c r="DN93" s="42"/>
      <c r="DO93" s="22">
        <v>1166322.7324999999</v>
      </c>
      <c r="DP93" s="22">
        <v>21022.732499999998</v>
      </c>
      <c r="DQ93" s="22">
        <f t="shared" si="159"/>
        <v>1145300</v>
      </c>
      <c r="DR93" s="26">
        <f t="shared" si="160"/>
        <v>919.13249999999607</v>
      </c>
      <c r="DS93" s="22">
        <v>0</v>
      </c>
      <c r="DT93" s="22">
        <f t="shared" si="161"/>
        <v>37317.309940601466</v>
      </c>
      <c r="DU93" s="22">
        <f t="shared" si="162"/>
        <v>36398.177440601634</v>
      </c>
      <c r="DV93" s="32">
        <f t="shared" si="163"/>
        <v>3.1995698018002464E-2</v>
      </c>
      <c r="DW93" s="32">
        <f t="shared" si="164"/>
        <v>3.1780474496290609E-2</v>
      </c>
      <c r="DX93" s="42"/>
      <c r="DY93" s="22">
        <v>1166322.7324999999</v>
      </c>
      <c r="DZ93" s="22">
        <v>21022.732499999998</v>
      </c>
      <c r="EA93" s="22">
        <f t="shared" si="165"/>
        <v>1145300</v>
      </c>
      <c r="EB93" s="26">
        <f t="shared" si="166"/>
        <v>919.13249999999607</v>
      </c>
      <c r="EC93" s="22">
        <v>0</v>
      </c>
      <c r="ED93" s="22">
        <f t="shared" si="167"/>
        <v>37317.309940601466</v>
      </c>
      <c r="EE93" s="22">
        <f t="shared" si="168"/>
        <v>36398.177440601634</v>
      </c>
      <c r="EF93" s="32">
        <f t="shared" si="169"/>
        <v>3.1995698018002464E-2</v>
      </c>
      <c r="EG93" s="32">
        <f t="shared" si="170"/>
        <v>3.1780474496290609E-2</v>
      </c>
      <c r="EH93" s="42"/>
      <c r="EI93" s="45">
        <v>1.8225593984139548</v>
      </c>
    </row>
    <row r="94" spans="1:139" x14ac:dyDescent="0.3">
      <c r="A94" s="20">
        <v>8912826</v>
      </c>
      <c r="B94" s="20" t="s">
        <v>217</v>
      </c>
      <c r="C94" s="21">
        <v>162</v>
      </c>
      <c r="D94" s="22">
        <v>716027.59665999992</v>
      </c>
      <c r="E94" s="22">
        <v>16677.748799999998</v>
      </c>
      <c r="F94" s="22">
        <f t="shared" si="92"/>
        <v>699349.84785999998</v>
      </c>
      <c r="G94" s="11"/>
      <c r="H94" s="34">
        <v>162</v>
      </c>
      <c r="I94" s="22">
        <v>751492.89393999998</v>
      </c>
      <c r="J94" s="22">
        <v>14229.313200000001</v>
      </c>
      <c r="K94" s="22">
        <f t="shared" si="93"/>
        <v>737263.58074</v>
      </c>
      <c r="L94" s="26">
        <f t="shared" si="94"/>
        <v>-2448.4355999999971</v>
      </c>
      <c r="M94" s="22">
        <v>0</v>
      </c>
      <c r="N94" s="22">
        <f t="shared" si="95"/>
        <v>35465.297280000057</v>
      </c>
      <c r="O94" s="22">
        <f t="shared" si="96"/>
        <v>37913.732880000025</v>
      </c>
      <c r="P94" s="32">
        <f t="shared" si="97"/>
        <v>4.7193123935023722E-2</v>
      </c>
      <c r="Q94" s="32">
        <f t="shared" si="98"/>
        <v>5.1424936576882817E-2</v>
      </c>
      <c r="R94" s="11"/>
      <c r="S94" s="22">
        <v>751492.89393999998</v>
      </c>
      <c r="T94" s="22">
        <v>14229.313200000001</v>
      </c>
      <c r="U94" s="22">
        <f t="shared" si="99"/>
        <v>737263.58074</v>
      </c>
      <c r="V94" s="26">
        <f t="shared" si="100"/>
        <v>-2448.4355999999971</v>
      </c>
      <c r="W94" s="22">
        <v>0</v>
      </c>
      <c r="X94" s="22">
        <f t="shared" si="101"/>
        <v>35465.297280000057</v>
      </c>
      <c r="Y94" s="22">
        <f t="shared" si="102"/>
        <v>37913.732880000025</v>
      </c>
      <c r="Z94" s="32">
        <f t="shared" si="103"/>
        <v>4.7193123935023722E-2</v>
      </c>
      <c r="AA94" s="32">
        <f t="shared" si="104"/>
        <v>5.1424936576882817E-2</v>
      </c>
      <c r="AB94" s="42"/>
      <c r="AC94" s="22">
        <v>751492.89393999998</v>
      </c>
      <c r="AD94" s="22">
        <v>14229.313200000001</v>
      </c>
      <c r="AE94" s="22">
        <f t="shared" si="105"/>
        <v>737263.58074</v>
      </c>
      <c r="AF94" s="26">
        <f t="shared" si="106"/>
        <v>-2448.4355999999971</v>
      </c>
      <c r="AG94" s="22">
        <v>0</v>
      </c>
      <c r="AH94" s="22">
        <f t="shared" si="107"/>
        <v>35465.297280000057</v>
      </c>
      <c r="AI94" s="22">
        <f t="shared" si="108"/>
        <v>37913.732880000025</v>
      </c>
      <c r="AJ94" s="32">
        <f t="shared" si="109"/>
        <v>4.7193123935023722E-2</v>
      </c>
      <c r="AK94" s="32">
        <f t="shared" si="110"/>
        <v>5.1424936576882817E-2</v>
      </c>
      <c r="AL94" s="11"/>
      <c r="AM94" s="22">
        <v>751492.89393999998</v>
      </c>
      <c r="AN94" s="22">
        <v>14229.313200000001</v>
      </c>
      <c r="AO94" s="22">
        <f t="shared" si="111"/>
        <v>737263.58074</v>
      </c>
      <c r="AP94" s="26">
        <f t="shared" si="112"/>
        <v>-2448.4355999999971</v>
      </c>
      <c r="AQ94" s="22">
        <v>0</v>
      </c>
      <c r="AR94" s="22">
        <f t="shared" si="113"/>
        <v>35465.297280000057</v>
      </c>
      <c r="AS94" s="22">
        <f t="shared" si="114"/>
        <v>37913.732880000025</v>
      </c>
      <c r="AT94" s="32">
        <f t="shared" si="115"/>
        <v>4.7193123935023722E-2</v>
      </c>
      <c r="AU94" s="32">
        <f t="shared" si="116"/>
        <v>5.1424936576882817E-2</v>
      </c>
      <c r="AV94" s="42"/>
      <c r="AW94" s="22">
        <v>751492.89393999998</v>
      </c>
      <c r="AX94" s="22">
        <v>14229.313200000001</v>
      </c>
      <c r="AY94" s="22">
        <f t="shared" si="117"/>
        <v>737263.58074</v>
      </c>
      <c r="AZ94" s="26">
        <f t="shared" si="118"/>
        <v>-2448.4355999999971</v>
      </c>
      <c r="BA94" s="22">
        <v>0</v>
      </c>
      <c r="BB94" s="22">
        <f t="shared" si="119"/>
        <v>35465.297280000057</v>
      </c>
      <c r="BC94" s="22">
        <f t="shared" si="120"/>
        <v>37913.732880000025</v>
      </c>
      <c r="BD94" s="32">
        <f t="shared" si="121"/>
        <v>4.7193123935023722E-2</v>
      </c>
      <c r="BE94" s="32">
        <f t="shared" si="122"/>
        <v>5.1424936576882817E-2</v>
      </c>
      <c r="BF94" s="11"/>
      <c r="BG94" s="22">
        <v>751492.89393999998</v>
      </c>
      <c r="BH94" s="22">
        <v>14229.313200000001</v>
      </c>
      <c r="BI94" s="22">
        <f t="shared" si="123"/>
        <v>737263.58074</v>
      </c>
      <c r="BJ94" s="26">
        <f t="shared" si="124"/>
        <v>-2448.4355999999971</v>
      </c>
      <c r="BK94" s="22">
        <v>0</v>
      </c>
      <c r="BL94" s="22">
        <f t="shared" si="125"/>
        <v>35465.297280000057</v>
      </c>
      <c r="BM94" s="22">
        <f t="shared" si="126"/>
        <v>37913.732880000025</v>
      </c>
      <c r="BN94" s="32">
        <f t="shared" si="127"/>
        <v>4.7193123935023722E-2</v>
      </c>
      <c r="BO94" s="32">
        <f t="shared" si="128"/>
        <v>5.1424936576882817E-2</v>
      </c>
      <c r="BP94" s="42"/>
      <c r="BQ94" s="22">
        <v>750053.83200000005</v>
      </c>
      <c r="BR94" s="22">
        <v>14229.313200000001</v>
      </c>
      <c r="BS94" s="22">
        <f t="shared" si="129"/>
        <v>735824.51880000008</v>
      </c>
      <c r="BT94" s="26">
        <f t="shared" si="130"/>
        <v>-2448.4355999999971</v>
      </c>
      <c r="BU94" s="22">
        <v>0</v>
      </c>
      <c r="BV94" s="22">
        <f t="shared" si="131"/>
        <v>34026.23534000013</v>
      </c>
      <c r="BW94" s="22">
        <f t="shared" si="132"/>
        <v>36474.670940000098</v>
      </c>
      <c r="BX94" s="32">
        <f t="shared" si="133"/>
        <v>4.5365057664287924E-2</v>
      </c>
      <c r="BY94" s="32">
        <f t="shared" si="134"/>
        <v>4.9569795526090719E-2</v>
      </c>
      <c r="BZ94" s="42"/>
      <c r="CA94" s="22">
        <v>751047.29394</v>
      </c>
      <c r="CB94" s="22">
        <v>14229.313200000001</v>
      </c>
      <c r="CC94" s="22">
        <f t="shared" si="135"/>
        <v>736817.98074000003</v>
      </c>
      <c r="CD94" s="26">
        <f t="shared" si="136"/>
        <v>-2448.4355999999971</v>
      </c>
      <c r="CE94" s="22">
        <v>0</v>
      </c>
      <c r="CF94" s="22">
        <f t="shared" si="137"/>
        <v>35019.69728000008</v>
      </c>
      <c r="CG94" s="22">
        <f t="shared" si="138"/>
        <v>37468.132880000048</v>
      </c>
      <c r="CH94" s="32">
        <f t="shared" si="139"/>
        <v>4.662781899697218E-2</v>
      </c>
      <c r="CI94" s="32">
        <f t="shared" si="140"/>
        <v>5.08512738008512E-2</v>
      </c>
      <c r="CJ94" s="42"/>
      <c r="CK94" s="22">
        <v>750601.69394000003</v>
      </c>
      <c r="CL94" s="22">
        <v>14229.313200000001</v>
      </c>
      <c r="CM94" s="22">
        <f t="shared" si="141"/>
        <v>736372.38074000005</v>
      </c>
      <c r="CN94" s="26">
        <f t="shared" si="142"/>
        <v>-2448.4355999999971</v>
      </c>
      <c r="CO94" s="22">
        <v>0</v>
      </c>
      <c r="CP94" s="22">
        <f t="shared" si="143"/>
        <v>34574.097280000104</v>
      </c>
      <c r="CQ94" s="22">
        <f t="shared" si="144"/>
        <v>37022.532880000072</v>
      </c>
      <c r="CR94" s="32">
        <f t="shared" si="145"/>
        <v>4.6061842864377832E-2</v>
      </c>
      <c r="CS94" s="32">
        <f t="shared" si="146"/>
        <v>5.0276916745295566E-2</v>
      </c>
      <c r="CT94" s="42"/>
      <c r="CU94" s="22">
        <v>751492.89393999998</v>
      </c>
      <c r="CV94" s="22">
        <v>14229.313200000001</v>
      </c>
      <c r="CW94" s="22">
        <f t="shared" si="147"/>
        <v>737263.58074</v>
      </c>
      <c r="CX94" s="26">
        <f t="shared" si="148"/>
        <v>-2448.4355999999971</v>
      </c>
      <c r="CY94" s="22">
        <v>0</v>
      </c>
      <c r="CZ94" s="22">
        <f t="shared" si="149"/>
        <v>35465.297280000057</v>
      </c>
      <c r="DA94" s="22">
        <f t="shared" si="150"/>
        <v>37913.732880000025</v>
      </c>
      <c r="DB94" s="32">
        <f t="shared" si="151"/>
        <v>4.7193123935023722E-2</v>
      </c>
      <c r="DC94" s="32">
        <f t="shared" si="152"/>
        <v>5.1424936576882817E-2</v>
      </c>
      <c r="DD94" s="42"/>
      <c r="DE94" s="22">
        <v>751492.89393999998</v>
      </c>
      <c r="DF94" s="22">
        <v>14229.313200000001</v>
      </c>
      <c r="DG94" s="22">
        <f t="shared" si="153"/>
        <v>737263.58074</v>
      </c>
      <c r="DH94" s="26">
        <f t="shared" si="154"/>
        <v>-2448.4355999999971</v>
      </c>
      <c r="DI94" s="22">
        <v>0</v>
      </c>
      <c r="DJ94" s="22">
        <f t="shared" si="155"/>
        <v>35465.297280000057</v>
      </c>
      <c r="DK94" s="22">
        <f t="shared" si="156"/>
        <v>37913.732880000025</v>
      </c>
      <c r="DL94" s="32">
        <f t="shared" si="157"/>
        <v>4.7193123935023722E-2</v>
      </c>
      <c r="DM94" s="32">
        <f t="shared" si="158"/>
        <v>5.1424936576882817E-2</v>
      </c>
      <c r="DN94" s="42"/>
      <c r="DO94" s="22">
        <v>751492.89393999998</v>
      </c>
      <c r="DP94" s="22">
        <v>14229.313200000001</v>
      </c>
      <c r="DQ94" s="22">
        <f t="shared" si="159"/>
        <v>737263.58074</v>
      </c>
      <c r="DR94" s="26">
        <f t="shared" si="160"/>
        <v>-2448.4355999999971</v>
      </c>
      <c r="DS94" s="22">
        <v>0</v>
      </c>
      <c r="DT94" s="22">
        <f t="shared" si="161"/>
        <v>35465.297280000057</v>
      </c>
      <c r="DU94" s="22">
        <f t="shared" si="162"/>
        <v>37913.732880000025</v>
      </c>
      <c r="DV94" s="32">
        <f t="shared" si="163"/>
        <v>4.7193123935023722E-2</v>
      </c>
      <c r="DW94" s="32">
        <f t="shared" si="164"/>
        <v>5.1424936576882817E-2</v>
      </c>
      <c r="DX94" s="42"/>
      <c r="DY94" s="22">
        <v>751492.89393999998</v>
      </c>
      <c r="DZ94" s="22">
        <v>14229.313200000001</v>
      </c>
      <c r="EA94" s="22">
        <f t="shared" si="165"/>
        <v>737263.58074</v>
      </c>
      <c r="EB94" s="26">
        <f t="shared" si="166"/>
        <v>-2448.4355999999971</v>
      </c>
      <c r="EC94" s="22">
        <v>0</v>
      </c>
      <c r="ED94" s="22">
        <f t="shared" si="167"/>
        <v>35465.297280000057</v>
      </c>
      <c r="EE94" s="22">
        <f t="shared" si="168"/>
        <v>37913.732880000025</v>
      </c>
      <c r="EF94" s="32">
        <f t="shared" si="169"/>
        <v>4.7193123935023722E-2</v>
      </c>
      <c r="EG94" s="32">
        <f t="shared" si="170"/>
        <v>5.1424936576882817E-2</v>
      </c>
      <c r="EH94" s="42"/>
      <c r="EI94" s="45">
        <v>0</v>
      </c>
    </row>
    <row r="95" spans="1:139" x14ac:dyDescent="0.3">
      <c r="A95" s="20">
        <v>8912829</v>
      </c>
      <c r="B95" s="20" t="s">
        <v>218</v>
      </c>
      <c r="C95" s="21">
        <v>103</v>
      </c>
      <c r="D95" s="22">
        <v>546244.84056258155</v>
      </c>
      <c r="E95" s="22">
        <v>12915.04</v>
      </c>
      <c r="F95" s="22">
        <f t="shared" si="92"/>
        <v>533329.80056258151</v>
      </c>
      <c r="G95" s="11"/>
      <c r="H95" s="34">
        <v>103</v>
      </c>
      <c r="I95" s="22">
        <v>574767.51060845668</v>
      </c>
      <c r="J95" s="22">
        <v>13505.512999999999</v>
      </c>
      <c r="K95" s="22">
        <f t="shared" si="93"/>
        <v>561261.99760845664</v>
      </c>
      <c r="L95" s="26">
        <f t="shared" si="94"/>
        <v>590.47299999999814</v>
      </c>
      <c r="M95" s="22">
        <v>0</v>
      </c>
      <c r="N95" s="22">
        <f t="shared" si="95"/>
        <v>28522.670045875129</v>
      </c>
      <c r="O95" s="22">
        <f t="shared" si="96"/>
        <v>27932.197045875131</v>
      </c>
      <c r="P95" s="32">
        <f t="shared" si="97"/>
        <v>4.9624708285408554E-2</v>
      </c>
      <c r="Q95" s="32">
        <f t="shared" si="98"/>
        <v>4.9766770536566737E-2</v>
      </c>
      <c r="R95" s="11"/>
      <c r="S95" s="22">
        <v>574767.51060845668</v>
      </c>
      <c r="T95" s="22">
        <v>13505.512999999999</v>
      </c>
      <c r="U95" s="22">
        <f t="shared" si="99"/>
        <v>561261.99760845664</v>
      </c>
      <c r="V95" s="26">
        <f t="shared" si="100"/>
        <v>590.47299999999814</v>
      </c>
      <c r="W95" s="22">
        <v>0</v>
      </c>
      <c r="X95" s="22">
        <f t="shared" si="101"/>
        <v>28522.670045875129</v>
      </c>
      <c r="Y95" s="22">
        <f t="shared" si="102"/>
        <v>27932.197045875131</v>
      </c>
      <c r="Z95" s="32">
        <f t="shared" si="103"/>
        <v>4.9624708285408554E-2</v>
      </c>
      <c r="AA95" s="32">
        <f t="shared" si="104"/>
        <v>4.9766770536566737E-2</v>
      </c>
      <c r="AB95" s="42"/>
      <c r="AC95" s="22">
        <v>574767.51060845668</v>
      </c>
      <c r="AD95" s="22">
        <v>13505.512999999999</v>
      </c>
      <c r="AE95" s="22">
        <f t="shared" si="105"/>
        <v>561261.99760845664</v>
      </c>
      <c r="AF95" s="26">
        <f t="shared" si="106"/>
        <v>590.47299999999814</v>
      </c>
      <c r="AG95" s="22">
        <v>0</v>
      </c>
      <c r="AH95" s="22">
        <f t="shared" si="107"/>
        <v>28522.670045875129</v>
      </c>
      <c r="AI95" s="22">
        <f t="shared" si="108"/>
        <v>27932.197045875131</v>
      </c>
      <c r="AJ95" s="32">
        <f t="shared" si="109"/>
        <v>4.9624708285408554E-2</v>
      </c>
      <c r="AK95" s="32">
        <f t="shared" si="110"/>
        <v>4.9766770536566737E-2</v>
      </c>
      <c r="AL95" s="11"/>
      <c r="AM95" s="22">
        <v>574767.51060845668</v>
      </c>
      <c r="AN95" s="22">
        <v>13505.512999999999</v>
      </c>
      <c r="AO95" s="22">
        <f t="shared" si="111"/>
        <v>561261.99760845664</v>
      </c>
      <c r="AP95" s="26">
        <f t="shared" si="112"/>
        <v>590.47299999999814</v>
      </c>
      <c r="AQ95" s="22">
        <v>0</v>
      </c>
      <c r="AR95" s="22">
        <f t="shared" si="113"/>
        <v>28522.670045875129</v>
      </c>
      <c r="AS95" s="22">
        <f t="shared" si="114"/>
        <v>27932.197045875131</v>
      </c>
      <c r="AT95" s="32">
        <f t="shared" si="115"/>
        <v>4.9624708285408554E-2</v>
      </c>
      <c r="AU95" s="32">
        <f t="shared" si="116"/>
        <v>4.9766770536566737E-2</v>
      </c>
      <c r="AV95" s="42"/>
      <c r="AW95" s="22">
        <v>574767.51060845668</v>
      </c>
      <c r="AX95" s="22">
        <v>13505.512999999999</v>
      </c>
      <c r="AY95" s="22">
        <f t="shared" si="117"/>
        <v>561261.99760845664</v>
      </c>
      <c r="AZ95" s="26">
        <f t="shared" si="118"/>
        <v>590.47299999999814</v>
      </c>
      <c r="BA95" s="22">
        <v>0</v>
      </c>
      <c r="BB95" s="22">
        <f t="shared" si="119"/>
        <v>28522.670045875129</v>
      </c>
      <c r="BC95" s="22">
        <f t="shared" si="120"/>
        <v>27932.197045875131</v>
      </c>
      <c r="BD95" s="32">
        <f t="shared" si="121"/>
        <v>4.9624708285408554E-2</v>
      </c>
      <c r="BE95" s="32">
        <f t="shared" si="122"/>
        <v>4.9766770536566737E-2</v>
      </c>
      <c r="BF95" s="11"/>
      <c r="BG95" s="22">
        <v>574767.51060845668</v>
      </c>
      <c r="BH95" s="22">
        <v>13505.512999999999</v>
      </c>
      <c r="BI95" s="22">
        <f t="shared" si="123"/>
        <v>561261.99760845664</v>
      </c>
      <c r="BJ95" s="26">
        <f t="shared" si="124"/>
        <v>590.47299999999814</v>
      </c>
      <c r="BK95" s="22">
        <v>0</v>
      </c>
      <c r="BL95" s="22">
        <f t="shared" si="125"/>
        <v>28522.670045875129</v>
      </c>
      <c r="BM95" s="22">
        <f t="shared" si="126"/>
        <v>27932.197045875131</v>
      </c>
      <c r="BN95" s="32">
        <f t="shared" si="127"/>
        <v>4.9624708285408554E-2</v>
      </c>
      <c r="BO95" s="32">
        <f t="shared" si="128"/>
        <v>4.9766770536566737E-2</v>
      </c>
      <c r="BP95" s="42"/>
      <c r="BQ95" s="22">
        <v>573590.41915760294</v>
      </c>
      <c r="BR95" s="22">
        <v>13505.512999999999</v>
      </c>
      <c r="BS95" s="22">
        <f t="shared" si="129"/>
        <v>560084.90615760291</v>
      </c>
      <c r="BT95" s="26">
        <f t="shared" si="130"/>
        <v>590.47299999999814</v>
      </c>
      <c r="BU95" s="22">
        <v>0</v>
      </c>
      <c r="BV95" s="22">
        <f t="shared" si="131"/>
        <v>27345.57859502139</v>
      </c>
      <c r="BW95" s="22">
        <f t="shared" si="132"/>
        <v>26755.105595021392</v>
      </c>
      <c r="BX95" s="32">
        <f t="shared" si="133"/>
        <v>4.7674399156077546E-2</v>
      </c>
      <c r="BY95" s="32">
        <f t="shared" si="134"/>
        <v>4.7769731519050694E-2</v>
      </c>
      <c r="BZ95" s="42"/>
      <c r="CA95" s="22">
        <v>574457.03048779303</v>
      </c>
      <c r="CB95" s="22">
        <v>13505.512999999999</v>
      </c>
      <c r="CC95" s="22">
        <f t="shared" si="135"/>
        <v>560951.517487793</v>
      </c>
      <c r="CD95" s="26">
        <f t="shared" si="136"/>
        <v>590.47299999999814</v>
      </c>
      <c r="CE95" s="22">
        <v>0</v>
      </c>
      <c r="CF95" s="22">
        <f t="shared" si="137"/>
        <v>28212.189925211482</v>
      </c>
      <c r="CG95" s="22">
        <f t="shared" si="138"/>
        <v>27621.716925211484</v>
      </c>
      <c r="CH95" s="32">
        <f t="shared" si="139"/>
        <v>4.9111053443380182E-2</v>
      </c>
      <c r="CI95" s="32">
        <f t="shared" si="140"/>
        <v>4.9240827529827599E-2</v>
      </c>
      <c r="CJ95" s="42"/>
      <c r="CK95" s="22">
        <v>574146.55036712938</v>
      </c>
      <c r="CL95" s="22">
        <v>13505.512999999999</v>
      </c>
      <c r="CM95" s="22">
        <f t="shared" si="141"/>
        <v>560641.03736712935</v>
      </c>
      <c r="CN95" s="26">
        <f t="shared" si="142"/>
        <v>590.47299999999814</v>
      </c>
      <c r="CO95" s="22">
        <v>0</v>
      </c>
      <c r="CP95" s="22">
        <f t="shared" si="143"/>
        <v>27901.709804547834</v>
      </c>
      <c r="CQ95" s="22">
        <f t="shared" si="144"/>
        <v>27311.236804547836</v>
      </c>
      <c r="CR95" s="32">
        <f t="shared" si="145"/>
        <v>4.859684306507895E-2</v>
      </c>
      <c r="CS95" s="32">
        <f t="shared" si="146"/>
        <v>4.8714301994028646E-2</v>
      </c>
      <c r="CT95" s="42"/>
      <c r="CU95" s="22">
        <v>574767.51060845668</v>
      </c>
      <c r="CV95" s="22">
        <v>13505.512999999999</v>
      </c>
      <c r="CW95" s="22">
        <f t="shared" si="147"/>
        <v>561261.99760845664</v>
      </c>
      <c r="CX95" s="26">
        <f t="shared" si="148"/>
        <v>590.47299999999814</v>
      </c>
      <c r="CY95" s="22">
        <v>0</v>
      </c>
      <c r="CZ95" s="22">
        <f t="shared" si="149"/>
        <v>28522.670045875129</v>
      </c>
      <c r="DA95" s="22">
        <f t="shared" si="150"/>
        <v>27932.197045875131</v>
      </c>
      <c r="DB95" s="32">
        <f t="shared" si="151"/>
        <v>4.9624708285408554E-2</v>
      </c>
      <c r="DC95" s="32">
        <f t="shared" si="152"/>
        <v>4.9766770536566737E-2</v>
      </c>
      <c r="DD95" s="42"/>
      <c r="DE95" s="22">
        <v>574767.51060845668</v>
      </c>
      <c r="DF95" s="22">
        <v>13505.512999999999</v>
      </c>
      <c r="DG95" s="22">
        <f t="shared" si="153"/>
        <v>561261.99760845664</v>
      </c>
      <c r="DH95" s="26">
        <f t="shared" si="154"/>
        <v>590.47299999999814</v>
      </c>
      <c r="DI95" s="22">
        <v>0</v>
      </c>
      <c r="DJ95" s="22">
        <f t="shared" si="155"/>
        <v>28522.670045875129</v>
      </c>
      <c r="DK95" s="22">
        <f t="shared" si="156"/>
        <v>27932.197045875131</v>
      </c>
      <c r="DL95" s="32">
        <f t="shared" si="157"/>
        <v>4.9624708285408554E-2</v>
      </c>
      <c r="DM95" s="32">
        <f t="shared" si="158"/>
        <v>4.9766770536566737E-2</v>
      </c>
      <c r="DN95" s="42"/>
      <c r="DO95" s="22">
        <v>574767.51060845668</v>
      </c>
      <c r="DP95" s="22">
        <v>13505.512999999999</v>
      </c>
      <c r="DQ95" s="22">
        <f t="shared" si="159"/>
        <v>561261.99760845664</v>
      </c>
      <c r="DR95" s="26">
        <f t="shared" si="160"/>
        <v>590.47299999999814</v>
      </c>
      <c r="DS95" s="22">
        <v>0</v>
      </c>
      <c r="DT95" s="22">
        <f t="shared" si="161"/>
        <v>28522.670045875129</v>
      </c>
      <c r="DU95" s="22">
        <f t="shared" si="162"/>
        <v>27932.197045875131</v>
      </c>
      <c r="DV95" s="32">
        <f t="shared" si="163"/>
        <v>4.9624708285408554E-2</v>
      </c>
      <c r="DW95" s="32">
        <f t="shared" si="164"/>
        <v>4.9766770536566737E-2</v>
      </c>
      <c r="DX95" s="42"/>
      <c r="DY95" s="22">
        <v>574767.51060845668</v>
      </c>
      <c r="DZ95" s="22">
        <v>13505.512999999999</v>
      </c>
      <c r="EA95" s="22">
        <f t="shared" si="165"/>
        <v>561261.99760845664</v>
      </c>
      <c r="EB95" s="26">
        <f t="shared" si="166"/>
        <v>590.47299999999814</v>
      </c>
      <c r="EC95" s="22">
        <v>0</v>
      </c>
      <c r="ED95" s="22">
        <f t="shared" si="167"/>
        <v>28522.670045875129</v>
      </c>
      <c r="EE95" s="22">
        <f t="shared" si="168"/>
        <v>27932.197045875131</v>
      </c>
      <c r="EF95" s="32">
        <f t="shared" si="169"/>
        <v>4.9624708285408554E-2</v>
      </c>
      <c r="EG95" s="32">
        <f t="shared" si="170"/>
        <v>4.9766770536566737E-2</v>
      </c>
      <c r="EH95" s="42"/>
      <c r="EI95" s="45">
        <v>0</v>
      </c>
    </row>
    <row r="96" spans="1:139" x14ac:dyDescent="0.3">
      <c r="A96" s="20">
        <v>8912844</v>
      </c>
      <c r="B96" s="20" t="s">
        <v>28</v>
      </c>
      <c r="C96" s="21">
        <v>48</v>
      </c>
      <c r="D96" s="22">
        <v>337584.13113646809</v>
      </c>
      <c r="E96" s="22">
        <v>10787.9031</v>
      </c>
      <c r="F96" s="22">
        <f t="shared" si="92"/>
        <v>326796.22803646809</v>
      </c>
      <c r="G96" s="11"/>
      <c r="H96" s="34">
        <v>48</v>
      </c>
      <c r="I96" s="22">
        <v>345564.44</v>
      </c>
      <c r="J96" s="22">
        <v>9982.9439999999995</v>
      </c>
      <c r="K96" s="22">
        <f t="shared" si="93"/>
        <v>335581.49599999998</v>
      </c>
      <c r="L96" s="26">
        <f t="shared" si="94"/>
        <v>-804.95910000000003</v>
      </c>
      <c r="M96" s="22">
        <v>5309.7696829999768</v>
      </c>
      <c r="N96" s="22">
        <f t="shared" si="95"/>
        <v>7980.3088635319145</v>
      </c>
      <c r="O96" s="22">
        <f t="shared" si="96"/>
        <v>8785.2679635318927</v>
      </c>
      <c r="P96" s="32">
        <f t="shared" si="97"/>
        <v>2.309354765650052E-2</v>
      </c>
      <c r="Q96" s="32">
        <f t="shared" si="98"/>
        <v>2.6179238331817595E-2</v>
      </c>
      <c r="R96" s="11"/>
      <c r="S96" s="22">
        <v>345564.44</v>
      </c>
      <c r="T96" s="22">
        <v>9982.9439999999995</v>
      </c>
      <c r="U96" s="22">
        <f t="shared" si="99"/>
        <v>335581.49599999998</v>
      </c>
      <c r="V96" s="26">
        <f t="shared" si="100"/>
        <v>-804.95910000000003</v>
      </c>
      <c r="W96" s="22">
        <v>5309.7696829999768</v>
      </c>
      <c r="X96" s="22">
        <f t="shared" si="101"/>
        <v>7980.3088635319145</v>
      </c>
      <c r="Y96" s="22">
        <f t="shared" si="102"/>
        <v>8785.2679635318927</v>
      </c>
      <c r="Z96" s="32">
        <f t="shared" si="103"/>
        <v>2.309354765650052E-2</v>
      </c>
      <c r="AA96" s="32">
        <f t="shared" si="104"/>
        <v>2.6179238331817595E-2</v>
      </c>
      <c r="AB96" s="42"/>
      <c r="AC96" s="22">
        <v>346025.3456896125</v>
      </c>
      <c r="AD96" s="22">
        <v>9982.9439999999995</v>
      </c>
      <c r="AE96" s="22">
        <f t="shared" si="105"/>
        <v>336042.40168961248</v>
      </c>
      <c r="AF96" s="26">
        <f t="shared" si="106"/>
        <v>-804.95910000000003</v>
      </c>
      <c r="AG96" s="22">
        <v>5770.6753726124762</v>
      </c>
      <c r="AH96" s="22">
        <f t="shared" si="107"/>
        <v>8441.2145531444112</v>
      </c>
      <c r="AI96" s="22">
        <f t="shared" si="108"/>
        <v>9246.1736531443894</v>
      </c>
      <c r="AJ96" s="32">
        <f t="shared" si="109"/>
        <v>2.439478685100787E-2</v>
      </c>
      <c r="AK96" s="32">
        <f t="shared" si="110"/>
        <v>2.7514901710780748E-2</v>
      </c>
      <c r="AL96" s="11"/>
      <c r="AM96" s="22">
        <v>346025.3456896125</v>
      </c>
      <c r="AN96" s="22">
        <v>9982.9439999999995</v>
      </c>
      <c r="AO96" s="22">
        <f t="shared" si="111"/>
        <v>336042.40168961248</v>
      </c>
      <c r="AP96" s="26">
        <f t="shared" si="112"/>
        <v>-804.95910000000003</v>
      </c>
      <c r="AQ96" s="22">
        <v>5770.6753726124762</v>
      </c>
      <c r="AR96" s="22">
        <f t="shared" si="113"/>
        <v>8441.2145531444112</v>
      </c>
      <c r="AS96" s="22">
        <f t="shared" si="114"/>
        <v>9246.1736531443894</v>
      </c>
      <c r="AT96" s="32">
        <f t="shared" si="115"/>
        <v>2.439478685100787E-2</v>
      </c>
      <c r="AU96" s="32">
        <f t="shared" si="116"/>
        <v>2.7514901710780748E-2</v>
      </c>
      <c r="AV96" s="42"/>
      <c r="AW96" s="22">
        <v>346486.251379225</v>
      </c>
      <c r="AX96" s="22">
        <v>9982.9439999999995</v>
      </c>
      <c r="AY96" s="22">
        <f t="shared" si="117"/>
        <v>336503.30737922498</v>
      </c>
      <c r="AZ96" s="26">
        <f t="shared" si="118"/>
        <v>-804.95910000000003</v>
      </c>
      <c r="BA96" s="22">
        <v>6231.5810622249774</v>
      </c>
      <c r="BB96" s="22">
        <f t="shared" si="119"/>
        <v>8902.1202427569078</v>
      </c>
      <c r="BC96" s="22">
        <f t="shared" si="120"/>
        <v>9707.079342756886</v>
      </c>
      <c r="BD96" s="32">
        <f t="shared" si="121"/>
        <v>2.5692564156069918E-2</v>
      </c>
      <c r="BE96" s="32">
        <f t="shared" si="122"/>
        <v>2.8846906196429798E-2</v>
      </c>
      <c r="BF96" s="11"/>
      <c r="BG96" s="22">
        <v>346486.251379225</v>
      </c>
      <c r="BH96" s="22">
        <v>9982.9439999999995</v>
      </c>
      <c r="BI96" s="22">
        <f t="shared" si="123"/>
        <v>336503.30737922498</v>
      </c>
      <c r="BJ96" s="26">
        <f t="shared" si="124"/>
        <v>-804.95910000000003</v>
      </c>
      <c r="BK96" s="22">
        <v>6231.5810622249774</v>
      </c>
      <c r="BL96" s="22">
        <f t="shared" si="125"/>
        <v>8902.1202427569078</v>
      </c>
      <c r="BM96" s="22">
        <f t="shared" si="126"/>
        <v>9707.079342756886</v>
      </c>
      <c r="BN96" s="32">
        <f t="shared" si="127"/>
        <v>2.5692564156069918E-2</v>
      </c>
      <c r="BO96" s="32">
        <f t="shared" si="128"/>
        <v>2.8846906196429798E-2</v>
      </c>
      <c r="BP96" s="42"/>
      <c r="BQ96" s="22">
        <v>346486.251379225</v>
      </c>
      <c r="BR96" s="22">
        <v>9982.9439999999995</v>
      </c>
      <c r="BS96" s="22">
        <f t="shared" si="129"/>
        <v>336503.30737922498</v>
      </c>
      <c r="BT96" s="26">
        <f t="shared" si="130"/>
        <v>-804.95910000000003</v>
      </c>
      <c r="BU96" s="22">
        <v>6623.8184242250209</v>
      </c>
      <c r="BV96" s="22">
        <f t="shared" si="131"/>
        <v>8902.1202427569078</v>
      </c>
      <c r="BW96" s="22">
        <f t="shared" si="132"/>
        <v>9707.079342756886</v>
      </c>
      <c r="BX96" s="32">
        <f t="shared" si="133"/>
        <v>2.5692564156069918E-2</v>
      </c>
      <c r="BY96" s="32">
        <f t="shared" si="134"/>
        <v>2.8846906196429798E-2</v>
      </c>
      <c r="BZ96" s="42"/>
      <c r="CA96" s="22">
        <v>346486.251379225</v>
      </c>
      <c r="CB96" s="22">
        <v>9982.9439999999995</v>
      </c>
      <c r="CC96" s="22">
        <f t="shared" si="135"/>
        <v>336503.30737922498</v>
      </c>
      <c r="CD96" s="26">
        <f t="shared" si="136"/>
        <v>-804.95910000000003</v>
      </c>
      <c r="CE96" s="22">
        <v>6364.8210622249662</v>
      </c>
      <c r="CF96" s="22">
        <f t="shared" si="137"/>
        <v>8902.1202427569078</v>
      </c>
      <c r="CG96" s="22">
        <f t="shared" si="138"/>
        <v>9707.079342756886</v>
      </c>
      <c r="CH96" s="32">
        <f t="shared" si="139"/>
        <v>2.5692564156069918E-2</v>
      </c>
      <c r="CI96" s="32">
        <f t="shared" si="140"/>
        <v>2.8846906196429798E-2</v>
      </c>
      <c r="CJ96" s="42"/>
      <c r="CK96" s="22">
        <v>346486.251379225</v>
      </c>
      <c r="CL96" s="22">
        <v>9982.9439999999995</v>
      </c>
      <c r="CM96" s="22">
        <f t="shared" si="141"/>
        <v>336503.30737922498</v>
      </c>
      <c r="CN96" s="26">
        <f t="shared" si="142"/>
        <v>-804.95910000000003</v>
      </c>
      <c r="CO96" s="22">
        <v>6498.0610622249569</v>
      </c>
      <c r="CP96" s="22">
        <f t="shared" si="143"/>
        <v>8902.1202427569078</v>
      </c>
      <c r="CQ96" s="22">
        <f t="shared" si="144"/>
        <v>9707.079342756886</v>
      </c>
      <c r="CR96" s="32">
        <f t="shared" si="145"/>
        <v>2.5692564156069918E-2</v>
      </c>
      <c r="CS96" s="32">
        <f t="shared" si="146"/>
        <v>2.8846906196429798E-2</v>
      </c>
      <c r="CT96" s="42"/>
      <c r="CU96" s="22">
        <v>345564.44</v>
      </c>
      <c r="CV96" s="22">
        <v>9982.9439999999995</v>
      </c>
      <c r="CW96" s="22">
        <f t="shared" si="147"/>
        <v>335581.49599999998</v>
      </c>
      <c r="CX96" s="26">
        <f t="shared" si="148"/>
        <v>-804.95910000000003</v>
      </c>
      <c r="CY96" s="22">
        <v>5309.7696829999768</v>
      </c>
      <c r="CZ96" s="22">
        <f t="shared" si="149"/>
        <v>7980.3088635319145</v>
      </c>
      <c r="DA96" s="22">
        <f t="shared" si="150"/>
        <v>8785.2679635318927</v>
      </c>
      <c r="DB96" s="32">
        <f t="shared" si="151"/>
        <v>2.309354765650052E-2</v>
      </c>
      <c r="DC96" s="32">
        <f t="shared" si="152"/>
        <v>2.6179238331817595E-2</v>
      </c>
      <c r="DD96" s="42"/>
      <c r="DE96" s="22">
        <v>345564.44</v>
      </c>
      <c r="DF96" s="22">
        <v>9982.9439999999995</v>
      </c>
      <c r="DG96" s="22">
        <f t="shared" si="153"/>
        <v>335581.49599999998</v>
      </c>
      <c r="DH96" s="26">
        <f t="shared" si="154"/>
        <v>-804.95910000000003</v>
      </c>
      <c r="DI96" s="22">
        <v>5309.7696829999768</v>
      </c>
      <c r="DJ96" s="22">
        <f t="shared" si="155"/>
        <v>7980.3088635319145</v>
      </c>
      <c r="DK96" s="22">
        <f t="shared" si="156"/>
        <v>8785.2679635318927</v>
      </c>
      <c r="DL96" s="32">
        <f t="shared" si="157"/>
        <v>2.309354765650052E-2</v>
      </c>
      <c r="DM96" s="32">
        <f t="shared" si="158"/>
        <v>2.6179238331817595E-2</v>
      </c>
      <c r="DN96" s="42"/>
      <c r="DO96" s="22">
        <v>346486.251379225</v>
      </c>
      <c r="DP96" s="22">
        <v>9982.9439999999995</v>
      </c>
      <c r="DQ96" s="22">
        <f t="shared" si="159"/>
        <v>336503.30737922498</v>
      </c>
      <c r="DR96" s="26">
        <f t="shared" si="160"/>
        <v>-804.95910000000003</v>
      </c>
      <c r="DS96" s="22">
        <v>6231.5810622249774</v>
      </c>
      <c r="DT96" s="22">
        <f t="shared" si="161"/>
        <v>8902.1202427569078</v>
      </c>
      <c r="DU96" s="22">
        <f t="shared" si="162"/>
        <v>9707.079342756886</v>
      </c>
      <c r="DV96" s="32">
        <f t="shared" si="163"/>
        <v>2.5692564156069918E-2</v>
      </c>
      <c r="DW96" s="32">
        <f t="shared" si="164"/>
        <v>2.8846906196429798E-2</v>
      </c>
      <c r="DX96" s="42"/>
      <c r="DY96" s="22">
        <v>346486.251379225</v>
      </c>
      <c r="DZ96" s="22">
        <v>9982.9439999999995</v>
      </c>
      <c r="EA96" s="22">
        <f t="shared" si="165"/>
        <v>336503.30737922498</v>
      </c>
      <c r="EB96" s="26">
        <f t="shared" si="166"/>
        <v>-804.95910000000003</v>
      </c>
      <c r="EC96" s="22">
        <v>6231.5810622249774</v>
      </c>
      <c r="ED96" s="22">
        <f t="shared" si="167"/>
        <v>8902.1202427569078</v>
      </c>
      <c r="EE96" s="22">
        <f t="shared" si="168"/>
        <v>9707.079342756886</v>
      </c>
      <c r="EF96" s="32">
        <f t="shared" si="169"/>
        <v>2.5692564156069918E-2</v>
      </c>
      <c r="EG96" s="32">
        <f t="shared" si="170"/>
        <v>2.8846906196429798E-2</v>
      </c>
      <c r="EH96" s="42"/>
      <c r="EI96" s="45">
        <v>13127.766496468092</v>
      </c>
    </row>
    <row r="97" spans="1:139" x14ac:dyDescent="0.3">
      <c r="A97" s="20">
        <v>8912850</v>
      </c>
      <c r="B97" s="20" t="s">
        <v>158</v>
      </c>
      <c r="C97" s="21">
        <v>47</v>
      </c>
      <c r="D97" s="22">
        <v>336206.28865588654</v>
      </c>
      <c r="E97" s="22">
        <v>4191.2959999999994</v>
      </c>
      <c r="F97" s="22">
        <f t="shared" si="92"/>
        <v>332014.99265588657</v>
      </c>
      <c r="G97" s="11"/>
      <c r="H97" s="34">
        <v>47</v>
      </c>
      <c r="I97" s="22">
        <v>362821.5243151515</v>
      </c>
      <c r="J97" s="22">
        <v>4382.9211999999998</v>
      </c>
      <c r="K97" s="22">
        <f t="shared" si="93"/>
        <v>358438.60311515152</v>
      </c>
      <c r="L97" s="26">
        <f t="shared" si="94"/>
        <v>191.6252000000004</v>
      </c>
      <c r="M97" s="22">
        <v>0</v>
      </c>
      <c r="N97" s="22">
        <f t="shared" si="95"/>
        <v>26615.235659264959</v>
      </c>
      <c r="O97" s="22">
        <f t="shared" si="96"/>
        <v>26423.61045926495</v>
      </c>
      <c r="P97" s="32">
        <f t="shared" si="97"/>
        <v>7.3356275401529433E-2</v>
      </c>
      <c r="Q97" s="32">
        <f t="shared" si="98"/>
        <v>7.3718651477882632E-2</v>
      </c>
      <c r="R97" s="11"/>
      <c r="S97" s="22">
        <v>362821.5243151515</v>
      </c>
      <c r="T97" s="22">
        <v>4382.9211999999998</v>
      </c>
      <c r="U97" s="22">
        <f t="shared" si="99"/>
        <v>358438.60311515152</v>
      </c>
      <c r="V97" s="26">
        <f t="shared" si="100"/>
        <v>191.6252000000004</v>
      </c>
      <c r="W97" s="22">
        <v>0</v>
      </c>
      <c r="X97" s="22">
        <f t="shared" si="101"/>
        <v>26615.235659264959</v>
      </c>
      <c r="Y97" s="22">
        <f t="shared" si="102"/>
        <v>26423.61045926495</v>
      </c>
      <c r="Z97" s="32">
        <f t="shared" si="103"/>
        <v>7.3356275401529433E-2</v>
      </c>
      <c r="AA97" s="32">
        <f t="shared" si="104"/>
        <v>7.3718651477882632E-2</v>
      </c>
      <c r="AB97" s="42"/>
      <c r="AC97" s="22">
        <v>362821.5243151515</v>
      </c>
      <c r="AD97" s="22">
        <v>4382.9211999999998</v>
      </c>
      <c r="AE97" s="22">
        <f t="shared" si="105"/>
        <v>358438.60311515152</v>
      </c>
      <c r="AF97" s="26">
        <f t="shared" si="106"/>
        <v>191.6252000000004</v>
      </c>
      <c r="AG97" s="22">
        <v>0</v>
      </c>
      <c r="AH97" s="22">
        <f t="shared" si="107"/>
        <v>26615.235659264959</v>
      </c>
      <c r="AI97" s="22">
        <f t="shared" si="108"/>
        <v>26423.61045926495</v>
      </c>
      <c r="AJ97" s="32">
        <f t="shared" si="109"/>
        <v>7.3356275401529433E-2</v>
      </c>
      <c r="AK97" s="32">
        <f t="shared" si="110"/>
        <v>7.3718651477882632E-2</v>
      </c>
      <c r="AL97" s="11"/>
      <c r="AM97" s="22">
        <v>362821.5243151515</v>
      </c>
      <c r="AN97" s="22">
        <v>4382.9211999999998</v>
      </c>
      <c r="AO97" s="22">
        <f t="shared" si="111"/>
        <v>358438.60311515152</v>
      </c>
      <c r="AP97" s="26">
        <f t="shared" si="112"/>
        <v>191.6252000000004</v>
      </c>
      <c r="AQ97" s="22">
        <v>0</v>
      </c>
      <c r="AR97" s="22">
        <f t="shared" si="113"/>
        <v>26615.235659264959</v>
      </c>
      <c r="AS97" s="22">
        <f t="shared" si="114"/>
        <v>26423.61045926495</v>
      </c>
      <c r="AT97" s="32">
        <f t="shared" si="115"/>
        <v>7.3356275401529433E-2</v>
      </c>
      <c r="AU97" s="32">
        <f t="shared" si="116"/>
        <v>7.3718651477882632E-2</v>
      </c>
      <c r="AV97" s="42"/>
      <c r="AW97" s="22">
        <v>362821.5243151515</v>
      </c>
      <c r="AX97" s="22">
        <v>4382.9211999999998</v>
      </c>
      <c r="AY97" s="22">
        <f t="shared" si="117"/>
        <v>358438.60311515152</v>
      </c>
      <c r="AZ97" s="26">
        <f t="shared" si="118"/>
        <v>191.6252000000004</v>
      </c>
      <c r="BA97" s="22">
        <v>0</v>
      </c>
      <c r="BB97" s="22">
        <f t="shared" si="119"/>
        <v>26615.235659264959</v>
      </c>
      <c r="BC97" s="22">
        <f t="shared" si="120"/>
        <v>26423.61045926495</v>
      </c>
      <c r="BD97" s="32">
        <f t="shared" si="121"/>
        <v>7.3356275401529433E-2</v>
      </c>
      <c r="BE97" s="32">
        <f t="shared" si="122"/>
        <v>7.3718651477882632E-2</v>
      </c>
      <c r="BF97" s="11"/>
      <c r="BG97" s="22">
        <v>362821.5243151515</v>
      </c>
      <c r="BH97" s="22">
        <v>4382.9211999999998</v>
      </c>
      <c r="BI97" s="22">
        <f t="shared" si="123"/>
        <v>358438.60311515152</v>
      </c>
      <c r="BJ97" s="26">
        <f t="shared" si="124"/>
        <v>191.6252000000004</v>
      </c>
      <c r="BK97" s="22">
        <v>0</v>
      </c>
      <c r="BL97" s="22">
        <f t="shared" si="125"/>
        <v>26615.235659264959</v>
      </c>
      <c r="BM97" s="22">
        <f t="shared" si="126"/>
        <v>26423.61045926495</v>
      </c>
      <c r="BN97" s="32">
        <f t="shared" si="127"/>
        <v>7.3356275401529433E-2</v>
      </c>
      <c r="BO97" s="32">
        <f t="shared" si="128"/>
        <v>7.3718651477882632E-2</v>
      </c>
      <c r="BP97" s="42"/>
      <c r="BQ97" s="22">
        <v>362656.54406060604</v>
      </c>
      <c r="BR97" s="22">
        <v>4382.9211999999998</v>
      </c>
      <c r="BS97" s="22">
        <f t="shared" si="129"/>
        <v>358273.62286060606</v>
      </c>
      <c r="BT97" s="26">
        <f t="shared" si="130"/>
        <v>191.6252000000004</v>
      </c>
      <c r="BU97" s="22">
        <v>0</v>
      </c>
      <c r="BV97" s="22">
        <f t="shared" si="131"/>
        <v>26450.255404719501</v>
      </c>
      <c r="BW97" s="22">
        <f t="shared" si="132"/>
        <v>26258.630204719491</v>
      </c>
      <c r="BX97" s="32">
        <f t="shared" si="133"/>
        <v>7.2934725259774208E-2</v>
      </c>
      <c r="BY97" s="32">
        <f t="shared" si="134"/>
        <v>7.3292111194398393E-2</v>
      </c>
      <c r="BZ97" s="42"/>
      <c r="CA97" s="22">
        <v>362716.13037575758</v>
      </c>
      <c r="CB97" s="22">
        <v>4382.9211999999998</v>
      </c>
      <c r="CC97" s="22">
        <f t="shared" si="135"/>
        <v>358333.2091757576</v>
      </c>
      <c r="CD97" s="26">
        <f t="shared" si="136"/>
        <v>191.6252000000004</v>
      </c>
      <c r="CE97" s="22">
        <v>0</v>
      </c>
      <c r="CF97" s="22">
        <f t="shared" si="137"/>
        <v>26509.841719871038</v>
      </c>
      <c r="CG97" s="22">
        <f t="shared" si="138"/>
        <v>26318.216519871028</v>
      </c>
      <c r="CH97" s="32">
        <f t="shared" si="139"/>
        <v>7.3087021777630989E-2</v>
      </c>
      <c r="CI97" s="32">
        <f t="shared" si="140"/>
        <v>7.3446211084952209E-2</v>
      </c>
      <c r="CJ97" s="42"/>
      <c r="CK97" s="22">
        <v>362610.73643636366</v>
      </c>
      <c r="CL97" s="22">
        <v>4382.9211999999998</v>
      </c>
      <c r="CM97" s="22">
        <f t="shared" si="141"/>
        <v>358227.81523636368</v>
      </c>
      <c r="CN97" s="26">
        <f t="shared" si="142"/>
        <v>191.6252000000004</v>
      </c>
      <c r="CO97" s="22">
        <v>0</v>
      </c>
      <c r="CP97" s="22">
        <f t="shared" si="143"/>
        <v>26404.447780477116</v>
      </c>
      <c r="CQ97" s="22">
        <f t="shared" si="144"/>
        <v>26212.822580477106</v>
      </c>
      <c r="CR97" s="32">
        <f t="shared" si="145"/>
        <v>7.2817611634924562E-2</v>
      </c>
      <c r="CS97" s="32">
        <f t="shared" si="146"/>
        <v>7.3173610383050577E-2</v>
      </c>
      <c r="CT97" s="42"/>
      <c r="CU97" s="22">
        <v>362821.5243151515</v>
      </c>
      <c r="CV97" s="22">
        <v>4382.9211999999998</v>
      </c>
      <c r="CW97" s="22">
        <f t="shared" si="147"/>
        <v>358438.60311515152</v>
      </c>
      <c r="CX97" s="26">
        <f t="shared" si="148"/>
        <v>191.6252000000004</v>
      </c>
      <c r="CY97" s="22">
        <v>0</v>
      </c>
      <c r="CZ97" s="22">
        <f t="shared" si="149"/>
        <v>26615.235659264959</v>
      </c>
      <c r="DA97" s="22">
        <f t="shared" si="150"/>
        <v>26423.61045926495</v>
      </c>
      <c r="DB97" s="32">
        <f t="shared" si="151"/>
        <v>7.3356275401529433E-2</v>
      </c>
      <c r="DC97" s="32">
        <f t="shared" si="152"/>
        <v>7.3718651477882632E-2</v>
      </c>
      <c r="DD97" s="42"/>
      <c r="DE97" s="22">
        <v>362382.89452179999</v>
      </c>
      <c r="DF97" s="22">
        <v>4382.9211999999998</v>
      </c>
      <c r="DG97" s="22">
        <f t="shared" si="153"/>
        <v>357999.9733218</v>
      </c>
      <c r="DH97" s="26">
        <f t="shared" si="154"/>
        <v>191.6252000000004</v>
      </c>
      <c r="DI97" s="22">
        <v>-438.62979335152221</v>
      </c>
      <c r="DJ97" s="22">
        <f t="shared" si="155"/>
        <v>26176.605865913443</v>
      </c>
      <c r="DK97" s="22">
        <f t="shared" si="156"/>
        <v>25984.980665913434</v>
      </c>
      <c r="DL97" s="32">
        <f t="shared" si="157"/>
        <v>7.223466190493362E-2</v>
      </c>
      <c r="DM97" s="32">
        <f t="shared" si="158"/>
        <v>7.2583750285802343E-2</v>
      </c>
      <c r="DN97" s="42"/>
      <c r="DO97" s="22">
        <v>362821.5243151515</v>
      </c>
      <c r="DP97" s="22">
        <v>4382.9211999999998</v>
      </c>
      <c r="DQ97" s="22">
        <f t="shared" si="159"/>
        <v>358438.60311515152</v>
      </c>
      <c r="DR97" s="26">
        <f t="shared" si="160"/>
        <v>191.6252000000004</v>
      </c>
      <c r="DS97" s="22">
        <v>0</v>
      </c>
      <c r="DT97" s="22">
        <f t="shared" si="161"/>
        <v>26615.235659264959</v>
      </c>
      <c r="DU97" s="22">
        <f t="shared" si="162"/>
        <v>26423.61045926495</v>
      </c>
      <c r="DV97" s="32">
        <f t="shared" si="163"/>
        <v>7.3356275401529433E-2</v>
      </c>
      <c r="DW97" s="32">
        <f t="shared" si="164"/>
        <v>7.3718651477882632E-2</v>
      </c>
      <c r="DX97" s="42"/>
      <c r="DY97" s="22">
        <v>358340.77062559995</v>
      </c>
      <c r="DZ97" s="22">
        <v>4382.9211999999998</v>
      </c>
      <c r="EA97" s="22">
        <f t="shared" si="165"/>
        <v>353957.84942559997</v>
      </c>
      <c r="EB97" s="26">
        <f t="shared" si="166"/>
        <v>191.6252000000004</v>
      </c>
      <c r="EC97" s="22">
        <v>-4480.7536895515232</v>
      </c>
      <c r="ED97" s="22">
        <f t="shared" si="167"/>
        <v>22134.481969713408</v>
      </c>
      <c r="EE97" s="22">
        <f t="shared" si="168"/>
        <v>21942.856769713399</v>
      </c>
      <c r="EF97" s="32">
        <f t="shared" si="169"/>
        <v>6.1769365319694146E-2</v>
      </c>
      <c r="EG97" s="32">
        <f t="shared" si="170"/>
        <v>6.1992852553834008E-2</v>
      </c>
      <c r="EH97" s="42"/>
      <c r="EI97" s="45">
        <v>-9916.5874165377172</v>
      </c>
    </row>
    <row r="98" spans="1:139" x14ac:dyDescent="0.3">
      <c r="A98" s="20">
        <v>8912901</v>
      </c>
      <c r="B98" s="20" t="s">
        <v>220</v>
      </c>
      <c r="C98" s="21">
        <v>521</v>
      </c>
      <c r="D98" s="22">
        <v>2252805.16</v>
      </c>
      <c r="E98" s="22">
        <v>30740.159999999996</v>
      </c>
      <c r="F98" s="22">
        <f t="shared" si="92"/>
        <v>2222065</v>
      </c>
      <c r="G98" s="11"/>
      <c r="H98" s="34">
        <v>521</v>
      </c>
      <c r="I98" s="22">
        <v>2327177.8640000001</v>
      </c>
      <c r="J98" s="22">
        <v>32172.864000000001</v>
      </c>
      <c r="K98" s="22">
        <f t="shared" si="93"/>
        <v>2295005</v>
      </c>
      <c r="L98" s="26">
        <f t="shared" si="94"/>
        <v>1432.7040000000052</v>
      </c>
      <c r="M98" s="22">
        <v>0</v>
      </c>
      <c r="N98" s="22">
        <f t="shared" si="95"/>
        <v>74372.703999999911</v>
      </c>
      <c r="O98" s="22">
        <f t="shared" si="96"/>
        <v>72940</v>
      </c>
      <c r="P98" s="32">
        <f t="shared" si="97"/>
        <v>3.195832392121787E-2</v>
      </c>
      <c r="Q98" s="32">
        <f t="shared" si="98"/>
        <v>3.1782065834279227E-2</v>
      </c>
      <c r="R98" s="11"/>
      <c r="S98" s="22">
        <v>2327177.8640000001</v>
      </c>
      <c r="T98" s="22">
        <v>32172.864000000001</v>
      </c>
      <c r="U98" s="22">
        <f t="shared" si="99"/>
        <v>2295005</v>
      </c>
      <c r="V98" s="26">
        <f t="shared" si="100"/>
        <v>1432.7040000000052</v>
      </c>
      <c r="W98" s="22">
        <v>0</v>
      </c>
      <c r="X98" s="22">
        <f t="shared" si="101"/>
        <v>74372.703999999911</v>
      </c>
      <c r="Y98" s="22">
        <f t="shared" si="102"/>
        <v>72940</v>
      </c>
      <c r="Z98" s="32">
        <f t="shared" si="103"/>
        <v>3.195832392121787E-2</v>
      </c>
      <c r="AA98" s="32">
        <f t="shared" si="104"/>
        <v>3.1782065834279227E-2</v>
      </c>
      <c r="AB98" s="42"/>
      <c r="AC98" s="22">
        <v>2327177.8640000001</v>
      </c>
      <c r="AD98" s="22">
        <v>32172.864000000001</v>
      </c>
      <c r="AE98" s="22">
        <f t="shared" si="105"/>
        <v>2295005</v>
      </c>
      <c r="AF98" s="26">
        <f t="shared" si="106"/>
        <v>1432.7040000000052</v>
      </c>
      <c r="AG98" s="22">
        <v>0</v>
      </c>
      <c r="AH98" s="22">
        <f t="shared" si="107"/>
        <v>74372.703999999911</v>
      </c>
      <c r="AI98" s="22">
        <f t="shared" si="108"/>
        <v>72940</v>
      </c>
      <c r="AJ98" s="32">
        <f t="shared" si="109"/>
        <v>3.195832392121787E-2</v>
      </c>
      <c r="AK98" s="32">
        <f t="shared" si="110"/>
        <v>3.1782065834279227E-2</v>
      </c>
      <c r="AL98" s="11"/>
      <c r="AM98" s="22">
        <v>2327177.8640000001</v>
      </c>
      <c r="AN98" s="22">
        <v>32172.864000000001</v>
      </c>
      <c r="AO98" s="22">
        <f t="shared" si="111"/>
        <v>2295005</v>
      </c>
      <c r="AP98" s="26">
        <f t="shared" si="112"/>
        <v>1432.7040000000052</v>
      </c>
      <c r="AQ98" s="22">
        <v>0</v>
      </c>
      <c r="AR98" s="22">
        <f t="shared" si="113"/>
        <v>74372.703999999911</v>
      </c>
      <c r="AS98" s="22">
        <f t="shared" si="114"/>
        <v>72940</v>
      </c>
      <c r="AT98" s="32">
        <f t="shared" si="115"/>
        <v>3.195832392121787E-2</v>
      </c>
      <c r="AU98" s="32">
        <f t="shared" si="116"/>
        <v>3.1782065834279227E-2</v>
      </c>
      <c r="AV98" s="42"/>
      <c r="AW98" s="22">
        <v>2327177.8640000001</v>
      </c>
      <c r="AX98" s="22">
        <v>32172.864000000001</v>
      </c>
      <c r="AY98" s="22">
        <f t="shared" si="117"/>
        <v>2295005</v>
      </c>
      <c r="AZ98" s="26">
        <f t="shared" si="118"/>
        <v>1432.7040000000052</v>
      </c>
      <c r="BA98" s="22">
        <v>0</v>
      </c>
      <c r="BB98" s="22">
        <f t="shared" si="119"/>
        <v>74372.703999999911</v>
      </c>
      <c r="BC98" s="22">
        <f t="shared" si="120"/>
        <v>72940</v>
      </c>
      <c r="BD98" s="32">
        <f t="shared" si="121"/>
        <v>3.195832392121787E-2</v>
      </c>
      <c r="BE98" s="32">
        <f t="shared" si="122"/>
        <v>3.1782065834279227E-2</v>
      </c>
      <c r="BF98" s="11"/>
      <c r="BG98" s="22">
        <v>2327177.8640000001</v>
      </c>
      <c r="BH98" s="22">
        <v>32172.864000000001</v>
      </c>
      <c r="BI98" s="22">
        <f t="shared" si="123"/>
        <v>2295005</v>
      </c>
      <c r="BJ98" s="26">
        <f t="shared" si="124"/>
        <v>1432.7040000000052</v>
      </c>
      <c r="BK98" s="22">
        <v>0</v>
      </c>
      <c r="BL98" s="22">
        <f t="shared" si="125"/>
        <v>74372.703999999911</v>
      </c>
      <c r="BM98" s="22">
        <f t="shared" si="126"/>
        <v>72940</v>
      </c>
      <c r="BN98" s="32">
        <f t="shared" si="127"/>
        <v>3.195832392121787E-2</v>
      </c>
      <c r="BO98" s="32">
        <f t="shared" si="128"/>
        <v>3.1782065834279227E-2</v>
      </c>
      <c r="BP98" s="42"/>
      <c r="BQ98" s="22">
        <v>2327177.8640000001</v>
      </c>
      <c r="BR98" s="22">
        <v>32172.864000000001</v>
      </c>
      <c r="BS98" s="22">
        <f t="shared" si="129"/>
        <v>2295005</v>
      </c>
      <c r="BT98" s="26">
        <f t="shared" si="130"/>
        <v>1432.7040000000052</v>
      </c>
      <c r="BU98" s="22">
        <v>0</v>
      </c>
      <c r="BV98" s="22">
        <f t="shared" si="131"/>
        <v>74372.703999999911</v>
      </c>
      <c r="BW98" s="22">
        <f t="shared" si="132"/>
        <v>72940</v>
      </c>
      <c r="BX98" s="32">
        <f t="shared" si="133"/>
        <v>3.195832392121787E-2</v>
      </c>
      <c r="BY98" s="32">
        <f t="shared" si="134"/>
        <v>3.1782065834279227E-2</v>
      </c>
      <c r="BZ98" s="42"/>
      <c r="CA98" s="22">
        <v>2327177.8640000001</v>
      </c>
      <c r="CB98" s="22">
        <v>32172.864000000001</v>
      </c>
      <c r="CC98" s="22">
        <f t="shared" si="135"/>
        <v>2295005</v>
      </c>
      <c r="CD98" s="26">
        <f t="shared" si="136"/>
        <v>1432.7040000000052</v>
      </c>
      <c r="CE98" s="22">
        <v>0</v>
      </c>
      <c r="CF98" s="22">
        <f t="shared" si="137"/>
        <v>74372.703999999911</v>
      </c>
      <c r="CG98" s="22">
        <f t="shared" si="138"/>
        <v>72940</v>
      </c>
      <c r="CH98" s="32">
        <f t="shared" si="139"/>
        <v>3.195832392121787E-2</v>
      </c>
      <c r="CI98" s="32">
        <f t="shared" si="140"/>
        <v>3.1782065834279227E-2</v>
      </c>
      <c r="CJ98" s="42"/>
      <c r="CK98" s="22">
        <v>2327177.8640000001</v>
      </c>
      <c r="CL98" s="22">
        <v>32172.864000000001</v>
      </c>
      <c r="CM98" s="22">
        <f t="shared" si="141"/>
        <v>2295005</v>
      </c>
      <c r="CN98" s="26">
        <f t="shared" si="142"/>
        <v>1432.7040000000052</v>
      </c>
      <c r="CO98" s="22">
        <v>0</v>
      </c>
      <c r="CP98" s="22">
        <f t="shared" si="143"/>
        <v>74372.703999999911</v>
      </c>
      <c r="CQ98" s="22">
        <f t="shared" si="144"/>
        <v>72940</v>
      </c>
      <c r="CR98" s="32">
        <f t="shared" si="145"/>
        <v>3.195832392121787E-2</v>
      </c>
      <c r="CS98" s="32">
        <f t="shared" si="146"/>
        <v>3.1782065834279227E-2</v>
      </c>
      <c r="CT98" s="42"/>
      <c r="CU98" s="22">
        <v>2327177.8640000001</v>
      </c>
      <c r="CV98" s="22">
        <v>32172.864000000001</v>
      </c>
      <c r="CW98" s="22">
        <f t="shared" si="147"/>
        <v>2295005</v>
      </c>
      <c r="CX98" s="26">
        <f t="shared" si="148"/>
        <v>1432.7040000000052</v>
      </c>
      <c r="CY98" s="22">
        <v>0</v>
      </c>
      <c r="CZ98" s="22">
        <f t="shared" si="149"/>
        <v>74372.703999999911</v>
      </c>
      <c r="DA98" s="22">
        <f t="shared" si="150"/>
        <v>72940</v>
      </c>
      <c r="DB98" s="32">
        <f t="shared" si="151"/>
        <v>3.195832392121787E-2</v>
      </c>
      <c r="DC98" s="32">
        <f t="shared" si="152"/>
        <v>3.1782065834279227E-2</v>
      </c>
      <c r="DD98" s="42"/>
      <c r="DE98" s="22">
        <v>2327177.8640000001</v>
      </c>
      <c r="DF98" s="22">
        <v>32172.864000000001</v>
      </c>
      <c r="DG98" s="22">
        <f t="shared" si="153"/>
        <v>2295005</v>
      </c>
      <c r="DH98" s="26">
        <f t="shared" si="154"/>
        <v>1432.7040000000052</v>
      </c>
      <c r="DI98" s="22">
        <v>0</v>
      </c>
      <c r="DJ98" s="22">
        <f t="shared" si="155"/>
        <v>74372.703999999911</v>
      </c>
      <c r="DK98" s="22">
        <f t="shared" si="156"/>
        <v>72940</v>
      </c>
      <c r="DL98" s="32">
        <f t="shared" si="157"/>
        <v>3.195832392121787E-2</v>
      </c>
      <c r="DM98" s="32">
        <f t="shared" si="158"/>
        <v>3.1782065834279227E-2</v>
      </c>
      <c r="DN98" s="42"/>
      <c r="DO98" s="22">
        <v>2327177.8640000001</v>
      </c>
      <c r="DP98" s="22">
        <v>32172.864000000001</v>
      </c>
      <c r="DQ98" s="22">
        <f t="shared" si="159"/>
        <v>2295005</v>
      </c>
      <c r="DR98" s="26">
        <f t="shared" si="160"/>
        <v>1432.7040000000052</v>
      </c>
      <c r="DS98" s="22">
        <v>0</v>
      </c>
      <c r="DT98" s="22">
        <f t="shared" si="161"/>
        <v>74372.703999999911</v>
      </c>
      <c r="DU98" s="22">
        <f t="shared" si="162"/>
        <v>72940</v>
      </c>
      <c r="DV98" s="32">
        <f t="shared" si="163"/>
        <v>3.195832392121787E-2</v>
      </c>
      <c r="DW98" s="32">
        <f t="shared" si="164"/>
        <v>3.1782065834279227E-2</v>
      </c>
      <c r="DX98" s="42"/>
      <c r="DY98" s="22">
        <v>2327177.8640000001</v>
      </c>
      <c r="DZ98" s="22">
        <v>32172.864000000001</v>
      </c>
      <c r="EA98" s="22">
        <f t="shared" si="165"/>
        <v>2295005</v>
      </c>
      <c r="EB98" s="26">
        <f t="shared" si="166"/>
        <v>1432.7040000000052</v>
      </c>
      <c r="EC98" s="22">
        <v>0</v>
      </c>
      <c r="ED98" s="22">
        <f t="shared" si="167"/>
        <v>74372.703999999911</v>
      </c>
      <c r="EE98" s="22">
        <f t="shared" si="168"/>
        <v>72940</v>
      </c>
      <c r="EF98" s="32">
        <f t="shared" si="169"/>
        <v>3.195832392121787E-2</v>
      </c>
      <c r="EG98" s="32">
        <f t="shared" si="170"/>
        <v>3.1782065834279227E-2</v>
      </c>
      <c r="EH98" s="42"/>
      <c r="EI98" s="45">
        <v>0</v>
      </c>
    </row>
    <row r="99" spans="1:139" x14ac:dyDescent="0.3">
      <c r="A99" s="20">
        <v>8912911</v>
      </c>
      <c r="B99" s="20" t="s">
        <v>31</v>
      </c>
      <c r="C99" s="21">
        <v>351</v>
      </c>
      <c r="D99" s="22">
        <v>1570739.781809031</v>
      </c>
      <c r="E99" s="22">
        <v>19859.939999999999</v>
      </c>
      <c r="F99" s="22">
        <f t="shared" si="92"/>
        <v>1550879.8418090311</v>
      </c>
      <c r="G99" s="11"/>
      <c r="H99" s="34">
        <v>351</v>
      </c>
      <c r="I99" s="22">
        <v>1651413.1769878389</v>
      </c>
      <c r="J99" s="22">
        <v>15533.631000000001</v>
      </c>
      <c r="K99" s="22">
        <f t="shared" si="93"/>
        <v>1635879.5459878389</v>
      </c>
      <c r="L99" s="26">
        <f t="shared" si="94"/>
        <v>-4326.3089999999975</v>
      </c>
      <c r="M99" s="22">
        <v>0</v>
      </c>
      <c r="N99" s="22">
        <f t="shared" si="95"/>
        <v>80673.395178807899</v>
      </c>
      <c r="O99" s="22">
        <f t="shared" si="96"/>
        <v>84999.704178807791</v>
      </c>
      <c r="P99" s="32">
        <f t="shared" si="97"/>
        <v>4.8851127206066845E-2</v>
      </c>
      <c r="Q99" s="32">
        <f t="shared" si="98"/>
        <v>5.19596350399259E-2</v>
      </c>
      <c r="R99" s="11"/>
      <c r="S99" s="22">
        <v>1651413.1769878389</v>
      </c>
      <c r="T99" s="22">
        <v>15533.631000000001</v>
      </c>
      <c r="U99" s="22">
        <f t="shared" si="99"/>
        <v>1635879.5459878389</v>
      </c>
      <c r="V99" s="26">
        <f t="shared" si="100"/>
        <v>-4326.3089999999975</v>
      </c>
      <c r="W99" s="22">
        <v>0</v>
      </c>
      <c r="X99" s="22">
        <f t="shared" si="101"/>
        <v>80673.395178807899</v>
      </c>
      <c r="Y99" s="22">
        <f t="shared" si="102"/>
        <v>84999.704178807791</v>
      </c>
      <c r="Z99" s="32">
        <f t="shared" si="103"/>
        <v>4.8851127206066845E-2</v>
      </c>
      <c r="AA99" s="32">
        <f t="shared" si="104"/>
        <v>5.19596350399259E-2</v>
      </c>
      <c r="AB99" s="42"/>
      <c r="AC99" s="22">
        <v>1651413.1769878389</v>
      </c>
      <c r="AD99" s="22">
        <v>15533.631000000001</v>
      </c>
      <c r="AE99" s="22">
        <f t="shared" si="105"/>
        <v>1635879.5459878389</v>
      </c>
      <c r="AF99" s="26">
        <f t="shared" si="106"/>
        <v>-4326.3089999999975</v>
      </c>
      <c r="AG99" s="22">
        <v>0</v>
      </c>
      <c r="AH99" s="22">
        <f t="shared" si="107"/>
        <v>80673.395178807899</v>
      </c>
      <c r="AI99" s="22">
        <f t="shared" si="108"/>
        <v>84999.704178807791</v>
      </c>
      <c r="AJ99" s="32">
        <f t="shared" si="109"/>
        <v>4.8851127206066845E-2</v>
      </c>
      <c r="AK99" s="32">
        <f t="shared" si="110"/>
        <v>5.19596350399259E-2</v>
      </c>
      <c r="AL99" s="11"/>
      <c r="AM99" s="22">
        <v>1651413.1769878389</v>
      </c>
      <c r="AN99" s="22">
        <v>15533.631000000001</v>
      </c>
      <c r="AO99" s="22">
        <f t="shared" si="111"/>
        <v>1635879.5459878389</v>
      </c>
      <c r="AP99" s="26">
        <f t="shared" si="112"/>
        <v>-4326.3089999999975</v>
      </c>
      <c r="AQ99" s="22">
        <v>0</v>
      </c>
      <c r="AR99" s="22">
        <f t="shared" si="113"/>
        <v>80673.395178807899</v>
      </c>
      <c r="AS99" s="22">
        <f t="shared" si="114"/>
        <v>84999.704178807791</v>
      </c>
      <c r="AT99" s="32">
        <f t="shared" si="115"/>
        <v>4.8851127206066845E-2</v>
      </c>
      <c r="AU99" s="32">
        <f t="shared" si="116"/>
        <v>5.19596350399259E-2</v>
      </c>
      <c r="AV99" s="42"/>
      <c r="AW99" s="22">
        <v>1651413.1769878389</v>
      </c>
      <c r="AX99" s="22">
        <v>15533.631000000001</v>
      </c>
      <c r="AY99" s="22">
        <f t="shared" si="117"/>
        <v>1635879.5459878389</v>
      </c>
      <c r="AZ99" s="26">
        <f t="shared" si="118"/>
        <v>-4326.3089999999975</v>
      </c>
      <c r="BA99" s="22">
        <v>0</v>
      </c>
      <c r="BB99" s="22">
        <f t="shared" si="119"/>
        <v>80673.395178807899</v>
      </c>
      <c r="BC99" s="22">
        <f t="shared" si="120"/>
        <v>84999.704178807791</v>
      </c>
      <c r="BD99" s="32">
        <f t="shared" si="121"/>
        <v>4.8851127206066845E-2</v>
      </c>
      <c r="BE99" s="32">
        <f t="shared" si="122"/>
        <v>5.19596350399259E-2</v>
      </c>
      <c r="BF99" s="11"/>
      <c r="BG99" s="22">
        <v>1651413.1769878389</v>
      </c>
      <c r="BH99" s="22">
        <v>15533.631000000001</v>
      </c>
      <c r="BI99" s="22">
        <f t="shared" si="123"/>
        <v>1635879.5459878389</v>
      </c>
      <c r="BJ99" s="26">
        <f t="shared" si="124"/>
        <v>-4326.3089999999975</v>
      </c>
      <c r="BK99" s="22">
        <v>0</v>
      </c>
      <c r="BL99" s="22">
        <f t="shared" si="125"/>
        <v>80673.395178807899</v>
      </c>
      <c r="BM99" s="22">
        <f t="shared" si="126"/>
        <v>84999.704178807791</v>
      </c>
      <c r="BN99" s="32">
        <f t="shared" si="127"/>
        <v>4.8851127206066845E-2</v>
      </c>
      <c r="BO99" s="32">
        <f t="shared" si="128"/>
        <v>5.19596350399259E-2</v>
      </c>
      <c r="BP99" s="42"/>
      <c r="BQ99" s="22">
        <v>1643998.8503552908</v>
      </c>
      <c r="BR99" s="22">
        <v>15533.631000000001</v>
      </c>
      <c r="BS99" s="22">
        <f t="shared" si="129"/>
        <v>1628465.2193552908</v>
      </c>
      <c r="BT99" s="26">
        <f t="shared" si="130"/>
        <v>-4326.3089999999975</v>
      </c>
      <c r="BU99" s="22">
        <v>0</v>
      </c>
      <c r="BV99" s="22">
        <f t="shared" si="131"/>
        <v>73259.068546259776</v>
      </c>
      <c r="BW99" s="22">
        <f t="shared" si="132"/>
        <v>77585.377546259668</v>
      </c>
      <c r="BX99" s="32">
        <f t="shared" si="133"/>
        <v>4.4561508379660657E-2</v>
      </c>
      <c r="BY99" s="32">
        <f t="shared" si="134"/>
        <v>4.764325121845446E-2</v>
      </c>
      <c r="BZ99" s="42"/>
      <c r="CA99" s="22">
        <v>1649862.4872709983</v>
      </c>
      <c r="CB99" s="22">
        <v>15533.631000000001</v>
      </c>
      <c r="CC99" s="22">
        <f t="shared" si="135"/>
        <v>1634328.8562709983</v>
      </c>
      <c r="CD99" s="26">
        <f t="shared" si="136"/>
        <v>-4326.3089999999975</v>
      </c>
      <c r="CE99" s="22">
        <v>0</v>
      </c>
      <c r="CF99" s="22">
        <f t="shared" si="137"/>
        <v>79122.705461967271</v>
      </c>
      <c r="CG99" s="22">
        <f t="shared" si="138"/>
        <v>83449.014461967163</v>
      </c>
      <c r="CH99" s="32">
        <f t="shared" si="139"/>
        <v>4.7957151624704444E-2</v>
      </c>
      <c r="CI99" s="32">
        <f t="shared" si="140"/>
        <v>5.1060112009752072E-2</v>
      </c>
      <c r="CJ99" s="42"/>
      <c r="CK99" s="22">
        <v>1648311.7975541581</v>
      </c>
      <c r="CL99" s="22">
        <v>15533.631000000001</v>
      </c>
      <c r="CM99" s="22">
        <f t="shared" si="141"/>
        <v>1632778.1665541581</v>
      </c>
      <c r="CN99" s="26">
        <f t="shared" si="142"/>
        <v>-4326.3089999999975</v>
      </c>
      <c r="CO99" s="22">
        <v>0</v>
      </c>
      <c r="CP99" s="22">
        <f t="shared" si="143"/>
        <v>77572.015745127108</v>
      </c>
      <c r="CQ99" s="22">
        <f t="shared" si="144"/>
        <v>81898.324745127</v>
      </c>
      <c r="CR99" s="32">
        <f t="shared" si="145"/>
        <v>4.7061493984470702E-2</v>
      </c>
      <c r="CS99" s="32">
        <f t="shared" si="146"/>
        <v>5.0158880381139942E-2</v>
      </c>
      <c r="CT99" s="42"/>
      <c r="CU99" s="22">
        <v>1651413.1769878389</v>
      </c>
      <c r="CV99" s="22">
        <v>15533.631000000001</v>
      </c>
      <c r="CW99" s="22">
        <f t="shared" si="147"/>
        <v>1635879.5459878389</v>
      </c>
      <c r="CX99" s="26">
        <f t="shared" si="148"/>
        <v>-4326.3089999999975</v>
      </c>
      <c r="CY99" s="22">
        <v>0</v>
      </c>
      <c r="CZ99" s="22">
        <f t="shared" si="149"/>
        <v>80673.395178807899</v>
      </c>
      <c r="DA99" s="22">
        <f t="shared" si="150"/>
        <v>84999.704178807791</v>
      </c>
      <c r="DB99" s="32">
        <f t="shared" si="151"/>
        <v>4.8851127206066845E-2</v>
      </c>
      <c r="DC99" s="32">
        <f t="shared" si="152"/>
        <v>5.19596350399259E-2</v>
      </c>
      <c r="DD99" s="42"/>
      <c r="DE99" s="22">
        <v>1651413.1769878389</v>
      </c>
      <c r="DF99" s="22">
        <v>15533.631000000001</v>
      </c>
      <c r="DG99" s="22">
        <f t="shared" si="153"/>
        <v>1635879.5459878389</v>
      </c>
      <c r="DH99" s="26">
        <f t="shared" si="154"/>
        <v>-4326.3089999999975</v>
      </c>
      <c r="DI99" s="22">
        <v>0</v>
      </c>
      <c r="DJ99" s="22">
        <f t="shared" si="155"/>
        <v>80673.395178807899</v>
      </c>
      <c r="DK99" s="22">
        <f t="shared" si="156"/>
        <v>84999.704178807791</v>
      </c>
      <c r="DL99" s="32">
        <f t="shared" si="157"/>
        <v>4.8851127206066845E-2</v>
      </c>
      <c r="DM99" s="32">
        <f t="shared" si="158"/>
        <v>5.19596350399259E-2</v>
      </c>
      <c r="DN99" s="42"/>
      <c r="DO99" s="22">
        <v>1651413.1769878389</v>
      </c>
      <c r="DP99" s="22">
        <v>15533.631000000001</v>
      </c>
      <c r="DQ99" s="22">
        <f t="shared" si="159"/>
        <v>1635879.5459878389</v>
      </c>
      <c r="DR99" s="26">
        <f t="shared" si="160"/>
        <v>-4326.3089999999975</v>
      </c>
      <c r="DS99" s="22">
        <v>0</v>
      </c>
      <c r="DT99" s="22">
        <f t="shared" si="161"/>
        <v>80673.395178807899</v>
      </c>
      <c r="DU99" s="22">
        <f t="shared" si="162"/>
        <v>84999.704178807791</v>
      </c>
      <c r="DV99" s="32">
        <f t="shared" si="163"/>
        <v>4.8851127206066845E-2</v>
      </c>
      <c r="DW99" s="32">
        <f t="shared" si="164"/>
        <v>5.19596350399259E-2</v>
      </c>
      <c r="DX99" s="42"/>
      <c r="DY99" s="22">
        <v>1651413.1769878389</v>
      </c>
      <c r="DZ99" s="22">
        <v>15533.631000000001</v>
      </c>
      <c r="EA99" s="22">
        <f t="shared" si="165"/>
        <v>1635879.5459878389</v>
      </c>
      <c r="EB99" s="26">
        <f t="shared" si="166"/>
        <v>-4326.3089999999975</v>
      </c>
      <c r="EC99" s="22">
        <v>0</v>
      </c>
      <c r="ED99" s="22">
        <f t="shared" si="167"/>
        <v>80673.395178807899</v>
      </c>
      <c r="EE99" s="22">
        <f t="shared" si="168"/>
        <v>84999.704178807791</v>
      </c>
      <c r="EF99" s="32">
        <f t="shared" si="169"/>
        <v>4.8851127206066845E-2</v>
      </c>
      <c r="EG99" s="32">
        <f t="shared" si="170"/>
        <v>5.19596350399259E-2</v>
      </c>
      <c r="EH99" s="42"/>
      <c r="EI99" s="45">
        <v>0</v>
      </c>
    </row>
    <row r="100" spans="1:139" x14ac:dyDescent="0.3">
      <c r="A100" s="20">
        <v>8912912</v>
      </c>
      <c r="B100" s="20" t="s">
        <v>32</v>
      </c>
      <c r="C100" s="21">
        <v>350</v>
      </c>
      <c r="D100" s="22">
        <v>1554251.7275169876</v>
      </c>
      <c r="E100" s="22">
        <v>27241.279999999999</v>
      </c>
      <c r="F100" s="22">
        <f t="shared" si="92"/>
        <v>1527010.4475169876</v>
      </c>
      <c r="G100" s="11"/>
      <c r="H100" s="34">
        <v>350</v>
      </c>
      <c r="I100" s="22">
        <v>1645516.6911535254</v>
      </c>
      <c r="J100" s="22">
        <v>33560.782000000007</v>
      </c>
      <c r="K100" s="22">
        <f t="shared" si="93"/>
        <v>1611955.9091535253</v>
      </c>
      <c r="L100" s="26">
        <f t="shared" si="94"/>
        <v>6319.5020000000077</v>
      </c>
      <c r="M100" s="22">
        <v>0</v>
      </c>
      <c r="N100" s="22">
        <f t="shared" si="95"/>
        <v>91264.963636537781</v>
      </c>
      <c r="O100" s="22">
        <f t="shared" si="96"/>
        <v>84945.461636537686</v>
      </c>
      <c r="P100" s="32">
        <f t="shared" si="97"/>
        <v>5.5462800302900628E-2</v>
      </c>
      <c r="Q100" s="32">
        <f t="shared" si="98"/>
        <v>5.2697137157519704E-2</v>
      </c>
      <c r="R100" s="11"/>
      <c r="S100" s="22">
        <v>1645516.6911535254</v>
      </c>
      <c r="T100" s="22">
        <v>33560.782000000007</v>
      </c>
      <c r="U100" s="22">
        <f t="shared" si="99"/>
        <v>1611955.9091535253</v>
      </c>
      <c r="V100" s="26">
        <f t="shared" si="100"/>
        <v>6319.5020000000077</v>
      </c>
      <c r="W100" s="22">
        <v>0</v>
      </c>
      <c r="X100" s="22">
        <f t="shared" si="101"/>
        <v>91264.963636537781</v>
      </c>
      <c r="Y100" s="22">
        <f t="shared" si="102"/>
        <v>84945.461636537686</v>
      </c>
      <c r="Z100" s="32">
        <f t="shared" si="103"/>
        <v>5.5462800302900628E-2</v>
      </c>
      <c r="AA100" s="32">
        <f t="shared" si="104"/>
        <v>5.2697137157519704E-2</v>
      </c>
      <c r="AB100" s="42"/>
      <c r="AC100" s="22">
        <v>1645516.6911535254</v>
      </c>
      <c r="AD100" s="22">
        <v>33560.782000000007</v>
      </c>
      <c r="AE100" s="22">
        <f t="shared" si="105"/>
        <v>1611955.9091535253</v>
      </c>
      <c r="AF100" s="26">
        <f t="shared" si="106"/>
        <v>6319.5020000000077</v>
      </c>
      <c r="AG100" s="22">
        <v>0</v>
      </c>
      <c r="AH100" s="22">
        <f t="shared" si="107"/>
        <v>91264.963636537781</v>
      </c>
      <c r="AI100" s="22">
        <f t="shared" si="108"/>
        <v>84945.461636537686</v>
      </c>
      <c r="AJ100" s="32">
        <f t="shared" si="109"/>
        <v>5.5462800302900628E-2</v>
      </c>
      <c r="AK100" s="32">
        <f t="shared" si="110"/>
        <v>5.2697137157519704E-2</v>
      </c>
      <c r="AL100" s="11"/>
      <c r="AM100" s="22">
        <v>1645516.6911535254</v>
      </c>
      <c r="AN100" s="22">
        <v>33560.782000000007</v>
      </c>
      <c r="AO100" s="22">
        <f t="shared" si="111"/>
        <v>1611955.9091535253</v>
      </c>
      <c r="AP100" s="26">
        <f t="shared" si="112"/>
        <v>6319.5020000000077</v>
      </c>
      <c r="AQ100" s="22">
        <v>0</v>
      </c>
      <c r="AR100" s="22">
        <f t="shared" si="113"/>
        <v>91264.963636537781</v>
      </c>
      <c r="AS100" s="22">
        <f t="shared" si="114"/>
        <v>84945.461636537686</v>
      </c>
      <c r="AT100" s="32">
        <f t="shared" si="115"/>
        <v>5.5462800302900628E-2</v>
      </c>
      <c r="AU100" s="32">
        <f t="shared" si="116"/>
        <v>5.2697137157519704E-2</v>
      </c>
      <c r="AV100" s="42"/>
      <c r="AW100" s="22">
        <v>1645516.6911535254</v>
      </c>
      <c r="AX100" s="22">
        <v>33560.782000000007</v>
      </c>
      <c r="AY100" s="22">
        <f t="shared" si="117"/>
        <v>1611955.9091535253</v>
      </c>
      <c r="AZ100" s="26">
        <f t="shared" si="118"/>
        <v>6319.5020000000077</v>
      </c>
      <c r="BA100" s="22">
        <v>0</v>
      </c>
      <c r="BB100" s="22">
        <f t="shared" si="119"/>
        <v>91264.963636537781</v>
      </c>
      <c r="BC100" s="22">
        <f t="shared" si="120"/>
        <v>84945.461636537686</v>
      </c>
      <c r="BD100" s="32">
        <f t="shared" si="121"/>
        <v>5.5462800302900628E-2</v>
      </c>
      <c r="BE100" s="32">
        <f t="shared" si="122"/>
        <v>5.2697137157519704E-2</v>
      </c>
      <c r="BF100" s="11"/>
      <c r="BG100" s="22">
        <v>1645516.6911535254</v>
      </c>
      <c r="BH100" s="22">
        <v>33560.782000000007</v>
      </c>
      <c r="BI100" s="22">
        <f t="shared" si="123"/>
        <v>1611955.9091535253</v>
      </c>
      <c r="BJ100" s="26">
        <f t="shared" si="124"/>
        <v>6319.5020000000077</v>
      </c>
      <c r="BK100" s="22">
        <v>0</v>
      </c>
      <c r="BL100" s="22">
        <f t="shared" si="125"/>
        <v>91264.963636537781</v>
      </c>
      <c r="BM100" s="22">
        <f t="shared" si="126"/>
        <v>84945.461636537686</v>
      </c>
      <c r="BN100" s="32">
        <f t="shared" si="127"/>
        <v>5.5462800302900628E-2</v>
      </c>
      <c r="BO100" s="32">
        <f t="shared" si="128"/>
        <v>5.2697137157519704E-2</v>
      </c>
      <c r="BP100" s="42"/>
      <c r="BQ100" s="22">
        <v>1638206.5841967021</v>
      </c>
      <c r="BR100" s="22">
        <v>33560.782000000007</v>
      </c>
      <c r="BS100" s="22">
        <f t="shared" si="129"/>
        <v>1604645.802196702</v>
      </c>
      <c r="BT100" s="26">
        <f t="shared" si="130"/>
        <v>6319.5020000000077</v>
      </c>
      <c r="BU100" s="22">
        <v>0</v>
      </c>
      <c r="BV100" s="22">
        <f t="shared" si="131"/>
        <v>83954.856679714518</v>
      </c>
      <c r="BW100" s="22">
        <f t="shared" si="132"/>
        <v>77635.354679714423</v>
      </c>
      <c r="BX100" s="32">
        <f t="shared" si="133"/>
        <v>5.1248027867548798E-2</v>
      </c>
      <c r="BY100" s="32">
        <f t="shared" si="134"/>
        <v>4.8381614542869482E-2</v>
      </c>
      <c r="BZ100" s="42"/>
      <c r="CA100" s="22">
        <v>1644002.0129660752</v>
      </c>
      <c r="CB100" s="22">
        <v>33560.782000000007</v>
      </c>
      <c r="CC100" s="22">
        <f t="shared" si="135"/>
        <v>1610441.2309660753</v>
      </c>
      <c r="CD100" s="26">
        <f t="shared" si="136"/>
        <v>6319.5020000000077</v>
      </c>
      <c r="CE100" s="22">
        <v>0</v>
      </c>
      <c r="CF100" s="22">
        <f t="shared" si="137"/>
        <v>89750.28544908762</v>
      </c>
      <c r="CG100" s="22">
        <f t="shared" si="138"/>
        <v>83430.783449087758</v>
      </c>
      <c r="CH100" s="32">
        <f t="shared" si="139"/>
        <v>5.4592564206878295E-2</v>
      </c>
      <c r="CI100" s="32">
        <f t="shared" si="140"/>
        <v>5.1806164574561407E-2</v>
      </c>
      <c r="CJ100" s="42"/>
      <c r="CK100" s="22">
        <v>1642487.3347786248</v>
      </c>
      <c r="CL100" s="22">
        <v>33560.782000000007</v>
      </c>
      <c r="CM100" s="22">
        <f t="shared" si="141"/>
        <v>1608926.5527786249</v>
      </c>
      <c r="CN100" s="26">
        <f t="shared" si="142"/>
        <v>6319.5020000000077</v>
      </c>
      <c r="CO100" s="22">
        <v>0</v>
      </c>
      <c r="CP100" s="22">
        <f t="shared" si="143"/>
        <v>88235.607261637226</v>
      </c>
      <c r="CQ100" s="22">
        <f t="shared" si="144"/>
        <v>81916.105261637364</v>
      </c>
      <c r="CR100" s="32">
        <f t="shared" si="145"/>
        <v>5.3720723072442848E-2</v>
      </c>
      <c r="CS100" s="32">
        <f t="shared" si="146"/>
        <v>5.0913514429958159E-2</v>
      </c>
      <c r="CT100" s="42"/>
      <c r="CU100" s="22">
        <v>1645516.6911535254</v>
      </c>
      <c r="CV100" s="22">
        <v>33560.782000000007</v>
      </c>
      <c r="CW100" s="22">
        <f t="shared" si="147"/>
        <v>1611955.9091535253</v>
      </c>
      <c r="CX100" s="26">
        <f t="shared" si="148"/>
        <v>6319.5020000000077</v>
      </c>
      <c r="CY100" s="22">
        <v>0</v>
      </c>
      <c r="CZ100" s="22">
        <f t="shared" si="149"/>
        <v>91264.963636537781</v>
      </c>
      <c r="DA100" s="22">
        <f t="shared" si="150"/>
        <v>84945.461636537686</v>
      </c>
      <c r="DB100" s="32">
        <f t="shared" si="151"/>
        <v>5.5462800302900628E-2</v>
      </c>
      <c r="DC100" s="32">
        <f t="shared" si="152"/>
        <v>5.2697137157519704E-2</v>
      </c>
      <c r="DD100" s="42"/>
      <c r="DE100" s="22">
        <v>1645516.6911535254</v>
      </c>
      <c r="DF100" s="22">
        <v>33560.782000000007</v>
      </c>
      <c r="DG100" s="22">
        <f t="shared" si="153"/>
        <v>1611955.9091535253</v>
      </c>
      <c r="DH100" s="26">
        <f t="shared" si="154"/>
        <v>6319.5020000000077</v>
      </c>
      <c r="DI100" s="22">
        <v>0</v>
      </c>
      <c r="DJ100" s="22">
        <f t="shared" si="155"/>
        <v>91264.963636537781</v>
      </c>
      <c r="DK100" s="22">
        <f t="shared" si="156"/>
        <v>84945.461636537686</v>
      </c>
      <c r="DL100" s="32">
        <f t="shared" si="157"/>
        <v>5.5462800302900628E-2</v>
      </c>
      <c r="DM100" s="32">
        <f t="shared" si="158"/>
        <v>5.2697137157519704E-2</v>
      </c>
      <c r="DN100" s="42"/>
      <c r="DO100" s="22">
        <v>1645516.6911535254</v>
      </c>
      <c r="DP100" s="22">
        <v>33560.782000000007</v>
      </c>
      <c r="DQ100" s="22">
        <f t="shared" si="159"/>
        <v>1611955.9091535253</v>
      </c>
      <c r="DR100" s="26">
        <f t="shared" si="160"/>
        <v>6319.5020000000077</v>
      </c>
      <c r="DS100" s="22">
        <v>0</v>
      </c>
      <c r="DT100" s="22">
        <f t="shared" si="161"/>
        <v>91264.963636537781</v>
      </c>
      <c r="DU100" s="22">
        <f t="shared" si="162"/>
        <v>84945.461636537686</v>
      </c>
      <c r="DV100" s="32">
        <f t="shared" si="163"/>
        <v>5.5462800302900628E-2</v>
      </c>
      <c r="DW100" s="32">
        <f t="shared" si="164"/>
        <v>5.2697137157519704E-2</v>
      </c>
      <c r="DX100" s="42"/>
      <c r="DY100" s="22">
        <v>1645516.6911535254</v>
      </c>
      <c r="DZ100" s="22">
        <v>33560.782000000007</v>
      </c>
      <c r="EA100" s="22">
        <f t="shared" si="165"/>
        <v>1611955.9091535253</v>
      </c>
      <c r="EB100" s="26">
        <f t="shared" si="166"/>
        <v>6319.5020000000077</v>
      </c>
      <c r="EC100" s="22">
        <v>0</v>
      </c>
      <c r="ED100" s="22">
        <f t="shared" si="167"/>
        <v>91264.963636537781</v>
      </c>
      <c r="EE100" s="22">
        <f t="shared" si="168"/>
        <v>84945.461636537686</v>
      </c>
      <c r="EF100" s="32">
        <f t="shared" si="169"/>
        <v>5.5462800302900628E-2</v>
      </c>
      <c r="EG100" s="32">
        <f t="shared" si="170"/>
        <v>5.2697137157519704E-2</v>
      </c>
      <c r="EH100" s="42"/>
      <c r="EI100" s="45">
        <v>0</v>
      </c>
    </row>
    <row r="101" spans="1:139" x14ac:dyDescent="0.3">
      <c r="A101" s="20">
        <v>8912913</v>
      </c>
      <c r="B101" s="20" t="s">
        <v>33</v>
      </c>
      <c r="C101" s="21">
        <v>415</v>
      </c>
      <c r="D101" s="22">
        <v>1939699.2450874541</v>
      </c>
      <c r="E101" s="22">
        <v>19007.039999999997</v>
      </c>
      <c r="F101" s="22">
        <f t="shared" si="92"/>
        <v>1920692.2050874541</v>
      </c>
      <c r="G101" s="11"/>
      <c r="H101" s="34">
        <v>415</v>
      </c>
      <c r="I101" s="22">
        <v>2048853.536395971</v>
      </c>
      <c r="J101" s="22">
        <v>19876.038</v>
      </c>
      <c r="K101" s="22">
        <f t="shared" si="93"/>
        <v>2028977.498395971</v>
      </c>
      <c r="L101" s="26">
        <f t="shared" si="94"/>
        <v>868.99800000000323</v>
      </c>
      <c r="M101" s="22">
        <v>0</v>
      </c>
      <c r="N101" s="22">
        <f t="shared" si="95"/>
        <v>109154.29130851687</v>
      </c>
      <c r="O101" s="22">
        <f t="shared" si="96"/>
        <v>108285.29330851696</v>
      </c>
      <c r="P101" s="32">
        <f t="shared" si="97"/>
        <v>5.3275790274654948E-2</v>
      </c>
      <c r="Q101" s="32">
        <f t="shared" si="98"/>
        <v>5.3369390934164138E-2</v>
      </c>
      <c r="R101" s="11"/>
      <c r="S101" s="22">
        <v>2048853.536395971</v>
      </c>
      <c r="T101" s="22">
        <v>19876.038</v>
      </c>
      <c r="U101" s="22">
        <f t="shared" si="99"/>
        <v>2028977.498395971</v>
      </c>
      <c r="V101" s="26">
        <f t="shared" si="100"/>
        <v>868.99800000000323</v>
      </c>
      <c r="W101" s="22">
        <v>0</v>
      </c>
      <c r="X101" s="22">
        <f t="shared" si="101"/>
        <v>109154.29130851687</v>
      </c>
      <c r="Y101" s="22">
        <f t="shared" si="102"/>
        <v>108285.29330851696</v>
      </c>
      <c r="Z101" s="32">
        <f t="shared" si="103"/>
        <v>5.3275790274654948E-2</v>
      </c>
      <c r="AA101" s="32">
        <f t="shared" si="104"/>
        <v>5.3369390934164138E-2</v>
      </c>
      <c r="AB101" s="42"/>
      <c r="AC101" s="22">
        <v>2048853.536395971</v>
      </c>
      <c r="AD101" s="22">
        <v>19876.038</v>
      </c>
      <c r="AE101" s="22">
        <f t="shared" si="105"/>
        <v>2028977.498395971</v>
      </c>
      <c r="AF101" s="26">
        <f t="shared" si="106"/>
        <v>868.99800000000323</v>
      </c>
      <c r="AG101" s="22">
        <v>0</v>
      </c>
      <c r="AH101" s="22">
        <f t="shared" si="107"/>
        <v>109154.29130851687</v>
      </c>
      <c r="AI101" s="22">
        <f t="shared" si="108"/>
        <v>108285.29330851696</v>
      </c>
      <c r="AJ101" s="32">
        <f t="shared" si="109"/>
        <v>5.3275790274654948E-2</v>
      </c>
      <c r="AK101" s="32">
        <f t="shared" si="110"/>
        <v>5.3369390934164138E-2</v>
      </c>
      <c r="AL101" s="11"/>
      <c r="AM101" s="22">
        <v>2048853.536395971</v>
      </c>
      <c r="AN101" s="22">
        <v>19876.038</v>
      </c>
      <c r="AO101" s="22">
        <f t="shared" si="111"/>
        <v>2028977.498395971</v>
      </c>
      <c r="AP101" s="26">
        <f t="shared" si="112"/>
        <v>868.99800000000323</v>
      </c>
      <c r="AQ101" s="22">
        <v>0</v>
      </c>
      <c r="AR101" s="22">
        <f t="shared" si="113"/>
        <v>109154.29130851687</v>
      </c>
      <c r="AS101" s="22">
        <f t="shared" si="114"/>
        <v>108285.29330851696</v>
      </c>
      <c r="AT101" s="32">
        <f t="shared" si="115"/>
        <v>5.3275790274654948E-2</v>
      </c>
      <c r="AU101" s="32">
        <f t="shared" si="116"/>
        <v>5.3369390934164138E-2</v>
      </c>
      <c r="AV101" s="42"/>
      <c r="AW101" s="22">
        <v>2048853.536395971</v>
      </c>
      <c r="AX101" s="22">
        <v>19876.038</v>
      </c>
      <c r="AY101" s="22">
        <f t="shared" si="117"/>
        <v>2028977.498395971</v>
      </c>
      <c r="AZ101" s="26">
        <f t="shared" si="118"/>
        <v>868.99800000000323</v>
      </c>
      <c r="BA101" s="22">
        <v>0</v>
      </c>
      <c r="BB101" s="22">
        <f t="shared" si="119"/>
        <v>109154.29130851687</v>
      </c>
      <c r="BC101" s="22">
        <f t="shared" si="120"/>
        <v>108285.29330851696</v>
      </c>
      <c r="BD101" s="32">
        <f t="shared" si="121"/>
        <v>5.3275790274654948E-2</v>
      </c>
      <c r="BE101" s="32">
        <f t="shared" si="122"/>
        <v>5.3369390934164138E-2</v>
      </c>
      <c r="BF101" s="11"/>
      <c r="BG101" s="22">
        <v>2048853.536395971</v>
      </c>
      <c r="BH101" s="22">
        <v>19876.038</v>
      </c>
      <c r="BI101" s="22">
        <f t="shared" si="123"/>
        <v>2028977.498395971</v>
      </c>
      <c r="BJ101" s="26">
        <f t="shared" si="124"/>
        <v>868.99800000000323</v>
      </c>
      <c r="BK101" s="22">
        <v>0</v>
      </c>
      <c r="BL101" s="22">
        <f t="shared" si="125"/>
        <v>109154.29130851687</v>
      </c>
      <c r="BM101" s="22">
        <f t="shared" si="126"/>
        <v>108285.29330851696</v>
      </c>
      <c r="BN101" s="32">
        <f t="shared" si="127"/>
        <v>5.3275790274654948E-2</v>
      </c>
      <c r="BO101" s="32">
        <f t="shared" si="128"/>
        <v>5.3369390934164138E-2</v>
      </c>
      <c r="BP101" s="42"/>
      <c r="BQ101" s="22">
        <v>2036649.0304102565</v>
      </c>
      <c r="BR101" s="22">
        <v>19876.038</v>
      </c>
      <c r="BS101" s="22">
        <f t="shared" si="129"/>
        <v>2016772.9924102565</v>
      </c>
      <c r="BT101" s="26">
        <f t="shared" si="130"/>
        <v>868.99800000000323</v>
      </c>
      <c r="BU101" s="22">
        <v>0</v>
      </c>
      <c r="BV101" s="22">
        <f t="shared" si="131"/>
        <v>96949.785322802374</v>
      </c>
      <c r="BW101" s="22">
        <f t="shared" si="132"/>
        <v>96080.787322802469</v>
      </c>
      <c r="BX101" s="32">
        <f t="shared" si="133"/>
        <v>4.7602598128197428E-2</v>
      </c>
      <c r="BY101" s="32">
        <f t="shared" si="134"/>
        <v>4.7640853821617174E-2</v>
      </c>
      <c r="BZ101" s="42"/>
      <c r="CA101" s="22">
        <v>2046491.8257732603</v>
      </c>
      <c r="CB101" s="22">
        <v>19876.038</v>
      </c>
      <c r="CC101" s="22">
        <f t="shared" si="135"/>
        <v>2026615.7877732604</v>
      </c>
      <c r="CD101" s="26">
        <f t="shared" si="136"/>
        <v>868.99800000000323</v>
      </c>
      <c r="CE101" s="22">
        <v>0</v>
      </c>
      <c r="CF101" s="22">
        <f t="shared" si="137"/>
        <v>106792.58068580623</v>
      </c>
      <c r="CG101" s="22">
        <f t="shared" si="138"/>
        <v>105923.58268580632</v>
      </c>
      <c r="CH101" s="32">
        <f t="shared" si="139"/>
        <v>5.2183243216940282E-2</v>
      </c>
      <c r="CI101" s="32">
        <f t="shared" si="140"/>
        <v>5.2266237796454562E-2</v>
      </c>
      <c r="CJ101" s="42"/>
      <c r="CK101" s="22">
        <v>2044130.1151505497</v>
      </c>
      <c r="CL101" s="22">
        <v>19876.038</v>
      </c>
      <c r="CM101" s="22">
        <f t="shared" si="141"/>
        <v>2024254.0771505497</v>
      </c>
      <c r="CN101" s="26">
        <f t="shared" si="142"/>
        <v>868.99800000000323</v>
      </c>
      <c r="CO101" s="22">
        <v>0</v>
      </c>
      <c r="CP101" s="22">
        <f t="shared" si="143"/>
        <v>104430.87006309559</v>
      </c>
      <c r="CQ101" s="22">
        <f t="shared" si="144"/>
        <v>103561.87206309568</v>
      </c>
      <c r="CR101" s="32">
        <f t="shared" si="145"/>
        <v>5.1088171584128476E-2</v>
      </c>
      <c r="CS101" s="32">
        <f t="shared" si="146"/>
        <v>5.1160510546618243E-2</v>
      </c>
      <c r="CT101" s="42"/>
      <c r="CU101" s="22">
        <v>2048853.536395971</v>
      </c>
      <c r="CV101" s="22">
        <v>19876.038</v>
      </c>
      <c r="CW101" s="22">
        <f t="shared" si="147"/>
        <v>2028977.498395971</v>
      </c>
      <c r="CX101" s="26">
        <f t="shared" si="148"/>
        <v>868.99800000000323</v>
      </c>
      <c r="CY101" s="22">
        <v>0</v>
      </c>
      <c r="CZ101" s="22">
        <f t="shared" si="149"/>
        <v>109154.29130851687</v>
      </c>
      <c r="DA101" s="22">
        <f t="shared" si="150"/>
        <v>108285.29330851696</v>
      </c>
      <c r="DB101" s="32">
        <f t="shared" si="151"/>
        <v>5.3275790274654948E-2</v>
      </c>
      <c r="DC101" s="32">
        <f t="shared" si="152"/>
        <v>5.3369390934164138E-2</v>
      </c>
      <c r="DD101" s="42"/>
      <c r="DE101" s="22">
        <v>2048853.536395971</v>
      </c>
      <c r="DF101" s="22">
        <v>19876.038</v>
      </c>
      <c r="DG101" s="22">
        <f t="shared" si="153"/>
        <v>2028977.498395971</v>
      </c>
      <c r="DH101" s="26">
        <f t="shared" si="154"/>
        <v>868.99800000000323</v>
      </c>
      <c r="DI101" s="22">
        <v>0</v>
      </c>
      <c r="DJ101" s="22">
        <f t="shared" si="155"/>
        <v>109154.29130851687</v>
      </c>
      <c r="DK101" s="22">
        <f t="shared" si="156"/>
        <v>108285.29330851696</v>
      </c>
      <c r="DL101" s="32">
        <f t="shared" si="157"/>
        <v>5.3275790274654948E-2</v>
      </c>
      <c r="DM101" s="32">
        <f t="shared" si="158"/>
        <v>5.3369390934164138E-2</v>
      </c>
      <c r="DN101" s="42"/>
      <c r="DO101" s="22">
        <v>2048853.536395971</v>
      </c>
      <c r="DP101" s="22">
        <v>19876.038</v>
      </c>
      <c r="DQ101" s="22">
        <f t="shared" si="159"/>
        <v>2028977.498395971</v>
      </c>
      <c r="DR101" s="26">
        <f t="shared" si="160"/>
        <v>868.99800000000323</v>
      </c>
      <c r="DS101" s="22">
        <v>0</v>
      </c>
      <c r="DT101" s="22">
        <f t="shared" si="161"/>
        <v>109154.29130851687</v>
      </c>
      <c r="DU101" s="22">
        <f t="shared" si="162"/>
        <v>108285.29330851696</v>
      </c>
      <c r="DV101" s="32">
        <f t="shared" si="163"/>
        <v>5.3275790274654948E-2</v>
      </c>
      <c r="DW101" s="32">
        <f t="shared" si="164"/>
        <v>5.3369390934164138E-2</v>
      </c>
      <c r="DX101" s="42"/>
      <c r="DY101" s="22">
        <v>2048853.536395971</v>
      </c>
      <c r="DZ101" s="22">
        <v>19876.038</v>
      </c>
      <c r="EA101" s="22">
        <f t="shared" si="165"/>
        <v>2028977.498395971</v>
      </c>
      <c r="EB101" s="26">
        <f t="shared" si="166"/>
        <v>868.99800000000323</v>
      </c>
      <c r="EC101" s="22">
        <v>0</v>
      </c>
      <c r="ED101" s="22">
        <f t="shared" si="167"/>
        <v>109154.29130851687</v>
      </c>
      <c r="EE101" s="22">
        <f t="shared" si="168"/>
        <v>108285.29330851696</v>
      </c>
      <c r="EF101" s="32">
        <f t="shared" si="169"/>
        <v>5.3275790274654948E-2</v>
      </c>
      <c r="EG101" s="32">
        <f t="shared" si="170"/>
        <v>5.3369390934164138E-2</v>
      </c>
      <c r="EH101" s="42"/>
      <c r="EI101" s="45">
        <v>0</v>
      </c>
    </row>
    <row r="102" spans="1:139" x14ac:dyDescent="0.3">
      <c r="A102" s="20">
        <v>8912916</v>
      </c>
      <c r="B102" s="20" t="s">
        <v>221</v>
      </c>
      <c r="C102" s="21">
        <v>310</v>
      </c>
      <c r="D102" s="22">
        <v>1472891.9070859919</v>
      </c>
      <c r="E102" s="22">
        <v>44985.599999999999</v>
      </c>
      <c r="F102" s="22">
        <f t="shared" si="92"/>
        <v>1427906.3070859918</v>
      </c>
      <c r="G102" s="11"/>
      <c r="H102" s="34">
        <v>310</v>
      </c>
      <c r="I102" s="22">
        <v>1553251.1086072614</v>
      </c>
      <c r="J102" s="22">
        <v>47082.240000000005</v>
      </c>
      <c r="K102" s="22">
        <f t="shared" si="93"/>
        <v>1506168.8686072615</v>
      </c>
      <c r="L102" s="26">
        <f t="shared" si="94"/>
        <v>2096.6400000000067</v>
      </c>
      <c r="M102" s="22">
        <v>0</v>
      </c>
      <c r="N102" s="22">
        <f t="shared" si="95"/>
        <v>80359.201521269511</v>
      </c>
      <c r="O102" s="22">
        <f t="shared" si="96"/>
        <v>78262.561521269614</v>
      </c>
      <c r="P102" s="32">
        <f t="shared" si="97"/>
        <v>5.1736130156909664E-2</v>
      </c>
      <c r="Q102" s="32">
        <f t="shared" si="98"/>
        <v>5.1961345870624842E-2</v>
      </c>
      <c r="R102" s="11"/>
      <c r="S102" s="22">
        <v>1553251.1086072614</v>
      </c>
      <c r="T102" s="22">
        <v>47082.240000000005</v>
      </c>
      <c r="U102" s="22">
        <f t="shared" si="99"/>
        <v>1506168.8686072615</v>
      </c>
      <c r="V102" s="26">
        <f t="shared" si="100"/>
        <v>2096.6400000000067</v>
      </c>
      <c r="W102" s="22">
        <v>0</v>
      </c>
      <c r="X102" s="22">
        <f t="shared" si="101"/>
        <v>80359.201521269511</v>
      </c>
      <c r="Y102" s="22">
        <f t="shared" si="102"/>
        <v>78262.561521269614</v>
      </c>
      <c r="Z102" s="32">
        <f t="shared" si="103"/>
        <v>5.1736130156909664E-2</v>
      </c>
      <c r="AA102" s="32">
        <f t="shared" si="104"/>
        <v>5.1961345870624842E-2</v>
      </c>
      <c r="AB102" s="42"/>
      <c r="AC102" s="22">
        <v>1553251.1086072614</v>
      </c>
      <c r="AD102" s="22">
        <v>47082.240000000005</v>
      </c>
      <c r="AE102" s="22">
        <f t="shared" si="105"/>
        <v>1506168.8686072615</v>
      </c>
      <c r="AF102" s="26">
        <f t="shared" si="106"/>
        <v>2096.6400000000067</v>
      </c>
      <c r="AG102" s="22">
        <v>0</v>
      </c>
      <c r="AH102" s="22">
        <f t="shared" si="107"/>
        <v>80359.201521269511</v>
      </c>
      <c r="AI102" s="22">
        <f t="shared" si="108"/>
        <v>78262.561521269614</v>
      </c>
      <c r="AJ102" s="32">
        <f t="shared" si="109"/>
        <v>5.1736130156909664E-2</v>
      </c>
      <c r="AK102" s="32">
        <f t="shared" si="110"/>
        <v>5.1961345870624842E-2</v>
      </c>
      <c r="AL102" s="11"/>
      <c r="AM102" s="22">
        <v>1553251.1086072614</v>
      </c>
      <c r="AN102" s="22">
        <v>47082.240000000005</v>
      </c>
      <c r="AO102" s="22">
        <f t="shared" si="111"/>
        <v>1506168.8686072615</v>
      </c>
      <c r="AP102" s="26">
        <f t="shared" si="112"/>
        <v>2096.6400000000067</v>
      </c>
      <c r="AQ102" s="22">
        <v>0</v>
      </c>
      <c r="AR102" s="22">
        <f t="shared" si="113"/>
        <v>80359.201521269511</v>
      </c>
      <c r="AS102" s="22">
        <f t="shared" si="114"/>
        <v>78262.561521269614</v>
      </c>
      <c r="AT102" s="32">
        <f t="shared" si="115"/>
        <v>5.1736130156909664E-2</v>
      </c>
      <c r="AU102" s="32">
        <f t="shared" si="116"/>
        <v>5.1961345870624842E-2</v>
      </c>
      <c r="AV102" s="42"/>
      <c r="AW102" s="22">
        <v>1553251.1086072614</v>
      </c>
      <c r="AX102" s="22">
        <v>47082.240000000005</v>
      </c>
      <c r="AY102" s="22">
        <f t="shared" si="117"/>
        <v>1506168.8686072615</v>
      </c>
      <c r="AZ102" s="26">
        <f t="shared" si="118"/>
        <v>2096.6400000000067</v>
      </c>
      <c r="BA102" s="22">
        <v>0</v>
      </c>
      <c r="BB102" s="22">
        <f t="shared" si="119"/>
        <v>80359.201521269511</v>
      </c>
      <c r="BC102" s="22">
        <f t="shared" si="120"/>
        <v>78262.561521269614</v>
      </c>
      <c r="BD102" s="32">
        <f t="shared" si="121"/>
        <v>5.1736130156909664E-2</v>
      </c>
      <c r="BE102" s="32">
        <f t="shared" si="122"/>
        <v>5.1961345870624842E-2</v>
      </c>
      <c r="BF102" s="11"/>
      <c r="BG102" s="22">
        <v>1553251.1086072614</v>
      </c>
      <c r="BH102" s="22">
        <v>47082.240000000005</v>
      </c>
      <c r="BI102" s="22">
        <f t="shared" si="123"/>
        <v>1506168.8686072615</v>
      </c>
      <c r="BJ102" s="26">
        <f t="shared" si="124"/>
        <v>2096.6400000000067</v>
      </c>
      <c r="BK102" s="22">
        <v>0</v>
      </c>
      <c r="BL102" s="22">
        <f t="shared" si="125"/>
        <v>80359.201521269511</v>
      </c>
      <c r="BM102" s="22">
        <f t="shared" si="126"/>
        <v>78262.561521269614</v>
      </c>
      <c r="BN102" s="32">
        <f t="shared" si="127"/>
        <v>5.1736130156909664E-2</v>
      </c>
      <c r="BO102" s="32">
        <f t="shared" si="128"/>
        <v>5.1961345870624842E-2</v>
      </c>
      <c r="BP102" s="42"/>
      <c r="BQ102" s="22">
        <v>1545181.9967158379</v>
      </c>
      <c r="BR102" s="22">
        <v>47082.240000000005</v>
      </c>
      <c r="BS102" s="22">
        <f t="shared" si="129"/>
        <v>1498099.7567158379</v>
      </c>
      <c r="BT102" s="26">
        <f t="shared" si="130"/>
        <v>2096.6400000000067</v>
      </c>
      <c r="BU102" s="22">
        <v>0</v>
      </c>
      <c r="BV102" s="22">
        <f t="shared" si="131"/>
        <v>72290.089629845927</v>
      </c>
      <c r="BW102" s="22">
        <f t="shared" si="132"/>
        <v>70193.449629846029</v>
      </c>
      <c r="BX102" s="32">
        <f t="shared" si="133"/>
        <v>4.6784190977821896E-2</v>
      </c>
      <c r="BY102" s="32">
        <f t="shared" si="134"/>
        <v>4.6854990340379876E-2</v>
      </c>
      <c r="BZ102" s="42"/>
      <c r="CA102" s="22">
        <v>1551576.9462287594</v>
      </c>
      <c r="CB102" s="22">
        <v>47082.240000000005</v>
      </c>
      <c r="CC102" s="22">
        <f t="shared" si="135"/>
        <v>1504494.7062287594</v>
      </c>
      <c r="CD102" s="26">
        <f t="shared" si="136"/>
        <v>2096.6400000000067</v>
      </c>
      <c r="CE102" s="22">
        <v>0</v>
      </c>
      <c r="CF102" s="22">
        <f t="shared" si="137"/>
        <v>78685.039142767433</v>
      </c>
      <c r="CG102" s="22">
        <f t="shared" si="138"/>
        <v>76588.399142767536</v>
      </c>
      <c r="CH102" s="32">
        <f t="shared" si="139"/>
        <v>5.0712946808096217E-2</v>
      </c>
      <c r="CI102" s="32">
        <f t="shared" si="140"/>
        <v>5.0906393239992048E-2</v>
      </c>
      <c r="CJ102" s="42"/>
      <c r="CK102" s="22">
        <v>1549902.7838502575</v>
      </c>
      <c r="CL102" s="22">
        <v>47082.240000000005</v>
      </c>
      <c r="CM102" s="22">
        <f t="shared" si="141"/>
        <v>1502820.5438502575</v>
      </c>
      <c r="CN102" s="26">
        <f t="shared" si="142"/>
        <v>2096.6400000000067</v>
      </c>
      <c r="CO102" s="22">
        <v>0</v>
      </c>
      <c r="CP102" s="22">
        <f t="shared" si="143"/>
        <v>77010.876764265588</v>
      </c>
      <c r="CQ102" s="22">
        <f t="shared" si="144"/>
        <v>74914.23676426569</v>
      </c>
      <c r="CR102" s="32">
        <f t="shared" si="145"/>
        <v>4.9687553030233103E-2</v>
      </c>
      <c r="CS102" s="32">
        <f t="shared" si="146"/>
        <v>4.9849090146408204E-2</v>
      </c>
      <c r="CT102" s="42"/>
      <c r="CU102" s="22">
        <v>1553251.1086072614</v>
      </c>
      <c r="CV102" s="22">
        <v>47082.240000000005</v>
      </c>
      <c r="CW102" s="22">
        <f t="shared" si="147"/>
        <v>1506168.8686072615</v>
      </c>
      <c r="CX102" s="26">
        <f t="shared" si="148"/>
        <v>2096.6400000000067</v>
      </c>
      <c r="CY102" s="22">
        <v>0</v>
      </c>
      <c r="CZ102" s="22">
        <f t="shared" si="149"/>
        <v>80359.201521269511</v>
      </c>
      <c r="DA102" s="22">
        <f t="shared" si="150"/>
        <v>78262.561521269614</v>
      </c>
      <c r="DB102" s="32">
        <f t="shared" si="151"/>
        <v>5.1736130156909664E-2</v>
      </c>
      <c r="DC102" s="32">
        <f t="shared" si="152"/>
        <v>5.1961345870624842E-2</v>
      </c>
      <c r="DD102" s="42"/>
      <c r="DE102" s="22">
        <v>1553251.1086072614</v>
      </c>
      <c r="DF102" s="22">
        <v>47082.240000000005</v>
      </c>
      <c r="DG102" s="22">
        <f t="shared" si="153"/>
        <v>1506168.8686072615</v>
      </c>
      <c r="DH102" s="26">
        <f t="shared" si="154"/>
        <v>2096.6400000000067</v>
      </c>
      <c r="DI102" s="22">
        <v>0</v>
      </c>
      <c r="DJ102" s="22">
        <f t="shared" si="155"/>
        <v>80359.201521269511</v>
      </c>
      <c r="DK102" s="22">
        <f t="shared" si="156"/>
        <v>78262.561521269614</v>
      </c>
      <c r="DL102" s="32">
        <f t="shared" si="157"/>
        <v>5.1736130156909664E-2</v>
      </c>
      <c r="DM102" s="32">
        <f t="shared" si="158"/>
        <v>5.1961345870624842E-2</v>
      </c>
      <c r="DN102" s="42"/>
      <c r="DO102" s="22">
        <v>1553251.1086072614</v>
      </c>
      <c r="DP102" s="22">
        <v>47082.240000000005</v>
      </c>
      <c r="DQ102" s="22">
        <f t="shared" si="159"/>
        <v>1506168.8686072615</v>
      </c>
      <c r="DR102" s="26">
        <f t="shared" si="160"/>
        <v>2096.6400000000067</v>
      </c>
      <c r="DS102" s="22">
        <v>0</v>
      </c>
      <c r="DT102" s="22">
        <f t="shared" si="161"/>
        <v>80359.201521269511</v>
      </c>
      <c r="DU102" s="22">
        <f t="shared" si="162"/>
        <v>78262.561521269614</v>
      </c>
      <c r="DV102" s="32">
        <f t="shared" si="163"/>
        <v>5.1736130156909664E-2</v>
      </c>
      <c r="DW102" s="32">
        <f t="shared" si="164"/>
        <v>5.1961345870624842E-2</v>
      </c>
      <c r="DX102" s="42"/>
      <c r="DY102" s="22">
        <v>1553251.1086072614</v>
      </c>
      <c r="DZ102" s="22">
        <v>47082.240000000005</v>
      </c>
      <c r="EA102" s="22">
        <f t="shared" si="165"/>
        <v>1506168.8686072615</v>
      </c>
      <c r="EB102" s="26">
        <f t="shared" si="166"/>
        <v>2096.6400000000067</v>
      </c>
      <c r="EC102" s="22">
        <v>0</v>
      </c>
      <c r="ED102" s="22">
        <f t="shared" si="167"/>
        <v>80359.201521269511</v>
      </c>
      <c r="EE102" s="22">
        <f t="shared" si="168"/>
        <v>78262.561521269614</v>
      </c>
      <c r="EF102" s="32">
        <f t="shared" si="169"/>
        <v>5.1736130156909664E-2</v>
      </c>
      <c r="EG102" s="32">
        <f t="shared" si="170"/>
        <v>5.1961345870624842E-2</v>
      </c>
      <c r="EH102" s="42"/>
      <c r="EI102" s="45">
        <v>0</v>
      </c>
    </row>
    <row r="103" spans="1:139" x14ac:dyDescent="0.3">
      <c r="A103" s="20">
        <v>8912918</v>
      </c>
      <c r="B103" s="20" t="s">
        <v>222</v>
      </c>
      <c r="C103" s="21">
        <v>312</v>
      </c>
      <c r="D103" s="22">
        <v>1372876.7397590829</v>
      </c>
      <c r="E103" s="22">
        <v>13402.4</v>
      </c>
      <c r="F103" s="22">
        <f t="shared" si="92"/>
        <v>1359474.339759083</v>
      </c>
      <c r="G103" s="11"/>
      <c r="H103" s="34">
        <v>312</v>
      </c>
      <c r="I103" s="22">
        <v>1448253.9015966251</v>
      </c>
      <c r="J103" s="22">
        <v>14015.154999999999</v>
      </c>
      <c r="K103" s="22">
        <f t="shared" si="93"/>
        <v>1434238.7465966251</v>
      </c>
      <c r="L103" s="26">
        <f t="shared" si="94"/>
        <v>612.7549999999992</v>
      </c>
      <c r="M103" s="22">
        <v>0</v>
      </c>
      <c r="N103" s="22">
        <f t="shared" si="95"/>
        <v>75377.161837542197</v>
      </c>
      <c r="O103" s="22">
        <f t="shared" si="96"/>
        <v>74764.406837542076</v>
      </c>
      <c r="P103" s="32">
        <f t="shared" si="97"/>
        <v>5.2046924751552731E-2</v>
      </c>
      <c r="Q103" s="32">
        <f t="shared" si="98"/>
        <v>5.2128285485909635E-2</v>
      </c>
      <c r="R103" s="11"/>
      <c r="S103" s="22">
        <v>1448253.9015966251</v>
      </c>
      <c r="T103" s="22">
        <v>14015.154999999999</v>
      </c>
      <c r="U103" s="22">
        <f t="shared" si="99"/>
        <v>1434238.7465966251</v>
      </c>
      <c r="V103" s="26">
        <f t="shared" si="100"/>
        <v>612.7549999999992</v>
      </c>
      <c r="W103" s="22">
        <v>0</v>
      </c>
      <c r="X103" s="22">
        <f t="shared" si="101"/>
        <v>75377.161837542197</v>
      </c>
      <c r="Y103" s="22">
        <f t="shared" si="102"/>
        <v>74764.406837542076</v>
      </c>
      <c r="Z103" s="32">
        <f t="shared" si="103"/>
        <v>5.2046924751552731E-2</v>
      </c>
      <c r="AA103" s="32">
        <f t="shared" si="104"/>
        <v>5.2128285485909635E-2</v>
      </c>
      <c r="AB103" s="42"/>
      <c r="AC103" s="22">
        <v>1448253.9015966251</v>
      </c>
      <c r="AD103" s="22">
        <v>14015.154999999999</v>
      </c>
      <c r="AE103" s="22">
        <f t="shared" si="105"/>
        <v>1434238.7465966251</v>
      </c>
      <c r="AF103" s="26">
        <f t="shared" si="106"/>
        <v>612.7549999999992</v>
      </c>
      <c r="AG103" s="22">
        <v>0</v>
      </c>
      <c r="AH103" s="22">
        <f t="shared" si="107"/>
        <v>75377.161837542197</v>
      </c>
      <c r="AI103" s="22">
        <f t="shared" si="108"/>
        <v>74764.406837542076</v>
      </c>
      <c r="AJ103" s="32">
        <f t="shared" si="109"/>
        <v>5.2046924751552731E-2</v>
      </c>
      <c r="AK103" s="32">
        <f t="shared" si="110"/>
        <v>5.2128285485909635E-2</v>
      </c>
      <c r="AL103" s="11"/>
      <c r="AM103" s="22">
        <v>1448253.9015966251</v>
      </c>
      <c r="AN103" s="22">
        <v>14015.154999999999</v>
      </c>
      <c r="AO103" s="22">
        <f t="shared" si="111"/>
        <v>1434238.7465966251</v>
      </c>
      <c r="AP103" s="26">
        <f t="shared" si="112"/>
        <v>612.7549999999992</v>
      </c>
      <c r="AQ103" s="22">
        <v>0</v>
      </c>
      <c r="AR103" s="22">
        <f t="shared" si="113"/>
        <v>75377.161837542197</v>
      </c>
      <c r="AS103" s="22">
        <f t="shared" si="114"/>
        <v>74764.406837542076</v>
      </c>
      <c r="AT103" s="32">
        <f t="shared" si="115"/>
        <v>5.2046924751552731E-2</v>
      </c>
      <c r="AU103" s="32">
        <f t="shared" si="116"/>
        <v>5.2128285485909635E-2</v>
      </c>
      <c r="AV103" s="42"/>
      <c r="AW103" s="22">
        <v>1448253.9015966251</v>
      </c>
      <c r="AX103" s="22">
        <v>14015.154999999999</v>
      </c>
      <c r="AY103" s="22">
        <f t="shared" si="117"/>
        <v>1434238.7465966251</v>
      </c>
      <c r="AZ103" s="26">
        <f t="shared" si="118"/>
        <v>612.7549999999992</v>
      </c>
      <c r="BA103" s="22">
        <v>0</v>
      </c>
      <c r="BB103" s="22">
        <f t="shared" si="119"/>
        <v>75377.161837542197</v>
      </c>
      <c r="BC103" s="22">
        <f t="shared" si="120"/>
        <v>74764.406837542076</v>
      </c>
      <c r="BD103" s="32">
        <f t="shared" si="121"/>
        <v>5.2046924751552731E-2</v>
      </c>
      <c r="BE103" s="32">
        <f t="shared" si="122"/>
        <v>5.2128285485909635E-2</v>
      </c>
      <c r="BF103" s="11"/>
      <c r="BG103" s="22">
        <v>1448253.9015966251</v>
      </c>
      <c r="BH103" s="22">
        <v>14015.154999999999</v>
      </c>
      <c r="BI103" s="22">
        <f t="shared" si="123"/>
        <v>1434238.7465966251</v>
      </c>
      <c r="BJ103" s="26">
        <f t="shared" si="124"/>
        <v>612.7549999999992</v>
      </c>
      <c r="BK103" s="22">
        <v>0</v>
      </c>
      <c r="BL103" s="22">
        <f t="shared" si="125"/>
        <v>75377.161837542197</v>
      </c>
      <c r="BM103" s="22">
        <f t="shared" si="126"/>
        <v>74764.406837542076</v>
      </c>
      <c r="BN103" s="32">
        <f t="shared" si="127"/>
        <v>5.2046924751552731E-2</v>
      </c>
      <c r="BO103" s="32">
        <f t="shared" si="128"/>
        <v>5.2128285485909635E-2</v>
      </c>
      <c r="BP103" s="42"/>
      <c r="BQ103" s="22">
        <v>1442153.6807369378</v>
      </c>
      <c r="BR103" s="22">
        <v>14015.154999999999</v>
      </c>
      <c r="BS103" s="22">
        <f t="shared" si="129"/>
        <v>1428138.5257369378</v>
      </c>
      <c r="BT103" s="26">
        <f t="shared" si="130"/>
        <v>612.7549999999992</v>
      </c>
      <c r="BU103" s="22">
        <v>0</v>
      </c>
      <c r="BV103" s="22">
        <f t="shared" si="131"/>
        <v>69276.940977854887</v>
      </c>
      <c r="BW103" s="22">
        <f t="shared" si="132"/>
        <v>68664.185977854766</v>
      </c>
      <c r="BX103" s="32">
        <f t="shared" si="133"/>
        <v>4.8037141882447995E-2</v>
      </c>
      <c r="BY103" s="32">
        <f t="shared" si="134"/>
        <v>4.8079499810722612E-2</v>
      </c>
      <c r="BZ103" s="42"/>
      <c r="CA103" s="22">
        <v>1446902.9173103778</v>
      </c>
      <c r="CB103" s="22">
        <v>14015.154999999999</v>
      </c>
      <c r="CC103" s="22">
        <f t="shared" si="135"/>
        <v>1432887.7623103778</v>
      </c>
      <c r="CD103" s="26">
        <f t="shared" si="136"/>
        <v>612.7549999999992</v>
      </c>
      <c r="CE103" s="22">
        <v>0</v>
      </c>
      <c r="CF103" s="22">
        <f t="shared" si="137"/>
        <v>74026.17755129491</v>
      </c>
      <c r="CG103" s="22">
        <f t="shared" si="138"/>
        <v>73413.422551294789</v>
      </c>
      <c r="CH103" s="32">
        <f t="shared" si="139"/>
        <v>5.11618137372346E-2</v>
      </c>
      <c r="CI103" s="32">
        <f t="shared" si="140"/>
        <v>5.1234593861645882E-2</v>
      </c>
      <c r="CJ103" s="42"/>
      <c r="CK103" s="22">
        <v>1445551.9330241305</v>
      </c>
      <c r="CL103" s="22">
        <v>14015.154999999999</v>
      </c>
      <c r="CM103" s="22">
        <f t="shared" si="141"/>
        <v>1431536.7780241305</v>
      </c>
      <c r="CN103" s="26">
        <f t="shared" si="142"/>
        <v>612.7549999999992</v>
      </c>
      <c r="CO103" s="22">
        <v>0</v>
      </c>
      <c r="CP103" s="22">
        <f t="shared" si="143"/>
        <v>72675.193265047623</v>
      </c>
      <c r="CQ103" s="22">
        <f t="shared" si="144"/>
        <v>72062.438265047502</v>
      </c>
      <c r="CR103" s="32">
        <f t="shared" si="145"/>
        <v>5.0275048308371262E-2</v>
      </c>
      <c r="CS103" s="32">
        <f t="shared" si="146"/>
        <v>5.0339215430085717E-2</v>
      </c>
      <c r="CT103" s="42"/>
      <c r="CU103" s="22">
        <v>1448253.9015966251</v>
      </c>
      <c r="CV103" s="22">
        <v>14015.154999999999</v>
      </c>
      <c r="CW103" s="22">
        <f t="shared" si="147"/>
        <v>1434238.7465966251</v>
      </c>
      <c r="CX103" s="26">
        <f t="shared" si="148"/>
        <v>612.7549999999992</v>
      </c>
      <c r="CY103" s="22">
        <v>0</v>
      </c>
      <c r="CZ103" s="22">
        <f t="shared" si="149"/>
        <v>75377.161837542197</v>
      </c>
      <c r="DA103" s="22">
        <f t="shared" si="150"/>
        <v>74764.406837542076</v>
      </c>
      <c r="DB103" s="32">
        <f t="shared" si="151"/>
        <v>5.2046924751552731E-2</v>
      </c>
      <c r="DC103" s="32">
        <f t="shared" si="152"/>
        <v>5.2128285485909635E-2</v>
      </c>
      <c r="DD103" s="42"/>
      <c r="DE103" s="22">
        <v>1448253.9015966251</v>
      </c>
      <c r="DF103" s="22">
        <v>14015.154999999999</v>
      </c>
      <c r="DG103" s="22">
        <f t="shared" si="153"/>
        <v>1434238.7465966251</v>
      </c>
      <c r="DH103" s="26">
        <f t="shared" si="154"/>
        <v>612.7549999999992</v>
      </c>
      <c r="DI103" s="22">
        <v>0</v>
      </c>
      <c r="DJ103" s="22">
        <f t="shared" si="155"/>
        <v>75377.161837542197</v>
      </c>
      <c r="DK103" s="22">
        <f t="shared" si="156"/>
        <v>74764.406837542076</v>
      </c>
      <c r="DL103" s="32">
        <f t="shared" si="157"/>
        <v>5.2046924751552731E-2</v>
      </c>
      <c r="DM103" s="32">
        <f t="shared" si="158"/>
        <v>5.2128285485909635E-2</v>
      </c>
      <c r="DN103" s="42"/>
      <c r="DO103" s="22">
        <v>1448253.9015966251</v>
      </c>
      <c r="DP103" s="22">
        <v>14015.154999999999</v>
      </c>
      <c r="DQ103" s="22">
        <f t="shared" si="159"/>
        <v>1434238.7465966251</v>
      </c>
      <c r="DR103" s="26">
        <f t="shared" si="160"/>
        <v>612.7549999999992</v>
      </c>
      <c r="DS103" s="22">
        <v>0</v>
      </c>
      <c r="DT103" s="22">
        <f t="shared" si="161"/>
        <v>75377.161837542197</v>
      </c>
      <c r="DU103" s="22">
        <f t="shared" si="162"/>
        <v>74764.406837542076</v>
      </c>
      <c r="DV103" s="32">
        <f t="shared" si="163"/>
        <v>5.2046924751552731E-2</v>
      </c>
      <c r="DW103" s="32">
        <f t="shared" si="164"/>
        <v>5.2128285485909635E-2</v>
      </c>
      <c r="DX103" s="42"/>
      <c r="DY103" s="22">
        <v>1448253.9015966251</v>
      </c>
      <c r="DZ103" s="22">
        <v>14015.154999999999</v>
      </c>
      <c r="EA103" s="22">
        <f t="shared" si="165"/>
        <v>1434238.7465966251</v>
      </c>
      <c r="EB103" s="26">
        <f t="shared" si="166"/>
        <v>612.7549999999992</v>
      </c>
      <c r="EC103" s="22">
        <v>0</v>
      </c>
      <c r="ED103" s="22">
        <f t="shared" si="167"/>
        <v>75377.161837542197</v>
      </c>
      <c r="EE103" s="22">
        <f t="shared" si="168"/>
        <v>74764.406837542076</v>
      </c>
      <c r="EF103" s="32">
        <f t="shared" si="169"/>
        <v>5.2046924751552731E-2</v>
      </c>
      <c r="EG103" s="32">
        <f t="shared" si="170"/>
        <v>5.2128285485909635E-2</v>
      </c>
      <c r="EH103" s="42"/>
      <c r="EI103" s="45">
        <v>0</v>
      </c>
    </row>
    <row r="104" spans="1:139" x14ac:dyDescent="0.3">
      <c r="A104" s="13">
        <v>8912923</v>
      </c>
      <c r="B104" s="14" t="s">
        <v>34</v>
      </c>
      <c r="C104" s="21">
        <v>289</v>
      </c>
      <c r="D104" s="22">
        <v>1253297.8</v>
      </c>
      <c r="E104" s="22">
        <v>20712.8</v>
      </c>
      <c r="F104" s="22">
        <f t="shared" si="92"/>
        <v>1232585</v>
      </c>
      <c r="G104" s="11"/>
      <c r="H104" s="34">
        <v>289</v>
      </c>
      <c r="I104" s="22">
        <v>1294704.7849999999</v>
      </c>
      <c r="J104" s="22">
        <v>21659.785</v>
      </c>
      <c r="K104" s="22">
        <f t="shared" si="93"/>
        <v>1273045</v>
      </c>
      <c r="L104" s="26">
        <f t="shared" si="94"/>
        <v>946.98500000000058</v>
      </c>
      <c r="M104" s="22">
        <v>0</v>
      </c>
      <c r="N104" s="22">
        <f t="shared" si="95"/>
        <v>41406.98499999987</v>
      </c>
      <c r="O104" s="22">
        <f t="shared" si="96"/>
        <v>40460</v>
      </c>
      <c r="P104" s="32">
        <f t="shared" si="97"/>
        <v>3.1981796529777923E-2</v>
      </c>
      <c r="Q104" s="32">
        <f t="shared" si="98"/>
        <v>3.1782065834279227E-2</v>
      </c>
      <c r="R104" s="11"/>
      <c r="S104" s="22">
        <v>1294704.7849999999</v>
      </c>
      <c r="T104" s="22">
        <v>21659.785</v>
      </c>
      <c r="U104" s="22">
        <f t="shared" si="99"/>
        <v>1273045</v>
      </c>
      <c r="V104" s="26">
        <f t="shared" si="100"/>
        <v>946.98500000000058</v>
      </c>
      <c r="W104" s="22">
        <v>0</v>
      </c>
      <c r="X104" s="22">
        <f t="shared" si="101"/>
        <v>41406.98499999987</v>
      </c>
      <c r="Y104" s="22">
        <f t="shared" si="102"/>
        <v>40460</v>
      </c>
      <c r="Z104" s="32">
        <f t="shared" si="103"/>
        <v>3.1981796529777923E-2</v>
      </c>
      <c r="AA104" s="32">
        <f t="shared" si="104"/>
        <v>3.1782065834279227E-2</v>
      </c>
      <c r="AB104" s="42"/>
      <c r="AC104" s="22">
        <v>1294704.7849999999</v>
      </c>
      <c r="AD104" s="22">
        <v>21659.785</v>
      </c>
      <c r="AE104" s="22">
        <f t="shared" si="105"/>
        <v>1273045</v>
      </c>
      <c r="AF104" s="26">
        <f t="shared" si="106"/>
        <v>946.98500000000058</v>
      </c>
      <c r="AG104" s="22">
        <v>0</v>
      </c>
      <c r="AH104" s="22">
        <f t="shared" si="107"/>
        <v>41406.98499999987</v>
      </c>
      <c r="AI104" s="22">
        <f t="shared" si="108"/>
        <v>40460</v>
      </c>
      <c r="AJ104" s="32">
        <f t="shared" si="109"/>
        <v>3.1981796529777923E-2</v>
      </c>
      <c r="AK104" s="32">
        <f t="shared" si="110"/>
        <v>3.1782065834279227E-2</v>
      </c>
      <c r="AL104" s="11"/>
      <c r="AM104" s="22">
        <v>1294704.7849999999</v>
      </c>
      <c r="AN104" s="22">
        <v>21659.785</v>
      </c>
      <c r="AO104" s="22">
        <f t="shared" si="111"/>
        <v>1273045</v>
      </c>
      <c r="AP104" s="26">
        <f t="shared" si="112"/>
        <v>946.98500000000058</v>
      </c>
      <c r="AQ104" s="22">
        <v>0</v>
      </c>
      <c r="AR104" s="22">
        <f t="shared" si="113"/>
        <v>41406.98499999987</v>
      </c>
      <c r="AS104" s="22">
        <f t="shared" si="114"/>
        <v>40460</v>
      </c>
      <c r="AT104" s="32">
        <f t="shared" si="115"/>
        <v>3.1981796529777923E-2</v>
      </c>
      <c r="AU104" s="32">
        <f t="shared" si="116"/>
        <v>3.1782065834279227E-2</v>
      </c>
      <c r="AV104" s="42"/>
      <c r="AW104" s="22">
        <v>1294704.7849999999</v>
      </c>
      <c r="AX104" s="22">
        <v>21659.785</v>
      </c>
      <c r="AY104" s="22">
        <f t="shared" si="117"/>
        <v>1273045</v>
      </c>
      <c r="AZ104" s="26">
        <f t="shared" si="118"/>
        <v>946.98500000000058</v>
      </c>
      <c r="BA104" s="22">
        <v>0</v>
      </c>
      <c r="BB104" s="22">
        <f t="shared" si="119"/>
        <v>41406.98499999987</v>
      </c>
      <c r="BC104" s="22">
        <f t="shared" si="120"/>
        <v>40460</v>
      </c>
      <c r="BD104" s="32">
        <f t="shared" si="121"/>
        <v>3.1981796529777923E-2</v>
      </c>
      <c r="BE104" s="32">
        <f t="shared" si="122"/>
        <v>3.1782065834279227E-2</v>
      </c>
      <c r="BF104" s="11"/>
      <c r="BG104" s="22">
        <v>1294704.7849999999</v>
      </c>
      <c r="BH104" s="22">
        <v>21659.785</v>
      </c>
      <c r="BI104" s="22">
        <f t="shared" si="123"/>
        <v>1273045</v>
      </c>
      <c r="BJ104" s="26">
        <f t="shared" si="124"/>
        <v>946.98500000000058</v>
      </c>
      <c r="BK104" s="22">
        <v>0</v>
      </c>
      <c r="BL104" s="22">
        <f t="shared" si="125"/>
        <v>41406.98499999987</v>
      </c>
      <c r="BM104" s="22">
        <f t="shared" si="126"/>
        <v>40460</v>
      </c>
      <c r="BN104" s="32">
        <f t="shared" si="127"/>
        <v>3.1981796529777923E-2</v>
      </c>
      <c r="BO104" s="32">
        <f t="shared" si="128"/>
        <v>3.1782065834279227E-2</v>
      </c>
      <c r="BP104" s="42"/>
      <c r="BQ104" s="22">
        <v>1294704.7849999999</v>
      </c>
      <c r="BR104" s="22">
        <v>21659.785</v>
      </c>
      <c r="BS104" s="22">
        <f t="shared" si="129"/>
        <v>1273045</v>
      </c>
      <c r="BT104" s="26">
        <f t="shared" si="130"/>
        <v>946.98500000000058</v>
      </c>
      <c r="BU104" s="22">
        <v>0</v>
      </c>
      <c r="BV104" s="22">
        <f t="shared" si="131"/>
        <v>41406.98499999987</v>
      </c>
      <c r="BW104" s="22">
        <f t="shared" si="132"/>
        <v>40460</v>
      </c>
      <c r="BX104" s="32">
        <f t="shared" si="133"/>
        <v>3.1981796529777923E-2</v>
      </c>
      <c r="BY104" s="32">
        <f t="shared" si="134"/>
        <v>3.1782065834279227E-2</v>
      </c>
      <c r="BZ104" s="42"/>
      <c r="CA104" s="22">
        <v>1294704.7849999999</v>
      </c>
      <c r="CB104" s="22">
        <v>21659.785</v>
      </c>
      <c r="CC104" s="22">
        <f t="shared" si="135"/>
        <v>1273045</v>
      </c>
      <c r="CD104" s="26">
        <f t="shared" si="136"/>
        <v>946.98500000000058</v>
      </c>
      <c r="CE104" s="22">
        <v>0</v>
      </c>
      <c r="CF104" s="22">
        <f t="shared" si="137"/>
        <v>41406.98499999987</v>
      </c>
      <c r="CG104" s="22">
        <f t="shared" si="138"/>
        <v>40460</v>
      </c>
      <c r="CH104" s="32">
        <f t="shared" si="139"/>
        <v>3.1981796529777923E-2</v>
      </c>
      <c r="CI104" s="32">
        <f t="shared" si="140"/>
        <v>3.1782065834279227E-2</v>
      </c>
      <c r="CJ104" s="42"/>
      <c r="CK104" s="22">
        <v>1294704.7849999999</v>
      </c>
      <c r="CL104" s="22">
        <v>21659.785</v>
      </c>
      <c r="CM104" s="22">
        <f t="shared" si="141"/>
        <v>1273045</v>
      </c>
      <c r="CN104" s="26">
        <f t="shared" si="142"/>
        <v>946.98500000000058</v>
      </c>
      <c r="CO104" s="22">
        <v>0</v>
      </c>
      <c r="CP104" s="22">
        <f t="shared" si="143"/>
        <v>41406.98499999987</v>
      </c>
      <c r="CQ104" s="22">
        <f t="shared" si="144"/>
        <v>40460</v>
      </c>
      <c r="CR104" s="32">
        <f t="shared" si="145"/>
        <v>3.1981796529777923E-2</v>
      </c>
      <c r="CS104" s="32">
        <f t="shared" si="146"/>
        <v>3.1782065834279227E-2</v>
      </c>
      <c r="CT104" s="42"/>
      <c r="CU104" s="22">
        <v>1294704.7849999999</v>
      </c>
      <c r="CV104" s="22">
        <v>21659.785</v>
      </c>
      <c r="CW104" s="22">
        <f t="shared" si="147"/>
        <v>1273045</v>
      </c>
      <c r="CX104" s="26">
        <f t="shared" si="148"/>
        <v>946.98500000000058</v>
      </c>
      <c r="CY104" s="22">
        <v>0</v>
      </c>
      <c r="CZ104" s="22">
        <f t="shared" si="149"/>
        <v>41406.98499999987</v>
      </c>
      <c r="DA104" s="22">
        <f t="shared" si="150"/>
        <v>40460</v>
      </c>
      <c r="DB104" s="32">
        <f t="shared" si="151"/>
        <v>3.1981796529777923E-2</v>
      </c>
      <c r="DC104" s="32">
        <f t="shared" si="152"/>
        <v>3.1782065834279227E-2</v>
      </c>
      <c r="DD104" s="42"/>
      <c r="DE104" s="22">
        <v>1294704.7849999999</v>
      </c>
      <c r="DF104" s="22">
        <v>21659.785</v>
      </c>
      <c r="DG104" s="22">
        <f t="shared" si="153"/>
        <v>1273045</v>
      </c>
      <c r="DH104" s="26">
        <f t="shared" si="154"/>
        <v>946.98500000000058</v>
      </c>
      <c r="DI104" s="22">
        <v>0</v>
      </c>
      <c r="DJ104" s="22">
        <f t="shared" si="155"/>
        <v>41406.98499999987</v>
      </c>
      <c r="DK104" s="22">
        <f t="shared" si="156"/>
        <v>40460</v>
      </c>
      <c r="DL104" s="32">
        <f t="shared" si="157"/>
        <v>3.1981796529777923E-2</v>
      </c>
      <c r="DM104" s="32">
        <f t="shared" si="158"/>
        <v>3.1782065834279227E-2</v>
      </c>
      <c r="DN104" s="42"/>
      <c r="DO104" s="22">
        <v>1294704.7849999999</v>
      </c>
      <c r="DP104" s="22">
        <v>21659.785</v>
      </c>
      <c r="DQ104" s="22">
        <f t="shared" si="159"/>
        <v>1273045</v>
      </c>
      <c r="DR104" s="26">
        <f t="shared" si="160"/>
        <v>946.98500000000058</v>
      </c>
      <c r="DS104" s="22">
        <v>0</v>
      </c>
      <c r="DT104" s="22">
        <f t="shared" si="161"/>
        <v>41406.98499999987</v>
      </c>
      <c r="DU104" s="22">
        <f t="shared" si="162"/>
        <v>40460</v>
      </c>
      <c r="DV104" s="32">
        <f t="shared" si="163"/>
        <v>3.1981796529777923E-2</v>
      </c>
      <c r="DW104" s="32">
        <f t="shared" si="164"/>
        <v>3.1782065834279227E-2</v>
      </c>
      <c r="DX104" s="42"/>
      <c r="DY104" s="22">
        <v>1294704.7849999999</v>
      </c>
      <c r="DZ104" s="22">
        <v>21659.785</v>
      </c>
      <c r="EA104" s="22">
        <f t="shared" si="165"/>
        <v>1273045</v>
      </c>
      <c r="EB104" s="26">
        <f t="shared" si="166"/>
        <v>946.98500000000058</v>
      </c>
      <c r="EC104" s="22">
        <v>0</v>
      </c>
      <c r="ED104" s="22">
        <f t="shared" si="167"/>
        <v>41406.98499999987</v>
      </c>
      <c r="EE104" s="22">
        <f t="shared" si="168"/>
        <v>40460</v>
      </c>
      <c r="EF104" s="32">
        <f t="shared" si="169"/>
        <v>3.1981796529777923E-2</v>
      </c>
      <c r="EG104" s="32">
        <f t="shared" si="170"/>
        <v>3.1782065834279227E-2</v>
      </c>
      <c r="EH104" s="42"/>
      <c r="EI104" s="45">
        <v>0</v>
      </c>
    </row>
    <row r="105" spans="1:139" x14ac:dyDescent="0.3">
      <c r="A105" s="20">
        <v>8912925</v>
      </c>
      <c r="B105" s="20" t="s">
        <v>223</v>
      </c>
      <c r="C105" s="21">
        <v>167</v>
      </c>
      <c r="D105" s="22">
        <v>790796.17287522973</v>
      </c>
      <c r="E105" s="22">
        <v>17141.039199999999</v>
      </c>
      <c r="F105" s="22">
        <f t="shared" si="92"/>
        <v>773655.13367522974</v>
      </c>
      <c r="G105" s="11"/>
      <c r="H105" s="34">
        <v>167</v>
      </c>
      <c r="I105" s="22">
        <v>833376.66420091956</v>
      </c>
      <c r="J105" s="22">
        <v>17789.081300000002</v>
      </c>
      <c r="K105" s="22">
        <f t="shared" si="93"/>
        <v>815587.5829009196</v>
      </c>
      <c r="L105" s="26">
        <f t="shared" si="94"/>
        <v>648.04210000000239</v>
      </c>
      <c r="M105" s="22">
        <v>0</v>
      </c>
      <c r="N105" s="22">
        <f t="shared" si="95"/>
        <v>42580.491325689829</v>
      </c>
      <c r="O105" s="22">
        <f t="shared" si="96"/>
        <v>41932.449225689867</v>
      </c>
      <c r="P105" s="32">
        <f t="shared" si="97"/>
        <v>5.1093932857500864E-2</v>
      </c>
      <c r="Q105" s="32">
        <f t="shared" si="98"/>
        <v>5.1413790627540694E-2</v>
      </c>
      <c r="R105" s="11"/>
      <c r="S105" s="22">
        <v>833376.66420091956</v>
      </c>
      <c r="T105" s="22">
        <v>17789.081300000002</v>
      </c>
      <c r="U105" s="22">
        <f t="shared" si="99"/>
        <v>815587.5829009196</v>
      </c>
      <c r="V105" s="26">
        <f t="shared" si="100"/>
        <v>648.04210000000239</v>
      </c>
      <c r="W105" s="22">
        <v>0</v>
      </c>
      <c r="X105" s="22">
        <f t="shared" si="101"/>
        <v>42580.491325689829</v>
      </c>
      <c r="Y105" s="22">
        <f t="shared" si="102"/>
        <v>41932.449225689867</v>
      </c>
      <c r="Z105" s="32">
        <f t="shared" si="103"/>
        <v>5.1093932857500864E-2</v>
      </c>
      <c r="AA105" s="32">
        <f t="shared" si="104"/>
        <v>5.1413790627540694E-2</v>
      </c>
      <c r="AB105" s="42"/>
      <c r="AC105" s="22">
        <v>833376.66420091956</v>
      </c>
      <c r="AD105" s="22">
        <v>17789.081300000002</v>
      </c>
      <c r="AE105" s="22">
        <f t="shared" si="105"/>
        <v>815587.5829009196</v>
      </c>
      <c r="AF105" s="26">
        <f t="shared" si="106"/>
        <v>648.04210000000239</v>
      </c>
      <c r="AG105" s="22">
        <v>0</v>
      </c>
      <c r="AH105" s="22">
        <f t="shared" si="107"/>
        <v>42580.491325689829</v>
      </c>
      <c r="AI105" s="22">
        <f t="shared" si="108"/>
        <v>41932.449225689867</v>
      </c>
      <c r="AJ105" s="32">
        <f t="shared" si="109"/>
        <v>5.1093932857500864E-2</v>
      </c>
      <c r="AK105" s="32">
        <f t="shared" si="110"/>
        <v>5.1413790627540694E-2</v>
      </c>
      <c r="AL105" s="11"/>
      <c r="AM105" s="22">
        <v>833376.66420091956</v>
      </c>
      <c r="AN105" s="22">
        <v>17789.081300000002</v>
      </c>
      <c r="AO105" s="22">
        <f t="shared" si="111"/>
        <v>815587.5829009196</v>
      </c>
      <c r="AP105" s="26">
        <f t="shared" si="112"/>
        <v>648.04210000000239</v>
      </c>
      <c r="AQ105" s="22">
        <v>0</v>
      </c>
      <c r="AR105" s="22">
        <f t="shared" si="113"/>
        <v>42580.491325689829</v>
      </c>
      <c r="AS105" s="22">
        <f t="shared" si="114"/>
        <v>41932.449225689867</v>
      </c>
      <c r="AT105" s="32">
        <f t="shared" si="115"/>
        <v>5.1093932857500864E-2</v>
      </c>
      <c r="AU105" s="32">
        <f t="shared" si="116"/>
        <v>5.1413790627540694E-2</v>
      </c>
      <c r="AV105" s="42"/>
      <c r="AW105" s="22">
        <v>833376.66420091956</v>
      </c>
      <c r="AX105" s="22">
        <v>17789.081300000002</v>
      </c>
      <c r="AY105" s="22">
        <f t="shared" si="117"/>
        <v>815587.5829009196</v>
      </c>
      <c r="AZ105" s="26">
        <f t="shared" si="118"/>
        <v>648.04210000000239</v>
      </c>
      <c r="BA105" s="22">
        <v>0</v>
      </c>
      <c r="BB105" s="22">
        <f t="shared" si="119"/>
        <v>42580.491325689829</v>
      </c>
      <c r="BC105" s="22">
        <f t="shared" si="120"/>
        <v>41932.449225689867</v>
      </c>
      <c r="BD105" s="32">
        <f t="shared" si="121"/>
        <v>5.1093932857500864E-2</v>
      </c>
      <c r="BE105" s="32">
        <f t="shared" si="122"/>
        <v>5.1413790627540694E-2</v>
      </c>
      <c r="BF105" s="11"/>
      <c r="BG105" s="22">
        <v>833376.66420091956</v>
      </c>
      <c r="BH105" s="22">
        <v>17789.081300000002</v>
      </c>
      <c r="BI105" s="22">
        <f t="shared" si="123"/>
        <v>815587.5829009196</v>
      </c>
      <c r="BJ105" s="26">
        <f t="shared" si="124"/>
        <v>648.04210000000239</v>
      </c>
      <c r="BK105" s="22">
        <v>0</v>
      </c>
      <c r="BL105" s="22">
        <f t="shared" si="125"/>
        <v>42580.491325689829</v>
      </c>
      <c r="BM105" s="22">
        <f t="shared" si="126"/>
        <v>41932.449225689867</v>
      </c>
      <c r="BN105" s="32">
        <f t="shared" si="127"/>
        <v>5.1093932857500864E-2</v>
      </c>
      <c r="BO105" s="32">
        <f t="shared" si="128"/>
        <v>5.1413790627540694E-2</v>
      </c>
      <c r="BP105" s="42"/>
      <c r="BQ105" s="22">
        <v>830405.06934137933</v>
      </c>
      <c r="BR105" s="22">
        <v>17789.081300000002</v>
      </c>
      <c r="BS105" s="22">
        <f t="shared" si="129"/>
        <v>812615.98804137937</v>
      </c>
      <c r="BT105" s="26">
        <f t="shared" si="130"/>
        <v>648.04210000000239</v>
      </c>
      <c r="BU105" s="22">
        <v>0</v>
      </c>
      <c r="BV105" s="22">
        <f t="shared" si="131"/>
        <v>39608.896466149599</v>
      </c>
      <c r="BW105" s="22">
        <f t="shared" si="132"/>
        <v>38960.854366149637</v>
      </c>
      <c r="BX105" s="32">
        <f t="shared" si="133"/>
        <v>4.769828355884758E-2</v>
      </c>
      <c r="BY105" s="32">
        <f t="shared" si="134"/>
        <v>4.7944976396607282E-2</v>
      </c>
      <c r="BZ105" s="42"/>
      <c r="CA105" s="22">
        <v>832679.7883388506</v>
      </c>
      <c r="CB105" s="22">
        <v>17789.081300000002</v>
      </c>
      <c r="CC105" s="22">
        <f t="shared" si="135"/>
        <v>814890.70703885064</v>
      </c>
      <c r="CD105" s="26">
        <f t="shared" si="136"/>
        <v>648.04210000000239</v>
      </c>
      <c r="CE105" s="22">
        <v>0</v>
      </c>
      <c r="CF105" s="22">
        <f t="shared" si="137"/>
        <v>41883.615463620867</v>
      </c>
      <c r="CG105" s="22">
        <f t="shared" si="138"/>
        <v>41235.573363620904</v>
      </c>
      <c r="CH105" s="32">
        <f t="shared" si="139"/>
        <v>5.0299786364667656E-2</v>
      </c>
      <c r="CI105" s="32">
        <f t="shared" si="140"/>
        <v>5.0602581435076989E-2</v>
      </c>
      <c r="CJ105" s="42"/>
      <c r="CK105" s="22">
        <v>831982.91247678164</v>
      </c>
      <c r="CL105" s="22">
        <v>17789.081300000002</v>
      </c>
      <c r="CM105" s="22">
        <f t="shared" si="141"/>
        <v>814193.83117678168</v>
      </c>
      <c r="CN105" s="26">
        <f t="shared" si="142"/>
        <v>648.04210000000239</v>
      </c>
      <c r="CO105" s="22">
        <v>0</v>
      </c>
      <c r="CP105" s="22">
        <f t="shared" si="143"/>
        <v>41186.739601551904</v>
      </c>
      <c r="CQ105" s="22">
        <f t="shared" si="144"/>
        <v>40538.697501551942</v>
      </c>
      <c r="CR105" s="32">
        <f t="shared" si="145"/>
        <v>4.9504309504314864E-2</v>
      </c>
      <c r="CS105" s="32">
        <f t="shared" si="146"/>
        <v>4.9789983600047674E-2</v>
      </c>
      <c r="CT105" s="42"/>
      <c r="CU105" s="22">
        <v>833376.66420091956</v>
      </c>
      <c r="CV105" s="22">
        <v>17789.081300000002</v>
      </c>
      <c r="CW105" s="22">
        <f t="shared" si="147"/>
        <v>815587.5829009196</v>
      </c>
      <c r="CX105" s="26">
        <f t="shared" si="148"/>
        <v>648.04210000000239</v>
      </c>
      <c r="CY105" s="22">
        <v>0</v>
      </c>
      <c r="CZ105" s="22">
        <f t="shared" si="149"/>
        <v>42580.491325689829</v>
      </c>
      <c r="DA105" s="22">
        <f t="shared" si="150"/>
        <v>41932.449225689867</v>
      </c>
      <c r="DB105" s="32">
        <f t="shared" si="151"/>
        <v>5.1093932857500864E-2</v>
      </c>
      <c r="DC105" s="32">
        <f t="shared" si="152"/>
        <v>5.1413790627540694E-2</v>
      </c>
      <c r="DD105" s="42"/>
      <c r="DE105" s="22">
        <v>833376.66420091956</v>
      </c>
      <c r="DF105" s="22">
        <v>17789.081300000002</v>
      </c>
      <c r="DG105" s="22">
        <f t="shared" si="153"/>
        <v>815587.5829009196</v>
      </c>
      <c r="DH105" s="26">
        <f t="shared" si="154"/>
        <v>648.04210000000239</v>
      </c>
      <c r="DI105" s="22">
        <v>0</v>
      </c>
      <c r="DJ105" s="22">
        <f t="shared" si="155"/>
        <v>42580.491325689829</v>
      </c>
      <c r="DK105" s="22">
        <f t="shared" si="156"/>
        <v>41932.449225689867</v>
      </c>
      <c r="DL105" s="32">
        <f t="shared" si="157"/>
        <v>5.1093932857500864E-2</v>
      </c>
      <c r="DM105" s="32">
        <f t="shared" si="158"/>
        <v>5.1413790627540694E-2</v>
      </c>
      <c r="DN105" s="42"/>
      <c r="DO105" s="22">
        <v>833376.66420091956</v>
      </c>
      <c r="DP105" s="22">
        <v>17789.081300000002</v>
      </c>
      <c r="DQ105" s="22">
        <f t="shared" si="159"/>
        <v>815587.5829009196</v>
      </c>
      <c r="DR105" s="26">
        <f t="shared" si="160"/>
        <v>648.04210000000239</v>
      </c>
      <c r="DS105" s="22">
        <v>0</v>
      </c>
      <c r="DT105" s="22">
        <f t="shared" si="161"/>
        <v>42580.491325689829</v>
      </c>
      <c r="DU105" s="22">
        <f t="shared" si="162"/>
        <v>41932.449225689867</v>
      </c>
      <c r="DV105" s="32">
        <f t="shared" si="163"/>
        <v>5.1093932857500864E-2</v>
      </c>
      <c r="DW105" s="32">
        <f t="shared" si="164"/>
        <v>5.1413790627540694E-2</v>
      </c>
      <c r="DX105" s="42"/>
      <c r="DY105" s="22">
        <v>833376.66420091956</v>
      </c>
      <c r="DZ105" s="22">
        <v>17789.081300000002</v>
      </c>
      <c r="EA105" s="22">
        <f t="shared" si="165"/>
        <v>815587.5829009196</v>
      </c>
      <c r="EB105" s="26">
        <f t="shared" si="166"/>
        <v>648.04210000000239</v>
      </c>
      <c r="EC105" s="22">
        <v>0</v>
      </c>
      <c r="ED105" s="22">
        <f t="shared" si="167"/>
        <v>42580.491325689829</v>
      </c>
      <c r="EE105" s="22">
        <f t="shared" si="168"/>
        <v>41932.449225689867</v>
      </c>
      <c r="EF105" s="32">
        <f t="shared" si="169"/>
        <v>5.1093932857500864E-2</v>
      </c>
      <c r="EG105" s="32">
        <f t="shared" si="170"/>
        <v>5.1413790627540694E-2</v>
      </c>
      <c r="EH105" s="42"/>
      <c r="EI105" s="45">
        <v>0</v>
      </c>
    </row>
    <row r="106" spans="1:139" x14ac:dyDescent="0.3">
      <c r="A106" s="20">
        <v>8912926</v>
      </c>
      <c r="B106" s="20" t="s">
        <v>36</v>
      </c>
      <c r="C106" s="21">
        <v>224</v>
      </c>
      <c r="D106" s="22">
        <v>994774.20030881034</v>
      </c>
      <c r="E106" s="22">
        <v>19029.116999999998</v>
      </c>
      <c r="F106" s="22">
        <f t="shared" si="92"/>
        <v>975745.08330881037</v>
      </c>
      <c r="G106" s="11"/>
      <c r="H106" s="34">
        <v>224</v>
      </c>
      <c r="I106" s="22">
        <v>1043602.7773862833</v>
      </c>
      <c r="J106" s="22">
        <v>13684.038</v>
      </c>
      <c r="K106" s="22">
        <f t="shared" si="93"/>
        <v>1029918.7393862833</v>
      </c>
      <c r="L106" s="26">
        <f t="shared" si="94"/>
        <v>-5345.0789999999979</v>
      </c>
      <c r="M106" s="22">
        <v>0</v>
      </c>
      <c r="N106" s="22">
        <f t="shared" si="95"/>
        <v>48828.577077472932</v>
      </c>
      <c r="O106" s="22">
        <f t="shared" si="96"/>
        <v>54173.656077472959</v>
      </c>
      <c r="P106" s="32">
        <f t="shared" si="97"/>
        <v>4.6788469842677823E-2</v>
      </c>
      <c r="Q106" s="32">
        <f t="shared" si="98"/>
        <v>5.2599932408021251E-2</v>
      </c>
      <c r="R106" s="11"/>
      <c r="S106" s="22">
        <v>1043602.7773862833</v>
      </c>
      <c r="T106" s="22">
        <v>13684.038</v>
      </c>
      <c r="U106" s="22">
        <f t="shared" si="99"/>
        <v>1029918.7393862833</v>
      </c>
      <c r="V106" s="26">
        <f t="shared" si="100"/>
        <v>-5345.0789999999979</v>
      </c>
      <c r="W106" s="22">
        <v>0</v>
      </c>
      <c r="X106" s="22">
        <f t="shared" si="101"/>
        <v>48828.577077472932</v>
      </c>
      <c r="Y106" s="22">
        <f t="shared" si="102"/>
        <v>54173.656077472959</v>
      </c>
      <c r="Z106" s="32">
        <f t="shared" si="103"/>
        <v>4.6788469842677823E-2</v>
      </c>
      <c r="AA106" s="32">
        <f t="shared" si="104"/>
        <v>5.2599932408021251E-2</v>
      </c>
      <c r="AB106" s="42"/>
      <c r="AC106" s="22">
        <v>1043602.7773862833</v>
      </c>
      <c r="AD106" s="22">
        <v>13684.038</v>
      </c>
      <c r="AE106" s="22">
        <f t="shared" si="105"/>
        <v>1029918.7393862833</v>
      </c>
      <c r="AF106" s="26">
        <f t="shared" si="106"/>
        <v>-5345.0789999999979</v>
      </c>
      <c r="AG106" s="22">
        <v>0</v>
      </c>
      <c r="AH106" s="22">
        <f t="shared" si="107"/>
        <v>48828.577077472932</v>
      </c>
      <c r="AI106" s="22">
        <f t="shared" si="108"/>
        <v>54173.656077472959</v>
      </c>
      <c r="AJ106" s="32">
        <f t="shared" si="109"/>
        <v>4.6788469842677823E-2</v>
      </c>
      <c r="AK106" s="32">
        <f t="shared" si="110"/>
        <v>5.2599932408021251E-2</v>
      </c>
      <c r="AL106" s="11"/>
      <c r="AM106" s="22">
        <v>1043602.7773862833</v>
      </c>
      <c r="AN106" s="22">
        <v>13684.038</v>
      </c>
      <c r="AO106" s="22">
        <f t="shared" si="111"/>
        <v>1029918.7393862833</v>
      </c>
      <c r="AP106" s="26">
        <f t="shared" si="112"/>
        <v>-5345.0789999999979</v>
      </c>
      <c r="AQ106" s="22">
        <v>0</v>
      </c>
      <c r="AR106" s="22">
        <f t="shared" si="113"/>
        <v>48828.577077472932</v>
      </c>
      <c r="AS106" s="22">
        <f t="shared" si="114"/>
        <v>54173.656077472959</v>
      </c>
      <c r="AT106" s="32">
        <f t="shared" si="115"/>
        <v>4.6788469842677823E-2</v>
      </c>
      <c r="AU106" s="32">
        <f t="shared" si="116"/>
        <v>5.2599932408021251E-2</v>
      </c>
      <c r="AV106" s="42"/>
      <c r="AW106" s="22">
        <v>1043602.7773862833</v>
      </c>
      <c r="AX106" s="22">
        <v>13684.038</v>
      </c>
      <c r="AY106" s="22">
        <f t="shared" si="117"/>
        <v>1029918.7393862833</v>
      </c>
      <c r="AZ106" s="26">
        <f t="shared" si="118"/>
        <v>-5345.0789999999979</v>
      </c>
      <c r="BA106" s="22">
        <v>0</v>
      </c>
      <c r="BB106" s="22">
        <f t="shared" si="119"/>
        <v>48828.577077472932</v>
      </c>
      <c r="BC106" s="22">
        <f t="shared" si="120"/>
        <v>54173.656077472959</v>
      </c>
      <c r="BD106" s="32">
        <f t="shared" si="121"/>
        <v>4.6788469842677823E-2</v>
      </c>
      <c r="BE106" s="32">
        <f t="shared" si="122"/>
        <v>5.2599932408021251E-2</v>
      </c>
      <c r="BF106" s="11"/>
      <c r="BG106" s="22">
        <v>1043602.7773862833</v>
      </c>
      <c r="BH106" s="22">
        <v>13684.038</v>
      </c>
      <c r="BI106" s="22">
        <f t="shared" si="123"/>
        <v>1029918.7393862833</v>
      </c>
      <c r="BJ106" s="26">
        <f t="shared" si="124"/>
        <v>-5345.0789999999979</v>
      </c>
      <c r="BK106" s="22">
        <v>0</v>
      </c>
      <c r="BL106" s="22">
        <f t="shared" si="125"/>
        <v>48828.577077472932</v>
      </c>
      <c r="BM106" s="22">
        <f t="shared" si="126"/>
        <v>54173.656077472959</v>
      </c>
      <c r="BN106" s="32">
        <f t="shared" si="127"/>
        <v>4.6788469842677823E-2</v>
      </c>
      <c r="BO106" s="32">
        <f t="shared" si="128"/>
        <v>5.2599932408021251E-2</v>
      </c>
      <c r="BP106" s="42"/>
      <c r="BQ106" s="22">
        <v>1040122.6826727728</v>
      </c>
      <c r="BR106" s="22">
        <v>13684.038</v>
      </c>
      <c r="BS106" s="22">
        <f t="shared" si="129"/>
        <v>1026438.6446727728</v>
      </c>
      <c r="BT106" s="26">
        <f t="shared" si="130"/>
        <v>-5345.0789999999979</v>
      </c>
      <c r="BU106" s="22">
        <v>0</v>
      </c>
      <c r="BV106" s="22">
        <f t="shared" si="131"/>
        <v>45348.482363962452</v>
      </c>
      <c r="BW106" s="22">
        <f t="shared" si="132"/>
        <v>50693.561363962479</v>
      </c>
      <c r="BX106" s="32">
        <f t="shared" si="133"/>
        <v>4.3599166828505065E-2</v>
      </c>
      <c r="BY106" s="32">
        <f t="shared" si="134"/>
        <v>4.9387814485612545E-2</v>
      </c>
      <c r="BZ106" s="42"/>
      <c r="CA106" s="22">
        <v>1042722.3758463355</v>
      </c>
      <c r="CB106" s="22">
        <v>13684.038</v>
      </c>
      <c r="CC106" s="22">
        <f t="shared" si="135"/>
        <v>1029038.3378463355</v>
      </c>
      <c r="CD106" s="26">
        <f t="shared" si="136"/>
        <v>-5345.0789999999979</v>
      </c>
      <c r="CE106" s="22">
        <v>0</v>
      </c>
      <c r="CF106" s="22">
        <f t="shared" si="137"/>
        <v>47948.175537525211</v>
      </c>
      <c r="CG106" s="22">
        <f t="shared" si="138"/>
        <v>53293.254537525121</v>
      </c>
      <c r="CH106" s="32">
        <f t="shared" si="139"/>
        <v>4.5983644974154907E-2</v>
      </c>
      <c r="CI106" s="32">
        <f t="shared" si="140"/>
        <v>5.1789377108205768E-2</v>
      </c>
      <c r="CJ106" s="42"/>
      <c r="CK106" s="22">
        <v>1041841.9743063878</v>
      </c>
      <c r="CL106" s="22">
        <v>13684.038</v>
      </c>
      <c r="CM106" s="22">
        <f t="shared" si="141"/>
        <v>1028157.9363063879</v>
      </c>
      <c r="CN106" s="26">
        <f t="shared" si="142"/>
        <v>-5345.0789999999979</v>
      </c>
      <c r="CO106" s="22">
        <v>0</v>
      </c>
      <c r="CP106" s="22">
        <f t="shared" si="143"/>
        <v>47067.773997577489</v>
      </c>
      <c r="CQ106" s="22">
        <f t="shared" si="144"/>
        <v>52412.852997577516</v>
      </c>
      <c r="CR106" s="32">
        <f t="shared" si="145"/>
        <v>4.5177459881968307E-2</v>
      </c>
      <c r="CS106" s="32">
        <f t="shared" si="146"/>
        <v>5.0977433667310279E-2</v>
      </c>
      <c r="CT106" s="42"/>
      <c r="CU106" s="22">
        <v>1043602.7773862833</v>
      </c>
      <c r="CV106" s="22">
        <v>13684.038</v>
      </c>
      <c r="CW106" s="22">
        <f t="shared" si="147"/>
        <v>1029918.7393862833</v>
      </c>
      <c r="CX106" s="26">
        <f t="shared" si="148"/>
        <v>-5345.0789999999979</v>
      </c>
      <c r="CY106" s="22">
        <v>0</v>
      </c>
      <c r="CZ106" s="22">
        <f t="shared" si="149"/>
        <v>48828.577077472932</v>
      </c>
      <c r="DA106" s="22">
        <f t="shared" si="150"/>
        <v>54173.656077472959</v>
      </c>
      <c r="DB106" s="32">
        <f t="shared" si="151"/>
        <v>4.6788469842677823E-2</v>
      </c>
      <c r="DC106" s="32">
        <f t="shared" si="152"/>
        <v>5.2599932408021251E-2</v>
      </c>
      <c r="DD106" s="42"/>
      <c r="DE106" s="22">
        <v>1043602.7773862833</v>
      </c>
      <c r="DF106" s="22">
        <v>13684.038</v>
      </c>
      <c r="DG106" s="22">
        <f t="shared" si="153"/>
        <v>1029918.7393862833</v>
      </c>
      <c r="DH106" s="26">
        <f t="shared" si="154"/>
        <v>-5345.0789999999979</v>
      </c>
      <c r="DI106" s="22">
        <v>0</v>
      </c>
      <c r="DJ106" s="22">
        <f t="shared" si="155"/>
        <v>48828.577077472932</v>
      </c>
      <c r="DK106" s="22">
        <f t="shared" si="156"/>
        <v>54173.656077472959</v>
      </c>
      <c r="DL106" s="32">
        <f t="shared" si="157"/>
        <v>4.6788469842677823E-2</v>
      </c>
      <c r="DM106" s="32">
        <f t="shared" si="158"/>
        <v>5.2599932408021251E-2</v>
      </c>
      <c r="DN106" s="42"/>
      <c r="DO106" s="22">
        <v>1043602.7773862833</v>
      </c>
      <c r="DP106" s="22">
        <v>13684.038</v>
      </c>
      <c r="DQ106" s="22">
        <f t="shared" si="159"/>
        <v>1029918.7393862833</v>
      </c>
      <c r="DR106" s="26">
        <f t="shared" si="160"/>
        <v>-5345.0789999999979</v>
      </c>
      <c r="DS106" s="22">
        <v>0</v>
      </c>
      <c r="DT106" s="22">
        <f t="shared" si="161"/>
        <v>48828.577077472932</v>
      </c>
      <c r="DU106" s="22">
        <f t="shared" si="162"/>
        <v>54173.656077472959</v>
      </c>
      <c r="DV106" s="32">
        <f t="shared" si="163"/>
        <v>4.6788469842677823E-2</v>
      </c>
      <c r="DW106" s="32">
        <f t="shared" si="164"/>
        <v>5.2599932408021251E-2</v>
      </c>
      <c r="DX106" s="42"/>
      <c r="DY106" s="22">
        <v>1043602.7773862833</v>
      </c>
      <c r="DZ106" s="22">
        <v>13684.038</v>
      </c>
      <c r="EA106" s="22">
        <f t="shared" si="165"/>
        <v>1029918.7393862833</v>
      </c>
      <c r="EB106" s="26">
        <f t="shared" si="166"/>
        <v>-5345.0789999999979</v>
      </c>
      <c r="EC106" s="22">
        <v>0</v>
      </c>
      <c r="ED106" s="22">
        <f t="shared" si="167"/>
        <v>48828.577077472932</v>
      </c>
      <c r="EE106" s="22">
        <f t="shared" si="168"/>
        <v>54173.656077472959</v>
      </c>
      <c r="EF106" s="32">
        <f t="shared" si="169"/>
        <v>4.6788469842677823E-2</v>
      </c>
      <c r="EG106" s="32">
        <f t="shared" si="170"/>
        <v>5.2599932408021251E-2</v>
      </c>
      <c r="EH106" s="42"/>
      <c r="EI106" s="45">
        <v>0</v>
      </c>
    </row>
    <row r="107" spans="1:139" x14ac:dyDescent="0.3">
      <c r="A107" s="20">
        <v>8912927</v>
      </c>
      <c r="B107" s="20" t="s">
        <v>37</v>
      </c>
      <c r="C107" s="21">
        <v>205</v>
      </c>
      <c r="D107" s="22">
        <v>1057466.2237027842</v>
      </c>
      <c r="E107" s="22">
        <v>17301.28</v>
      </c>
      <c r="F107" s="22">
        <f t="shared" si="92"/>
        <v>1040164.9437027841</v>
      </c>
      <c r="G107" s="11"/>
      <c r="H107" s="34">
        <v>205</v>
      </c>
      <c r="I107" s="22">
        <v>1117584.6255589528</v>
      </c>
      <c r="J107" s="22">
        <v>18092.291000000001</v>
      </c>
      <c r="K107" s="22">
        <f t="shared" si="93"/>
        <v>1099492.3345589528</v>
      </c>
      <c r="L107" s="26">
        <f t="shared" si="94"/>
        <v>791.01100000000224</v>
      </c>
      <c r="M107" s="22">
        <v>0</v>
      </c>
      <c r="N107" s="22">
        <f t="shared" si="95"/>
        <v>60118.401856168639</v>
      </c>
      <c r="O107" s="22">
        <f t="shared" si="96"/>
        <v>59327.390856168699</v>
      </c>
      <c r="P107" s="32">
        <f t="shared" si="97"/>
        <v>5.3793153986975081E-2</v>
      </c>
      <c r="Q107" s="32">
        <f t="shared" si="98"/>
        <v>5.3958894474664176E-2</v>
      </c>
      <c r="R107" s="11"/>
      <c r="S107" s="22">
        <v>1117584.6255589528</v>
      </c>
      <c r="T107" s="22">
        <v>18092.291000000001</v>
      </c>
      <c r="U107" s="22">
        <f t="shared" si="99"/>
        <v>1099492.3345589528</v>
      </c>
      <c r="V107" s="26">
        <f t="shared" si="100"/>
        <v>791.01100000000224</v>
      </c>
      <c r="W107" s="22">
        <v>0</v>
      </c>
      <c r="X107" s="22">
        <f t="shared" si="101"/>
        <v>60118.401856168639</v>
      </c>
      <c r="Y107" s="22">
        <f t="shared" si="102"/>
        <v>59327.390856168699</v>
      </c>
      <c r="Z107" s="32">
        <f t="shared" si="103"/>
        <v>5.3793153986975081E-2</v>
      </c>
      <c r="AA107" s="32">
        <f t="shared" si="104"/>
        <v>5.3958894474664176E-2</v>
      </c>
      <c r="AB107" s="42"/>
      <c r="AC107" s="22">
        <v>1117584.6255589528</v>
      </c>
      <c r="AD107" s="22">
        <v>18092.291000000001</v>
      </c>
      <c r="AE107" s="22">
        <f t="shared" si="105"/>
        <v>1099492.3345589528</v>
      </c>
      <c r="AF107" s="26">
        <f t="shared" si="106"/>
        <v>791.01100000000224</v>
      </c>
      <c r="AG107" s="22">
        <v>0</v>
      </c>
      <c r="AH107" s="22">
        <f t="shared" si="107"/>
        <v>60118.401856168639</v>
      </c>
      <c r="AI107" s="22">
        <f t="shared" si="108"/>
        <v>59327.390856168699</v>
      </c>
      <c r="AJ107" s="32">
        <f t="shared" si="109"/>
        <v>5.3793153986975081E-2</v>
      </c>
      <c r="AK107" s="32">
        <f t="shared" si="110"/>
        <v>5.3958894474664176E-2</v>
      </c>
      <c r="AL107" s="11"/>
      <c r="AM107" s="22">
        <v>1117584.6255589528</v>
      </c>
      <c r="AN107" s="22">
        <v>18092.291000000001</v>
      </c>
      <c r="AO107" s="22">
        <f t="shared" si="111"/>
        <v>1099492.3345589528</v>
      </c>
      <c r="AP107" s="26">
        <f t="shared" si="112"/>
        <v>791.01100000000224</v>
      </c>
      <c r="AQ107" s="22">
        <v>0</v>
      </c>
      <c r="AR107" s="22">
        <f t="shared" si="113"/>
        <v>60118.401856168639</v>
      </c>
      <c r="AS107" s="22">
        <f t="shared" si="114"/>
        <v>59327.390856168699</v>
      </c>
      <c r="AT107" s="32">
        <f t="shared" si="115"/>
        <v>5.3793153986975081E-2</v>
      </c>
      <c r="AU107" s="32">
        <f t="shared" si="116"/>
        <v>5.3958894474664176E-2</v>
      </c>
      <c r="AV107" s="42"/>
      <c r="AW107" s="22">
        <v>1117584.6255589528</v>
      </c>
      <c r="AX107" s="22">
        <v>18092.291000000001</v>
      </c>
      <c r="AY107" s="22">
        <f t="shared" si="117"/>
        <v>1099492.3345589528</v>
      </c>
      <c r="AZ107" s="26">
        <f t="shared" si="118"/>
        <v>791.01100000000224</v>
      </c>
      <c r="BA107" s="22">
        <v>0</v>
      </c>
      <c r="BB107" s="22">
        <f t="shared" si="119"/>
        <v>60118.401856168639</v>
      </c>
      <c r="BC107" s="22">
        <f t="shared" si="120"/>
        <v>59327.390856168699</v>
      </c>
      <c r="BD107" s="32">
        <f t="shared" si="121"/>
        <v>5.3793153986975081E-2</v>
      </c>
      <c r="BE107" s="32">
        <f t="shared" si="122"/>
        <v>5.3958894474664176E-2</v>
      </c>
      <c r="BF107" s="11"/>
      <c r="BG107" s="22">
        <v>1117584.6255589528</v>
      </c>
      <c r="BH107" s="22">
        <v>18092.291000000001</v>
      </c>
      <c r="BI107" s="22">
        <f t="shared" si="123"/>
        <v>1099492.3345589528</v>
      </c>
      <c r="BJ107" s="26">
        <f t="shared" si="124"/>
        <v>791.01100000000224</v>
      </c>
      <c r="BK107" s="22">
        <v>0</v>
      </c>
      <c r="BL107" s="22">
        <f t="shared" si="125"/>
        <v>60118.401856168639</v>
      </c>
      <c r="BM107" s="22">
        <f t="shared" si="126"/>
        <v>59327.390856168699</v>
      </c>
      <c r="BN107" s="32">
        <f t="shared" si="127"/>
        <v>5.3793153986975081E-2</v>
      </c>
      <c r="BO107" s="32">
        <f t="shared" si="128"/>
        <v>5.3958894474664176E-2</v>
      </c>
      <c r="BP107" s="42"/>
      <c r="BQ107" s="22">
        <v>1110749.0646304621</v>
      </c>
      <c r="BR107" s="22">
        <v>18092.291000000001</v>
      </c>
      <c r="BS107" s="22">
        <f t="shared" si="129"/>
        <v>1092656.7736304621</v>
      </c>
      <c r="BT107" s="26">
        <f t="shared" si="130"/>
        <v>791.01100000000224</v>
      </c>
      <c r="BU107" s="22">
        <v>0</v>
      </c>
      <c r="BV107" s="22">
        <f t="shared" si="131"/>
        <v>53282.840927677928</v>
      </c>
      <c r="BW107" s="22">
        <f t="shared" si="132"/>
        <v>52491.829927677987</v>
      </c>
      <c r="BX107" s="32">
        <f t="shared" si="133"/>
        <v>4.7970187528723895E-2</v>
      </c>
      <c r="BY107" s="32">
        <f t="shared" si="134"/>
        <v>4.8040547768050341E-2</v>
      </c>
      <c r="BZ107" s="42"/>
      <c r="CA107" s="22">
        <v>1116287.5543635737</v>
      </c>
      <c r="CB107" s="22">
        <v>18092.291000000001</v>
      </c>
      <c r="CC107" s="22">
        <f t="shared" si="135"/>
        <v>1098195.2633635737</v>
      </c>
      <c r="CD107" s="26">
        <f t="shared" si="136"/>
        <v>791.01100000000224</v>
      </c>
      <c r="CE107" s="22">
        <v>0</v>
      </c>
      <c r="CF107" s="22">
        <f t="shared" si="137"/>
        <v>58821.330660789507</v>
      </c>
      <c r="CG107" s="22">
        <f t="shared" si="138"/>
        <v>58030.319660789566</v>
      </c>
      <c r="CH107" s="32">
        <f t="shared" si="139"/>
        <v>5.2693708203461219E-2</v>
      </c>
      <c r="CI107" s="32">
        <f t="shared" si="140"/>
        <v>5.2841531553371644E-2</v>
      </c>
      <c r="CJ107" s="42"/>
      <c r="CK107" s="22">
        <v>1114990.4831681943</v>
      </c>
      <c r="CL107" s="22">
        <v>18092.291000000001</v>
      </c>
      <c r="CM107" s="22">
        <f t="shared" si="141"/>
        <v>1096898.1921681943</v>
      </c>
      <c r="CN107" s="26">
        <f t="shared" si="142"/>
        <v>791.01100000000224</v>
      </c>
      <c r="CO107" s="22">
        <v>0</v>
      </c>
      <c r="CP107" s="22">
        <f t="shared" si="143"/>
        <v>57524.259465410141</v>
      </c>
      <c r="CQ107" s="22">
        <f t="shared" si="144"/>
        <v>56733.248465410201</v>
      </c>
      <c r="CR107" s="32">
        <f t="shared" si="145"/>
        <v>5.1591704443931755E-2</v>
      </c>
      <c r="CS107" s="32">
        <f t="shared" si="146"/>
        <v>5.1721526091011126E-2</v>
      </c>
      <c r="CT107" s="42"/>
      <c r="CU107" s="22">
        <v>1117584.6255589528</v>
      </c>
      <c r="CV107" s="22">
        <v>18092.291000000001</v>
      </c>
      <c r="CW107" s="22">
        <f t="shared" si="147"/>
        <v>1099492.3345589528</v>
      </c>
      <c r="CX107" s="26">
        <f t="shared" si="148"/>
        <v>791.01100000000224</v>
      </c>
      <c r="CY107" s="22">
        <v>0</v>
      </c>
      <c r="CZ107" s="22">
        <f t="shared" si="149"/>
        <v>60118.401856168639</v>
      </c>
      <c r="DA107" s="22">
        <f t="shared" si="150"/>
        <v>59327.390856168699</v>
      </c>
      <c r="DB107" s="32">
        <f t="shared" si="151"/>
        <v>5.3793153986975081E-2</v>
      </c>
      <c r="DC107" s="32">
        <f t="shared" si="152"/>
        <v>5.3958894474664176E-2</v>
      </c>
      <c r="DD107" s="42"/>
      <c r="DE107" s="22">
        <v>1117584.6255589528</v>
      </c>
      <c r="DF107" s="22">
        <v>18092.291000000001</v>
      </c>
      <c r="DG107" s="22">
        <f t="shared" si="153"/>
        <v>1099492.3345589528</v>
      </c>
      <c r="DH107" s="26">
        <f t="shared" si="154"/>
        <v>791.01100000000224</v>
      </c>
      <c r="DI107" s="22">
        <v>0</v>
      </c>
      <c r="DJ107" s="22">
        <f t="shared" si="155"/>
        <v>60118.401856168639</v>
      </c>
      <c r="DK107" s="22">
        <f t="shared" si="156"/>
        <v>59327.390856168699</v>
      </c>
      <c r="DL107" s="32">
        <f t="shared" si="157"/>
        <v>5.3793153986975081E-2</v>
      </c>
      <c r="DM107" s="32">
        <f t="shared" si="158"/>
        <v>5.3958894474664176E-2</v>
      </c>
      <c r="DN107" s="42"/>
      <c r="DO107" s="22">
        <v>1117584.6255589528</v>
      </c>
      <c r="DP107" s="22">
        <v>18092.291000000001</v>
      </c>
      <c r="DQ107" s="22">
        <f t="shared" si="159"/>
        <v>1099492.3345589528</v>
      </c>
      <c r="DR107" s="26">
        <f t="shared" si="160"/>
        <v>791.01100000000224</v>
      </c>
      <c r="DS107" s="22">
        <v>0</v>
      </c>
      <c r="DT107" s="22">
        <f t="shared" si="161"/>
        <v>60118.401856168639</v>
      </c>
      <c r="DU107" s="22">
        <f t="shared" si="162"/>
        <v>59327.390856168699</v>
      </c>
      <c r="DV107" s="32">
        <f t="shared" si="163"/>
        <v>5.3793153986975081E-2</v>
      </c>
      <c r="DW107" s="32">
        <f t="shared" si="164"/>
        <v>5.3958894474664176E-2</v>
      </c>
      <c r="DX107" s="42"/>
      <c r="DY107" s="22">
        <v>1117584.6255589528</v>
      </c>
      <c r="DZ107" s="22">
        <v>18092.291000000001</v>
      </c>
      <c r="EA107" s="22">
        <f t="shared" si="165"/>
        <v>1099492.3345589528</v>
      </c>
      <c r="EB107" s="26">
        <f t="shared" si="166"/>
        <v>791.01100000000224</v>
      </c>
      <c r="EC107" s="22">
        <v>0</v>
      </c>
      <c r="ED107" s="22">
        <f t="shared" si="167"/>
        <v>60118.401856168639</v>
      </c>
      <c r="EE107" s="22">
        <f t="shared" si="168"/>
        <v>59327.390856168699</v>
      </c>
      <c r="EF107" s="32">
        <f t="shared" si="169"/>
        <v>5.3793153986975081E-2</v>
      </c>
      <c r="EG107" s="32">
        <f t="shared" si="170"/>
        <v>5.3958894474664176E-2</v>
      </c>
      <c r="EH107" s="42"/>
      <c r="EI107" s="45">
        <v>0</v>
      </c>
    </row>
    <row r="108" spans="1:139" x14ac:dyDescent="0.3">
      <c r="A108" s="20">
        <v>8912928</v>
      </c>
      <c r="B108" s="20" t="s">
        <v>224</v>
      </c>
      <c r="C108" s="21">
        <v>346</v>
      </c>
      <c r="D108" s="22">
        <v>1582211.5483107653</v>
      </c>
      <c r="E108" s="22">
        <v>29142.959999999999</v>
      </c>
      <c r="F108" s="22">
        <f t="shared" si="92"/>
        <v>1553068.5883107653</v>
      </c>
      <c r="G108" s="11"/>
      <c r="H108" s="34">
        <v>346</v>
      </c>
      <c r="I108" s="22">
        <v>1671329.703281621</v>
      </c>
      <c r="J108" s="22">
        <v>29451.614000000001</v>
      </c>
      <c r="K108" s="22">
        <f t="shared" si="93"/>
        <v>1641878.0892816209</v>
      </c>
      <c r="L108" s="26">
        <f t="shared" si="94"/>
        <v>308.65400000000227</v>
      </c>
      <c r="M108" s="22">
        <v>0</v>
      </c>
      <c r="N108" s="22">
        <f t="shared" si="95"/>
        <v>89118.154970855685</v>
      </c>
      <c r="O108" s="22">
        <f t="shared" si="96"/>
        <v>88809.500970855588</v>
      </c>
      <c r="P108" s="32">
        <f t="shared" si="97"/>
        <v>5.3321708335509171E-2</v>
      </c>
      <c r="Q108" s="32">
        <f t="shared" si="98"/>
        <v>5.4090191927533941E-2</v>
      </c>
      <c r="R108" s="11"/>
      <c r="S108" s="22">
        <v>1671329.703281621</v>
      </c>
      <c r="T108" s="22">
        <v>29451.614000000001</v>
      </c>
      <c r="U108" s="22">
        <f t="shared" si="99"/>
        <v>1641878.0892816209</v>
      </c>
      <c r="V108" s="26">
        <f t="shared" si="100"/>
        <v>308.65400000000227</v>
      </c>
      <c r="W108" s="22">
        <v>0</v>
      </c>
      <c r="X108" s="22">
        <f t="shared" si="101"/>
        <v>89118.154970855685</v>
      </c>
      <c r="Y108" s="22">
        <f t="shared" si="102"/>
        <v>88809.500970855588</v>
      </c>
      <c r="Z108" s="32">
        <f t="shared" si="103"/>
        <v>5.3321708335509171E-2</v>
      </c>
      <c r="AA108" s="32">
        <f t="shared" si="104"/>
        <v>5.4090191927533941E-2</v>
      </c>
      <c r="AB108" s="42"/>
      <c r="AC108" s="22">
        <v>1671329.703281621</v>
      </c>
      <c r="AD108" s="22">
        <v>29451.614000000001</v>
      </c>
      <c r="AE108" s="22">
        <f t="shared" si="105"/>
        <v>1641878.0892816209</v>
      </c>
      <c r="AF108" s="26">
        <f t="shared" si="106"/>
        <v>308.65400000000227</v>
      </c>
      <c r="AG108" s="22">
        <v>0</v>
      </c>
      <c r="AH108" s="22">
        <f t="shared" si="107"/>
        <v>89118.154970855685</v>
      </c>
      <c r="AI108" s="22">
        <f t="shared" si="108"/>
        <v>88809.500970855588</v>
      </c>
      <c r="AJ108" s="32">
        <f t="shared" si="109"/>
        <v>5.3321708335509171E-2</v>
      </c>
      <c r="AK108" s="32">
        <f t="shared" si="110"/>
        <v>5.4090191927533941E-2</v>
      </c>
      <c r="AL108" s="11"/>
      <c r="AM108" s="22">
        <v>1671329.703281621</v>
      </c>
      <c r="AN108" s="22">
        <v>29451.614000000001</v>
      </c>
      <c r="AO108" s="22">
        <f t="shared" si="111"/>
        <v>1641878.0892816209</v>
      </c>
      <c r="AP108" s="26">
        <f t="shared" si="112"/>
        <v>308.65400000000227</v>
      </c>
      <c r="AQ108" s="22">
        <v>0</v>
      </c>
      <c r="AR108" s="22">
        <f t="shared" si="113"/>
        <v>89118.154970855685</v>
      </c>
      <c r="AS108" s="22">
        <f t="shared" si="114"/>
        <v>88809.500970855588</v>
      </c>
      <c r="AT108" s="32">
        <f t="shared" si="115"/>
        <v>5.3321708335509171E-2</v>
      </c>
      <c r="AU108" s="32">
        <f t="shared" si="116"/>
        <v>5.4090191927533941E-2</v>
      </c>
      <c r="AV108" s="42"/>
      <c r="AW108" s="22">
        <v>1671329.703281621</v>
      </c>
      <c r="AX108" s="22">
        <v>29451.614000000001</v>
      </c>
      <c r="AY108" s="22">
        <f t="shared" si="117"/>
        <v>1641878.0892816209</v>
      </c>
      <c r="AZ108" s="26">
        <f t="shared" si="118"/>
        <v>308.65400000000227</v>
      </c>
      <c r="BA108" s="22">
        <v>0</v>
      </c>
      <c r="BB108" s="22">
        <f t="shared" si="119"/>
        <v>89118.154970855685</v>
      </c>
      <c r="BC108" s="22">
        <f t="shared" si="120"/>
        <v>88809.500970855588</v>
      </c>
      <c r="BD108" s="32">
        <f t="shared" si="121"/>
        <v>5.3321708335509171E-2</v>
      </c>
      <c r="BE108" s="32">
        <f t="shared" si="122"/>
        <v>5.4090191927533941E-2</v>
      </c>
      <c r="BF108" s="11"/>
      <c r="BG108" s="22">
        <v>1671329.703281621</v>
      </c>
      <c r="BH108" s="22">
        <v>29451.614000000001</v>
      </c>
      <c r="BI108" s="22">
        <f t="shared" si="123"/>
        <v>1641878.0892816209</v>
      </c>
      <c r="BJ108" s="26">
        <f t="shared" si="124"/>
        <v>308.65400000000227</v>
      </c>
      <c r="BK108" s="22">
        <v>0</v>
      </c>
      <c r="BL108" s="22">
        <f t="shared" si="125"/>
        <v>89118.154970855685</v>
      </c>
      <c r="BM108" s="22">
        <f t="shared" si="126"/>
        <v>88809.500970855588</v>
      </c>
      <c r="BN108" s="32">
        <f t="shared" si="127"/>
        <v>5.3321708335509171E-2</v>
      </c>
      <c r="BO108" s="32">
        <f t="shared" si="128"/>
        <v>5.4090191927533941E-2</v>
      </c>
      <c r="BP108" s="42"/>
      <c r="BQ108" s="22">
        <v>1662931.3076245873</v>
      </c>
      <c r="BR108" s="22">
        <v>29451.614000000001</v>
      </c>
      <c r="BS108" s="22">
        <f t="shared" si="129"/>
        <v>1633479.6936245873</v>
      </c>
      <c r="BT108" s="26">
        <f t="shared" si="130"/>
        <v>308.65400000000227</v>
      </c>
      <c r="BU108" s="22">
        <v>0</v>
      </c>
      <c r="BV108" s="22">
        <f t="shared" si="131"/>
        <v>80719.759313822025</v>
      </c>
      <c r="BW108" s="22">
        <f t="shared" si="132"/>
        <v>80411.105313821929</v>
      </c>
      <c r="BX108" s="32">
        <f t="shared" si="133"/>
        <v>4.8540645632035209E-2</v>
      </c>
      <c r="BY108" s="32">
        <f t="shared" si="134"/>
        <v>4.9226877828762484E-2</v>
      </c>
      <c r="BZ108" s="42"/>
      <c r="CA108" s="22">
        <v>1669596.792225508</v>
      </c>
      <c r="CB108" s="22">
        <v>29451.614000000001</v>
      </c>
      <c r="CC108" s="22">
        <f t="shared" si="135"/>
        <v>1640145.178225508</v>
      </c>
      <c r="CD108" s="26">
        <f t="shared" si="136"/>
        <v>308.65400000000227</v>
      </c>
      <c r="CE108" s="22">
        <v>0</v>
      </c>
      <c r="CF108" s="22">
        <f t="shared" si="137"/>
        <v>87385.243914742721</v>
      </c>
      <c r="CG108" s="22">
        <f t="shared" si="138"/>
        <v>87076.589914742624</v>
      </c>
      <c r="CH108" s="32">
        <f t="shared" si="139"/>
        <v>5.2339130214943436E-2</v>
      </c>
      <c r="CI108" s="32">
        <f t="shared" si="140"/>
        <v>5.3090781883681659E-2</v>
      </c>
      <c r="CJ108" s="42"/>
      <c r="CK108" s="22">
        <v>1667863.8811693951</v>
      </c>
      <c r="CL108" s="22">
        <v>29451.614000000001</v>
      </c>
      <c r="CM108" s="22">
        <f t="shared" si="141"/>
        <v>1638412.267169395</v>
      </c>
      <c r="CN108" s="26">
        <f t="shared" si="142"/>
        <v>308.65400000000227</v>
      </c>
      <c r="CO108" s="22">
        <v>0</v>
      </c>
      <c r="CP108" s="22">
        <f t="shared" si="143"/>
        <v>85652.332858629758</v>
      </c>
      <c r="CQ108" s="22">
        <f t="shared" si="144"/>
        <v>85343.678858629661</v>
      </c>
      <c r="CR108" s="32">
        <f t="shared" si="145"/>
        <v>5.1354510296473387E-2</v>
      </c>
      <c r="CS108" s="32">
        <f t="shared" si="146"/>
        <v>5.2089257733692253E-2</v>
      </c>
      <c r="CT108" s="42"/>
      <c r="CU108" s="22">
        <v>1671329.703281621</v>
      </c>
      <c r="CV108" s="22">
        <v>29451.614000000001</v>
      </c>
      <c r="CW108" s="22">
        <f t="shared" si="147"/>
        <v>1641878.0892816209</v>
      </c>
      <c r="CX108" s="26">
        <f t="shared" si="148"/>
        <v>308.65400000000227</v>
      </c>
      <c r="CY108" s="22">
        <v>0</v>
      </c>
      <c r="CZ108" s="22">
        <f t="shared" si="149"/>
        <v>89118.154970855685</v>
      </c>
      <c r="DA108" s="22">
        <f t="shared" si="150"/>
        <v>88809.500970855588</v>
      </c>
      <c r="DB108" s="32">
        <f t="shared" si="151"/>
        <v>5.3321708335509171E-2</v>
      </c>
      <c r="DC108" s="32">
        <f t="shared" si="152"/>
        <v>5.4090191927533941E-2</v>
      </c>
      <c r="DD108" s="42"/>
      <c r="DE108" s="22">
        <v>1671329.703281621</v>
      </c>
      <c r="DF108" s="22">
        <v>29451.614000000001</v>
      </c>
      <c r="DG108" s="22">
        <f t="shared" si="153"/>
        <v>1641878.0892816209</v>
      </c>
      <c r="DH108" s="26">
        <f t="shared" si="154"/>
        <v>308.65400000000227</v>
      </c>
      <c r="DI108" s="22">
        <v>0</v>
      </c>
      <c r="DJ108" s="22">
        <f t="shared" si="155"/>
        <v>89118.154970855685</v>
      </c>
      <c r="DK108" s="22">
        <f t="shared" si="156"/>
        <v>88809.500970855588</v>
      </c>
      <c r="DL108" s="32">
        <f t="shared" si="157"/>
        <v>5.3321708335509171E-2</v>
      </c>
      <c r="DM108" s="32">
        <f t="shared" si="158"/>
        <v>5.4090191927533941E-2</v>
      </c>
      <c r="DN108" s="42"/>
      <c r="DO108" s="22">
        <v>1671329.703281621</v>
      </c>
      <c r="DP108" s="22">
        <v>29451.614000000001</v>
      </c>
      <c r="DQ108" s="22">
        <f t="shared" si="159"/>
        <v>1641878.0892816209</v>
      </c>
      <c r="DR108" s="26">
        <f t="shared" si="160"/>
        <v>308.65400000000227</v>
      </c>
      <c r="DS108" s="22">
        <v>0</v>
      </c>
      <c r="DT108" s="22">
        <f t="shared" si="161"/>
        <v>89118.154970855685</v>
      </c>
      <c r="DU108" s="22">
        <f t="shared" si="162"/>
        <v>88809.500970855588</v>
      </c>
      <c r="DV108" s="32">
        <f t="shared" si="163"/>
        <v>5.3321708335509171E-2</v>
      </c>
      <c r="DW108" s="32">
        <f t="shared" si="164"/>
        <v>5.4090191927533941E-2</v>
      </c>
      <c r="DX108" s="42"/>
      <c r="DY108" s="22">
        <v>1671329.703281621</v>
      </c>
      <c r="DZ108" s="22">
        <v>29451.614000000001</v>
      </c>
      <c r="EA108" s="22">
        <f t="shared" si="165"/>
        <v>1641878.0892816209</v>
      </c>
      <c r="EB108" s="26">
        <f t="shared" si="166"/>
        <v>308.65400000000227</v>
      </c>
      <c r="EC108" s="22">
        <v>0</v>
      </c>
      <c r="ED108" s="22">
        <f t="shared" si="167"/>
        <v>89118.154970855685</v>
      </c>
      <c r="EE108" s="22">
        <f t="shared" si="168"/>
        <v>88809.500970855588</v>
      </c>
      <c r="EF108" s="32">
        <f t="shared" si="169"/>
        <v>5.3321708335509171E-2</v>
      </c>
      <c r="EG108" s="32">
        <f t="shared" si="170"/>
        <v>5.4090191927533941E-2</v>
      </c>
      <c r="EH108" s="42"/>
      <c r="EI108" s="45">
        <v>0</v>
      </c>
    </row>
    <row r="109" spans="1:139" x14ac:dyDescent="0.3">
      <c r="A109" s="20">
        <v>8912930</v>
      </c>
      <c r="B109" s="20" t="s">
        <v>38</v>
      </c>
      <c r="C109" s="21">
        <v>313</v>
      </c>
      <c r="D109" s="22">
        <v>1354439.4</v>
      </c>
      <c r="E109" s="22">
        <v>19494.399999999998</v>
      </c>
      <c r="F109" s="22">
        <f t="shared" si="92"/>
        <v>1334945</v>
      </c>
      <c r="G109" s="11"/>
      <c r="H109" s="34">
        <v>313</v>
      </c>
      <c r="I109" s="22">
        <v>1399150.68</v>
      </c>
      <c r="J109" s="22">
        <v>20385.68</v>
      </c>
      <c r="K109" s="22">
        <f t="shared" si="93"/>
        <v>1378765</v>
      </c>
      <c r="L109" s="26">
        <f t="shared" si="94"/>
        <v>891.28000000000247</v>
      </c>
      <c r="M109" s="22">
        <v>0</v>
      </c>
      <c r="N109" s="22">
        <f t="shared" si="95"/>
        <v>44711.280000000028</v>
      </c>
      <c r="O109" s="22">
        <f t="shared" si="96"/>
        <v>43820</v>
      </c>
      <c r="P109" s="32">
        <f t="shared" si="97"/>
        <v>3.1956014916134715E-2</v>
      </c>
      <c r="Q109" s="32">
        <f t="shared" si="98"/>
        <v>3.1782065834279227E-2</v>
      </c>
      <c r="R109" s="11"/>
      <c r="S109" s="22">
        <v>1399150.68</v>
      </c>
      <c r="T109" s="22">
        <v>20385.68</v>
      </c>
      <c r="U109" s="22">
        <f t="shared" si="99"/>
        <v>1378765</v>
      </c>
      <c r="V109" s="26">
        <f t="shared" si="100"/>
        <v>891.28000000000247</v>
      </c>
      <c r="W109" s="22">
        <v>0</v>
      </c>
      <c r="X109" s="22">
        <f t="shared" si="101"/>
        <v>44711.280000000028</v>
      </c>
      <c r="Y109" s="22">
        <f t="shared" si="102"/>
        <v>43820</v>
      </c>
      <c r="Z109" s="32">
        <f t="shared" si="103"/>
        <v>3.1956014916134715E-2</v>
      </c>
      <c r="AA109" s="32">
        <f t="shared" si="104"/>
        <v>3.1782065834279227E-2</v>
      </c>
      <c r="AB109" s="42"/>
      <c r="AC109" s="22">
        <v>1399150.68</v>
      </c>
      <c r="AD109" s="22">
        <v>20385.68</v>
      </c>
      <c r="AE109" s="22">
        <f t="shared" si="105"/>
        <v>1378765</v>
      </c>
      <c r="AF109" s="26">
        <f t="shared" si="106"/>
        <v>891.28000000000247</v>
      </c>
      <c r="AG109" s="22">
        <v>0</v>
      </c>
      <c r="AH109" s="22">
        <f t="shared" si="107"/>
        <v>44711.280000000028</v>
      </c>
      <c r="AI109" s="22">
        <f t="shared" si="108"/>
        <v>43820</v>
      </c>
      <c r="AJ109" s="32">
        <f t="shared" si="109"/>
        <v>3.1956014916134715E-2</v>
      </c>
      <c r="AK109" s="32">
        <f t="shared" si="110"/>
        <v>3.1782065834279227E-2</v>
      </c>
      <c r="AL109" s="11"/>
      <c r="AM109" s="22">
        <v>1399150.68</v>
      </c>
      <c r="AN109" s="22">
        <v>20385.68</v>
      </c>
      <c r="AO109" s="22">
        <f t="shared" si="111"/>
        <v>1378765</v>
      </c>
      <c r="AP109" s="26">
        <f t="shared" si="112"/>
        <v>891.28000000000247</v>
      </c>
      <c r="AQ109" s="22">
        <v>0</v>
      </c>
      <c r="AR109" s="22">
        <f t="shared" si="113"/>
        <v>44711.280000000028</v>
      </c>
      <c r="AS109" s="22">
        <f t="shared" si="114"/>
        <v>43820</v>
      </c>
      <c r="AT109" s="32">
        <f t="shared" si="115"/>
        <v>3.1956014916134715E-2</v>
      </c>
      <c r="AU109" s="32">
        <f t="shared" si="116"/>
        <v>3.1782065834279227E-2</v>
      </c>
      <c r="AV109" s="42"/>
      <c r="AW109" s="22">
        <v>1399150.68</v>
      </c>
      <c r="AX109" s="22">
        <v>20385.68</v>
      </c>
      <c r="AY109" s="22">
        <f t="shared" si="117"/>
        <v>1378765</v>
      </c>
      <c r="AZ109" s="26">
        <f t="shared" si="118"/>
        <v>891.28000000000247</v>
      </c>
      <c r="BA109" s="22">
        <v>0</v>
      </c>
      <c r="BB109" s="22">
        <f t="shared" si="119"/>
        <v>44711.280000000028</v>
      </c>
      <c r="BC109" s="22">
        <f t="shared" si="120"/>
        <v>43820</v>
      </c>
      <c r="BD109" s="32">
        <f t="shared" si="121"/>
        <v>3.1956014916134715E-2</v>
      </c>
      <c r="BE109" s="32">
        <f t="shared" si="122"/>
        <v>3.1782065834279227E-2</v>
      </c>
      <c r="BF109" s="11"/>
      <c r="BG109" s="22">
        <v>1399150.68</v>
      </c>
      <c r="BH109" s="22">
        <v>20385.68</v>
      </c>
      <c r="BI109" s="22">
        <f t="shared" si="123"/>
        <v>1378765</v>
      </c>
      <c r="BJ109" s="26">
        <f t="shared" si="124"/>
        <v>891.28000000000247</v>
      </c>
      <c r="BK109" s="22">
        <v>0</v>
      </c>
      <c r="BL109" s="22">
        <f t="shared" si="125"/>
        <v>44711.280000000028</v>
      </c>
      <c r="BM109" s="22">
        <f t="shared" si="126"/>
        <v>43820</v>
      </c>
      <c r="BN109" s="32">
        <f t="shared" si="127"/>
        <v>3.1956014916134715E-2</v>
      </c>
      <c r="BO109" s="32">
        <f t="shared" si="128"/>
        <v>3.1782065834279227E-2</v>
      </c>
      <c r="BP109" s="42"/>
      <c r="BQ109" s="22">
        <v>1399150.68</v>
      </c>
      <c r="BR109" s="22">
        <v>20385.68</v>
      </c>
      <c r="BS109" s="22">
        <f t="shared" si="129"/>
        <v>1378765</v>
      </c>
      <c r="BT109" s="26">
        <f t="shared" si="130"/>
        <v>891.28000000000247</v>
      </c>
      <c r="BU109" s="22">
        <v>0</v>
      </c>
      <c r="BV109" s="22">
        <f t="shared" si="131"/>
        <v>44711.280000000028</v>
      </c>
      <c r="BW109" s="22">
        <f t="shared" si="132"/>
        <v>43820</v>
      </c>
      <c r="BX109" s="32">
        <f t="shared" si="133"/>
        <v>3.1956014916134715E-2</v>
      </c>
      <c r="BY109" s="32">
        <f t="shared" si="134"/>
        <v>3.1782065834279227E-2</v>
      </c>
      <c r="BZ109" s="42"/>
      <c r="CA109" s="22">
        <v>1399150.68</v>
      </c>
      <c r="CB109" s="22">
        <v>20385.68</v>
      </c>
      <c r="CC109" s="22">
        <f t="shared" si="135"/>
        <v>1378765</v>
      </c>
      <c r="CD109" s="26">
        <f t="shared" si="136"/>
        <v>891.28000000000247</v>
      </c>
      <c r="CE109" s="22">
        <v>0</v>
      </c>
      <c r="CF109" s="22">
        <f t="shared" si="137"/>
        <v>44711.280000000028</v>
      </c>
      <c r="CG109" s="22">
        <f t="shared" si="138"/>
        <v>43820</v>
      </c>
      <c r="CH109" s="32">
        <f t="shared" si="139"/>
        <v>3.1956014916134715E-2</v>
      </c>
      <c r="CI109" s="32">
        <f t="shared" si="140"/>
        <v>3.1782065834279227E-2</v>
      </c>
      <c r="CJ109" s="42"/>
      <c r="CK109" s="22">
        <v>1399150.68</v>
      </c>
      <c r="CL109" s="22">
        <v>20385.68</v>
      </c>
      <c r="CM109" s="22">
        <f t="shared" si="141"/>
        <v>1378765</v>
      </c>
      <c r="CN109" s="26">
        <f t="shared" si="142"/>
        <v>891.28000000000247</v>
      </c>
      <c r="CO109" s="22">
        <v>0</v>
      </c>
      <c r="CP109" s="22">
        <f t="shared" si="143"/>
        <v>44711.280000000028</v>
      </c>
      <c r="CQ109" s="22">
        <f t="shared" si="144"/>
        <v>43820</v>
      </c>
      <c r="CR109" s="32">
        <f t="shared" si="145"/>
        <v>3.1956014916134715E-2</v>
      </c>
      <c r="CS109" s="32">
        <f t="shared" si="146"/>
        <v>3.1782065834279227E-2</v>
      </c>
      <c r="CT109" s="42"/>
      <c r="CU109" s="22">
        <v>1399150.68</v>
      </c>
      <c r="CV109" s="22">
        <v>20385.68</v>
      </c>
      <c r="CW109" s="22">
        <f t="shared" si="147"/>
        <v>1378765</v>
      </c>
      <c r="CX109" s="26">
        <f t="shared" si="148"/>
        <v>891.28000000000247</v>
      </c>
      <c r="CY109" s="22">
        <v>0</v>
      </c>
      <c r="CZ109" s="22">
        <f t="shared" si="149"/>
        <v>44711.280000000028</v>
      </c>
      <c r="DA109" s="22">
        <f t="shared" si="150"/>
        <v>43820</v>
      </c>
      <c r="DB109" s="32">
        <f t="shared" si="151"/>
        <v>3.1956014916134715E-2</v>
      </c>
      <c r="DC109" s="32">
        <f t="shared" si="152"/>
        <v>3.1782065834279227E-2</v>
      </c>
      <c r="DD109" s="42"/>
      <c r="DE109" s="22">
        <v>1399150.68</v>
      </c>
      <c r="DF109" s="22">
        <v>20385.68</v>
      </c>
      <c r="DG109" s="22">
        <f t="shared" si="153"/>
        <v>1378765</v>
      </c>
      <c r="DH109" s="26">
        <f t="shared" si="154"/>
        <v>891.28000000000247</v>
      </c>
      <c r="DI109" s="22">
        <v>0</v>
      </c>
      <c r="DJ109" s="22">
        <f t="shared" si="155"/>
        <v>44711.280000000028</v>
      </c>
      <c r="DK109" s="22">
        <f t="shared" si="156"/>
        <v>43820</v>
      </c>
      <c r="DL109" s="32">
        <f t="shared" si="157"/>
        <v>3.1956014916134715E-2</v>
      </c>
      <c r="DM109" s="32">
        <f t="shared" si="158"/>
        <v>3.1782065834279227E-2</v>
      </c>
      <c r="DN109" s="42"/>
      <c r="DO109" s="22">
        <v>1399150.68</v>
      </c>
      <c r="DP109" s="22">
        <v>20385.68</v>
      </c>
      <c r="DQ109" s="22">
        <f t="shared" si="159"/>
        <v>1378765</v>
      </c>
      <c r="DR109" s="26">
        <f t="shared" si="160"/>
        <v>891.28000000000247</v>
      </c>
      <c r="DS109" s="22">
        <v>0</v>
      </c>
      <c r="DT109" s="22">
        <f t="shared" si="161"/>
        <v>44711.280000000028</v>
      </c>
      <c r="DU109" s="22">
        <f t="shared" si="162"/>
        <v>43820</v>
      </c>
      <c r="DV109" s="32">
        <f t="shared" si="163"/>
        <v>3.1956014916134715E-2</v>
      </c>
      <c r="DW109" s="32">
        <f t="shared" si="164"/>
        <v>3.1782065834279227E-2</v>
      </c>
      <c r="DX109" s="42"/>
      <c r="DY109" s="22">
        <v>1399150.68</v>
      </c>
      <c r="DZ109" s="22">
        <v>20385.68</v>
      </c>
      <c r="EA109" s="22">
        <f t="shared" si="165"/>
        <v>1378765</v>
      </c>
      <c r="EB109" s="26">
        <f t="shared" si="166"/>
        <v>891.28000000000247</v>
      </c>
      <c r="EC109" s="22">
        <v>0</v>
      </c>
      <c r="ED109" s="22">
        <f t="shared" si="167"/>
        <v>44711.280000000028</v>
      </c>
      <c r="EE109" s="22">
        <f t="shared" si="168"/>
        <v>43820</v>
      </c>
      <c r="EF109" s="32">
        <f t="shared" si="169"/>
        <v>3.1956014916134715E-2</v>
      </c>
      <c r="EG109" s="32">
        <f t="shared" si="170"/>
        <v>3.1782065834279227E-2</v>
      </c>
      <c r="EH109" s="42"/>
      <c r="EI109" s="45">
        <v>0</v>
      </c>
    </row>
    <row r="110" spans="1:139" x14ac:dyDescent="0.3">
      <c r="A110" s="20">
        <v>8912937</v>
      </c>
      <c r="B110" s="20" t="s">
        <v>225</v>
      </c>
      <c r="C110" s="21">
        <v>355</v>
      </c>
      <c r="D110" s="22">
        <v>1685103.7910752296</v>
      </c>
      <c r="E110" s="22">
        <v>35177.2232</v>
      </c>
      <c r="F110" s="22">
        <f t="shared" si="92"/>
        <v>1649926.5678752298</v>
      </c>
      <c r="G110" s="11"/>
      <c r="H110" s="34">
        <v>355</v>
      </c>
      <c r="I110" s="22">
        <v>1775338.3459871735</v>
      </c>
      <c r="J110" s="22">
        <v>32850.680800000002</v>
      </c>
      <c r="K110" s="22">
        <f t="shared" si="93"/>
        <v>1742487.6651871735</v>
      </c>
      <c r="L110" s="26">
        <f t="shared" si="94"/>
        <v>-2326.5423999999985</v>
      </c>
      <c r="M110" s="22">
        <v>0</v>
      </c>
      <c r="N110" s="22">
        <f t="shared" si="95"/>
        <v>90234.554911943851</v>
      </c>
      <c r="O110" s="22">
        <f t="shared" si="96"/>
        <v>92561.097311943769</v>
      </c>
      <c r="P110" s="32">
        <f t="shared" si="97"/>
        <v>5.0826680511859894E-2</v>
      </c>
      <c r="Q110" s="32">
        <f t="shared" si="98"/>
        <v>5.3120087539902959E-2</v>
      </c>
      <c r="R110" s="11"/>
      <c r="S110" s="22">
        <v>1775338.3459871735</v>
      </c>
      <c r="T110" s="22">
        <v>32850.680800000002</v>
      </c>
      <c r="U110" s="22">
        <f t="shared" si="99"/>
        <v>1742487.6651871735</v>
      </c>
      <c r="V110" s="26">
        <f t="shared" si="100"/>
        <v>-2326.5423999999985</v>
      </c>
      <c r="W110" s="22">
        <v>0</v>
      </c>
      <c r="X110" s="22">
        <f t="shared" si="101"/>
        <v>90234.554911943851</v>
      </c>
      <c r="Y110" s="22">
        <f t="shared" si="102"/>
        <v>92561.097311943769</v>
      </c>
      <c r="Z110" s="32">
        <f t="shared" si="103"/>
        <v>5.0826680511859894E-2</v>
      </c>
      <c r="AA110" s="32">
        <f t="shared" si="104"/>
        <v>5.3120087539902959E-2</v>
      </c>
      <c r="AB110" s="42"/>
      <c r="AC110" s="22">
        <v>1775338.3459871735</v>
      </c>
      <c r="AD110" s="22">
        <v>32850.680800000002</v>
      </c>
      <c r="AE110" s="22">
        <f t="shared" si="105"/>
        <v>1742487.6651871735</v>
      </c>
      <c r="AF110" s="26">
        <f t="shared" si="106"/>
        <v>-2326.5423999999985</v>
      </c>
      <c r="AG110" s="22">
        <v>0</v>
      </c>
      <c r="AH110" s="22">
        <f t="shared" si="107"/>
        <v>90234.554911943851</v>
      </c>
      <c r="AI110" s="22">
        <f t="shared" si="108"/>
        <v>92561.097311943769</v>
      </c>
      <c r="AJ110" s="32">
        <f t="shared" si="109"/>
        <v>5.0826680511859894E-2</v>
      </c>
      <c r="AK110" s="32">
        <f t="shared" si="110"/>
        <v>5.3120087539902959E-2</v>
      </c>
      <c r="AL110" s="11"/>
      <c r="AM110" s="22">
        <v>1775338.3459871735</v>
      </c>
      <c r="AN110" s="22">
        <v>32850.680800000002</v>
      </c>
      <c r="AO110" s="22">
        <f t="shared" si="111"/>
        <v>1742487.6651871735</v>
      </c>
      <c r="AP110" s="26">
        <f t="shared" si="112"/>
        <v>-2326.5423999999985</v>
      </c>
      <c r="AQ110" s="22">
        <v>0</v>
      </c>
      <c r="AR110" s="22">
        <f t="shared" si="113"/>
        <v>90234.554911943851</v>
      </c>
      <c r="AS110" s="22">
        <f t="shared" si="114"/>
        <v>92561.097311943769</v>
      </c>
      <c r="AT110" s="32">
        <f t="shared" si="115"/>
        <v>5.0826680511859894E-2</v>
      </c>
      <c r="AU110" s="32">
        <f t="shared" si="116"/>
        <v>5.3120087539902959E-2</v>
      </c>
      <c r="AV110" s="42"/>
      <c r="AW110" s="22">
        <v>1775338.3459871735</v>
      </c>
      <c r="AX110" s="22">
        <v>32850.680800000002</v>
      </c>
      <c r="AY110" s="22">
        <f t="shared" si="117"/>
        <v>1742487.6651871735</v>
      </c>
      <c r="AZ110" s="26">
        <f t="shared" si="118"/>
        <v>-2326.5423999999985</v>
      </c>
      <c r="BA110" s="22">
        <v>0</v>
      </c>
      <c r="BB110" s="22">
        <f t="shared" si="119"/>
        <v>90234.554911943851</v>
      </c>
      <c r="BC110" s="22">
        <f t="shared" si="120"/>
        <v>92561.097311943769</v>
      </c>
      <c r="BD110" s="32">
        <f t="shared" si="121"/>
        <v>5.0826680511859894E-2</v>
      </c>
      <c r="BE110" s="32">
        <f t="shared" si="122"/>
        <v>5.3120087539902959E-2</v>
      </c>
      <c r="BF110" s="11"/>
      <c r="BG110" s="22">
        <v>1775338.3459871735</v>
      </c>
      <c r="BH110" s="22">
        <v>32850.680800000002</v>
      </c>
      <c r="BI110" s="22">
        <f t="shared" si="123"/>
        <v>1742487.6651871735</v>
      </c>
      <c r="BJ110" s="26">
        <f t="shared" si="124"/>
        <v>-2326.5423999999985</v>
      </c>
      <c r="BK110" s="22">
        <v>0</v>
      </c>
      <c r="BL110" s="22">
        <f t="shared" si="125"/>
        <v>90234.554911943851</v>
      </c>
      <c r="BM110" s="22">
        <f t="shared" si="126"/>
        <v>92561.097311943769</v>
      </c>
      <c r="BN110" s="32">
        <f t="shared" si="127"/>
        <v>5.0826680511859894E-2</v>
      </c>
      <c r="BO110" s="32">
        <f t="shared" si="128"/>
        <v>5.3120087539902959E-2</v>
      </c>
      <c r="BP110" s="42"/>
      <c r="BQ110" s="22">
        <v>1765191.0239906798</v>
      </c>
      <c r="BR110" s="22">
        <v>32850.680800000002</v>
      </c>
      <c r="BS110" s="22">
        <f t="shared" si="129"/>
        <v>1732340.3431906798</v>
      </c>
      <c r="BT110" s="26">
        <f t="shared" si="130"/>
        <v>-2326.5423999999985</v>
      </c>
      <c r="BU110" s="22">
        <v>0</v>
      </c>
      <c r="BV110" s="22">
        <f t="shared" si="131"/>
        <v>80087.23291545012</v>
      </c>
      <c r="BW110" s="22">
        <f t="shared" si="132"/>
        <v>82413.775315450039</v>
      </c>
      <c r="BX110" s="32">
        <f t="shared" si="133"/>
        <v>4.5370292408575597E-2</v>
      </c>
      <c r="BY110" s="32">
        <f t="shared" si="134"/>
        <v>4.7573662784795342E-2</v>
      </c>
      <c r="BZ110" s="42"/>
      <c r="CA110" s="22">
        <v>1773365.5265725157</v>
      </c>
      <c r="CB110" s="22">
        <v>32850.680800000002</v>
      </c>
      <c r="CC110" s="22">
        <f t="shared" si="135"/>
        <v>1740514.8457725157</v>
      </c>
      <c r="CD110" s="26">
        <f t="shared" si="136"/>
        <v>-2326.5423999999985</v>
      </c>
      <c r="CE110" s="22">
        <v>0</v>
      </c>
      <c r="CF110" s="22">
        <f t="shared" si="137"/>
        <v>88261.735497286078</v>
      </c>
      <c r="CG110" s="22">
        <f t="shared" si="138"/>
        <v>90588.277897285996</v>
      </c>
      <c r="CH110" s="32">
        <f t="shared" si="139"/>
        <v>4.9770751813290603E-2</v>
      </c>
      <c r="CI110" s="32">
        <f t="shared" si="140"/>
        <v>5.2046828625054907E-2</v>
      </c>
      <c r="CJ110" s="42"/>
      <c r="CK110" s="22">
        <v>1771392.7071578579</v>
      </c>
      <c r="CL110" s="22">
        <v>32850.680800000002</v>
      </c>
      <c r="CM110" s="22">
        <f t="shared" si="141"/>
        <v>1738542.026357858</v>
      </c>
      <c r="CN110" s="26">
        <f t="shared" si="142"/>
        <v>-2326.5423999999985</v>
      </c>
      <c r="CO110" s="22">
        <v>0</v>
      </c>
      <c r="CP110" s="22">
        <f t="shared" si="143"/>
        <v>86288.916082628304</v>
      </c>
      <c r="CQ110" s="22">
        <f t="shared" si="144"/>
        <v>88615.458482628223</v>
      </c>
      <c r="CR110" s="32">
        <f t="shared" si="145"/>
        <v>4.8712471116061029E-2</v>
      </c>
      <c r="CS110" s="32">
        <f t="shared" si="146"/>
        <v>5.0971133938172514E-2</v>
      </c>
      <c r="CT110" s="42"/>
      <c r="CU110" s="22">
        <v>1775338.3459871735</v>
      </c>
      <c r="CV110" s="22">
        <v>32850.680800000002</v>
      </c>
      <c r="CW110" s="22">
        <f t="shared" si="147"/>
        <v>1742487.6651871735</v>
      </c>
      <c r="CX110" s="26">
        <f t="shared" si="148"/>
        <v>-2326.5423999999985</v>
      </c>
      <c r="CY110" s="22">
        <v>0</v>
      </c>
      <c r="CZ110" s="22">
        <f t="shared" si="149"/>
        <v>90234.554911943851</v>
      </c>
      <c r="DA110" s="22">
        <f t="shared" si="150"/>
        <v>92561.097311943769</v>
      </c>
      <c r="DB110" s="32">
        <f t="shared" si="151"/>
        <v>5.0826680511859894E-2</v>
      </c>
      <c r="DC110" s="32">
        <f t="shared" si="152"/>
        <v>5.3120087539902959E-2</v>
      </c>
      <c r="DD110" s="42"/>
      <c r="DE110" s="22">
        <v>1775338.3459871735</v>
      </c>
      <c r="DF110" s="22">
        <v>32850.680800000002</v>
      </c>
      <c r="DG110" s="22">
        <f t="shared" si="153"/>
        <v>1742487.6651871735</v>
      </c>
      <c r="DH110" s="26">
        <f t="shared" si="154"/>
        <v>-2326.5423999999985</v>
      </c>
      <c r="DI110" s="22">
        <v>0</v>
      </c>
      <c r="DJ110" s="22">
        <f t="shared" si="155"/>
        <v>90234.554911943851</v>
      </c>
      <c r="DK110" s="22">
        <f t="shared" si="156"/>
        <v>92561.097311943769</v>
      </c>
      <c r="DL110" s="32">
        <f t="shared" si="157"/>
        <v>5.0826680511859894E-2</v>
      </c>
      <c r="DM110" s="32">
        <f t="shared" si="158"/>
        <v>5.3120087539902959E-2</v>
      </c>
      <c r="DN110" s="42"/>
      <c r="DO110" s="22">
        <v>1775338.3459871735</v>
      </c>
      <c r="DP110" s="22">
        <v>32850.680800000002</v>
      </c>
      <c r="DQ110" s="22">
        <f t="shared" si="159"/>
        <v>1742487.6651871735</v>
      </c>
      <c r="DR110" s="26">
        <f t="shared" si="160"/>
        <v>-2326.5423999999985</v>
      </c>
      <c r="DS110" s="22">
        <v>0</v>
      </c>
      <c r="DT110" s="22">
        <f t="shared" si="161"/>
        <v>90234.554911943851</v>
      </c>
      <c r="DU110" s="22">
        <f t="shared" si="162"/>
        <v>92561.097311943769</v>
      </c>
      <c r="DV110" s="32">
        <f t="shared" si="163"/>
        <v>5.0826680511859894E-2</v>
      </c>
      <c r="DW110" s="32">
        <f t="shared" si="164"/>
        <v>5.3120087539902959E-2</v>
      </c>
      <c r="DX110" s="42"/>
      <c r="DY110" s="22">
        <v>1775338.3459871735</v>
      </c>
      <c r="DZ110" s="22">
        <v>32850.680800000002</v>
      </c>
      <c r="EA110" s="22">
        <f t="shared" si="165"/>
        <v>1742487.6651871735</v>
      </c>
      <c r="EB110" s="26">
        <f t="shared" si="166"/>
        <v>-2326.5423999999985</v>
      </c>
      <c r="EC110" s="22">
        <v>0</v>
      </c>
      <c r="ED110" s="22">
        <f t="shared" si="167"/>
        <v>90234.554911943851</v>
      </c>
      <c r="EE110" s="22">
        <f t="shared" si="168"/>
        <v>92561.097311943769</v>
      </c>
      <c r="EF110" s="32">
        <f t="shared" si="169"/>
        <v>5.0826680511859894E-2</v>
      </c>
      <c r="EG110" s="32">
        <f t="shared" si="170"/>
        <v>5.3120087539902959E-2</v>
      </c>
      <c r="EH110" s="42"/>
      <c r="EI110" s="45">
        <v>0</v>
      </c>
    </row>
    <row r="111" spans="1:139" x14ac:dyDescent="0.3">
      <c r="A111" s="20">
        <v>8912941</v>
      </c>
      <c r="B111" s="20" t="s">
        <v>226</v>
      </c>
      <c r="C111" s="21">
        <v>215</v>
      </c>
      <c r="D111" s="22">
        <v>954583.08378243237</v>
      </c>
      <c r="E111" s="22">
        <v>28237.302199999998</v>
      </c>
      <c r="F111" s="22">
        <f t="shared" si="92"/>
        <v>926345.78158243233</v>
      </c>
      <c r="G111" s="11"/>
      <c r="H111" s="34">
        <v>215</v>
      </c>
      <c r="I111" s="22">
        <v>1006856.3451675677</v>
      </c>
      <c r="J111" s="22">
        <v>29320.235799999999</v>
      </c>
      <c r="K111" s="22">
        <f t="shared" si="93"/>
        <v>977536.1093675677</v>
      </c>
      <c r="L111" s="26">
        <f t="shared" si="94"/>
        <v>1082.9336000000003</v>
      </c>
      <c r="M111" s="22">
        <v>0</v>
      </c>
      <c r="N111" s="22">
        <f t="shared" si="95"/>
        <v>52273.261385135353</v>
      </c>
      <c r="O111" s="22">
        <f t="shared" si="96"/>
        <v>51190.327785135363</v>
      </c>
      <c r="P111" s="32">
        <f t="shared" si="97"/>
        <v>5.191729846668016E-2</v>
      </c>
      <c r="Q111" s="32">
        <f t="shared" si="98"/>
        <v>5.2366687321917703E-2</v>
      </c>
      <c r="R111" s="11"/>
      <c r="S111" s="22">
        <v>1006856.3451675677</v>
      </c>
      <c r="T111" s="22">
        <v>29320.235799999999</v>
      </c>
      <c r="U111" s="22">
        <f t="shared" si="99"/>
        <v>977536.1093675677</v>
      </c>
      <c r="V111" s="26">
        <f t="shared" si="100"/>
        <v>1082.9336000000003</v>
      </c>
      <c r="W111" s="22">
        <v>0</v>
      </c>
      <c r="X111" s="22">
        <f t="shared" si="101"/>
        <v>52273.261385135353</v>
      </c>
      <c r="Y111" s="22">
        <f t="shared" si="102"/>
        <v>51190.327785135363</v>
      </c>
      <c r="Z111" s="32">
        <f t="shared" si="103"/>
        <v>5.191729846668016E-2</v>
      </c>
      <c r="AA111" s="32">
        <f t="shared" si="104"/>
        <v>5.2366687321917703E-2</v>
      </c>
      <c r="AB111" s="42"/>
      <c r="AC111" s="22">
        <v>1006856.3451675677</v>
      </c>
      <c r="AD111" s="22">
        <v>29320.235799999999</v>
      </c>
      <c r="AE111" s="22">
        <f t="shared" si="105"/>
        <v>977536.1093675677</v>
      </c>
      <c r="AF111" s="26">
        <f t="shared" si="106"/>
        <v>1082.9336000000003</v>
      </c>
      <c r="AG111" s="22">
        <v>0</v>
      </c>
      <c r="AH111" s="22">
        <f t="shared" si="107"/>
        <v>52273.261385135353</v>
      </c>
      <c r="AI111" s="22">
        <f t="shared" si="108"/>
        <v>51190.327785135363</v>
      </c>
      <c r="AJ111" s="32">
        <f t="shared" si="109"/>
        <v>5.191729846668016E-2</v>
      </c>
      <c r="AK111" s="32">
        <f t="shared" si="110"/>
        <v>5.2366687321917703E-2</v>
      </c>
      <c r="AL111" s="11"/>
      <c r="AM111" s="22">
        <v>1006856.3451675677</v>
      </c>
      <c r="AN111" s="22">
        <v>29320.235799999999</v>
      </c>
      <c r="AO111" s="22">
        <f t="shared" si="111"/>
        <v>977536.1093675677</v>
      </c>
      <c r="AP111" s="26">
        <f t="shared" si="112"/>
        <v>1082.9336000000003</v>
      </c>
      <c r="AQ111" s="22">
        <v>0</v>
      </c>
      <c r="AR111" s="22">
        <f t="shared" si="113"/>
        <v>52273.261385135353</v>
      </c>
      <c r="AS111" s="22">
        <f t="shared" si="114"/>
        <v>51190.327785135363</v>
      </c>
      <c r="AT111" s="32">
        <f t="shared" si="115"/>
        <v>5.191729846668016E-2</v>
      </c>
      <c r="AU111" s="32">
        <f t="shared" si="116"/>
        <v>5.2366687321917703E-2</v>
      </c>
      <c r="AV111" s="42"/>
      <c r="AW111" s="22">
        <v>1006856.3451675677</v>
      </c>
      <c r="AX111" s="22">
        <v>29320.235799999999</v>
      </c>
      <c r="AY111" s="22">
        <f t="shared" si="117"/>
        <v>977536.1093675677</v>
      </c>
      <c r="AZ111" s="26">
        <f t="shared" si="118"/>
        <v>1082.9336000000003</v>
      </c>
      <c r="BA111" s="22">
        <v>0</v>
      </c>
      <c r="BB111" s="22">
        <f t="shared" si="119"/>
        <v>52273.261385135353</v>
      </c>
      <c r="BC111" s="22">
        <f t="shared" si="120"/>
        <v>51190.327785135363</v>
      </c>
      <c r="BD111" s="32">
        <f t="shared" si="121"/>
        <v>5.191729846668016E-2</v>
      </c>
      <c r="BE111" s="32">
        <f t="shared" si="122"/>
        <v>5.2366687321917703E-2</v>
      </c>
      <c r="BF111" s="11"/>
      <c r="BG111" s="22">
        <v>1006856.3451675677</v>
      </c>
      <c r="BH111" s="22">
        <v>29320.235799999999</v>
      </c>
      <c r="BI111" s="22">
        <f t="shared" si="123"/>
        <v>977536.1093675677</v>
      </c>
      <c r="BJ111" s="26">
        <f t="shared" si="124"/>
        <v>1082.9336000000003</v>
      </c>
      <c r="BK111" s="22">
        <v>0</v>
      </c>
      <c r="BL111" s="22">
        <f t="shared" si="125"/>
        <v>52273.261385135353</v>
      </c>
      <c r="BM111" s="22">
        <f t="shared" si="126"/>
        <v>51190.327785135363</v>
      </c>
      <c r="BN111" s="32">
        <f t="shared" si="127"/>
        <v>5.191729846668016E-2</v>
      </c>
      <c r="BO111" s="32">
        <f t="shared" si="128"/>
        <v>5.2366687321917703E-2</v>
      </c>
      <c r="BP111" s="42"/>
      <c r="BQ111" s="22">
        <v>1003920.0797729731</v>
      </c>
      <c r="BR111" s="22">
        <v>29320.235799999999</v>
      </c>
      <c r="BS111" s="22">
        <f t="shared" si="129"/>
        <v>974599.84397297306</v>
      </c>
      <c r="BT111" s="26">
        <f t="shared" si="130"/>
        <v>1082.9336000000003</v>
      </c>
      <c r="BU111" s="22">
        <v>0</v>
      </c>
      <c r="BV111" s="22">
        <f t="shared" si="131"/>
        <v>49336.995990540716</v>
      </c>
      <c r="BW111" s="22">
        <f t="shared" si="132"/>
        <v>48254.062390540726</v>
      </c>
      <c r="BX111" s="32">
        <f t="shared" si="133"/>
        <v>4.9144346232917073E-2</v>
      </c>
      <c r="BY111" s="32">
        <f t="shared" si="134"/>
        <v>4.9511666443360192E-2</v>
      </c>
      <c r="BZ111" s="42"/>
      <c r="CA111" s="22">
        <v>1006131.5343567568</v>
      </c>
      <c r="CB111" s="22">
        <v>29320.235799999999</v>
      </c>
      <c r="CC111" s="22">
        <f t="shared" si="135"/>
        <v>976811.29855675681</v>
      </c>
      <c r="CD111" s="26">
        <f t="shared" si="136"/>
        <v>1082.9336000000003</v>
      </c>
      <c r="CE111" s="22">
        <v>0</v>
      </c>
      <c r="CF111" s="22">
        <f t="shared" si="137"/>
        <v>51548.450574324466</v>
      </c>
      <c r="CG111" s="22">
        <f t="shared" si="138"/>
        <v>50465.516974324477</v>
      </c>
      <c r="CH111" s="32">
        <f t="shared" si="139"/>
        <v>5.1234305668871202E-2</v>
      </c>
      <c r="CI111" s="32">
        <f t="shared" si="140"/>
        <v>5.1663527079270591E-2</v>
      </c>
      <c r="CJ111" s="42"/>
      <c r="CK111" s="22">
        <v>1005406.7235459461</v>
      </c>
      <c r="CL111" s="22">
        <v>29320.235799999999</v>
      </c>
      <c r="CM111" s="22">
        <f t="shared" si="141"/>
        <v>976086.48774594604</v>
      </c>
      <c r="CN111" s="26">
        <f t="shared" si="142"/>
        <v>1082.9336000000003</v>
      </c>
      <c r="CO111" s="22">
        <v>0</v>
      </c>
      <c r="CP111" s="22">
        <f t="shared" si="143"/>
        <v>50823.639763513696</v>
      </c>
      <c r="CQ111" s="22">
        <f t="shared" si="144"/>
        <v>49740.706163513707</v>
      </c>
      <c r="CR111" s="32">
        <f t="shared" si="145"/>
        <v>5.055032811424312E-2</v>
      </c>
      <c r="CS111" s="32">
        <f t="shared" si="146"/>
        <v>5.0959322547716825E-2</v>
      </c>
      <c r="CT111" s="42"/>
      <c r="CU111" s="22">
        <v>1006856.3451675677</v>
      </c>
      <c r="CV111" s="22">
        <v>29320.235799999999</v>
      </c>
      <c r="CW111" s="22">
        <f t="shared" si="147"/>
        <v>977536.1093675677</v>
      </c>
      <c r="CX111" s="26">
        <f t="shared" si="148"/>
        <v>1082.9336000000003</v>
      </c>
      <c r="CY111" s="22">
        <v>0</v>
      </c>
      <c r="CZ111" s="22">
        <f t="shared" si="149"/>
        <v>52273.261385135353</v>
      </c>
      <c r="DA111" s="22">
        <f t="shared" si="150"/>
        <v>51190.327785135363</v>
      </c>
      <c r="DB111" s="32">
        <f t="shared" si="151"/>
        <v>5.191729846668016E-2</v>
      </c>
      <c r="DC111" s="32">
        <f t="shared" si="152"/>
        <v>5.2366687321917703E-2</v>
      </c>
      <c r="DD111" s="42"/>
      <c r="DE111" s="22">
        <v>1006856.3451675677</v>
      </c>
      <c r="DF111" s="22">
        <v>29320.235799999999</v>
      </c>
      <c r="DG111" s="22">
        <f t="shared" si="153"/>
        <v>977536.1093675677</v>
      </c>
      <c r="DH111" s="26">
        <f t="shared" si="154"/>
        <v>1082.9336000000003</v>
      </c>
      <c r="DI111" s="22">
        <v>0</v>
      </c>
      <c r="DJ111" s="22">
        <f t="shared" si="155"/>
        <v>52273.261385135353</v>
      </c>
      <c r="DK111" s="22">
        <f t="shared" si="156"/>
        <v>51190.327785135363</v>
      </c>
      <c r="DL111" s="32">
        <f t="shared" si="157"/>
        <v>5.191729846668016E-2</v>
      </c>
      <c r="DM111" s="32">
        <f t="shared" si="158"/>
        <v>5.2366687321917703E-2</v>
      </c>
      <c r="DN111" s="42"/>
      <c r="DO111" s="22">
        <v>1006856.3451675677</v>
      </c>
      <c r="DP111" s="22">
        <v>29320.235799999999</v>
      </c>
      <c r="DQ111" s="22">
        <f t="shared" si="159"/>
        <v>977536.1093675677</v>
      </c>
      <c r="DR111" s="26">
        <f t="shared" si="160"/>
        <v>1082.9336000000003</v>
      </c>
      <c r="DS111" s="22">
        <v>0</v>
      </c>
      <c r="DT111" s="22">
        <f t="shared" si="161"/>
        <v>52273.261385135353</v>
      </c>
      <c r="DU111" s="22">
        <f t="shared" si="162"/>
        <v>51190.327785135363</v>
      </c>
      <c r="DV111" s="32">
        <f t="shared" si="163"/>
        <v>5.191729846668016E-2</v>
      </c>
      <c r="DW111" s="32">
        <f t="shared" si="164"/>
        <v>5.2366687321917703E-2</v>
      </c>
      <c r="DX111" s="42"/>
      <c r="DY111" s="22">
        <v>1006856.3451675677</v>
      </c>
      <c r="DZ111" s="22">
        <v>29320.235799999999</v>
      </c>
      <c r="EA111" s="22">
        <f t="shared" si="165"/>
        <v>977536.1093675677</v>
      </c>
      <c r="EB111" s="26">
        <f t="shared" si="166"/>
        <v>1082.9336000000003</v>
      </c>
      <c r="EC111" s="22">
        <v>0</v>
      </c>
      <c r="ED111" s="22">
        <f t="shared" si="167"/>
        <v>52273.261385135353</v>
      </c>
      <c r="EE111" s="22">
        <f t="shared" si="168"/>
        <v>51190.327785135363</v>
      </c>
      <c r="EF111" s="32">
        <f t="shared" si="169"/>
        <v>5.191729846668016E-2</v>
      </c>
      <c r="EG111" s="32">
        <f t="shared" si="170"/>
        <v>5.2366687321917703E-2</v>
      </c>
      <c r="EH111" s="42"/>
      <c r="EI111" s="45">
        <v>0</v>
      </c>
    </row>
    <row r="112" spans="1:139" x14ac:dyDescent="0.3">
      <c r="A112" s="20">
        <v>8912942</v>
      </c>
      <c r="B112" s="20" t="s">
        <v>227</v>
      </c>
      <c r="C112" s="21">
        <v>293</v>
      </c>
      <c r="D112" s="22">
        <v>1298953.4524983217</v>
      </c>
      <c r="E112" s="22">
        <v>33989.120000000003</v>
      </c>
      <c r="F112" s="22">
        <f t="shared" si="92"/>
        <v>1264964.3324983215</v>
      </c>
      <c r="G112" s="11"/>
      <c r="H112" s="34">
        <v>293</v>
      </c>
      <c r="I112" s="22">
        <v>1371243.2773402114</v>
      </c>
      <c r="J112" s="22">
        <v>35573.248</v>
      </c>
      <c r="K112" s="22">
        <f t="shared" si="93"/>
        <v>1335670.0293402115</v>
      </c>
      <c r="L112" s="26">
        <f t="shared" si="94"/>
        <v>1584.127999999997</v>
      </c>
      <c r="M112" s="22">
        <v>0</v>
      </c>
      <c r="N112" s="22">
        <f t="shared" si="95"/>
        <v>72289.824841889786</v>
      </c>
      <c r="O112" s="22">
        <f t="shared" si="96"/>
        <v>70705.696841889992</v>
      </c>
      <c r="P112" s="32">
        <f t="shared" si="97"/>
        <v>5.2718453418498956E-2</v>
      </c>
      <c r="Q112" s="32">
        <f t="shared" si="98"/>
        <v>5.2936500249853538E-2</v>
      </c>
      <c r="R112" s="11"/>
      <c r="S112" s="22">
        <v>1371243.2773402114</v>
      </c>
      <c r="T112" s="22">
        <v>35573.248</v>
      </c>
      <c r="U112" s="22">
        <f t="shared" si="99"/>
        <v>1335670.0293402115</v>
      </c>
      <c r="V112" s="26">
        <f t="shared" si="100"/>
        <v>1584.127999999997</v>
      </c>
      <c r="W112" s="22">
        <v>0</v>
      </c>
      <c r="X112" s="22">
        <f t="shared" si="101"/>
        <v>72289.824841889786</v>
      </c>
      <c r="Y112" s="22">
        <f t="shared" si="102"/>
        <v>70705.696841889992</v>
      </c>
      <c r="Z112" s="32">
        <f t="shared" si="103"/>
        <v>5.2718453418498956E-2</v>
      </c>
      <c r="AA112" s="32">
        <f t="shared" si="104"/>
        <v>5.2936500249853538E-2</v>
      </c>
      <c r="AB112" s="42"/>
      <c r="AC112" s="22">
        <v>1371243.2773402114</v>
      </c>
      <c r="AD112" s="22">
        <v>35573.248</v>
      </c>
      <c r="AE112" s="22">
        <f t="shared" si="105"/>
        <v>1335670.0293402115</v>
      </c>
      <c r="AF112" s="26">
        <f t="shared" si="106"/>
        <v>1584.127999999997</v>
      </c>
      <c r="AG112" s="22">
        <v>0</v>
      </c>
      <c r="AH112" s="22">
        <f t="shared" si="107"/>
        <v>72289.824841889786</v>
      </c>
      <c r="AI112" s="22">
        <f t="shared" si="108"/>
        <v>70705.696841889992</v>
      </c>
      <c r="AJ112" s="32">
        <f t="shared" si="109"/>
        <v>5.2718453418498956E-2</v>
      </c>
      <c r="AK112" s="32">
        <f t="shared" si="110"/>
        <v>5.2936500249853538E-2</v>
      </c>
      <c r="AL112" s="11"/>
      <c r="AM112" s="22">
        <v>1371243.2773402114</v>
      </c>
      <c r="AN112" s="22">
        <v>35573.248</v>
      </c>
      <c r="AO112" s="22">
        <f t="shared" si="111"/>
        <v>1335670.0293402115</v>
      </c>
      <c r="AP112" s="26">
        <f t="shared" si="112"/>
        <v>1584.127999999997</v>
      </c>
      <c r="AQ112" s="22">
        <v>0</v>
      </c>
      <c r="AR112" s="22">
        <f t="shared" si="113"/>
        <v>72289.824841889786</v>
      </c>
      <c r="AS112" s="22">
        <f t="shared" si="114"/>
        <v>70705.696841889992</v>
      </c>
      <c r="AT112" s="32">
        <f t="shared" si="115"/>
        <v>5.2718453418498956E-2</v>
      </c>
      <c r="AU112" s="32">
        <f t="shared" si="116"/>
        <v>5.2936500249853538E-2</v>
      </c>
      <c r="AV112" s="42"/>
      <c r="AW112" s="22">
        <v>1371243.2773402114</v>
      </c>
      <c r="AX112" s="22">
        <v>35573.248</v>
      </c>
      <c r="AY112" s="22">
        <f t="shared" si="117"/>
        <v>1335670.0293402115</v>
      </c>
      <c r="AZ112" s="26">
        <f t="shared" si="118"/>
        <v>1584.127999999997</v>
      </c>
      <c r="BA112" s="22">
        <v>0</v>
      </c>
      <c r="BB112" s="22">
        <f t="shared" si="119"/>
        <v>72289.824841889786</v>
      </c>
      <c r="BC112" s="22">
        <f t="shared" si="120"/>
        <v>70705.696841889992</v>
      </c>
      <c r="BD112" s="32">
        <f t="shared" si="121"/>
        <v>5.2718453418498956E-2</v>
      </c>
      <c r="BE112" s="32">
        <f t="shared" si="122"/>
        <v>5.2936500249853538E-2</v>
      </c>
      <c r="BF112" s="11"/>
      <c r="BG112" s="22">
        <v>1371243.2773402114</v>
      </c>
      <c r="BH112" s="22">
        <v>35573.248</v>
      </c>
      <c r="BI112" s="22">
        <f t="shared" si="123"/>
        <v>1335670.0293402115</v>
      </c>
      <c r="BJ112" s="26">
        <f t="shared" si="124"/>
        <v>1584.127999999997</v>
      </c>
      <c r="BK112" s="22">
        <v>0</v>
      </c>
      <c r="BL112" s="22">
        <f t="shared" si="125"/>
        <v>72289.824841889786</v>
      </c>
      <c r="BM112" s="22">
        <f t="shared" si="126"/>
        <v>70705.696841889992</v>
      </c>
      <c r="BN112" s="32">
        <f t="shared" si="127"/>
        <v>5.2718453418498956E-2</v>
      </c>
      <c r="BO112" s="32">
        <f t="shared" si="128"/>
        <v>5.2936500249853538E-2</v>
      </c>
      <c r="BP112" s="42"/>
      <c r="BQ112" s="22">
        <v>1365990.4139344853</v>
      </c>
      <c r="BR112" s="22">
        <v>35573.248</v>
      </c>
      <c r="BS112" s="22">
        <f t="shared" si="129"/>
        <v>1330417.1659344854</v>
      </c>
      <c r="BT112" s="26">
        <f t="shared" si="130"/>
        <v>1584.127999999997</v>
      </c>
      <c r="BU112" s="22">
        <v>0</v>
      </c>
      <c r="BV112" s="22">
        <f t="shared" si="131"/>
        <v>67036.961436163634</v>
      </c>
      <c r="BW112" s="22">
        <f t="shared" si="132"/>
        <v>65452.833436163841</v>
      </c>
      <c r="BX112" s="32">
        <f t="shared" si="133"/>
        <v>4.9075718798842767E-2</v>
      </c>
      <c r="BY112" s="32">
        <f t="shared" si="134"/>
        <v>4.9197225586148953E-2</v>
      </c>
      <c r="BZ112" s="42"/>
      <c r="CA112" s="22">
        <v>1370004.4398921137</v>
      </c>
      <c r="CB112" s="22">
        <v>35573.248</v>
      </c>
      <c r="CC112" s="22">
        <f t="shared" si="135"/>
        <v>1334431.1918921138</v>
      </c>
      <c r="CD112" s="26">
        <f t="shared" si="136"/>
        <v>1584.127999999997</v>
      </c>
      <c r="CE112" s="22">
        <v>0</v>
      </c>
      <c r="CF112" s="22">
        <f t="shared" si="137"/>
        <v>71050.98739379202</v>
      </c>
      <c r="CG112" s="22">
        <f t="shared" si="138"/>
        <v>69466.859393792227</v>
      </c>
      <c r="CH112" s="32">
        <f t="shared" si="139"/>
        <v>5.1861866520218874E-2</v>
      </c>
      <c r="CI112" s="32">
        <f t="shared" si="140"/>
        <v>5.2057280896809617E-2</v>
      </c>
      <c r="CJ112" s="42"/>
      <c r="CK112" s="22">
        <v>1368765.6024440157</v>
      </c>
      <c r="CL112" s="22">
        <v>35573.248</v>
      </c>
      <c r="CM112" s="22">
        <f t="shared" si="141"/>
        <v>1333192.3544440158</v>
      </c>
      <c r="CN112" s="26">
        <f t="shared" si="142"/>
        <v>1584.127999999997</v>
      </c>
      <c r="CO112" s="22">
        <v>0</v>
      </c>
      <c r="CP112" s="22">
        <f t="shared" si="143"/>
        <v>69812.149945694022</v>
      </c>
      <c r="CQ112" s="22">
        <f t="shared" si="144"/>
        <v>68228.021945694229</v>
      </c>
      <c r="CR112" s="32">
        <f t="shared" si="145"/>
        <v>5.1003729068761015E-2</v>
      </c>
      <c r="CS112" s="32">
        <f t="shared" si="146"/>
        <v>5.1176427556207757E-2</v>
      </c>
      <c r="CT112" s="42"/>
      <c r="CU112" s="22">
        <v>1371243.2773402114</v>
      </c>
      <c r="CV112" s="22">
        <v>35573.248</v>
      </c>
      <c r="CW112" s="22">
        <f t="shared" si="147"/>
        <v>1335670.0293402115</v>
      </c>
      <c r="CX112" s="26">
        <f t="shared" si="148"/>
        <v>1584.127999999997</v>
      </c>
      <c r="CY112" s="22">
        <v>0</v>
      </c>
      <c r="CZ112" s="22">
        <f t="shared" si="149"/>
        <v>72289.824841889786</v>
      </c>
      <c r="DA112" s="22">
        <f t="shared" si="150"/>
        <v>70705.696841889992</v>
      </c>
      <c r="DB112" s="32">
        <f t="shared" si="151"/>
        <v>5.2718453418498956E-2</v>
      </c>
      <c r="DC112" s="32">
        <f t="shared" si="152"/>
        <v>5.2936500249853538E-2</v>
      </c>
      <c r="DD112" s="42"/>
      <c r="DE112" s="22">
        <v>1371243.2773402114</v>
      </c>
      <c r="DF112" s="22">
        <v>35573.248</v>
      </c>
      <c r="DG112" s="22">
        <f t="shared" si="153"/>
        <v>1335670.0293402115</v>
      </c>
      <c r="DH112" s="26">
        <f t="shared" si="154"/>
        <v>1584.127999999997</v>
      </c>
      <c r="DI112" s="22">
        <v>0</v>
      </c>
      <c r="DJ112" s="22">
        <f t="shared" si="155"/>
        <v>72289.824841889786</v>
      </c>
      <c r="DK112" s="22">
        <f t="shared" si="156"/>
        <v>70705.696841889992</v>
      </c>
      <c r="DL112" s="32">
        <f t="shared" si="157"/>
        <v>5.2718453418498956E-2</v>
      </c>
      <c r="DM112" s="32">
        <f t="shared" si="158"/>
        <v>5.2936500249853538E-2</v>
      </c>
      <c r="DN112" s="42"/>
      <c r="DO112" s="22">
        <v>1371243.2773402114</v>
      </c>
      <c r="DP112" s="22">
        <v>35573.248</v>
      </c>
      <c r="DQ112" s="22">
        <f t="shared" si="159"/>
        <v>1335670.0293402115</v>
      </c>
      <c r="DR112" s="26">
        <f t="shared" si="160"/>
        <v>1584.127999999997</v>
      </c>
      <c r="DS112" s="22">
        <v>0</v>
      </c>
      <c r="DT112" s="22">
        <f t="shared" si="161"/>
        <v>72289.824841889786</v>
      </c>
      <c r="DU112" s="22">
        <f t="shared" si="162"/>
        <v>70705.696841889992</v>
      </c>
      <c r="DV112" s="32">
        <f t="shared" si="163"/>
        <v>5.2718453418498956E-2</v>
      </c>
      <c r="DW112" s="32">
        <f t="shared" si="164"/>
        <v>5.2936500249853538E-2</v>
      </c>
      <c r="DX112" s="42"/>
      <c r="DY112" s="22">
        <v>1371243.2773402114</v>
      </c>
      <c r="DZ112" s="22">
        <v>35573.248</v>
      </c>
      <c r="EA112" s="22">
        <f t="shared" si="165"/>
        <v>1335670.0293402115</v>
      </c>
      <c r="EB112" s="26">
        <f t="shared" si="166"/>
        <v>1584.127999999997</v>
      </c>
      <c r="EC112" s="22">
        <v>0</v>
      </c>
      <c r="ED112" s="22">
        <f t="shared" si="167"/>
        <v>72289.824841889786</v>
      </c>
      <c r="EE112" s="22">
        <f t="shared" si="168"/>
        <v>70705.696841889992</v>
      </c>
      <c r="EF112" s="32">
        <f t="shared" si="169"/>
        <v>5.2718453418498956E-2</v>
      </c>
      <c r="EG112" s="32">
        <f t="shared" si="170"/>
        <v>5.2936500249853538E-2</v>
      </c>
      <c r="EH112" s="42"/>
      <c r="EI112" s="45">
        <v>0</v>
      </c>
    </row>
    <row r="113" spans="1:139" x14ac:dyDescent="0.3">
      <c r="A113" s="20">
        <v>8912946</v>
      </c>
      <c r="B113" s="20" t="s">
        <v>40</v>
      </c>
      <c r="C113" s="21">
        <v>313</v>
      </c>
      <c r="D113" s="22">
        <v>1341292.9680000001</v>
      </c>
      <c r="E113" s="22">
        <v>6347.9679999999998</v>
      </c>
      <c r="F113" s="22">
        <f t="shared" si="92"/>
        <v>1334945</v>
      </c>
      <c r="G113" s="11"/>
      <c r="H113" s="34">
        <v>313</v>
      </c>
      <c r="I113" s="22">
        <v>1385408.8271999999</v>
      </c>
      <c r="J113" s="22">
        <v>6643.8271999999997</v>
      </c>
      <c r="K113" s="22">
        <f t="shared" si="93"/>
        <v>1378765</v>
      </c>
      <c r="L113" s="26">
        <f t="shared" si="94"/>
        <v>295.85919999999987</v>
      </c>
      <c r="M113" s="22">
        <v>0</v>
      </c>
      <c r="N113" s="22">
        <f t="shared" si="95"/>
        <v>44115.859199999832</v>
      </c>
      <c r="O113" s="22">
        <f t="shared" si="96"/>
        <v>43820</v>
      </c>
      <c r="P113" s="32">
        <f t="shared" si="97"/>
        <v>3.1843206376244049E-2</v>
      </c>
      <c r="Q113" s="32">
        <f t="shared" si="98"/>
        <v>3.1782065834279227E-2</v>
      </c>
      <c r="R113" s="11"/>
      <c r="S113" s="22">
        <v>1385408.8271999999</v>
      </c>
      <c r="T113" s="22">
        <v>6643.8271999999997</v>
      </c>
      <c r="U113" s="22">
        <f t="shared" si="99"/>
        <v>1378765</v>
      </c>
      <c r="V113" s="26">
        <f t="shared" si="100"/>
        <v>295.85919999999987</v>
      </c>
      <c r="W113" s="22">
        <v>0</v>
      </c>
      <c r="X113" s="22">
        <f t="shared" si="101"/>
        <v>44115.859199999832</v>
      </c>
      <c r="Y113" s="22">
        <f t="shared" si="102"/>
        <v>43820</v>
      </c>
      <c r="Z113" s="32">
        <f t="shared" si="103"/>
        <v>3.1843206376244049E-2</v>
      </c>
      <c r="AA113" s="32">
        <f t="shared" si="104"/>
        <v>3.1782065834279227E-2</v>
      </c>
      <c r="AB113" s="42"/>
      <c r="AC113" s="22">
        <v>1385408.8271999999</v>
      </c>
      <c r="AD113" s="22">
        <v>6643.8271999999997</v>
      </c>
      <c r="AE113" s="22">
        <f t="shared" si="105"/>
        <v>1378765</v>
      </c>
      <c r="AF113" s="26">
        <f t="shared" si="106"/>
        <v>295.85919999999987</v>
      </c>
      <c r="AG113" s="22">
        <v>0</v>
      </c>
      <c r="AH113" s="22">
        <f t="shared" si="107"/>
        <v>44115.859199999832</v>
      </c>
      <c r="AI113" s="22">
        <f t="shared" si="108"/>
        <v>43820</v>
      </c>
      <c r="AJ113" s="32">
        <f t="shared" si="109"/>
        <v>3.1843206376244049E-2</v>
      </c>
      <c r="AK113" s="32">
        <f t="shared" si="110"/>
        <v>3.1782065834279227E-2</v>
      </c>
      <c r="AL113" s="11"/>
      <c r="AM113" s="22">
        <v>1385408.8271999999</v>
      </c>
      <c r="AN113" s="22">
        <v>6643.8271999999997</v>
      </c>
      <c r="AO113" s="22">
        <f t="shared" si="111"/>
        <v>1378765</v>
      </c>
      <c r="AP113" s="26">
        <f t="shared" si="112"/>
        <v>295.85919999999987</v>
      </c>
      <c r="AQ113" s="22">
        <v>0</v>
      </c>
      <c r="AR113" s="22">
        <f t="shared" si="113"/>
        <v>44115.859199999832</v>
      </c>
      <c r="AS113" s="22">
        <f t="shared" si="114"/>
        <v>43820</v>
      </c>
      <c r="AT113" s="32">
        <f t="shared" si="115"/>
        <v>3.1843206376244049E-2</v>
      </c>
      <c r="AU113" s="32">
        <f t="shared" si="116"/>
        <v>3.1782065834279227E-2</v>
      </c>
      <c r="AV113" s="42"/>
      <c r="AW113" s="22">
        <v>1385408.8271999999</v>
      </c>
      <c r="AX113" s="22">
        <v>6643.8271999999997</v>
      </c>
      <c r="AY113" s="22">
        <f t="shared" si="117"/>
        <v>1378765</v>
      </c>
      <c r="AZ113" s="26">
        <f t="shared" si="118"/>
        <v>295.85919999999987</v>
      </c>
      <c r="BA113" s="22">
        <v>0</v>
      </c>
      <c r="BB113" s="22">
        <f t="shared" si="119"/>
        <v>44115.859199999832</v>
      </c>
      <c r="BC113" s="22">
        <f t="shared" si="120"/>
        <v>43820</v>
      </c>
      <c r="BD113" s="32">
        <f t="shared" si="121"/>
        <v>3.1843206376244049E-2</v>
      </c>
      <c r="BE113" s="32">
        <f t="shared" si="122"/>
        <v>3.1782065834279227E-2</v>
      </c>
      <c r="BF113" s="11"/>
      <c r="BG113" s="22">
        <v>1385408.8271999999</v>
      </c>
      <c r="BH113" s="22">
        <v>6643.8271999999997</v>
      </c>
      <c r="BI113" s="22">
        <f t="shared" si="123"/>
        <v>1378765</v>
      </c>
      <c r="BJ113" s="26">
        <f t="shared" si="124"/>
        <v>295.85919999999987</v>
      </c>
      <c r="BK113" s="22">
        <v>0</v>
      </c>
      <c r="BL113" s="22">
        <f t="shared" si="125"/>
        <v>44115.859199999832</v>
      </c>
      <c r="BM113" s="22">
        <f t="shared" si="126"/>
        <v>43820</v>
      </c>
      <c r="BN113" s="32">
        <f t="shared" si="127"/>
        <v>3.1843206376244049E-2</v>
      </c>
      <c r="BO113" s="32">
        <f t="shared" si="128"/>
        <v>3.1782065834279227E-2</v>
      </c>
      <c r="BP113" s="42"/>
      <c r="BQ113" s="22">
        <v>1385408.8271999999</v>
      </c>
      <c r="BR113" s="22">
        <v>6643.8271999999997</v>
      </c>
      <c r="BS113" s="22">
        <f t="shared" si="129"/>
        <v>1378765</v>
      </c>
      <c r="BT113" s="26">
        <f t="shared" si="130"/>
        <v>295.85919999999987</v>
      </c>
      <c r="BU113" s="22">
        <v>0</v>
      </c>
      <c r="BV113" s="22">
        <f t="shared" si="131"/>
        <v>44115.859199999832</v>
      </c>
      <c r="BW113" s="22">
        <f t="shared" si="132"/>
        <v>43820</v>
      </c>
      <c r="BX113" s="32">
        <f t="shared" si="133"/>
        <v>3.1843206376244049E-2</v>
      </c>
      <c r="BY113" s="32">
        <f t="shared" si="134"/>
        <v>3.1782065834279227E-2</v>
      </c>
      <c r="BZ113" s="42"/>
      <c r="CA113" s="22">
        <v>1385408.8271999999</v>
      </c>
      <c r="CB113" s="22">
        <v>6643.8271999999997</v>
      </c>
      <c r="CC113" s="22">
        <f t="shared" si="135"/>
        <v>1378765</v>
      </c>
      <c r="CD113" s="26">
        <f t="shared" si="136"/>
        <v>295.85919999999987</v>
      </c>
      <c r="CE113" s="22">
        <v>0</v>
      </c>
      <c r="CF113" s="22">
        <f t="shared" si="137"/>
        <v>44115.859199999832</v>
      </c>
      <c r="CG113" s="22">
        <f t="shared" si="138"/>
        <v>43820</v>
      </c>
      <c r="CH113" s="32">
        <f t="shared" si="139"/>
        <v>3.1843206376244049E-2</v>
      </c>
      <c r="CI113" s="32">
        <f t="shared" si="140"/>
        <v>3.1782065834279227E-2</v>
      </c>
      <c r="CJ113" s="42"/>
      <c r="CK113" s="22">
        <v>1385408.8271999999</v>
      </c>
      <c r="CL113" s="22">
        <v>6643.8271999999997</v>
      </c>
      <c r="CM113" s="22">
        <f t="shared" si="141"/>
        <v>1378765</v>
      </c>
      <c r="CN113" s="26">
        <f t="shared" si="142"/>
        <v>295.85919999999987</v>
      </c>
      <c r="CO113" s="22">
        <v>0</v>
      </c>
      <c r="CP113" s="22">
        <f t="shared" si="143"/>
        <v>44115.859199999832</v>
      </c>
      <c r="CQ113" s="22">
        <f t="shared" si="144"/>
        <v>43820</v>
      </c>
      <c r="CR113" s="32">
        <f t="shared" si="145"/>
        <v>3.1843206376244049E-2</v>
      </c>
      <c r="CS113" s="32">
        <f t="shared" si="146"/>
        <v>3.1782065834279227E-2</v>
      </c>
      <c r="CT113" s="42"/>
      <c r="CU113" s="22">
        <v>1385408.8271999999</v>
      </c>
      <c r="CV113" s="22">
        <v>6643.8271999999997</v>
      </c>
      <c r="CW113" s="22">
        <f t="shared" si="147"/>
        <v>1378765</v>
      </c>
      <c r="CX113" s="26">
        <f t="shared" si="148"/>
        <v>295.85919999999987</v>
      </c>
      <c r="CY113" s="22">
        <v>0</v>
      </c>
      <c r="CZ113" s="22">
        <f t="shared" si="149"/>
        <v>44115.859199999832</v>
      </c>
      <c r="DA113" s="22">
        <f t="shared" si="150"/>
        <v>43820</v>
      </c>
      <c r="DB113" s="32">
        <f t="shared" si="151"/>
        <v>3.1843206376244049E-2</v>
      </c>
      <c r="DC113" s="32">
        <f t="shared" si="152"/>
        <v>3.1782065834279227E-2</v>
      </c>
      <c r="DD113" s="42"/>
      <c r="DE113" s="22">
        <v>1385408.8271999999</v>
      </c>
      <c r="DF113" s="22">
        <v>6643.8271999999997</v>
      </c>
      <c r="DG113" s="22">
        <f t="shared" si="153"/>
        <v>1378765</v>
      </c>
      <c r="DH113" s="26">
        <f t="shared" si="154"/>
        <v>295.85919999999987</v>
      </c>
      <c r="DI113" s="22">
        <v>0</v>
      </c>
      <c r="DJ113" s="22">
        <f t="shared" si="155"/>
        <v>44115.859199999832</v>
      </c>
      <c r="DK113" s="22">
        <f t="shared" si="156"/>
        <v>43820</v>
      </c>
      <c r="DL113" s="32">
        <f t="shared" si="157"/>
        <v>3.1843206376244049E-2</v>
      </c>
      <c r="DM113" s="32">
        <f t="shared" si="158"/>
        <v>3.1782065834279227E-2</v>
      </c>
      <c r="DN113" s="42"/>
      <c r="DO113" s="22">
        <v>1385408.8271999999</v>
      </c>
      <c r="DP113" s="22">
        <v>6643.8271999999997</v>
      </c>
      <c r="DQ113" s="22">
        <f t="shared" si="159"/>
        <v>1378765</v>
      </c>
      <c r="DR113" s="26">
        <f t="shared" si="160"/>
        <v>295.85919999999987</v>
      </c>
      <c r="DS113" s="22">
        <v>0</v>
      </c>
      <c r="DT113" s="22">
        <f t="shared" si="161"/>
        <v>44115.859199999832</v>
      </c>
      <c r="DU113" s="22">
        <f t="shared" si="162"/>
        <v>43820</v>
      </c>
      <c r="DV113" s="32">
        <f t="shared" si="163"/>
        <v>3.1843206376244049E-2</v>
      </c>
      <c r="DW113" s="32">
        <f t="shared" si="164"/>
        <v>3.1782065834279227E-2</v>
      </c>
      <c r="DX113" s="42"/>
      <c r="DY113" s="22">
        <v>1385408.8271999999</v>
      </c>
      <c r="DZ113" s="22">
        <v>6643.8271999999997</v>
      </c>
      <c r="EA113" s="22">
        <f t="shared" si="165"/>
        <v>1378765</v>
      </c>
      <c r="EB113" s="26">
        <f t="shared" si="166"/>
        <v>295.85919999999987</v>
      </c>
      <c r="EC113" s="22">
        <v>0</v>
      </c>
      <c r="ED113" s="22">
        <f t="shared" si="167"/>
        <v>44115.859199999832</v>
      </c>
      <c r="EE113" s="22">
        <f t="shared" si="168"/>
        <v>43820</v>
      </c>
      <c r="EF113" s="32">
        <f t="shared" si="169"/>
        <v>3.1843206376244049E-2</v>
      </c>
      <c r="EG113" s="32">
        <f t="shared" si="170"/>
        <v>3.1782065834279227E-2</v>
      </c>
      <c r="EH113" s="42"/>
      <c r="EI113" s="45">
        <v>0</v>
      </c>
    </row>
    <row r="114" spans="1:139" x14ac:dyDescent="0.3">
      <c r="A114" s="20">
        <v>8912947</v>
      </c>
      <c r="B114" s="20" t="s">
        <v>41</v>
      </c>
      <c r="C114" s="21">
        <v>409</v>
      </c>
      <c r="D114" s="22">
        <v>1771626.28</v>
      </c>
      <c r="E114" s="22">
        <v>27241.279999999999</v>
      </c>
      <c r="F114" s="22">
        <f t="shared" si="92"/>
        <v>1744385</v>
      </c>
      <c r="G114" s="11"/>
      <c r="H114" s="34">
        <v>409</v>
      </c>
      <c r="I114" s="22">
        <v>1830155.912</v>
      </c>
      <c r="J114" s="22">
        <v>28510.912</v>
      </c>
      <c r="K114" s="22">
        <f t="shared" si="93"/>
        <v>1801645</v>
      </c>
      <c r="L114" s="26">
        <f t="shared" si="94"/>
        <v>1269.6320000000014</v>
      </c>
      <c r="M114" s="22">
        <v>0</v>
      </c>
      <c r="N114" s="22">
        <f t="shared" si="95"/>
        <v>58529.631999999983</v>
      </c>
      <c r="O114" s="22">
        <f t="shared" si="96"/>
        <v>57260</v>
      </c>
      <c r="P114" s="32">
        <f t="shared" si="97"/>
        <v>3.1980680780381507E-2</v>
      </c>
      <c r="Q114" s="32">
        <f t="shared" si="98"/>
        <v>3.1782065834279227E-2</v>
      </c>
      <c r="R114" s="11"/>
      <c r="S114" s="22">
        <v>1830155.912</v>
      </c>
      <c r="T114" s="22">
        <v>28510.912</v>
      </c>
      <c r="U114" s="22">
        <f t="shared" si="99"/>
        <v>1801645</v>
      </c>
      <c r="V114" s="26">
        <f t="shared" si="100"/>
        <v>1269.6320000000014</v>
      </c>
      <c r="W114" s="22">
        <v>0</v>
      </c>
      <c r="X114" s="22">
        <f t="shared" si="101"/>
        <v>58529.631999999983</v>
      </c>
      <c r="Y114" s="22">
        <f t="shared" si="102"/>
        <v>57260</v>
      </c>
      <c r="Z114" s="32">
        <f t="shared" si="103"/>
        <v>3.1980680780381507E-2</v>
      </c>
      <c r="AA114" s="32">
        <f t="shared" si="104"/>
        <v>3.1782065834279227E-2</v>
      </c>
      <c r="AB114" s="42"/>
      <c r="AC114" s="22">
        <v>1830155.912</v>
      </c>
      <c r="AD114" s="22">
        <v>28510.912</v>
      </c>
      <c r="AE114" s="22">
        <f t="shared" si="105"/>
        <v>1801645</v>
      </c>
      <c r="AF114" s="26">
        <f t="shared" si="106"/>
        <v>1269.6320000000014</v>
      </c>
      <c r="AG114" s="22">
        <v>0</v>
      </c>
      <c r="AH114" s="22">
        <f t="shared" si="107"/>
        <v>58529.631999999983</v>
      </c>
      <c r="AI114" s="22">
        <f t="shared" si="108"/>
        <v>57260</v>
      </c>
      <c r="AJ114" s="32">
        <f t="shared" si="109"/>
        <v>3.1980680780381507E-2</v>
      </c>
      <c r="AK114" s="32">
        <f t="shared" si="110"/>
        <v>3.1782065834279227E-2</v>
      </c>
      <c r="AL114" s="11"/>
      <c r="AM114" s="22">
        <v>1830155.912</v>
      </c>
      <c r="AN114" s="22">
        <v>28510.912</v>
      </c>
      <c r="AO114" s="22">
        <f t="shared" si="111"/>
        <v>1801645</v>
      </c>
      <c r="AP114" s="26">
        <f t="shared" si="112"/>
        <v>1269.6320000000014</v>
      </c>
      <c r="AQ114" s="22">
        <v>0</v>
      </c>
      <c r="AR114" s="22">
        <f t="shared" si="113"/>
        <v>58529.631999999983</v>
      </c>
      <c r="AS114" s="22">
        <f t="shared" si="114"/>
        <v>57260</v>
      </c>
      <c r="AT114" s="32">
        <f t="shared" si="115"/>
        <v>3.1980680780381507E-2</v>
      </c>
      <c r="AU114" s="32">
        <f t="shared" si="116"/>
        <v>3.1782065834279227E-2</v>
      </c>
      <c r="AV114" s="42"/>
      <c r="AW114" s="22">
        <v>1830155.912</v>
      </c>
      <c r="AX114" s="22">
        <v>28510.912</v>
      </c>
      <c r="AY114" s="22">
        <f t="shared" si="117"/>
        <v>1801645</v>
      </c>
      <c r="AZ114" s="26">
        <f t="shared" si="118"/>
        <v>1269.6320000000014</v>
      </c>
      <c r="BA114" s="22">
        <v>0</v>
      </c>
      <c r="BB114" s="22">
        <f t="shared" si="119"/>
        <v>58529.631999999983</v>
      </c>
      <c r="BC114" s="22">
        <f t="shared" si="120"/>
        <v>57260</v>
      </c>
      <c r="BD114" s="32">
        <f t="shared" si="121"/>
        <v>3.1980680780381507E-2</v>
      </c>
      <c r="BE114" s="32">
        <f t="shared" si="122"/>
        <v>3.1782065834279227E-2</v>
      </c>
      <c r="BF114" s="11"/>
      <c r="BG114" s="22">
        <v>1830155.912</v>
      </c>
      <c r="BH114" s="22">
        <v>28510.912</v>
      </c>
      <c r="BI114" s="22">
        <f t="shared" si="123"/>
        <v>1801645</v>
      </c>
      <c r="BJ114" s="26">
        <f t="shared" si="124"/>
        <v>1269.6320000000014</v>
      </c>
      <c r="BK114" s="22">
        <v>0</v>
      </c>
      <c r="BL114" s="22">
        <f t="shared" si="125"/>
        <v>58529.631999999983</v>
      </c>
      <c r="BM114" s="22">
        <f t="shared" si="126"/>
        <v>57260</v>
      </c>
      <c r="BN114" s="32">
        <f t="shared" si="127"/>
        <v>3.1980680780381507E-2</v>
      </c>
      <c r="BO114" s="32">
        <f t="shared" si="128"/>
        <v>3.1782065834279227E-2</v>
      </c>
      <c r="BP114" s="42"/>
      <c r="BQ114" s="22">
        <v>1830155.912</v>
      </c>
      <c r="BR114" s="22">
        <v>28510.912</v>
      </c>
      <c r="BS114" s="22">
        <f t="shared" si="129"/>
        <v>1801645</v>
      </c>
      <c r="BT114" s="26">
        <f t="shared" si="130"/>
        <v>1269.6320000000014</v>
      </c>
      <c r="BU114" s="22">
        <v>0</v>
      </c>
      <c r="BV114" s="22">
        <f t="shared" si="131"/>
        <v>58529.631999999983</v>
      </c>
      <c r="BW114" s="22">
        <f t="shared" si="132"/>
        <v>57260</v>
      </c>
      <c r="BX114" s="32">
        <f t="shared" si="133"/>
        <v>3.1980680780381507E-2</v>
      </c>
      <c r="BY114" s="32">
        <f t="shared" si="134"/>
        <v>3.1782065834279227E-2</v>
      </c>
      <c r="BZ114" s="42"/>
      <c r="CA114" s="22">
        <v>1830155.912</v>
      </c>
      <c r="CB114" s="22">
        <v>28510.912</v>
      </c>
      <c r="CC114" s="22">
        <f t="shared" si="135"/>
        <v>1801645</v>
      </c>
      <c r="CD114" s="26">
        <f t="shared" si="136"/>
        <v>1269.6320000000014</v>
      </c>
      <c r="CE114" s="22">
        <v>0</v>
      </c>
      <c r="CF114" s="22">
        <f t="shared" si="137"/>
        <v>58529.631999999983</v>
      </c>
      <c r="CG114" s="22">
        <f t="shared" si="138"/>
        <v>57260</v>
      </c>
      <c r="CH114" s="32">
        <f t="shared" si="139"/>
        <v>3.1980680780381507E-2</v>
      </c>
      <c r="CI114" s="32">
        <f t="shared" si="140"/>
        <v>3.1782065834279227E-2</v>
      </c>
      <c r="CJ114" s="42"/>
      <c r="CK114" s="22">
        <v>1830155.912</v>
      </c>
      <c r="CL114" s="22">
        <v>28510.912</v>
      </c>
      <c r="CM114" s="22">
        <f t="shared" si="141"/>
        <v>1801645</v>
      </c>
      <c r="CN114" s="26">
        <f t="shared" si="142"/>
        <v>1269.6320000000014</v>
      </c>
      <c r="CO114" s="22">
        <v>0</v>
      </c>
      <c r="CP114" s="22">
        <f t="shared" si="143"/>
        <v>58529.631999999983</v>
      </c>
      <c r="CQ114" s="22">
        <f t="shared" si="144"/>
        <v>57260</v>
      </c>
      <c r="CR114" s="32">
        <f t="shared" si="145"/>
        <v>3.1980680780381507E-2</v>
      </c>
      <c r="CS114" s="32">
        <f t="shared" si="146"/>
        <v>3.1782065834279227E-2</v>
      </c>
      <c r="CT114" s="42"/>
      <c r="CU114" s="22">
        <v>1830155.912</v>
      </c>
      <c r="CV114" s="22">
        <v>28510.912</v>
      </c>
      <c r="CW114" s="22">
        <f t="shared" si="147"/>
        <v>1801645</v>
      </c>
      <c r="CX114" s="26">
        <f t="shared" si="148"/>
        <v>1269.6320000000014</v>
      </c>
      <c r="CY114" s="22">
        <v>0</v>
      </c>
      <c r="CZ114" s="22">
        <f t="shared" si="149"/>
        <v>58529.631999999983</v>
      </c>
      <c r="DA114" s="22">
        <f t="shared" si="150"/>
        <v>57260</v>
      </c>
      <c r="DB114" s="32">
        <f t="shared" si="151"/>
        <v>3.1980680780381507E-2</v>
      </c>
      <c r="DC114" s="32">
        <f t="shared" si="152"/>
        <v>3.1782065834279227E-2</v>
      </c>
      <c r="DD114" s="42"/>
      <c r="DE114" s="22">
        <v>1830155.912</v>
      </c>
      <c r="DF114" s="22">
        <v>28510.912</v>
      </c>
      <c r="DG114" s="22">
        <f t="shared" si="153"/>
        <v>1801645</v>
      </c>
      <c r="DH114" s="26">
        <f t="shared" si="154"/>
        <v>1269.6320000000014</v>
      </c>
      <c r="DI114" s="22">
        <v>0</v>
      </c>
      <c r="DJ114" s="22">
        <f t="shared" si="155"/>
        <v>58529.631999999983</v>
      </c>
      <c r="DK114" s="22">
        <f t="shared" si="156"/>
        <v>57260</v>
      </c>
      <c r="DL114" s="32">
        <f t="shared" si="157"/>
        <v>3.1980680780381507E-2</v>
      </c>
      <c r="DM114" s="32">
        <f t="shared" si="158"/>
        <v>3.1782065834279227E-2</v>
      </c>
      <c r="DN114" s="42"/>
      <c r="DO114" s="22">
        <v>1830155.912</v>
      </c>
      <c r="DP114" s="22">
        <v>28510.912</v>
      </c>
      <c r="DQ114" s="22">
        <f t="shared" si="159"/>
        <v>1801645</v>
      </c>
      <c r="DR114" s="26">
        <f t="shared" si="160"/>
        <v>1269.6320000000014</v>
      </c>
      <c r="DS114" s="22">
        <v>0</v>
      </c>
      <c r="DT114" s="22">
        <f t="shared" si="161"/>
        <v>58529.631999999983</v>
      </c>
      <c r="DU114" s="22">
        <f t="shared" si="162"/>
        <v>57260</v>
      </c>
      <c r="DV114" s="32">
        <f t="shared" si="163"/>
        <v>3.1980680780381507E-2</v>
      </c>
      <c r="DW114" s="32">
        <f t="shared" si="164"/>
        <v>3.1782065834279227E-2</v>
      </c>
      <c r="DX114" s="42"/>
      <c r="DY114" s="22">
        <v>1830155.912</v>
      </c>
      <c r="DZ114" s="22">
        <v>28510.912</v>
      </c>
      <c r="EA114" s="22">
        <f t="shared" si="165"/>
        <v>1801645</v>
      </c>
      <c r="EB114" s="26">
        <f t="shared" si="166"/>
        <v>1269.6320000000014</v>
      </c>
      <c r="EC114" s="22">
        <v>0</v>
      </c>
      <c r="ED114" s="22">
        <f t="shared" si="167"/>
        <v>58529.631999999983</v>
      </c>
      <c r="EE114" s="22">
        <f t="shared" si="168"/>
        <v>57260</v>
      </c>
      <c r="EF114" s="32">
        <f t="shared" si="169"/>
        <v>3.1980680780381507E-2</v>
      </c>
      <c r="EG114" s="32">
        <f t="shared" si="170"/>
        <v>3.1782065834279227E-2</v>
      </c>
      <c r="EH114" s="42"/>
      <c r="EI114" s="45">
        <v>0</v>
      </c>
    </row>
    <row r="115" spans="1:139" x14ac:dyDescent="0.3">
      <c r="A115" s="20">
        <v>8912948</v>
      </c>
      <c r="B115" s="20" t="s">
        <v>42</v>
      </c>
      <c r="C115" s="21">
        <v>373</v>
      </c>
      <c r="D115" s="22">
        <v>1826073.1680350266</v>
      </c>
      <c r="E115" s="22">
        <v>36608.170399999995</v>
      </c>
      <c r="F115" s="22">
        <f t="shared" si="92"/>
        <v>1789464.9976350267</v>
      </c>
      <c r="G115" s="11"/>
      <c r="H115" s="34">
        <v>373</v>
      </c>
      <c r="I115" s="22">
        <v>1925102.67946396</v>
      </c>
      <c r="J115" s="22">
        <v>33465.685600000004</v>
      </c>
      <c r="K115" s="22">
        <f t="shared" si="93"/>
        <v>1891636.99386396</v>
      </c>
      <c r="L115" s="26">
        <f t="shared" si="94"/>
        <v>-3142.4847999999911</v>
      </c>
      <c r="M115" s="22">
        <v>0</v>
      </c>
      <c r="N115" s="22">
        <f t="shared" si="95"/>
        <v>99029.511428933358</v>
      </c>
      <c r="O115" s="22">
        <f t="shared" si="96"/>
        <v>102171.99622893333</v>
      </c>
      <c r="P115" s="32">
        <f t="shared" si="97"/>
        <v>5.1441158170590605E-2</v>
      </c>
      <c r="Q115" s="32">
        <f t="shared" si="98"/>
        <v>5.4012475205526239E-2</v>
      </c>
      <c r="R115" s="11"/>
      <c r="S115" s="22">
        <v>1925102.67946396</v>
      </c>
      <c r="T115" s="22">
        <v>33465.685600000004</v>
      </c>
      <c r="U115" s="22">
        <f t="shared" si="99"/>
        <v>1891636.99386396</v>
      </c>
      <c r="V115" s="26">
        <f t="shared" si="100"/>
        <v>-3142.4847999999911</v>
      </c>
      <c r="W115" s="22">
        <v>0</v>
      </c>
      <c r="X115" s="22">
        <f t="shared" si="101"/>
        <v>99029.511428933358</v>
      </c>
      <c r="Y115" s="22">
        <f t="shared" si="102"/>
        <v>102171.99622893333</v>
      </c>
      <c r="Z115" s="32">
        <f t="shared" si="103"/>
        <v>5.1441158170590605E-2</v>
      </c>
      <c r="AA115" s="32">
        <f t="shared" si="104"/>
        <v>5.4012475205526239E-2</v>
      </c>
      <c r="AB115" s="42"/>
      <c r="AC115" s="22">
        <v>1925102.67946396</v>
      </c>
      <c r="AD115" s="22">
        <v>33465.685600000004</v>
      </c>
      <c r="AE115" s="22">
        <f t="shared" si="105"/>
        <v>1891636.99386396</v>
      </c>
      <c r="AF115" s="26">
        <f t="shared" si="106"/>
        <v>-3142.4847999999911</v>
      </c>
      <c r="AG115" s="22">
        <v>0</v>
      </c>
      <c r="AH115" s="22">
        <f t="shared" si="107"/>
        <v>99029.511428933358</v>
      </c>
      <c r="AI115" s="22">
        <f t="shared" si="108"/>
        <v>102171.99622893333</v>
      </c>
      <c r="AJ115" s="32">
        <f t="shared" si="109"/>
        <v>5.1441158170590605E-2</v>
      </c>
      <c r="AK115" s="32">
        <f t="shared" si="110"/>
        <v>5.4012475205526239E-2</v>
      </c>
      <c r="AL115" s="11"/>
      <c r="AM115" s="22">
        <v>1925102.67946396</v>
      </c>
      <c r="AN115" s="22">
        <v>33465.685600000004</v>
      </c>
      <c r="AO115" s="22">
        <f t="shared" si="111"/>
        <v>1891636.99386396</v>
      </c>
      <c r="AP115" s="26">
        <f t="shared" si="112"/>
        <v>-3142.4847999999911</v>
      </c>
      <c r="AQ115" s="22">
        <v>0</v>
      </c>
      <c r="AR115" s="22">
        <f t="shared" si="113"/>
        <v>99029.511428933358</v>
      </c>
      <c r="AS115" s="22">
        <f t="shared" si="114"/>
        <v>102171.99622893333</v>
      </c>
      <c r="AT115" s="32">
        <f t="shared" si="115"/>
        <v>5.1441158170590605E-2</v>
      </c>
      <c r="AU115" s="32">
        <f t="shared" si="116"/>
        <v>5.4012475205526239E-2</v>
      </c>
      <c r="AV115" s="42"/>
      <c r="AW115" s="22">
        <v>1925102.67946396</v>
      </c>
      <c r="AX115" s="22">
        <v>33465.685600000004</v>
      </c>
      <c r="AY115" s="22">
        <f t="shared" si="117"/>
        <v>1891636.99386396</v>
      </c>
      <c r="AZ115" s="26">
        <f t="shared" si="118"/>
        <v>-3142.4847999999911</v>
      </c>
      <c r="BA115" s="22">
        <v>0</v>
      </c>
      <c r="BB115" s="22">
        <f t="shared" si="119"/>
        <v>99029.511428933358</v>
      </c>
      <c r="BC115" s="22">
        <f t="shared" si="120"/>
        <v>102171.99622893333</v>
      </c>
      <c r="BD115" s="32">
        <f t="shared" si="121"/>
        <v>5.1441158170590605E-2</v>
      </c>
      <c r="BE115" s="32">
        <f t="shared" si="122"/>
        <v>5.4012475205526239E-2</v>
      </c>
      <c r="BF115" s="11"/>
      <c r="BG115" s="22">
        <v>1925102.67946396</v>
      </c>
      <c r="BH115" s="22">
        <v>33465.685600000004</v>
      </c>
      <c r="BI115" s="22">
        <f t="shared" si="123"/>
        <v>1891636.99386396</v>
      </c>
      <c r="BJ115" s="26">
        <f t="shared" si="124"/>
        <v>-3142.4847999999911</v>
      </c>
      <c r="BK115" s="22">
        <v>0</v>
      </c>
      <c r="BL115" s="22">
        <f t="shared" si="125"/>
        <v>99029.511428933358</v>
      </c>
      <c r="BM115" s="22">
        <f t="shared" si="126"/>
        <v>102171.99622893333</v>
      </c>
      <c r="BN115" s="32">
        <f t="shared" si="127"/>
        <v>5.1441158170590605E-2</v>
      </c>
      <c r="BO115" s="32">
        <f t="shared" si="128"/>
        <v>5.4012475205526239E-2</v>
      </c>
      <c r="BP115" s="42"/>
      <c r="BQ115" s="22">
        <v>1912758.3363681389</v>
      </c>
      <c r="BR115" s="22">
        <v>33465.685600000004</v>
      </c>
      <c r="BS115" s="22">
        <f t="shared" si="129"/>
        <v>1879292.6507681389</v>
      </c>
      <c r="BT115" s="26">
        <f t="shared" si="130"/>
        <v>-3142.4847999999911</v>
      </c>
      <c r="BU115" s="22">
        <v>0</v>
      </c>
      <c r="BV115" s="22">
        <f t="shared" si="131"/>
        <v>86685.168333112262</v>
      </c>
      <c r="BW115" s="22">
        <f t="shared" si="132"/>
        <v>89827.653133112239</v>
      </c>
      <c r="BX115" s="32">
        <f t="shared" si="133"/>
        <v>4.531945655911046E-2</v>
      </c>
      <c r="BY115" s="32">
        <f t="shared" si="134"/>
        <v>4.7798650782993397E-2</v>
      </c>
      <c r="BZ115" s="42"/>
      <c r="CA115" s="22">
        <v>1922769.5873657414</v>
      </c>
      <c r="CB115" s="22">
        <v>33465.685600000004</v>
      </c>
      <c r="CC115" s="22">
        <f t="shared" si="135"/>
        <v>1889303.9017657414</v>
      </c>
      <c r="CD115" s="26">
        <f t="shared" si="136"/>
        <v>-3142.4847999999911</v>
      </c>
      <c r="CE115" s="22">
        <v>0</v>
      </c>
      <c r="CF115" s="22">
        <f t="shared" si="137"/>
        <v>96696.419330714736</v>
      </c>
      <c r="CG115" s="22">
        <f t="shared" si="138"/>
        <v>99838.904130714713</v>
      </c>
      <c r="CH115" s="32">
        <f t="shared" si="139"/>
        <v>5.02901751546799E-2</v>
      </c>
      <c r="CI115" s="32">
        <f t="shared" si="140"/>
        <v>5.2844279862760767E-2</v>
      </c>
      <c r="CJ115" s="42"/>
      <c r="CK115" s="22">
        <v>1920436.4952675228</v>
      </c>
      <c r="CL115" s="22">
        <v>33465.685600000004</v>
      </c>
      <c r="CM115" s="22">
        <f t="shared" si="141"/>
        <v>1886970.8096675228</v>
      </c>
      <c r="CN115" s="26">
        <f t="shared" si="142"/>
        <v>-3142.4847999999911</v>
      </c>
      <c r="CO115" s="22">
        <v>0</v>
      </c>
      <c r="CP115" s="22">
        <f t="shared" si="143"/>
        <v>94363.327232496114</v>
      </c>
      <c r="CQ115" s="22">
        <f t="shared" si="144"/>
        <v>97505.812032496091</v>
      </c>
      <c r="CR115" s="32">
        <f t="shared" si="145"/>
        <v>4.9136395535615468E-2</v>
      </c>
      <c r="CS115" s="32">
        <f t="shared" si="146"/>
        <v>5.16731957553049E-2</v>
      </c>
      <c r="CT115" s="42"/>
      <c r="CU115" s="22">
        <v>1925102.67946396</v>
      </c>
      <c r="CV115" s="22">
        <v>33465.685600000004</v>
      </c>
      <c r="CW115" s="22">
        <f t="shared" si="147"/>
        <v>1891636.99386396</v>
      </c>
      <c r="CX115" s="26">
        <f t="shared" si="148"/>
        <v>-3142.4847999999911</v>
      </c>
      <c r="CY115" s="22">
        <v>0</v>
      </c>
      <c r="CZ115" s="22">
        <f t="shared" si="149"/>
        <v>99029.511428933358</v>
      </c>
      <c r="DA115" s="22">
        <f t="shared" si="150"/>
        <v>102171.99622893333</v>
      </c>
      <c r="DB115" s="32">
        <f t="shared" si="151"/>
        <v>5.1441158170590605E-2</v>
      </c>
      <c r="DC115" s="32">
        <f t="shared" si="152"/>
        <v>5.4012475205526239E-2</v>
      </c>
      <c r="DD115" s="42"/>
      <c r="DE115" s="22">
        <v>1925102.67946396</v>
      </c>
      <c r="DF115" s="22">
        <v>33465.685600000004</v>
      </c>
      <c r="DG115" s="22">
        <f t="shared" si="153"/>
        <v>1891636.99386396</v>
      </c>
      <c r="DH115" s="26">
        <f t="shared" si="154"/>
        <v>-3142.4847999999911</v>
      </c>
      <c r="DI115" s="22">
        <v>0</v>
      </c>
      <c r="DJ115" s="22">
        <f t="shared" si="155"/>
        <v>99029.511428933358</v>
      </c>
      <c r="DK115" s="22">
        <f t="shared" si="156"/>
        <v>102171.99622893333</v>
      </c>
      <c r="DL115" s="32">
        <f t="shared" si="157"/>
        <v>5.1441158170590605E-2</v>
      </c>
      <c r="DM115" s="32">
        <f t="shared" si="158"/>
        <v>5.4012475205526239E-2</v>
      </c>
      <c r="DN115" s="42"/>
      <c r="DO115" s="22">
        <v>1925102.67946396</v>
      </c>
      <c r="DP115" s="22">
        <v>33465.685600000004</v>
      </c>
      <c r="DQ115" s="22">
        <f t="shared" si="159"/>
        <v>1891636.99386396</v>
      </c>
      <c r="DR115" s="26">
        <f t="shared" si="160"/>
        <v>-3142.4847999999911</v>
      </c>
      <c r="DS115" s="22">
        <v>0</v>
      </c>
      <c r="DT115" s="22">
        <f t="shared" si="161"/>
        <v>99029.511428933358</v>
      </c>
      <c r="DU115" s="22">
        <f t="shared" si="162"/>
        <v>102171.99622893333</v>
      </c>
      <c r="DV115" s="32">
        <f t="shared" si="163"/>
        <v>5.1441158170590605E-2</v>
      </c>
      <c r="DW115" s="32">
        <f t="shared" si="164"/>
        <v>5.4012475205526239E-2</v>
      </c>
      <c r="DX115" s="42"/>
      <c r="DY115" s="22">
        <v>1925102.67946396</v>
      </c>
      <c r="DZ115" s="22">
        <v>33465.685600000004</v>
      </c>
      <c r="EA115" s="22">
        <f t="shared" si="165"/>
        <v>1891636.99386396</v>
      </c>
      <c r="EB115" s="26">
        <f t="shared" si="166"/>
        <v>-3142.4847999999911</v>
      </c>
      <c r="EC115" s="22">
        <v>0</v>
      </c>
      <c r="ED115" s="22">
        <f t="shared" si="167"/>
        <v>99029.511428933358</v>
      </c>
      <c r="EE115" s="22">
        <f t="shared" si="168"/>
        <v>102171.99622893333</v>
      </c>
      <c r="EF115" s="32">
        <f t="shared" si="169"/>
        <v>5.1441158170590605E-2</v>
      </c>
      <c r="EG115" s="32">
        <f t="shared" si="170"/>
        <v>5.4012475205526239E-2</v>
      </c>
      <c r="EH115" s="42"/>
      <c r="EI115" s="45">
        <v>0</v>
      </c>
    </row>
    <row r="116" spans="1:139" x14ac:dyDescent="0.3">
      <c r="A116" s="20">
        <v>8913004</v>
      </c>
      <c r="B116" s="20" t="s">
        <v>228</v>
      </c>
      <c r="C116" s="21">
        <v>212</v>
      </c>
      <c r="D116" s="22">
        <v>995059.90202088014</v>
      </c>
      <c r="E116" s="22">
        <v>22418.559999999998</v>
      </c>
      <c r="F116" s="22">
        <f t="shared" si="92"/>
        <v>972641.3420208802</v>
      </c>
      <c r="G116" s="11"/>
      <c r="H116" s="34">
        <v>212</v>
      </c>
      <c r="I116" s="22">
        <v>1049109.474500264</v>
      </c>
      <c r="J116" s="22">
        <v>23443.531999999999</v>
      </c>
      <c r="K116" s="22">
        <f t="shared" si="93"/>
        <v>1025665.942500264</v>
      </c>
      <c r="L116" s="26">
        <f t="shared" si="94"/>
        <v>1024.9720000000016</v>
      </c>
      <c r="M116" s="22">
        <v>0</v>
      </c>
      <c r="N116" s="22">
        <f t="shared" si="95"/>
        <v>54049.572479383904</v>
      </c>
      <c r="O116" s="22">
        <f t="shared" si="96"/>
        <v>53024.600479383837</v>
      </c>
      <c r="P116" s="32">
        <f t="shared" si="97"/>
        <v>5.1519477988824801E-2</v>
      </c>
      <c r="Q116" s="32">
        <f t="shared" si="98"/>
        <v>5.1697729525975934E-2</v>
      </c>
      <c r="R116" s="11"/>
      <c r="S116" s="22">
        <v>1049109.474500264</v>
      </c>
      <c r="T116" s="22">
        <v>23443.531999999999</v>
      </c>
      <c r="U116" s="22">
        <f t="shared" si="99"/>
        <v>1025665.942500264</v>
      </c>
      <c r="V116" s="26">
        <f t="shared" si="100"/>
        <v>1024.9720000000016</v>
      </c>
      <c r="W116" s="22">
        <v>0</v>
      </c>
      <c r="X116" s="22">
        <f t="shared" si="101"/>
        <v>54049.572479383904</v>
      </c>
      <c r="Y116" s="22">
        <f t="shared" si="102"/>
        <v>53024.600479383837</v>
      </c>
      <c r="Z116" s="32">
        <f t="shared" si="103"/>
        <v>5.1519477988824801E-2</v>
      </c>
      <c r="AA116" s="32">
        <f t="shared" si="104"/>
        <v>5.1697729525975934E-2</v>
      </c>
      <c r="AB116" s="42"/>
      <c r="AC116" s="22">
        <v>1049109.474500264</v>
      </c>
      <c r="AD116" s="22">
        <v>23443.531999999999</v>
      </c>
      <c r="AE116" s="22">
        <f t="shared" si="105"/>
        <v>1025665.942500264</v>
      </c>
      <c r="AF116" s="26">
        <f t="shared" si="106"/>
        <v>1024.9720000000016</v>
      </c>
      <c r="AG116" s="22">
        <v>0</v>
      </c>
      <c r="AH116" s="22">
        <f t="shared" si="107"/>
        <v>54049.572479383904</v>
      </c>
      <c r="AI116" s="22">
        <f t="shared" si="108"/>
        <v>53024.600479383837</v>
      </c>
      <c r="AJ116" s="32">
        <f t="shared" si="109"/>
        <v>5.1519477988824801E-2</v>
      </c>
      <c r="AK116" s="32">
        <f t="shared" si="110"/>
        <v>5.1697729525975934E-2</v>
      </c>
      <c r="AL116" s="11"/>
      <c r="AM116" s="22">
        <v>1049109.474500264</v>
      </c>
      <c r="AN116" s="22">
        <v>23443.531999999999</v>
      </c>
      <c r="AO116" s="22">
        <f t="shared" si="111"/>
        <v>1025665.942500264</v>
      </c>
      <c r="AP116" s="26">
        <f t="shared" si="112"/>
        <v>1024.9720000000016</v>
      </c>
      <c r="AQ116" s="22">
        <v>0</v>
      </c>
      <c r="AR116" s="22">
        <f t="shared" si="113"/>
        <v>54049.572479383904</v>
      </c>
      <c r="AS116" s="22">
        <f t="shared" si="114"/>
        <v>53024.600479383837</v>
      </c>
      <c r="AT116" s="32">
        <f t="shared" si="115"/>
        <v>5.1519477988824801E-2</v>
      </c>
      <c r="AU116" s="32">
        <f t="shared" si="116"/>
        <v>5.1697729525975934E-2</v>
      </c>
      <c r="AV116" s="42"/>
      <c r="AW116" s="22">
        <v>1049109.474500264</v>
      </c>
      <c r="AX116" s="22">
        <v>23443.531999999999</v>
      </c>
      <c r="AY116" s="22">
        <f t="shared" si="117"/>
        <v>1025665.942500264</v>
      </c>
      <c r="AZ116" s="26">
        <f t="shared" si="118"/>
        <v>1024.9720000000016</v>
      </c>
      <c r="BA116" s="22">
        <v>0</v>
      </c>
      <c r="BB116" s="22">
        <f t="shared" si="119"/>
        <v>54049.572479383904</v>
      </c>
      <c r="BC116" s="22">
        <f t="shared" si="120"/>
        <v>53024.600479383837</v>
      </c>
      <c r="BD116" s="32">
        <f t="shared" si="121"/>
        <v>5.1519477988824801E-2</v>
      </c>
      <c r="BE116" s="32">
        <f t="shared" si="122"/>
        <v>5.1697729525975934E-2</v>
      </c>
      <c r="BF116" s="11"/>
      <c r="BG116" s="22">
        <v>1049109.474500264</v>
      </c>
      <c r="BH116" s="22">
        <v>23443.531999999999</v>
      </c>
      <c r="BI116" s="22">
        <f t="shared" si="123"/>
        <v>1025665.942500264</v>
      </c>
      <c r="BJ116" s="26">
        <f t="shared" si="124"/>
        <v>1024.9720000000016</v>
      </c>
      <c r="BK116" s="22">
        <v>0</v>
      </c>
      <c r="BL116" s="22">
        <f t="shared" si="125"/>
        <v>54049.572479383904</v>
      </c>
      <c r="BM116" s="22">
        <f t="shared" si="126"/>
        <v>53024.600479383837</v>
      </c>
      <c r="BN116" s="32">
        <f t="shared" si="127"/>
        <v>5.1519477988824801E-2</v>
      </c>
      <c r="BO116" s="32">
        <f t="shared" si="128"/>
        <v>5.1697729525975934E-2</v>
      </c>
      <c r="BP116" s="42"/>
      <c r="BQ116" s="22">
        <v>1044715.0833724109</v>
      </c>
      <c r="BR116" s="22">
        <v>23443.531999999999</v>
      </c>
      <c r="BS116" s="22">
        <f t="shared" si="129"/>
        <v>1021271.5513724108</v>
      </c>
      <c r="BT116" s="26">
        <f t="shared" si="130"/>
        <v>1024.9720000000016</v>
      </c>
      <c r="BU116" s="22">
        <v>0</v>
      </c>
      <c r="BV116" s="22">
        <f t="shared" si="131"/>
        <v>49655.181351530715</v>
      </c>
      <c r="BW116" s="22">
        <f t="shared" si="132"/>
        <v>48630.209351530648</v>
      </c>
      <c r="BX116" s="32">
        <f t="shared" si="133"/>
        <v>4.7529878855812474E-2</v>
      </c>
      <c r="BY116" s="32">
        <f t="shared" si="134"/>
        <v>4.7617315185349215E-2</v>
      </c>
      <c r="BZ116" s="42"/>
      <c r="CA116" s="22">
        <v>1048104.0939366934</v>
      </c>
      <c r="CB116" s="22">
        <v>23443.531999999999</v>
      </c>
      <c r="CC116" s="22">
        <f t="shared" si="135"/>
        <v>1024660.5619366934</v>
      </c>
      <c r="CD116" s="26">
        <f t="shared" si="136"/>
        <v>1024.9720000000016</v>
      </c>
      <c r="CE116" s="22">
        <v>0</v>
      </c>
      <c r="CF116" s="22">
        <f t="shared" si="137"/>
        <v>53044.191915813251</v>
      </c>
      <c r="CG116" s="22">
        <f t="shared" si="138"/>
        <v>52019.219915813184</v>
      </c>
      <c r="CH116" s="32">
        <f t="shared" si="139"/>
        <v>5.0609660073531952E-2</v>
      </c>
      <c r="CI116" s="32">
        <f t="shared" si="140"/>
        <v>5.0767270497356264E-2</v>
      </c>
      <c r="CJ116" s="42"/>
      <c r="CK116" s="22">
        <v>1047098.713373123</v>
      </c>
      <c r="CL116" s="22">
        <v>23443.531999999999</v>
      </c>
      <c r="CM116" s="22">
        <f t="shared" si="141"/>
        <v>1023655.181373123</v>
      </c>
      <c r="CN116" s="26">
        <f t="shared" si="142"/>
        <v>1024.9720000000016</v>
      </c>
      <c r="CO116" s="22">
        <v>0</v>
      </c>
      <c r="CP116" s="22">
        <f t="shared" si="143"/>
        <v>52038.811352242832</v>
      </c>
      <c r="CQ116" s="22">
        <f t="shared" si="144"/>
        <v>51013.839352242765</v>
      </c>
      <c r="CR116" s="32">
        <f t="shared" si="145"/>
        <v>4.9698095019718863E-2</v>
      </c>
      <c r="CS116" s="32">
        <f t="shared" si="146"/>
        <v>4.9834983772380465E-2</v>
      </c>
      <c r="CT116" s="42"/>
      <c r="CU116" s="22">
        <v>1049109.474500264</v>
      </c>
      <c r="CV116" s="22">
        <v>23443.531999999999</v>
      </c>
      <c r="CW116" s="22">
        <f t="shared" si="147"/>
        <v>1025665.942500264</v>
      </c>
      <c r="CX116" s="26">
        <f t="shared" si="148"/>
        <v>1024.9720000000016</v>
      </c>
      <c r="CY116" s="22">
        <v>0</v>
      </c>
      <c r="CZ116" s="22">
        <f t="shared" si="149"/>
        <v>54049.572479383904</v>
      </c>
      <c r="DA116" s="22">
        <f t="shared" si="150"/>
        <v>53024.600479383837</v>
      </c>
      <c r="DB116" s="32">
        <f t="shared" si="151"/>
        <v>5.1519477988824801E-2</v>
      </c>
      <c r="DC116" s="32">
        <f t="shared" si="152"/>
        <v>5.1697729525975934E-2</v>
      </c>
      <c r="DD116" s="42"/>
      <c r="DE116" s="22">
        <v>1049109.474500264</v>
      </c>
      <c r="DF116" s="22">
        <v>23443.531999999999</v>
      </c>
      <c r="DG116" s="22">
        <f t="shared" si="153"/>
        <v>1025665.942500264</v>
      </c>
      <c r="DH116" s="26">
        <f t="shared" si="154"/>
        <v>1024.9720000000016</v>
      </c>
      <c r="DI116" s="22">
        <v>0</v>
      </c>
      <c r="DJ116" s="22">
        <f t="shared" si="155"/>
        <v>54049.572479383904</v>
      </c>
      <c r="DK116" s="22">
        <f t="shared" si="156"/>
        <v>53024.600479383837</v>
      </c>
      <c r="DL116" s="32">
        <f t="shared" si="157"/>
        <v>5.1519477988824801E-2</v>
      </c>
      <c r="DM116" s="32">
        <f t="shared" si="158"/>
        <v>5.1697729525975934E-2</v>
      </c>
      <c r="DN116" s="42"/>
      <c r="DO116" s="22">
        <v>1049109.474500264</v>
      </c>
      <c r="DP116" s="22">
        <v>23443.531999999999</v>
      </c>
      <c r="DQ116" s="22">
        <f t="shared" si="159"/>
        <v>1025665.942500264</v>
      </c>
      <c r="DR116" s="26">
        <f t="shared" si="160"/>
        <v>1024.9720000000016</v>
      </c>
      <c r="DS116" s="22">
        <v>0</v>
      </c>
      <c r="DT116" s="22">
        <f t="shared" si="161"/>
        <v>54049.572479383904</v>
      </c>
      <c r="DU116" s="22">
        <f t="shared" si="162"/>
        <v>53024.600479383837</v>
      </c>
      <c r="DV116" s="32">
        <f t="shared" si="163"/>
        <v>5.1519477988824801E-2</v>
      </c>
      <c r="DW116" s="32">
        <f t="shared" si="164"/>
        <v>5.1697729525975934E-2</v>
      </c>
      <c r="DX116" s="42"/>
      <c r="DY116" s="22">
        <v>1049109.474500264</v>
      </c>
      <c r="DZ116" s="22">
        <v>23443.531999999999</v>
      </c>
      <c r="EA116" s="22">
        <f t="shared" si="165"/>
        <v>1025665.942500264</v>
      </c>
      <c r="EB116" s="26">
        <f t="shared" si="166"/>
        <v>1024.9720000000016</v>
      </c>
      <c r="EC116" s="22">
        <v>0</v>
      </c>
      <c r="ED116" s="22">
        <f t="shared" si="167"/>
        <v>54049.572479383904</v>
      </c>
      <c r="EE116" s="22">
        <f t="shared" si="168"/>
        <v>53024.600479383837</v>
      </c>
      <c r="EF116" s="32">
        <f t="shared" si="169"/>
        <v>5.1519477988824801E-2</v>
      </c>
      <c r="EG116" s="32">
        <f t="shared" si="170"/>
        <v>5.1697729525975934E-2</v>
      </c>
      <c r="EH116" s="42"/>
      <c r="EI116" s="45">
        <v>0</v>
      </c>
    </row>
    <row r="117" spans="1:139" x14ac:dyDescent="0.3">
      <c r="A117" s="20">
        <v>8913008</v>
      </c>
      <c r="B117" s="20" t="s">
        <v>229</v>
      </c>
      <c r="C117" s="21">
        <v>311</v>
      </c>
      <c r="D117" s="22">
        <v>1343654.4480000001</v>
      </c>
      <c r="E117" s="22">
        <v>17239.448</v>
      </c>
      <c r="F117" s="22">
        <f t="shared" si="92"/>
        <v>1326415</v>
      </c>
      <c r="G117" s="11"/>
      <c r="H117" s="34">
        <v>311</v>
      </c>
      <c r="I117" s="22">
        <v>1384619.6159999999</v>
      </c>
      <c r="J117" s="22">
        <v>14664.616</v>
      </c>
      <c r="K117" s="22">
        <f t="shared" si="93"/>
        <v>1369955</v>
      </c>
      <c r="L117" s="26">
        <f t="shared" si="94"/>
        <v>-2574.8320000000003</v>
      </c>
      <c r="M117" s="22">
        <v>0</v>
      </c>
      <c r="N117" s="22">
        <f t="shared" si="95"/>
        <v>40965.16799999983</v>
      </c>
      <c r="O117" s="22">
        <f t="shared" si="96"/>
        <v>43540</v>
      </c>
      <c r="P117" s="32">
        <f t="shared" si="97"/>
        <v>2.9585864252265393E-2</v>
      </c>
      <c r="Q117" s="32">
        <f t="shared" si="98"/>
        <v>3.1782065834279227E-2</v>
      </c>
      <c r="R117" s="11"/>
      <c r="S117" s="22">
        <v>1384619.6159999999</v>
      </c>
      <c r="T117" s="22">
        <v>14664.616</v>
      </c>
      <c r="U117" s="22">
        <f t="shared" si="99"/>
        <v>1369955</v>
      </c>
      <c r="V117" s="26">
        <f t="shared" si="100"/>
        <v>-2574.8320000000003</v>
      </c>
      <c r="W117" s="22">
        <v>0</v>
      </c>
      <c r="X117" s="22">
        <f t="shared" si="101"/>
        <v>40965.16799999983</v>
      </c>
      <c r="Y117" s="22">
        <f t="shared" si="102"/>
        <v>43540</v>
      </c>
      <c r="Z117" s="32">
        <f t="shared" si="103"/>
        <v>2.9585864252265393E-2</v>
      </c>
      <c r="AA117" s="32">
        <f t="shared" si="104"/>
        <v>3.1782065834279227E-2</v>
      </c>
      <c r="AB117" s="42"/>
      <c r="AC117" s="22">
        <v>1384619.6159999999</v>
      </c>
      <c r="AD117" s="22">
        <v>14664.616</v>
      </c>
      <c r="AE117" s="22">
        <f t="shared" si="105"/>
        <v>1369955</v>
      </c>
      <c r="AF117" s="26">
        <f t="shared" si="106"/>
        <v>-2574.8320000000003</v>
      </c>
      <c r="AG117" s="22">
        <v>0</v>
      </c>
      <c r="AH117" s="22">
        <f t="shared" si="107"/>
        <v>40965.16799999983</v>
      </c>
      <c r="AI117" s="22">
        <f t="shared" si="108"/>
        <v>43540</v>
      </c>
      <c r="AJ117" s="32">
        <f t="shared" si="109"/>
        <v>2.9585864252265393E-2</v>
      </c>
      <c r="AK117" s="32">
        <f t="shared" si="110"/>
        <v>3.1782065834279227E-2</v>
      </c>
      <c r="AL117" s="11"/>
      <c r="AM117" s="22">
        <v>1384619.6159999999</v>
      </c>
      <c r="AN117" s="22">
        <v>14664.616</v>
      </c>
      <c r="AO117" s="22">
        <f t="shared" si="111"/>
        <v>1369955</v>
      </c>
      <c r="AP117" s="26">
        <f t="shared" si="112"/>
        <v>-2574.8320000000003</v>
      </c>
      <c r="AQ117" s="22">
        <v>0</v>
      </c>
      <c r="AR117" s="22">
        <f t="shared" si="113"/>
        <v>40965.16799999983</v>
      </c>
      <c r="AS117" s="22">
        <f t="shared" si="114"/>
        <v>43540</v>
      </c>
      <c r="AT117" s="32">
        <f t="shared" si="115"/>
        <v>2.9585864252265393E-2</v>
      </c>
      <c r="AU117" s="32">
        <f t="shared" si="116"/>
        <v>3.1782065834279227E-2</v>
      </c>
      <c r="AV117" s="42"/>
      <c r="AW117" s="22">
        <v>1384778.1665255001</v>
      </c>
      <c r="AX117" s="22">
        <v>14664.616</v>
      </c>
      <c r="AY117" s="22">
        <f t="shared" si="117"/>
        <v>1370113.5505255002</v>
      </c>
      <c r="AZ117" s="26">
        <f t="shared" si="118"/>
        <v>-2574.8320000000003</v>
      </c>
      <c r="BA117" s="22">
        <v>158.55052550017083</v>
      </c>
      <c r="BB117" s="22">
        <f t="shared" si="119"/>
        <v>41123.718525500037</v>
      </c>
      <c r="BC117" s="22">
        <f t="shared" si="120"/>
        <v>43698.550525500206</v>
      </c>
      <c r="BD117" s="32">
        <f t="shared" si="121"/>
        <v>2.9696972063534308E-2</v>
      </c>
      <c r="BE117" s="32">
        <f t="shared" si="122"/>
        <v>3.1894108709996954E-2</v>
      </c>
      <c r="BF117" s="11"/>
      <c r="BG117" s="22">
        <v>1384778.1665255001</v>
      </c>
      <c r="BH117" s="22">
        <v>14664.616</v>
      </c>
      <c r="BI117" s="22">
        <f t="shared" si="123"/>
        <v>1370113.5505255002</v>
      </c>
      <c r="BJ117" s="26">
        <f t="shared" si="124"/>
        <v>-2574.8320000000003</v>
      </c>
      <c r="BK117" s="22">
        <v>158.55052550017083</v>
      </c>
      <c r="BL117" s="22">
        <f t="shared" si="125"/>
        <v>41123.718525500037</v>
      </c>
      <c r="BM117" s="22">
        <f t="shared" si="126"/>
        <v>43698.550525500206</v>
      </c>
      <c r="BN117" s="32">
        <f t="shared" si="127"/>
        <v>2.9696972063534308E-2</v>
      </c>
      <c r="BO117" s="32">
        <f t="shared" si="128"/>
        <v>3.1894108709996954E-2</v>
      </c>
      <c r="BP117" s="42"/>
      <c r="BQ117" s="22">
        <v>1384778.1665255001</v>
      </c>
      <c r="BR117" s="22">
        <v>14664.616</v>
      </c>
      <c r="BS117" s="22">
        <f t="shared" si="129"/>
        <v>1370113.5505255002</v>
      </c>
      <c r="BT117" s="26">
        <f t="shared" si="130"/>
        <v>-2574.8320000000003</v>
      </c>
      <c r="BU117" s="22">
        <v>158.55052550017083</v>
      </c>
      <c r="BV117" s="22">
        <f t="shared" si="131"/>
        <v>41123.718525500037</v>
      </c>
      <c r="BW117" s="22">
        <f t="shared" si="132"/>
        <v>43698.550525500206</v>
      </c>
      <c r="BX117" s="32">
        <f t="shared" si="133"/>
        <v>2.9696972063534308E-2</v>
      </c>
      <c r="BY117" s="32">
        <f t="shared" si="134"/>
        <v>3.1894108709996954E-2</v>
      </c>
      <c r="BZ117" s="42"/>
      <c r="CA117" s="22">
        <v>1384778.1665255001</v>
      </c>
      <c r="CB117" s="22">
        <v>14664.616</v>
      </c>
      <c r="CC117" s="22">
        <f t="shared" si="135"/>
        <v>1370113.5505255002</v>
      </c>
      <c r="CD117" s="26">
        <f t="shared" si="136"/>
        <v>-2574.8320000000003</v>
      </c>
      <c r="CE117" s="22">
        <v>158.55052550017083</v>
      </c>
      <c r="CF117" s="22">
        <f t="shared" si="137"/>
        <v>41123.718525500037</v>
      </c>
      <c r="CG117" s="22">
        <f t="shared" si="138"/>
        <v>43698.550525500206</v>
      </c>
      <c r="CH117" s="32">
        <f t="shared" si="139"/>
        <v>2.9696972063534308E-2</v>
      </c>
      <c r="CI117" s="32">
        <f t="shared" si="140"/>
        <v>3.1894108709996954E-2</v>
      </c>
      <c r="CJ117" s="42"/>
      <c r="CK117" s="22">
        <v>1384778.1665255001</v>
      </c>
      <c r="CL117" s="22">
        <v>14664.616</v>
      </c>
      <c r="CM117" s="22">
        <f t="shared" si="141"/>
        <v>1370113.5505255002</v>
      </c>
      <c r="CN117" s="26">
        <f t="shared" si="142"/>
        <v>-2574.8320000000003</v>
      </c>
      <c r="CO117" s="22">
        <v>158.55052550017083</v>
      </c>
      <c r="CP117" s="22">
        <f t="shared" si="143"/>
        <v>41123.718525500037</v>
      </c>
      <c r="CQ117" s="22">
        <f t="shared" si="144"/>
        <v>43698.550525500206</v>
      </c>
      <c r="CR117" s="32">
        <f t="shared" si="145"/>
        <v>2.9696972063534308E-2</v>
      </c>
      <c r="CS117" s="32">
        <f t="shared" si="146"/>
        <v>3.1894108709996954E-2</v>
      </c>
      <c r="CT117" s="42"/>
      <c r="CU117" s="22">
        <v>1384619.6159999999</v>
      </c>
      <c r="CV117" s="22">
        <v>14664.616</v>
      </c>
      <c r="CW117" s="22">
        <f t="shared" si="147"/>
        <v>1369955</v>
      </c>
      <c r="CX117" s="26">
        <f t="shared" si="148"/>
        <v>-2574.8320000000003</v>
      </c>
      <c r="CY117" s="22">
        <v>0</v>
      </c>
      <c r="CZ117" s="22">
        <f t="shared" si="149"/>
        <v>40965.16799999983</v>
      </c>
      <c r="DA117" s="22">
        <f t="shared" si="150"/>
        <v>43540</v>
      </c>
      <c r="DB117" s="32">
        <f t="shared" si="151"/>
        <v>2.9585864252265393E-2</v>
      </c>
      <c r="DC117" s="32">
        <f t="shared" si="152"/>
        <v>3.1782065834279227E-2</v>
      </c>
      <c r="DD117" s="42"/>
      <c r="DE117" s="22">
        <v>1384619.6159999999</v>
      </c>
      <c r="DF117" s="22">
        <v>14664.616</v>
      </c>
      <c r="DG117" s="22">
        <f t="shared" si="153"/>
        <v>1369955</v>
      </c>
      <c r="DH117" s="26">
        <f t="shared" si="154"/>
        <v>-2574.8320000000003</v>
      </c>
      <c r="DI117" s="22">
        <v>0</v>
      </c>
      <c r="DJ117" s="22">
        <f t="shared" si="155"/>
        <v>40965.16799999983</v>
      </c>
      <c r="DK117" s="22">
        <f t="shared" si="156"/>
        <v>43540</v>
      </c>
      <c r="DL117" s="32">
        <f t="shared" si="157"/>
        <v>2.9585864252265393E-2</v>
      </c>
      <c r="DM117" s="32">
        <f t="shared" si="158"/>
        <v>3.1782065834279227E-2</v>
      </c>
      <c r="DN117" s="42"/>
      <c r="DO117" s="22">
        <v>1384778.1665255001</v>
      </c>
      <c r="DP117" s="22">
        <v>14664.616</v>
      </c>
      <c r="DQ117" s="22">
        <f t="shared" si="159"/>
        <v>1370113.5505255002</v>
      </c>
      <c r="DR117" s="26">
        <f t="shared" si="160"/>
        <v>-2574.8320000000003</v>
      </c>
      <c r="DS117" s="22">
        <v>158.55052550017083</v>
      </c>
      <c r="DT117" s="22">
        <f t="shared" si="161"/>
        <v>41123.718525500037</v>
      </c>
      <c r="DU117" s="22">
        <f t="shared" si="162"/>
        <v>43698.550525500206</v>
      </c>
      <c r="DV117" s="32">
        <f t="shared" si="163"/>
        <v>2.9696972063534308E-2</v>
      </c>
      <c r="DW117" s="32">
        <f t="shared" si="164"/>
        <v>3.1894108709996954E-2</v>
      </c>
      <c r="DX117" s="42"/>
      <c r="DY117" s="22">
        <v>1384778.1665255001</v>
      </c>
      <c r="DZ117" s="22">
        <v>14664.616</v>
      </c>
      <c r="EA117" s="22">
        <f t="shared" si="165"/>
        <v>1370113.5505255002</v>
      </c>
      <c r="EB117" s="26">
        <f t="shared" si="166"/>
        <v>-2574.8320000000003</v>
      </c>
      <c r="EC117" s="22">
        <v>158.55052550017083</v>
      </c>
      <c r="ED117" s="22">
        <f t="shared" si="167"/>
        <v>41123.718525500037</v>
      </c>
      <c r="EE117" s="22">
        <f t="shared" si="168"/>
        <v>43698.550525500206</v>
      </c>
      <c r="EF117" s="32">
        <f t="shared" si="169"/>
        <v>2.9696972063534308E-2</v>
      </c>
      <c r="EG117" s="32">
        <f t="shared" si="170"/>
        <v>3.1894108709996954E-2</v>
      </c>
      <c r="EH117" s="42"/>
      <c r="EI117" s="45">
        <v>0</v>
      </c>
    </row>
    <row r="118" spans="1:139" x14ac:dyDescent="0.3">
      <c r="A118" s="20">
        <v>8913018</v>
      </c>
      <c r="B118" s="20" t="s">
        <v>43</v>
      </c>
      <c r="C118" s="21">
        <v>207</v>
      </c>
      <c r="D118" s="22">
        <v>898085</v>
      </c>
      <c r="E118" s="22">
        <v>15230</v>
      </c>
      <c r="F118" s="22">
        <f t="shared" si="92"/>
        <v>882855</v>
      </c>
      <c r="G118" s="11"/>
      <c r="H118" s="34">
        <v>207</v>
      </c>
      <c r="I118" s="22">
        <v>944798.75049943826</v>
      </c>
      <c r="J118" s="22">
        <v>15926.3125</v>
      </c>
      <c r="K118" s="22">
        <f t="shared" si="93"/>
        <v>928872.43799943826</v>
      </c>
      <c r="L118" s="26">
        <f t="shared" si="94"/>
        <v>696.3125</v>
      </c>
      <c r="M118" s="22">
        <v>0</v>
      </c>
      <c r="N118" s="22">
        <f t="shared" si="95"/>
        <v>46713.750499438262</v>
      </c>
      <c r="O118" s="22">
        <f t="shared" si="96"/>
        <v>46017.437999438262</v>
      </c>
      <c r="P118" s="32">
        <f t="shared" si="97"/>
        <v>4.9443069727541977E-2</v>
      </c>
      <c r="Q118" s="32">
        <f t="shared" si="98"/>
        <v>4.9541181454956777E-2</v>
      </c>
      <c r="R118" s="11"/>
      <c r="S118" s="22">
        <v>944798.75049943826</v>
      </c>
      <c r="T118" s="22">
        <v>15926.3125</v>
      </c>
      <c r="U118" s="22">
        <f t="shared" si="99"/>
        <v>928872.43799943826</v>
      </c>
      <c r="V118" s="26">
        <f t="shared" si="100"/>
        <v>696.3125</v>
      </c>
      <c r="W118" s="22">
        <v>0</v>
      </c>
      <c r="X118" s="22">
        <f t="shared" si="101"/>
        <v>46713.750499438262</v>
      </c>
      <c r="Y118" s="22">
        <f t="shared" si="102"/>
        <v>46017.437999438262</v>
      </c>
      <c r="Z118" s="32">
        <f t="shared" si="103"/>
        <v>4.9443069727541977E-2</v>
      </c>
      <c r="AA118" s="32">
        <f t="shared" si="104"/>
        <v>4.9541181454956777E-2</v>
      </c>
      <c r="AB118" s="42"/>
      <c r="AC118" s="22">
        <v>944798.75049943826</v>
      </c>
      <c r="AD118" s="22">
        <v>15926.3125</v>
      </c>
      <c r="AE118" s="22">
        <f t="shared" si="105"/>
        <v>928872.43799943826</v>
      </c>
      <c r="AF118" s="26">
        <f t="shared" si="106"/>
        <v>696.3125</v>
      </c>
      <c r="AG118" s="22">
        <v>0</v>
      </c>
      <c r="AH118" s="22">
        <f t="shared" si="107"/>
        <v>46713.750499438262</v>
      </c>
      <c r="AI118" s="22">
        <f t="shared" si="108"/>
        <v>46017.437999438262</v>
      </c>
      <c r="AJ118" s="32">
        <f t="shared" si="109"/>
        <v>4.9443069727541977E-2</v>
      </c>
      <c r="AK118" s="32">
        <f t="shared" si="110"/>
        <v>4.9541181454956777E-2</v>
      </c>
      <c r="AL118" s="11"/>
      <c r="AM118" s="22">
        <v>944798.75049943826</v>
      </c>
      <c r="AN118" s="22">
        <v>15926.3125</v>
      </c>
      <c r="AO118" s="22">
        <f t="shared" si="111"/>
        <v>928872.43799943826</v>
      </c>
      <c r="AP118" s="26">
        <f t="shared" si="112"/>
        <v>696.3125</v>
      </c>
      <c r="AQ118" s="22">
        <v>0</v>
      </c>
      <c r="AR118" s="22">
        <f t="shared" si="113"/>
        <v>46713.750499438262</v>
      </c>
      <c r="AS118" s="22">
        <f t="shared" si="114"/>
        <v>46017.437999438262</v>
      </c>
      <c r="AT118" s="32">
        <f t="shared" si="115"/>
        <v>4.9443069727541977E-2</v>
      </c>
      <c r="AU118" s="32">
        <f t="shared" si="116"/>
        <v>4.9541181454956777E-2</v>
      </c>
      <c r="AV118" s="42"/>
      <c r="AW118" s="22">
        <v>944798.75049943826</v>
      </c>
      <c r="AX118" s="22">
        <v>15926.3125</v>
      </c>
      <c r="AY118" s="22">
        <f t="shared" si="117"/>
        <v>928872.43799943826</v>
      </c>
      <c r="AZ118" s="26">
        <f t="shared" si="118"/>
        <v>696.3125</v>
      </c>
      <c r="BA118" s="22">
        <v>0</v>
      </c>
      <c r="BB118" s="22">
        <f t="shared" si="119"/>
        <v>46713.750499438262</v>
      </c>
      <c r="BC118" s="22">
        <f t="shared" si="120"/>
        <v>46017.437999438262</v>
      </c>
      <c r="BD118" s="32">
        <f t="shared" si="121"/>
        <v>4.9443069727541977E-2</v>
      </c>
      <c r="BE118" s="32">
        <f t="shared" si="122"/>
        <v>4.9541181454956777E-2</v>
      </c>
      <c r="BF118" s="11"/>
      <c r="BG118" s="22">
        <v>944798.75049943826</v>
      </c>
      <c r="BH118" s="22">
        <v>15926.3125</v>
      </c>
      <c r="BI118" s="22">
        <f t="shared" si="123"/>
        <v>928872.43799943826</v>
      </c>
      <c r="BJ118" s="26">
        <f t="shared" si="124"/>
        <v>696.3125</v>
      </c>
      <c r="BK118" s="22">
        <v>0</v>
      </c>
      <c r="BL118" s="22">
        <f t="shared" si="125"/>
        <v>46713.750499438262</v>
      </c>
      <c r="BM118" s="22">
        <f t="shared" si="126"/>
        <v>46017.437999438262</v>
      </c>
      <c r="BN118" s="32">
        <f t="shared" si="127"/>
        <v>4.9443069727541977E-2</v>
      </c>
      <c r="BO118" s="32">
        <f t="shared" si="128"/>
        <v>4.9541181454956777E-2</v>
      </c>
      <c r="BP118" s="42"/>
      <c r="BQ118" s="22">
        <v>942398.26960337092</v>
      </c>
      <c r="BR118" s="22">
        <v>15926.3125</v>
      </c>
      <c r="BS118" s="22">
        <f t="shared" si="129"/>
        <v>926471.95710337092</v>
      </c>
      <c r="BT118" s="26">
        <f t="shared" si="130"/>
        <v>696.3125</v>
      </c>
      <c r="BU118" s="22">
        <v>0</v>
      </c>
      <c r="BV118" s="22">
        <f t="shared" si="131"/>
        <v>44313.269603370922</v>
      </c>
      <c r="BW118" s="22">
        <f t="shared" si="132"/>
        <v>43616.957103370922</v>
      </c>
      <c r="BX118" s="32">
        <f t="shared" si="133"/>
        <v>4.7021807056183515E-2</v>
      </c>
      <c r="BY118" s="32">
        <f t="shared" si="134"/>
        <v>4.7078550806588924E-2</v>
      </c>
      <c r="BZ118" s="42"/>
      <c r="CA118" s="22">
        <v>944142.17746573035</v>
      </c>
      <c r="CB118" s="22">
        <v>15926.3125</v>
      </c>
      <c r="CC118" s="22">
        <f t="shared" si="135"/>
        <v>928215.86496573035</v>
      </c>
      <c r="CD118" s="26">
        <f t="shared" si="136"/>
        <v>696.3125</v>
      </c>
      <c r="CE118" s="22">
        <v>0</v>
      </c>
      <c r="CF118" s="22">
        <f t="shared" si="137"/>
        <v>46057.177465730347</v>
      </c>
      <c r="CG118" s="22">
        <f t="shared" si="138"/>
        <v>45360.864965730347</v>
      </c>
      <c r="CH118" s="32">
        <f t="shared" si="139"/>
        <v>4.8782035762195454E-2</v>
      </c>
      <c r="CI118" s="32">
        <f t="shared" si="140"/>
        <v>4.8868874879018649E-2</v>
      </c>
      <c r="CJ118" s="42"/>
      <c r="CK118" s="22">
        <v>943485.60443202266</v>
      </c>
      <c r="CL118" s="22">
        <v>15926.3125</v>
      </c>
      <c r="CM118" s="22">
        <f t="shared" si="141"/>
        <v>927559.29193202266</v>
      </c>
      <c r="CN118" s="26">
        <f t="shared" si="142"/>
        <v>696.3125</v>
      </c>
      <c r="CO118" s="22">
        <v>0</v>
      </c>
      <c r="CP118" s="22">
        <f t="shared" si="143"/>
        <v>45400.604432022665</v>
      </c>
      <c r="CQ118" s="22">
        <f t="shared" si="144"/>
        <v>44704.291932022665</v>
      </c>
      <c r="CR118" s="32">
        <f t="shared" si="145"/>
        <v>4.8120081767812219E-2</v>
      </c>
      <c r="CS118" s="32">
        <f t="shared" si="146"/>
        <v>4.8195616518387351E-2</v>
      </c>
      <c r="CT118" s="42"/>
      <c r="CU118" s="22">
        <v>944798.75049943826</v>
      </c>
      <c r="CV118" s="22">
        <v>15926.3125</v>
      </c>
      <c r="CW118" s="22">
        <f t="shared" si="147"/>
        <v>928872.43799943826</v>
      </c>
      <c r="CX118" s="26">
        <f t="shared" si="148"/>
        <v>696.3125</v>
      </c>
      <c r="CY118" s="22">
        <v>0</v>
      </c>
      <c r="CZ118" s="22">
        <f t="shared" si="149"/>
        <v>46713.750499438262</v>
      </c>
      <c r="DA118" s="22">
        <f t="shared" si="150"/>
        <v>46017.437999438262</v>
      </c>
      <c r="DB118" s="32">
        <f t="shared" si="151"/>
        <v>4.9443069727541977E-2</v>
      </c>
      <c r="DC118" s="32">
        <f t="shared" si="152"/>
        <v>4.9541181454956777E-2</v>
      </c>
      <c r="DD118" s="42"/>
      <c r="DE118" s="22">
        <v>944798.75049943826</v>
      </c>
      <c r="DF118" s="22">
        <v>15926.3125</v>
      </c>
      <c r="DG118" s="22">
        <f t="shared" si="153"/>
        <v>928872.43799943826</v>
      </c>
      <c r="DH118" s="26">
        <f t="shared" si="154"/>
        <v>696.3125</v>
      </c>
      <c r="DI118" s="22">
        <v>0</v>
      </c>
      <c r="DJ118" s="22">
        <f t="shared" si="155"/>
        <v>46713.750499438262</v>
      </c>
      <c r="DK118" s="22">
        <f t="shared" si="156"/>
        <v>46017.437999438262</v>
      </c>
      <c r="DL118" s="32">
        <f t="shared" si="157"/>
        <v>4.9443069727541977E-2</v>
      </c>
      <c r="DM118" s="32">
        <f t="shared" si="158"/>
        <v>4.9541181454956777E-2</v>
      </c>
      <c r="DN118" s="42"/>
      <c r="DO118" s="22">
        <v>944798.75049943826</v>
      </c>
      <c r="DP118" s="22">
        <v>15926.3125</v>
      </c>
      <c r="DQ118" s="22">
        <f t="shared" si="159"/>
        <v>928872.43799943826</v>
      </c>
      <c r="DR118" s="26">
        <f t="shared" si="160"/>
        <v>696.3125</v>
      </c>
      <c r="DS118" s="22">
        <v>0</v>
      </c>
      <c r="DT118" s="22">
        <f t="shared" si="161"/>
        <v>46713.750499438262</v>
      </c>
      <c r="DU118" s="22">
        <f t="shared" si="162"/>
        <v>46017.437999438262</v>
      </c>
      <c r="DV118" s="32">
        <f t="shared" si="163"/>
        <v>4.9443069727541977E-2</v>
      </c>
      <c r="DW118" s="32">
        <f t="shared" si="164"/>
        <v>4.9541181454956777E-2</v>
      </c>
      <c r="DX118" s="42"/>
      <c r="DY118" s="22">
        <v>944798.75049943826</v>
      </c>
      <c r="DZ118" s="22">
        <v>15926.3125</v>
      </c>
      <c r="EA118" s="22">
        <f t="shared" si="165"/>
        <v>928872.43799943826</v>
      </c>
      <c r="EB118" s="26">
        <f t="shared" si="166"/>
        <v>696.3125</v>
      </c>
      <c r="EC118" s="22">
        <v>0</v>
      </c>
      <c r="ED118" s="22">
        <f t="shared" si="167"/>
        <v>46713.750499438262</v>
      </c>
      <c r="EE118" s="22">
        <f t="shared" si="168"/>
        <v>46017.437999438262</v>
      </c>
      <c r="EF118" s="32">
        <f t="shared" si="169"/>
        <v>4.9443069727541977E-2</v>
      </c>
      <c r="EG118" s="32">
        <f t="shared" si="170"/>
        <v>4.9541181454956777E-2</v>
      </c>
      <c r="EH118" s="42"/>
      <c r="EI118" s="45">
        <v>0</v>
      </c>
    </row>
    <row r="119" spans="1:139" x14ac:dyDescent="0.3">
      <c r="A119" s="20">
        <v>8913021</v>
      </c>
      <c r="B119" s="20" t="s">
        <v>230</v>
      </c>
      <c r="C119" s="21">
        <v>97</v>
      </c>
      <c r="D119" s="22">
        <v>537406.32144067995</v>
      </c>
      <c r="E119" s="22">
        <v>6467.9831999999997</v>
      </c>
      <c r="F119" s="22">
        <f t="shared" si="92"/>
        <v>530938.33824067994</v>
      </c>
      <c r="G119" s="11"/>
      <c r="H119" s="34">
        <v>97</v>
      </c>
      <c r="I119" s="22">
        <v>565259.43266787298</v>
      </c>
      <c r="J119" s="22">
        <v>5496.0407999999998</v>
      </c>
      <c r="K119" s="22">
        <f t="shared" si="93"/>
        <v>559763.39186787303</v>
      </c>
      <c r="L119" s="26">
        <f t="shared" si="94"/>
        <v>-971.94239999999991</v>
      </c>
      <c r="M119" s="22">
        <v>0</v>
      </c>
      <c r="N119" s="22">
        <f t="shared" si="95"/>
        <v>27853.111227193032</v>
      </c>
      <c r="O119" s="22">
        <f t="shared" si="96"/>
        <v>28825.053627193091</v>
      </c>
      <c r="P119" s="32">
        <f t="shared" si="97"/>
        <v>4.9274916290620425E-2</v>
      </c>
      <c r="Q119" s="32">
        <f t="shared" si="98"/>
        <v>5.1495067462355555E-2</v>
      </c>
      <c r="R119" s="11"/>
      <c r="S119" s="22">
        <v>565259.43266787298</v>
      </c>
      <c r="T119" s="22">
        <v>5496.0407999999998</v>
      </c>
      <c r="U119" s="22">
        <f t="shared" si="99"/>
        <v>559763.39186787303</v>
      </c>
      <c r="V119" s="26">
        <f t="shared" si="100"/>
        <v>-971.94239999999991</v>
      </c>
      <c r="W119" s="22">
        <v>0</v>
      </c>
      <c r="X119" s="22">
        <f t="shared" si="101"/>
        <v>27853.111227193032</v>
      </c>
      <c r="Y119" s="22">
        <f t="shared" si="102"/>
        <v>28825.053627193091</v>
      </c>
      <c r="Z119" s="32">
        <f t="shared" si="103"/>
        <v>4.9274916290620425E-2</v>
      </c>
      <c r="AA119" s="32">
        <f t="shared" si="104"/>
        <v>5.1495067462355555E-2</v>
      </c>
      <c r="AB119" s="42"/>
      <c r="AC119" s="22">
        <v>565259.43266787298</v>
      </c>
      <c r="AD119" s="22">
        <v>5496.0407999999998</v>
      </c>
      <c r="AE119" s="22">
        <f t="shared" si="105"/>
        <v>559763.39186787303</v>
      </c>
      <c r="AF119" s="26">
        <f t="shared" si="106"/>
        <v>-971.94239999999991</v>
      </c>
      <c r="AG119" s="22">
        <v>0</v>
      </c>
      <c r="AH119" s="22">
        <f t="shared" si="107"/>
        <v>27853.111227193032</v>
      </c>
      <c r="AI119" s="22">
        <f t="shared" si="108"/>
        <v>28825.053627193091</v>
      </c>
      <c r="AJ119" s="32">
        <f t="shared" si="109"/>
        <v>4.9274916290620425E-2</v>
      </c>
      <c r="AK119" s="32">
        <f t="shared" si="110"/>
        <v>5.1495067462355555E-2</v>
      </c>
      <c r="AL119" s="11"/>
      <c r="AM119" s="22">
        <v>565259.43266787298</v>
      </c>
      <c r="AN119" s="22">
        <v>5496.0407999999998</v>
      </c>
      <c r="AO119" s="22">
        <f t="shared" si="111"/>
        <v>559763.39186787303</v>
      </c>
      <c r="AP119" s="26">
        <f t="shared" si="112"/>
        <v>-971.94239999999991</v>
      </c>
      <c r="AQ119" s="22">
        <v>0</v>
      </c>
      <c r="AR119" s="22">
        <f t="shared" si="113"/>
        <v>27853.111227193032</v>
      </c>
      <c r="AS119" s="22">
        <f t="shared" si="114"/>
        <v>28825.053627193091</v>
      </c>
      <c r="AT119" s="32">
        <f t="shared" si="115"/>
        <v>4.9274916290620425E-2</v>
      </c>
      <c r="AU119" s="32">
        <f t="shared" si="116"/>
        <v>5.1495067462355555E-2</v>
      </c>
      <c r="AV119" s="42"/>
      <c r="AW119" s="22">
        <v>565259.43266787298</v>
      </c>
      <c r="AX119" s="22">
        <v>5496.0407999999998</v>
      </c>
      <c r="AY119" s="22">
        <f t="shared" si="117"/>
        <v>559763.39186787303</v>
      </c>
      <c r="AZ119" s="26">
        <f t="shared" si="118"/>
        <v>-971.94239999999991</v>
      </c>
      <c r="BA119" s="22">
        <v>0</v>
      </c>
      <c r="BB119" s="22">
        <f t="shared" si="119"/>
        <v>27853.111227193032</v>
      </c>
      <c r="BC119" s="22">
        <f t="shared" si="120"/>
        <v>28825.053627193091</v>
      </c>
      <c r="BD119" s="32">
        <f t="shared" si="121"/>
        <v>4.9274916290620425E-2</v>
      </c>
      <c r="BE119" s="32">
        <f t="shared" si="122"/>
        <v>5.1495067462355555E-2</v>
      </c>
      <c r="BF119" s="11"/>
      <c r="BG119" s="22">
        <v>565259.43266787298</v>
      </c>
      <c r="BH119" s="22">
        <v>5496.0407999999998</v>
      </c>
      <c r="BI119" s="22">
        <f t="shared" si="123"/>
        <v>559763.39186787303</v>
      </c>
      <c r="BJ119" s="26">
        <f t="shared" si="124"/>
        <v>-971.94239999999991</v>
      </c>
      <c r="BK119" s="22">
        <v>0</v>
      </c>
      <c r="BL119" s="22">
        <f t="shared" si="125"/>
        <v>27853.111227193032</v>
      </c>
      <c r="BM119" s="22">
        <f t="shared" si="126"/>
        <v>28825.053627193091</v>
      </c>
      <c r="BN119" s="32">
        <f t="shared" si="127"/>
        <v>4.9274916290620425E-2</v>
      </c>
      <c r="BO119" s="32">
        <f t="shared" si="128"/>
        <v>5.1495067462355555E-2</v>
      </c>
      <c r="BP119" s="42"/>
      <c r="BQ119" s="22">
        <v>562727.3360762517</v>
      </c>
      <c r="BR119" s="22">
        <v>5496.0407999999998</v>
      </c>
      <c r="BS119" s="22">
        <f t="shared" si="129"/>
        <v>557231.29527625174</v>
      </c>
      <c r="BT119" s="26">
        <f t="shared" si="130"/>
        <v>-971.94239999999991</v>
      </c>
      <c r="BU119" s="22">
        <v>0</v>
      </c>
      <c r="BV119" s="22">
        <f t="shared" si="131"/>
        <v>25321.014635571744</v>
      </c>
      <c r="BW119" s="22">
        <f t="shared" si="132"/>
        <v>26292.957035571802</v>
      </c>
      <c r="BX119" s="32">
        <f t="shared" si="133"/>
        <v>4.499695147587543E-2</v>
      </c>
      <c r="BY119" s="32">
        <f t="shared" si="134"/>
        <v>4.7184997071165691E-2</v>
      </c>
      <c r="BZ119" s="42"/>
      <c r="CA119" s="22">
        <v>564745.66995059862</v>
      </c>
      <c r="CB119" s="22">
        <v>5496.0407999999998</v>
      </c>
      <c r="CC119" s="22">
        <f t="shared" si="135"/>
        <v>559249.62915059866</v>
      </c>
      <c r="CD119" s="26">
        <f t="shared" si="136"/>
        <v>-971.94239999999991</v>
      </c>
      <c r="CE119" s="22">
        <v>0</v>
      </c>
      <c r="CF119" s="22">
        <f t="shared" si="137"/>
        <v>27339.348509918666</v>
      </c>
      <c r="CG119" s="22">
        <f t="shared" si="138"/>
        <v>28311.290909918724</v>
      </c>
      <c r="CH119" s="32">
        <f t="shared" si="139"/>
        <v>4.8410018818400478E-2</v>
      </c>
      <c r="CI119" s="32">
        <f t="shared" si="140"/>
        <v>5.0623709760735242E-2</v>
      </c>
      <c r="CJ119" s="42"/>
      <c r="CK119" s="22">
        <v>564231.90723332413</v>
      </c>
      <c r="CL119" s="22">
        <v>5496.0407999999998</v>
      </c>
      <c r="CM119" s="22">
        <f t="shared" si="141"/>
        <v>558735.86643332418</v>
      </c>
      <c r="CN119" s="26">
        <f t="shared" si="142"/>
        <v>-971.94239999999991</v>
      </c>
      <c r="CO119" s="22">
        <v>0</v>
      </c>
      <c r="CP119" s="22">
        <f t="shared" si="143"/>
        <v>26825.585792644182</v>
      </c>
      <c r="CQ119" s="22">
        <f t="shared" si="144"/>
        <v>27797.52819264424</v>
      </c>
      <c r="CR119" s="32">
        <f t="shared" si="145"/>
        <v>4.7543546277242214E-2</v>
      </c>
      <c r="CS119" s="32">
        <f t="shared" si="146"/>
        <v>4.9750749616431528E-2</v>
      </c>
      <c r="CT119" s="42"/>
      <c r="CU119" s="22">
        <v>565259.43266787298</v>
      </c>
      <c r="CV119" s="22">
        <v>5496.0407999999998</v>
      </c>
      <c r="CW119" s="22">
        <f t="shared" si="147"/>
        <v>559763.39186787303</v>
      </c>
      <c r="CX119" s="26">
        <f t="shared" si="148"/>
        <v>-971.94239999999991</v>
      </c>
      <c r="CY119" s="22">
        <v>0</v>
      </c>
      <c r="CZ119" s="22">
        <f t="shared" si="149"/>
        <v>27853.111227193032</v>
      </c>
      <c r="DA119" s="22">
        <f t="shared" si="150"/>
        <v>28825.053627193091</v>
      </c>
      <c r="DB119" s="32">
        <f t="shared" si="151"/>
        <v>4.9274916290620425E-2</v>
      </c>
      <c r="DC119" s="32">
        <f t="shared" si="152"/>
        <v>5.1495067462355555E-2</v>
      </c>
      <c r="DD119" s="42"/>
      <c r="DE119" s="22">
        <v>565259.43266787298</v>
      </c>
      <c r="DF119" s="22">
        <v>5496.0407999999998</v>
      </c>
      <c r="DG119" s="22">
        <f t="shared" si="153"/>
        <v>559763.39186787303</v>
      </c>
      <c r="DH119" s="26">
        <f t="shared" si="154"/>
        <v>-971.94239999999991</v>
      </c>
      <c r="DI119" s="22">
        <v>0</v>
      </c>
      <c r="DJ119" s="22">
        <f t="shared" si="155"/>
        <v>27853.111227193032</v>
      </c>
      <c r="DK119" s="22">
        <f t="shared" si="156"/>
        <v>28825.053627193091</v>
      </c>
      <c r="DL119" s="32">
        <f t="shared" si="157"/>
        <v>4.9274916290620425E-2</v>
      </c>
      <c r="DM119" s="32">
        <f t="shared" si="158"/>
        <v>5.1495067462355555E-2</v>
      </c>
      <c r="DN119" s="42"/>
      <c r="DO119" s="22">
        <v>565259.43266787298</v>
      </c>
      <c r="DP119" s="22">
        <v>5496.0407999999998</v>
      </c>
      <c r="DQ119" s="22">
        <f t="shared" si="159"/>
        <v>559763.39186787303</v>
      </c>
      <c r="DR119" s="26">
        <f t="shared" si="160"/>
        <v>-971.94239999999991</v>
      </c>
      <c r="DS119" s="22">
        <v>0</v>
      </c>
      <c r="DT119" s="22">
        <f t="shared" si="161"/>
        <v>27853.111227193032</v>
      </c>
      <c r="DU119" s="22">
        <f t="shared" si="162"/>
        <v>28825.053627193091</v>
      </c>
      <c r="DV119" s="32">
        <f t="shared" si="163"/>
        <v>4.9274916290620425E-2</v>
      </c>
      <c r="DW119" s="32">
        <f t="shared" si="164"/>
        <v>5.1495067462355555E-2</v>
      </c>
      <c r="DX119" s="42"/>
      <c r="DY119" s="22">
        <v>565259.43266787298</v>
      </c>
      <c r="DZ119" s="22">
        <v>5496.0407999999998</v>
      </c>
      <c r="EA119" s="22">
        <f t="shared" si="165"/>
        <v>559763.39186787303</v>
      </c>
      <c r="EB119" s="26">
        <f t="shared" si="166"/>
        <v>-971.94239999999991</v>
      </c>
      <c r="EC119" s="22">
        <v>0</v>
      </c>
      <c r="ED119" s="22">
        <f t="shared" si="167"/>
        <v>27853.111227193032</v>
      </c>
      <c r="EE119" s="22">
        <f t="shared" si="168"/>
        <v>28825.053627193091</v>
      </c>
      <c r="EF119" s="32">
        <f t="shared" si="169"/>
        <v>4.9274916290620425E-2</v>
      </c>
      <c r="EG119" s="32">
        <f t="shared" si="170"/>
        <v>5.1495067462355555E-2</v>
      </c>
      <c r="EH119" s="42"/>
      <c r="EI119" s="45">
        <v>0</v>
      </c>
    </row>
    <row r="120" spans="1:139" x14ac:dyDescent="0.3">
      <c r="A120" s="20">
        <v>8913031</v>
      </c>
      <c r="B120" s="20" t="s">
        <v>231</v>
      </c>
      <c r="C120" s="21">
        <v>53</v>
      </c>
      <c r="D120" s="22">
        <v>333502.6105184913</v>
      </c>
      <c r="E120" s="22">
        <v>7310.4000000000005</v>
      </c>
      <c r="F120" s="22">
        <f t="shared" si="92"/>
        <v>326192.21051849128</v>
      </c>
      <c r="G120" s="11"/>
      <c r="H120" s="34">
        <v>53</v>
      </c>
      <c r="I120" s="22">
        <v>358355.2088749425</v>
      </c>
      <c r="J120" s="22">
        <v>7644.6299999999992</v>
      </c>
      <c r="K120" s="22">
        <f t="shared" si="93"/>
        <v>350710.5788749425</v>
      </c>
      <c r="L120" s="26">
        <f t="shared" si="94"/>
        <v>334.22999999999865</v>
      </c>
      <c r="M120" s="22">
        <v>0</v>
      </c>
      <c r="N120" s="22">
        <f t="shared" si="95"/>
        <v>24852.598356451199</v>
      </c>
      <c r="O120" s="22">
        <f t="shared" si="96"/>
        <v>24518.368356451218</v>
      </c>
      <c r="P120" s="32">
        <f t="shared" si="97"/>
        <v>6.9351854642984045E-2</v>
      </c>
      <c r="Q120" s="32">
        <f t="shared" si="98"/>
        <v>6.9910546853489852E-2</v>
      </c>
      <c r="R120" s="11"/>
      <c r="S120" s="22">
        <v>358355.2088749425</v>
      </c>
      <c r="T120" s="22">
        <v>7644.6299999999992</v>
      </c>
      <c r="U120" s="22">
        <f t="shared" si="99"/>
        <v>350710.5788749425</v>
      </c>
      <c r="V120" s="26">
        <f t="shared" si="100"/>
        <v>334.22999999999865</v>
      </c>
      <c r="W120" s="22">
        <v>0</v>
      </c>
      <c r="X120" s="22">
        <f t="shared" si="101"/>
        <v>24852.598356451199</v>
      </c>
      <c r="Y120" s="22">
        <f t="shared" si="102"/>
        <v>24518.368356451218</v>
      </c>
      <c r="Z120" s="32">
        <f t="shared" si="103"/>
        <v>6.9351854642984045E-2</v>
      </c>
      <c r="AA120" s="32">
        <f t="shared" si="104"/>
        <v>6.9910546853489852E-2</v>
      </c>
      <c r="AB120" s="42"/>
      <c r="AC120" s="22">
        <v>358355.2088749425</v>
      </c>
      <c r="AD120" s="22">
        <v>7644.6299999999992</v>
      </c>
      <c r="AE120" s="22">
        <f t="shared" si="105"/>
        <v>350710.5788749425</v>
      </c>
      <c r="AF120" s="26">
        <f t="shared" si="106"/>
        <v>334.22999999999865</v>
      </c>
      <c r="AG120" s="22">
        <v>0</v>
      </c>
      <c r="AH120" s="22">
        <f t="shared" si="107"/>
        <v>24852.598356451199</v>
      </c>
      <c r="AI120" s="22">
        <f t="shared" si="108"/>
        <v>24518.368356451218</v>
      </c>
      <c r="AJ120" s="32">
        <f t="shared" si="109"/>
        <v>6.9351854642984045E-2</v>
      </c>
      <c r="AK120" s="32">
        <f t="shared" si="110"/>
        <v>6.9910546853489852E-2</v>
      </c>
      <c r="AL120" s="11"/>
      <c r="AM120" s="22">
        <v>358355.2088749425</v>
      </c>
      <c r="AN120" s="22">
        <v>7644.6299999999992</v>
      </c>
      <c r="AO120" s="22">
        <f t="shared" si="111"/>
        <v>350710.5788749425</v>
      </c>
      <c r="AP120" s="26">
        <f t="shared" si="112"/>
        <v>334.22999999999865</v>
      </c>
      <c r="AQ120" s="22">
        <v>0</v>
      </c>
      <c r="AR120" s="22">
        <f t="shared" si="113"/>
        <v>24852.598356451199</v>
      </c>
      <c r="AS120" s="22">
        <f t="shared" si="114"/>
        <v>24518.368356451218</v>
      </c>
      <c r="AT120" s="32">
        <f t="shared" si="115"/>
        <v>6.9351854642984045E-2</v>
      </c>
      <c r="AU120" s="32">
        <f t="shared" si="116"/>
        <v>6.9910546853489852E-2</v>
      </c>
      <c r="AV120" s="42"/>
      <c r="AW120" s="22">
        <v>358355.2088749425</v>
      </c>
      <c r="AX120" s="22">
        <v>7644.6299999999992</v>
      </c>
      <c r="AY120" s="22">
        <f t="shared" si="117"/>
        <v>350710.5788749425</v>
      </c>
      <c r="AZ120" s="26">
        <f t="shared" si="118"/>
        <v>334.22999999999865</v>
      </c>
      <c r="BA120" s="22">
        <v>0</v>
      </c>
      <c r="BB120" s="22">
        <f t="shared" si="119"/>
        <v>24852.598356451199</v>
      </c>
      <c r="BC120" s="22">
        <f t="shared" si="120"/>
        <v>24518.368356451218</v>
      </c>
      <c r="BD120" s="32">
        <f t="shared" si="121"/>
        <v>6.9351854642984045E-2</v>
      </c>
      <c r="BE120" s="32">
        <f t="shared" si="122"/>
        <v>6.9910546853489852E-2</v>
      </c>
      <c r="BF120" s="11"/>
      <c r="BG120" s="22">
        <v>358355.2088749425</v>
      </c>
      <c r="BH120" s="22">
        <v>7644.6299999999992</v>
      </c>
      <c r="BI120" s="22">
        <f t="shared" si="123"/>
        <v>350710.5788749425</v>
      </c>
      <c r="BJ120" s="26">
        <f t="shared" si="124"/>
        <v>334.22999999999865</v>
      </c>
      <c r="BK120" s="22">
        <v>0</v>
      </c>
      <c r="BL120" s="22">
        <f t="shared" si="125"/>
        <v>24852.598356451199</v>
      </c>
      <c r="BM120" s="22">
        <f t="shared" si="126"/>
        <v>24518.368356451218</v>
      </c>
      <c r="BN120" s="32">
        <f t="shared" si="127"/>
        <v>6.9351854642984045E-2</v>
      </c>
      <c r="BO120" s="32">
        <f t="shared" si="128"/>
        <v>6.9910546853489852E-2</v>
      </c>
      <c r="BP120" s="42"/>
      <c r="BQ120" s="22">
        <v>357305.83403908042</v>
      </c>
      <c r="BR120" s="22">
        <v>7644.6299999999992</v>
      </c>
      <c r="BS120" s="22">
        <f t="shared" si="129"/>
        <v>349661.20403908042</v>
      </c>
      <c r="BT120" s="26">
        <f t="shared" si="130"/>
        <v>334.22999999999865</v>
      </c>
      <c r="BU120" s="22">
        <v>0</v>
      </c>
      <c r="BV120" s="22">
        <f t="shared" si="131"/>
        <v>23803.223520589119</v>
      </c>
      <c r="BW120" s="22">
        <f t="shared" si="132"/>
        <v>23468.993520589138</v>
      </c>
      <c r="BX120" s="32">
        <f t="shared" si="133"/>
        <v>6.6618625426602004E-2</v>
      </c>
      <c r="BY120" s="32">
        <f t="shared" si="134"/>
        <v>6.7119237849349991E-2</v>
      </c>
      <c r="BZ120" s="42"/>
      <c r="CA120" s="22">
        <v>358104.99278298847</v>
      </c>
      <c r="CB120" s="22">
        <v>7644.6299999999992</v>
      </c>
      <c r="CC120" s="22">
        <f t="shared" si="135"/>
        <v>350460.36278298846</v>
      </c>
      <c r="CD120" s="26">
        <f t="shared" si="136"/>
        <v>334.22999999999865</v>
      </c>
      <c r="CE120" s="22">
        <v>0</v>
      </c>
      <c r="CF120" s="22">
        <f t="shared" si="137"/>
        <v>24602.382264497166</v>
      </c>
      <c r="CG120" s="22">
        <f t="shared" si="138"/>
        <v>24268.152264497185</v>
      </c>
      <c r="CH120" s="32">
        <f t="shared" si="139"/>
        <v>6.8701589646381178E-2</v>
      </c>
      <c r="CI120" s="32">
        <f t="shared" si="140"/>
        <v>6.9246496441951341E-2</v>
      </c>
      <c r="CJ120" s="42"/>
      <c r="CK120" s="22">
        <v>357854.77669103449</v>
      </c>
      <c r="CL120" s="22">
        <v>7644.6299999999992</v>
      </c>
      <c r="CM120" s="22">
        <f t="shared" si="141"/>
        <v>350210.14669103449</v>
      </c>
      <c r="CN120" s="26">
        <f t="shared" si="142"/>
        <v>334.22999999999865</v>
      </c>
      <c r="CO120" s="22">
        <v>0</v>
      </c>
      <c r="CP120" s="22">
        <f t="shared" si="143"/>
        <v>24352.166172543191</v>
      </c>
      <c r="CQ120" s="22">
        <f t="shared" si="144"/>
        <v>24017.93617254321</v>
      </c>
      <c r="CR120" s="32">
        <f t="shared" si="145"/>
        <v>6.8050415304553621E-2</v>
      </c>
      <c r="CS120" s="32">
        <f t="shared" si="146"/>
        <v>6.8581497136724956E-2</v>
      </c>
      <c r="CT120" s="42"/>
      <c r="CU120" s="22">
        <v>358355.2088749425</v>
      </c>
      <c r="CV120" s="22">
        <v>7644.6299999999992</v>
      </c>
      <c r="CW120" s="22">
        <f t="shared" si="147"/>
        <v>350710.5788749425</v>
      </c>
      <c r="CX120" s="26">
        <f t="shared" si="148"/>
        <v>334.22999999999865</v>
      </c>
      <c r="CY120" s="22">
        <v>0</v>
      </c>
      <c r="CZ120" s="22">
        <f t="shared" si="149"/>
        <v>24852.598356451199</v>
      </c>
      <c r="DA120" s="22">
        <f t="shared" si="150"/>
        <v>24518.368356451218</v>
      </c>
      <c r="DB120" s="32">
        <f t="shared" si="151"/>
        <v>6.9351854642984045E-2</v>
      </c>
      <c r="DC120" s="32">
        <f t="shared" si="152"/>
        <v>6.9910546853489852E-2</v>
      </c>
      <c r="DD120" s="42"/>
      <c r="DE120" s="22">
        <v>358355.2088749425</v>
      </c>
      <c r="DF120" s="22">
        <v>7644.6299999999992</v>
      </c>
      <c r="DG120" s="22">
        <f t="shared" si="153"/>
        <v>350710.5788749425</v>
      </c>
      <c r="DH120" s="26">
        <f t="shared" si="154"/>
        <v>334.22999999999865</v>
      </c>
      <c r="DI120" s="22">
        <v>0</v>
      </c>
      <c r="DJ120" s="22">
        <f t="shared" si="155"/>
        <v>24852.598356451199</v>
      </c>
      <c r="DK120" s="22">
        <f t="shared" si="156"/>
        <v>24518.368356451218</v>
      </c>
      <c r="DL120" s="32">
        <f t="shared" si="157"/>
        <v>6.9351854642984045E-2</v>
      </c>
      <c r="DM120" s="32">
        <f t="shared" si="158"/>
        <v>6.9910546853489852E-2</v>
      </c>
      <c r="DN120" s="42"/>
      <c r="DO120" s="22">
        <v>358355.2088749425</v>
      </c>
      <c r="DP120" s="22">
        <v>7644.6299999999992</v>
      </c>
      <c r="DQ120" s="22">
        <f t="shared" si="159"/>
        <v>350710.5788749425</v>
      </c>
      <c r="DR120" s="26">
        <f t="shared" si="160"/>
        <v>334.22999999999865</v>
      </c>
      <c r="DS120" s="22">
        <v>0</v>
      </c>
      <c r="DT120" s="22">
        <f t="shared" si="161"/>
        <v>24852.598356451199</v>
      </c>
      <c r="DU120" s="22">
        <f t="shared" si="162"/>
        <v>24518.368356451218</v>
      </c>
      <c r="DV120" s="32">
        <f t="shared" si="163"/>
        <v>6.9351854642984045E-2</v>
      </c>
      <c r="DW120" s="32">
        <f t="shared" si="164"/>
        <v>6.9910546853489852E-2</v>
      </c>
      <c r="DX120" s="42"/>
      <c r="DY120" s="22">
        <v>358355.2088749425</v>
      </c>
      <c r="DZ120" s="22">
        <v>7644.6299999999992</v>
      </c>
      <c r="EA120" s="22">
        <f t="shared" si="165"/>
        <v>350710.5788749425</v>
      </c>
      <c r="EB120" s="26">
        <f t="shared" si="166"/>
        <v>334.22999999999865</v>
      </c>
      <c r="EC120" s="22">
        <v>0</v>
      </c>
      <c r="ED120" s="22">
        <f t="shared" si="167"/>
        <v>24852.598356451199</v>
      </c>
      <c r="EE120" s="22">
        <f t="shared" si="168"/>
        <v>24518.368356451218</v>
      </c>
      <c r="EF120" s="32">
        <f t="shared" si="169"/>
        <v>6.9351854642984045E-2</v>
      </c>
      <c r="EG120" s="32">
        <f t="shared" si="170"/>
        <v>6.9910546853489852E-2</v>
      </c>
      <c r="EH120" s="42"/>
      <c r="EI120" s="45">
        <v>-5938.3417002442666</v>
      </c>
    </row>
    <row r="121" spans="1:139" x14ac:dyDescent="0.3">
      <c r="A121" s="20">
        <v>8913032</v>
      </c>
      <c r="B121" s="20" t="s">
        <v>232</v>
      </c>
      <c r="C121" s="21">
        <v>176</v>
      </c>
      <c r="D121" s="22">
        <v>791457.1641611919</v>
      </c>
      <c r="E121" s="22">
        <v>6812.3608000000004</v>
      </c>
      <c r="F121" s="22">
        <f t="shared" si="92"/>
        <v>784644.80336119188</v>
      </c>
      <c r="G121" s="11"/>
      <c r="H121" s="34">
        <v>176</v>
      </c>
      <c r="I121" s="22">
        <v>851744.5174138674</v>
      </c>
      <c r="J121" s="22">
        <v>25135.315399999999</v>
      </c>
      <c r="K121" s="22">
        <f t="shared" si="93"/>
        <v>826609.20201386744</v>
      </c>
      <c r="L121" s="26">
        <f t="shared" si="94"/>
        <v>18322.954599999997</v>
      </c>
      <c r="M121" s="22">
        <v>0</v>
      </c>
      <c r="N121" s="22">
        <f t="shared" si="95"/>
        <v>60287.353252675501</v>
      </c>
      <c r="O121" s="22">
        <f t="shared" si="96"/>
        <v>41964.398652675562</v>
      </c>
      <c r="P121" s="32">
        <f t="shared" si="97"/>
        <v>7.0781028841517671E-2</v>
      </c>
      <c r="Q121" s="32">
        <f t="shared" si="98"/>
        <v>5.0766914462647798E-2</v>
      </c>
      <c r="R121" s="11"/>
      <c r="S121" s="22">
        <v>851744.5174138674</v>
      </c>
      <c r="T121" s="22">
        <v>25135.315399999999</v>
      </c>
      <c r="U121" s="22">
        <f t="shared" si="99"/>
        <v>826609.20201386744</v>
      </c>
      <c r="V121" s="26">
        <f t="shared" si="100"/>
        <v>18322.954599999997</v>
      </c>
      <c r="W121" s="22">
        <v>0</v>
      </c>
      <c r="X121" s="22">
        <f t="shared" si="101"/>
        <v>60287.353252675501</v>
      </c>
      <c r="Y121" s="22">
        <f t="shared" si="102"/>
        <v>41964.398652675562</v>
      </c>
      <c r="Z121" s="32">
        <f t="shared" si="103"/>
        <v>7.0781028841517671E-2</v>
      </c>
      <c r="AA121" s="32">
        <f t="shared" si="104"/>
        <v>5.0766914462647798E-2</v>
      </c>
      <c r="AB121" s="42"/>
      <c r="AC121" s="22">
        <v>851744.5174138674</v>
      </c>
      <c r="AD121" s="22">
        <v>25135.315399999999</v>
      </c>
      <c r="AE121" s="22">
        <f t="shared" si="105"/>
        <v>826609.20201386744</v>
      </c>
      <c r="AF121" s="26">
        <f t="shared" si="106"/>
        <v>18322.954599999997</v>
      </c>
      <c r="AG121" s="22">
        <v>0</v>
      </c>
      <c r="AH121" s="22">
        <f t="shared" si="107"/>
        <v>60287.353252675501</v>
      </c>
      <c r="AI121" s="22">
        <f t="shared" si="108"/>
        <v>41964.398652675562</v>
      </c>
      <c r="AJ121" s="32">
        <f t="shared" si="109"/>
        <v>7.0781028841517671E-2</v>
      </c>
      <c r="AK121" s="32">
        <f t="shared" si="110"/>
        <v>5.0766914462647798E-2</v>
      </c>
      <c r="AL121" s="11"/>
      <c r="AM121" s="22">
        <v>851744.5174138674</v>
      </c>
      <c r="AN121" s="22">
        <v>25135.315399999999</v>
      </c>
      <c r="AO121" s="22">
        <f t="shared" si="111"/>
        <v>826609.20201386744</v>
      </c>
      <c r="AP121" s="26">
        <f t="shared" si="112"/>
        <v>18322.954599999997</v>
      </c>
      <c r="AQ121" s="22">
        <v>0</v>
      </c>
      <c r="AR121" s="22">
        <f t="shared" si="113"/>
        <v>60287.353252675501</v>
      </c>
      <c r="AS121" s="22">
        <f t="shared" si="114"/>
        <v>41964.398652675562</v>
      </c>
      <c r="AT121" s="32">
        <f t="shared" si="115"/>
        <v>7.0781028841517671E-2</v>
      </c>
      <c r="AU121" s="32">
        <f t="shared" si="116"/>
        <v>5.0766914462647798E-2</v>
      </c>
      <c r="AV121" s="42"/>
      <c r="AW121" s="22">
        <v>851744.5174138674</v>
      </c>
      <c r="AX121" s="22">
        <v>25135.315399999999</v>
      </c>
      <c r="AY121" s="22">
        <f t="shared" si="117"/>
        <v>826609.20201386744</v>
      </c>
      <c r="AZ121" s="26">
        <f t="shared" si="118"/>
        <v>18322.954599999997</v>
      </c>
      <c r="BA121" s="22">
        <v>0</v>
      </c>
      <c r="BB121" s="22">
        <f t="shared" si="119"/>
        <v>60287.353252675501</v>
      </c>
      <c r="BC121" s="22">
        <f t="shared" si="120"/>
        <v>41964.398652675562</v>
      </c>
      <c r="BD121" s="32">
        <f t="shared" si="121"/>
        <v>7.0781028841517671E-2</v>
      </c>
      <c r="BE121" s="32">
        <f t="shared" si="122"/>
        <v>5.0766914462647798E-2</v>
      </c>
      <c r="BF121" s="11"/>
      <c r="BG121" s="22">
        <v>851744.5174138674</v>
      </c>
      <c r="BH121" s="22">
        <v>25135.315399999999</v>
      </c>
      <c r="BI121" s="22">
        <f t="shared" si="123"/>
        <v>826609.20201386744</v>
      </c>
      <c r="BJ121" s="26">
        <f t="shared" si="124"/>
        <v>18322.954599999997</v>
      </c>
      <c r="BK121" s="22">
        <v>0</v>
      </c>
      <c r="BL121" s="22">
        <f t="shared" si="125"/>
        <v>60287.353252675501</v>
      </c>
      <c r="BM121" s="22">
        <f t="shared" si="126"/>
        <v>41964.398652675562</v>
      </c>
      <c r="BN121" s="32">
        <f t="shared" si="127"/>
        <v>7.0781028841517671E-2</v>
      </c>
      <c r="BO121" s="32">
        <f t="shared" si="128"/>
        <v>5.0766914462647798E-2</v>
      </c>
      <c r="BP121" s="42"/>
      <c r="BQ121" s="22">
        <v>849263.02245069575</v>
      </c>
      <c r="BR121" s="22">
        <v>25135.315399999999</v>
      </c>
      <c r="BS121" s="22">
        <f t="shared" si="129"/>
        <v>824127.70705069578</v>
      </c>
      <c r="BT121" s="26">
        <f t="shared" si="130"/>
        <v>18322.954599999997</v>
      </c>
      <c r="BU121" s="22">
        <v>0</v>
      </c>
      <c r="BV121" s="22">
        <f t="shared" si="131"/>
        <v>57805.858289503842</v>
      </c>
      <c r="BW121" s="22">
        <f t="shared" si="132"/>
        <v>39482.903689503903</v>
      </c>
      <c r="BX121" s="32">
        <f t="shared" si="133"/>
        <v>6.8065907453140978E-2</v>
      </c>
      <c r="BY121" s="32">
        <f t="shared" si="134"/>
        <v>4.7908720155522125E-2</v>
      </c>
      <c r="BZ121" s="42"/>
      <c r="CA121" s="22">
        <v>851143.73435684259</v>
      </c>
      <c r="CB121" s="22">
        <v>25135.315399999999</v>
      </c>
      <c r="CC121" s="22">
        <f t="shared" si="135"/>
        <v>826008.41895684262</v>
      </c>
      <c r="CD121" s="26">
        <f t="shared" si="136"/>
        <v>18322.954599999997</v>
      </c>
      <c r="CE121" s="22">
        <v>0</v>
      </c>
      <c r="CF121" s="22">
        <f t="shared" si="137"/>
        <v>59686.570195650682</v>
      </c>
      <c r="CG121" s="22">
        <f t="shared" si="138"/>
        <v>41363.615595650743</v>
      </c>
      <c r="CH121" s="32">
        <f t="shared" si="139"/>
        <v>7.0125136080279302E-2</v>
      </c>
      <c r="CI121" s="32">
        <f t="shared" si="140"/>
        <v>5.007650605775716E-2</v>
      </c>
      <c r="CJ121" s="42"/>
      <c r="CK121" s="22">
        <v>850542.95129981788</v>
      </c>
      <c r="CL121" s="22">
        <v>25135.315399999999</v>
      </c>
      <c r="CM121" s="22">
        <f t="shared" si="141"/>
        <v>825407.63589981792</v>
      </c>
      <c r="CN121" s="26">
        <f t="shared" si="142"/>
        <v>18322.954599999997</v>
      </c>
      <c r="CO121" s="22">
        <v>0</v>
      </c>
      <c r="CP121" s="22">
        <f t="shared" si="143"/>
        <v>59085.787138625979</v>
      </c>
      <c r="CQ121" s="22">
        <f t="shared" si="144"/>
        <v>40762.83253862604</v>
      </c>
      <c r="CR121" s="32">
        <f t="shared" si="145"/>
        <v>6.9468316736185767E-2</v>
      </c>
      <c r="CS121" s="32">
        <f t="shared" si="146"/>
        <v>4.9385092608440012E-2</v>
      </c>
      <c r="CT121" s="42"/>
      <c r="CU121" s="22">
        <v>851744.5174138674</v>
      </c>
      <c r="CV121" s="22">
        <v>25135.315399999999</v>
      </c>
      <c r="CW121" s="22">
        <f t="shared" si="147"/>
        <v>826609.20201386744</v>
      </c>
      <c r="CX121" s="26">
        <f t="shared" si="148"/>
        <v>18322.954599999997</v>
      </c>
      <c r="CY121" s="22">
        <v>0</v>
      </c>
      <c r="CZ121" s="22">
        <f t="shared" si="149"/>
        <v>60287.353252675501</v>
      </c>
      <c r="DA121" s="22">
        <f t="shared" si="150"/>
        <v>41964.398652675562</v>
      </c>
      <c r="DB121" s="32">
        <f t="shared" si="151"/>
        <v>7.0781028841517671E-2</v>
      </c>
      <c r="DC121" s="32">
        <f t="shared" si="152"/>
        <v>5.0766914462647798E-2</v>
      </c>
      <c r="DD121" s="42"/>
      <c r="DE121" s="22">
        <v>851744.5174138674</v>
      </c>
      <c r="DF121" s="22">
        <v>25135.315399999999</v>
      </c>
      <c r="DG121" s="22">
        <f t="shared" si="153"/>
        <v>826609.20201386744</v>
      </c>
      <c r="DH121" s="26">
        <f t="shared" si="154"/>
        <v>18322.954599999997</v>
      </c>
      <c r="DI121" s="22">
        <v>0</v>
      </c>
      <c r="DJ121" s="22">
        <f t="shared" si="155"/>
        <v>60287.353252675501</v>
      </c>
      <c r="DK121" s="22">
        <f t="shared" si="156"/>
        <v>41964.398652675562</v>
      </c>
      <c r="DL121" s="32">
        <f t="shared" si="157"/>
        <v>7.0781028841517671E-2</v>
      </c>
      <c r="DM121" s="32">
        <f t="shared" si="158"/>
        <v>5.0766914462647798E-2</v>
      </c>
      <c r="DN121" s="42"/>
      <c r="DO121" s="22">
        <v>851744.5174138674</v>
      </c>
      <c r="DP121" s="22">
        <v>25135.315399999999</v>
      </c>
      <c r="DQ121" s="22">
        <f t="shared" si="159"/>
        <v>826609.20201386744</v>
      </c>
      <c r="DR121" s="26">
        <f t="shared" si="160"/>
        <v>18322.954599999997</v>
      </c>
      <c r="DS121" s="22">
        <v>0</v>
      </c>
      <c r="DT121" s="22">
        <f t="shared" si="161"/>
        <v>60287.353252675501</v>
      </c>
      <c r="DU121" s="22">
        <f t="shared" si="162"/>
        <v>41964.398652675562</v>
      </c>
      <c r="DV121" s="32">
        <f t="shared" si="163"/>
        <v>7.0781028841517671E-2</v>
      </c>
      <c r="DW121" s="32">
        <f t="shared" si="164"/>
        <v>5.0766914462647798E-2</v>
      </c>
      <c r="DX121" s="42"/>
      <c r="DY121" s="22">
        <v>851744.5174138674</v>
      </c>
      <c r="DZ121" s="22">
        <v>25135.315399999999</v>
      </c>
      <c r="EA121" s="22">
        <f t="shared" si="165"/>
        <v>826609.20201386744</v>
      </c>
      <c r="EB121" s="26">
        <f t="shared" si="166"/>
        <v>18322.954599999997</v>
      </c>
      <c r="EC121" s="22">
        <v>0</v>
      </c>
      <c r="ED121" s="22">
        <f t="shared" si="167"/>
        <v>60287.353252675501</v>
      </c>
      <c r="EE121" s="22">
        <f t="shared" si="168"/>
        <v>41964.398652675562</v>
      </c>
      <c r="EF121" s="32">
        <f t="shared" si="169"/>
        <v>7.0781028841517671E-2</v>
      </c>
      <c r="EG121" s="32">
        <f t="shared" si="170"/>
        <v>5.0766914462647798E-2</v>
      </c>
      <c r="EH121" s="42"/>
      <c r="EI121" s="45">
        <v>0</v>
      </c>
    </row>
    <row r="122" spans="1:139" x14ac:dyDescent="0.3">
      <c r="A122" s="20">
        <v>8913061</v>
      </c>
      <c r="B122" s="20" t="s">
        <v>234</v>
      </c>
      <c r="C122" s="21">
        <v>98</v>
      </c>
      <c r="D122" s="22">
        <v>526891.48508017953</v>
      </c>
      <c r="E122" s="22">
        <v>16110.081899999999</v>
      </c>
      <c r="F122" s="22">
        <f t="shared" si="92"/>
        <v>510781.40318017954</v>
      </c>
      <c r="G122" s="11"/>
      <c r="H122" s="34">
        <v>98</v>
      </c>
      <c r="I122" s="22">
        <v>554974.40936074767</v>
      </c>
      <c r="J122" s="22">
        <v>14608.2801</v>
      </c>
      <c r="K122" s="22">
        <f t="shared" si="93"/>
        <v>540366.12926074769</v>
      </c>
      <c r="L122" s="26">
        <f t="shared" si="94"/>
        <v>-1501.8017999999993</v>
      </c>
      <c r="M122" s="22">
        <v>0</v>
      </c>
      <c r="N122" s="22">
        <f t="shared" si="95"/>
        <v>28082.924280568142</v>
      </c>
      <c r="O122" s="22">
        <f t="shared" si="96"/>
        <v>29584.726080568158</v>
      </c>
      <c r="P122" s="32">
        <f t="shared" si="97"/>
        <v>5.0602196798435653E-2</v>
      </c>
      <c r="Q122" s="32">
        <f t="shared" si="98"/>
        <v>5.4749408740776898E-2</v>
      </c>
      <c r="R122" s="11"/>
      <c r="S122" s="22">
        <v>554974.40936074767</v>
      </c>
      <c r="T122" s="22">
        <v>14608.2801</v>
      </c>
      <c r="U122" s="22">
        <f t="shared" si="99"/>
        <v>540366.12926074769</v>
      </c>
      <c r="V122" s="26">
        <f t="shared" si="100"/>
        <v>-1501.8017999999993</v>
      </c>
      <c r="W122" s="22">
        <v>0</v>
      </c>
      <c r="X122" s="22">
        <f t="shared" si="101"/>
        <v>28082.924280568142</v>
      </c>
      <c r="Y122" s="22">
        <f t="shared" si="102"/>
        <v>29584.726080568158</v>
      </c>
      <c r="Z122" s="32">
        <f t="shared" si="103"/>
        <v>5.0602196798435653E-2</v>
      </c>
      <c r="AA122" s="32">
        <f t="shared" si="104"/>
        <v>5.4749408740776898E-2</v>
      </c>
      <c r="AB122" s="42"/>
      <c r="AC122" s="22">
        <v>554974.40936074767</v>
      </c>
      <c r="AD122" s="22">
        <v>14608.2801</v>
      </c>
      <c r="AE122" s="22">
        <f t="shared" si="105"/>
        <v>540366.12926074769</v>
      </c>
      <c r="AF122" s="26">
        <f t="shared" si="106"/>
        <v>-1501.8017999999993</v>
      </c>
      <c r="AG122" s="22">
        <v>0</v>
      </c>
      <c r="AH122" s="22">
        <f t="shared" si="107"/>
        <v>28082.924280568142</v>
      </c>
      <c r="AI122" s="22">
        <f t="shared" si="108"/>
        <v>29584.726080568158</v>
      </c>
      <c r="AJ122" s="32">
        <f t="shared" si="109"/>
        <v>5.0602196798435653E-2</v>
      </c>
      <c r="AK122" s="32">
        <f t="shared" si="110"/>
        <v>5.4749408740776898E-2</v>
      </c>
      <c r="AL122" s="11"/>
      <c r="AM122" s="22">
        <v>554974.40936074767</v>
      </c>
      <c r="AN122" s="22">
        <v>14608.2801</v>
      </c>
      <c r="AO122" s="22">
        <f t="shared" si="111"/>
        <v>540366.12926074769</v>
      </c>
      <c r="AP122" s="26">
        <f t="shared" si="112"/>
        <v>-1501.8017999999993</v>
      </c>
      <c r="AQ122" s="22">
        <v>0</v>
      </c>
      <c r="AR122" s="22">
        <f t="shared" si="113"/>
        <v>28082.924280568142</v>
      </c>
      <c r="AS122" s="22">
        <f t="shared" si="114"/>
        <v>29584.726080568158</v>
      </c>
      <c r="AT122" s="32">
        <f t="shared" si="115"/>
        <v>5.0602196798435653E-2</v>
      </c>
      <c r="AU122" s="32">
        <f t="shared" si="116"/>
        <v>5.4749408740776898E-2</v>
      </c>
      <c r="AV122" s="42"/>
      <c r="AW122" s="22">
        <v>554974.40936074767</v>
      </c>
      <c r="AX122" s="22">
        <v>14608.2801</v>
      </c>
      <c r="AY122" s="22">
        <f t="shared" si="117"/>
        <v>540366.12926074769</v>
      </c>
      <c r="AZ122" s="26">
        <f t="shared" si="118"/>
        <v>-1501.8017999999993</v>
      </c>
      <c r="BA122" s="22">
        <v>0</v>
      </c>
      <c r="BB122" s="22">
        <f t="shared" si="119"/>
        <v>28082.924280568142</v>
      </c>
      <c r="BC122" s="22">
        <f t="shared" si="120"/>
        <v>29584.726080568158</v>
      </c>
      <c r="BD122" s="32">
        <f t="shared" si="121"/>
        <v>5.0602196798435653E-2</v>
      </c>
      <c r="BE122" s="32">
        <f t="shared" si="122"/>
        <v>5.4749408740776898E-2</v>
      </c>
      <c r="BF122" s="11"/>
      <c r="BG122" s="22">
        <v>554974.40936074767</v>
      </c>
      <c r="BH122" s="22">
        <v>14608.2801</v>
      </c>
      <c r="BI122" s="22">
        <f t="shared" si="123"/>
        <v>540366.12926074769</v>
      </c>
      <c r="BJ122" s="26">
        <f t="shared" si="124"/>
        <v>-1501.8017999999993</v>
      </c>
      <c r="BK122" s="22">
        <v>0</v>
      </c>
      <c r="BL122" s="22">
        <f t="shared" si="125"/>
        <v>28082.924280568142</v>
      </c>
      <c r="BM122" s="22">
        <f t="shared" si="126"/>
        <v>29584.726080568158</v>
      </c>
      <c r="BN122" s="32">
        <f t="shared" si="127"/>
        <v>5.0602196798435653E-2</v>
      </c>
      <c r="BO122" s="32">
        <f t="shared" si="128"/>
        <v>5.4749408740776898E-2</v>
      </c>
      <c r="BP122" s="42"/>
      <c r="BQ122" s="22">
        <v>553988.48986074771</v>
      </c>
      <c r="BR122" s="22">
        <v>14608.2801</v>
      </c>
      <c r="BS122" s="22">
        <f t="shared" si="129"/>
        <v>539380.20976074773</v>
      </c>
      <c r="BT122" s="26">
        <f t="shared" si="130"/>
        <v>-1501.8017999999993</v>
      </c>
      <c r="BU122" s="22">
        <v>0</v>
      </c>
      <c r="BV122" s="22">
        <f t="shared" si="131"/>
        <v>27097.004780568182</v>
      </c>
      <c r="BW122" s="22">
        <f t="shared" si="132"/>
        <v>28598.806580568198</v>
      </c>
      <c r="BX122" s="32">
        <f t="shared" si="133"/>
        <v>4.8912577204229229E-2</v>
      </c>
      <c r="BY122" s="32">
        <f t="shared" si="134"/>
        <v>5.3021608993132581E-2</v>
      </c>
      <c r="BZ122" s="42"/>
      <c r="CA122" s="22">
        <v>554652.40936074767</v>
      </c>
      <c r="CB122" s="22">
        <v>14608.2801</v>
      </c>
      <c r="CC122" s="22">
        <f t="shared" si="135"/>
        <v>540044.12926074769</v>
      </c>
      <c r="CD122" s="26">
        <f t="shared" si="136"/>
        <v>-1501.8017999999993</v>
      </c>
      <c r="CE122" s="22">
        <v>0</v>
      </c>
      <c r="CF122" s="22">
        <f t="shared" si="137"/>
        <v>27760.924280568142</v>
      </c>
      <c r="CG122" s="22">
        <f t="shared" si="138"/>
        <v>29262.726080568158</v>
      </c>
      <c r="CH122" s="32">
        <f t="shared" si="139"/>
        <v>5.0051029819853085E-2</v>
      </c>
      <c r="CI122" s="32">
        <f t="shared" si="140"/>
        <v>5.4185805372285296E-2</v>
      </c>
      <c r="CJ122" s="42"/>
      <c r="CK122" s="22">
        <v>554330.40936074767</v>
      </c>
      <c r="CL122" s="22">
        <v>14608.2801</v>
      </c>
      <c r="CM122" s="22">
        <f t="shared" si="141"/>
        <v>539722.12926074769</v>
      </c>
      <c r="CN122" s="26">
        <f t="shared" si="142"/>
        <v>-1501.8017999999993</v>
      </c>
      <c r="CO122" s="22">
        <v>0</v>
      </c>
      <c r="CP122" s="22">
        <f t="shared" si="143"/>
        <v>27438.924280568142</v>
      </c>
      <c r="CQ122" s="22">
        <f t="shared" si="144"/>
        <v>28940.726080568158</v>
      </c>
      <c r="CR122" s="32">
        <f t="shared" si="145"/>
        <v>4.9499222516424156E-2</v>
      </c>
      <c r="CS122" s="32">
        <f t="shared" si="146"/>
        <v>5.3621529508541731E-2</v>
      </c>
      <c r="CT122" s="42"/>
      <c r="CU122" s="22">
        <v>554974.40936074767</v>
      </c>
      <c r="CV122" s="22">
        <v>14608.2801</v>
      </c>
      <c r="CW122" s="22">
        <f t="shared" si="147"/>
        <v>540366.12926074769</v>
      </c>
      <c r="CX122" s="26">
        <f t="shared" si="148"/>
        <v>-1501.8017999999993</v>
      </c>
      <c r="CY122" s="22">
        <v>0</v>
      </c>
      <c r="CZ122" s="22">
        <f t="shared" si="149"/>
        <v>28082.924280568142</v>
      </c>
      <c r="DA122" s="22">
        <f t="shared" si="150"/>
        <v>29584.726080568158</v>
      </c>
      <c r="DB122" s="32">
        <f t="shared" si="151"/>
        <v>5.0602196798435653E-2</v>
      </c>
      <c r="DC122" s="32">
        <f t="shared" si="152"/>
        <v>5.4749408740776898E-2</v>
      </c>
      <c r="DD122" s="42"/>
      <c r="DE122" s="22">
        <v>554974.40936074767</v>
      </c>
      <c r="DF122" s="22">
        <v>14608.2801</v>
      </c>
      <c r="DG122" s="22">
        <f t="shared" si="153"/>
        <v>540366.12926074769</v>
      </c>
      <c r="DH122" s="26">
        <f t="shared" si="154"/>
        <v>-1501.8017999999993</v>
      </c>
      <c r="DI122" s="22">
        <v>0</v>
      </c>
      <c r="DJ122" s="22">
        <f t="shared" si="155"/>
        <v>28082.924280568142</v>
      </c>
      <c r="DK122" s="22">
        <f t="shared" si="156"/>
        <v>29584.726080568158</v>
      </c>
      <c r="DL122" s="32">
        <f t="shared" si="157"/>
        <v>5.0602196798435653E-2</v>
      </c>
      <c r="DM122" s="32">
        <f t="shared" si="158"/>
        <v>5.4749408740776898E-2</v>
      </c>
      <c r="DN122" s="42"/>
      <c r="DO122" s="22">
        <v>554974.40936074767</v>
      </c>
      <c r="DP122" s="22">
        <v>14608.2801</v>
      </c>
      <c r="DQ122" s="22">
        <f t="shared" si="159"/>
        <v>540366.12926074769</v>
      </c>
      <c r="DR122" s="26">
        <f t="shared" si="160"/>
        <v>-1501.8017999999993</v>
      </c>
      <c r="DS122" s="22">
        <v>0</v>
      </c>
      <c r="DT122" s="22">
        <f t="shared" si="161"/>
        <v>28082.924280568142</v>
      </c>
      <c r="DU122" s="22">
        <f t="shared" si="162"/>
        <v>29584.726080568158</v>
      </c>
      <c r="DV122" s="32">
        <f t="shared" si="163"/>
        <v>5.0602196798435653E-2</v>
      </c>
      <c r="DW122" s="32">
        <f t="shared" si="164"/>
        <v>5.4749408740776898E-2</v>
      </c>
      <c r="DX122" s="42"/>
      <c r="DY122" s="22">
        <v>554974.40936074767</v>
      </c>
      <c r="DZ122" s="22">
        <v>14608.2801</v>
      </c>
      <c r="EA122" s="22">
        <f t="shared" si="165"/>
        <v>540366.12926074769</v>
      </c>
      <c r="EB122" s="26">
        <f t="shared" si="166"/>
        <v>-1501.8017999999993</v>
      </c>
      <c r="EC122" s="22">
        <v>0</v>
      </c>
      <c r="ED122" s="22">
        <f t="shared" si="167"/>
        <v>28082.924280568142</v>
      </c>
      <c r="EE122" s="22">
        <f t="shared" si="168"/>
        <v>29584.726080568158</v>
      </c>
      <c r="EF122" s="32">
        <f t="shared" si="169"/>
        <v>5.0602196798435653E-2</v>
      </c>
      <c r="EG122" s="32">
        <f t="shared" si="170"/>
        <v>5.4749408740776898E-2</v>
      </c>
      <c r="EH122" s="42"/>
      <c r="EI122" s="45">
        <v>-2951.0880687924209</v>
      </c>
    </row>
    <row r="123" spans="1:139" x14ac:dyDescent="0.3">
      <c r="A123" s="20">
        <v>8913072</v>
      </c>
      <c r="B123" s="37" t="s">
        <v>235</v>
      </c>
      <c r="C123" s="21">
        <v>91</v>
      </c>
      <c r="D123" s="22">
        <v>450795.18153419776</v>
      </c>
      <c r="E123" s="22">
        <v>5704.6</v>
      </c>
      <c r="F123" s="22">
        <f t="shared" si="92"/>
        <v>445090.58153419779</v>
      </c>
      <c r="G123" s="11"/>
      <c r="H123" s="34">
        <v>91</v>
      </c>
      <c r="I123" s="22">
        <v>516601.63309170929</v>
      </c>
      <c r="J123" s="22">
        <v>5549.0195999999996</v>
      </c>
      <c r="K123" s="22">
        <f t="shared" si="93"/>
        <v>511052.61349170929</v>
      </c>
      <c r="L123" s="26">
        <f t="shared" si="94"/>
        <v>-155.58040000000074</v>
      </c>
      <c r="M123" s="22">
        <v>0</v>
      </c>
      <c r="N123" s="22">
        <f t="shared" si="95"/>
        <v>65806.451557511522</v>
      </c>
      <c r="O123" s="22">
        <f t="shared" si="96"/>
        <v>65962.031957511499</v>
      </c>
      <c r="P123" s="32">
        <f t="shared" si="97"/>
        <v>0.12738335952149282</v>
      </c>
      <c r="Q123" s="32">
        <f t="shared" si="98"/>
        <v>0.12907092188969227</v>
      </c>
      <c r="R123" s="11"/>
      <c r="S123" s="22">
        <v>516601.63309170929</v>
      </c>
      <c r="T123" s="22">
        <v>5549.0195999999996</v>
      </c>
      <c r="U123" s="22">
        <f t="shared" si="99"/>
        <v>511052.61349170929</v>
      </c>
      <c r="V123" s="26">
        <f t="shared" si="100"/>
        <v>-155.58040000000074</v>
      </c>
      <c r="W123" s="22">
        <v>0</v>
      </c>
      <c r="X123" s="22">
        <f t="shared" si="101"/>
        <v>65806.451557511522</v>
      </c>
      <c r="Y123" s="22">
        <f t="shared" si="102"/>
        <v>65962.031957511499</v>
      </c>
      <c r="Z123" s="32">
        <f t="shared" si="103"/>
        <v>0.12738335952149282</v>
      </c>
      <c r="AA123" s="32">
        <f t="shared" si="104"/>
        <v>0.12907092188969227</v>
      </c>
      <c r="AB123" s="42"/>
      <c r="AC123" s="22">
        <v>516601.63309170929</v>
      </c>
      <c r="AD123" s="22">
        <v>5549.0195999999996</v>
      </c>
      <c r="AE123" s="22">
        <f t="shared" si="105"/>
        <v>511052.61349170929</v>
      </c>
      <c r="AF123" s="26">
        <f t="shared" si="106"/>
        <v>-155.58040000000074</v>
      </c>
      <c r="AG123" s="22">
        <v>0</v>
      </c>
      <c r="AH123" s="22">
        <f t="shared" si="107"/>
        <v>65806.451557511522</v>
      </c>
      <c r="AI123" s="22">
        <f t="shared" si="108"/>
        <v>65962.031957511499</v>
      </c>
      <c r="AJ123" s="32">
        <f t="shared" si="109"/>
        <v>0.12738335952149282</v>
      </c>
      <c r="AK123" s="32">
        <f t="shared" si="110"/>
        <v>0.12907092188969227</v>
      </c>
      <c r="AL123" s="11"/>
      <c r="AM123" s="22">
        <v>516601.63309170929</v>
      </c>
      <c r="AN123" s="22">
        <v>5549.0195999999996</v>
      </c>
      <c r="AO123" s="22">
        <f t="shared" si="111"/>
        <v>511052.61349170929</v>
      </c>
      <c r="AP123" s="26">
        <f t="shared" si="112"/>
        <v>-155.58040000000074</v>
      </c>
      <c r="AQ123" s="22">
        <v>0</v>
      </c>
      <c r="AR123" s="22">
        <f t="shared" si="113"/>
        <v>65806.451557511522</v>
      </c>
      <c r="AS123" s="22">
        <f t="shared" si="114"/>
        <v>65962.031957511499</v>
      </c>
      <c r="AT123" s="32">
        <f t="shared" si="115"/>
        <v>0.12738335952149282</v>
      </c>
      <c r="AU123" s="32">
        <f t="shared" si="116"/>
        <v>0.12907092188969227</v>
      </c>
      <c r="AV123" s="42"/>
      <c r="AW123" s="22">
        <v>516601.63309170929</v>
      </c>
      <c r="AX123" s="22">
        <v>5549.0195999999996</v>
      </c>
      <c r="AY123" s="22">
        <f t="shared" si="117"/>
        <v>511052.61349170929</v>
      </c>
      <c r="AZ123" s="26">
        <f t="shared" si="118"/>
        <v>-155.58040000000074</v>
      </c>
      <c r="BA123" s="22">
        <v>0</v>
      </c>
      <c r="BB123" s="22">
        <f t="shared" si="119"/>
        <v>65806.451557511522</v>
      </c>
      <c r="BC123" s="22">
        <f t="shared" si="120"/>
        <v>65962.031957511499</v>
      </c>
      <c r="BD123" s="32">
        <f t="shared" si="121"/>
        <v>0.12738335952149282</v>
      </c>
      <c r="BE123" s="32">
        <f t="shared" si="122"/>
        <v>0.12907092188969227</v>
      </c>
      <c r="BF123" s="11"/>
      <c r="BG123" s="22">
        <v>516601.63309170929</v>
      </c>
      <c r="BH123" s="22">
        <v>5549.0195999999996</v>
      </c>
      <c r="BI123" s="22">
        <f t="shared" si="123"/>
        <v>511052.61349170929</v>
      </c>
      <c r="BJ123" s="26">
        <f t="shared" si="124"/>
        <v>-155.58040000000074</v>
      </c>
      <c r="BK123" s="22">
        <v>0</v>
      </c>
      <c r="BL123" s="22">
        <f t="shared" si="125"/>
        <v>65806.451557511522</v>
      </c>
      <c r="BM123" s="22">
        <f t="shared" si="126"/>
        <v>65962.031957511499</v>
      </c>
      <c r="BN123" s="32">
        <f t="shared" si="127"/>
        <v>0.12738335952149282</v>
      </c>
      <c r="BO123" s="32">
        <f t="shared" si="128"/>
        <v>0.12907092188969227</v>
      </c>
      <c r="BP123" s="42"/>
      <c r="BQ123" s="22">
        <v>515884.89950858062</v>
      </c>
      <c r="BR123" s="22">
        <v>5549.0195999999996</v>
      </c>
      <c r="BS123" s="22">
        <f t="shared" si="129"/>
        <v>510335.87990858062</v>
      </c>
      <c r="BT123" s="26">
        <f t="shared" si="130"/>
        <v>-155.58040000000074</v>
      </c>
      <c r="BU123" s="22">
        <v>0</v>
      </c>
      <c r="BV123" s="22">
        <f t="shared" si="131"/>
        <v>65089.71797438286</v>
      </c>
      <c r="BW123" s="22">
        <f t="shared" si="132"/>
        <v>65245.298374382837</v>
      </c>
      <c r="BX123" s="32">
        <f t="shared" si="133"/>
        <v>0.12617100837102566</v>
      </c>
      <c r="BY123" s="32">
        <f t="shared" si="134"/>
        <v>0.12784775859003017</v>
      </c>
      <c r="BZ123" s="42"/>
      <c r="CA123" s="22">
        <v>516351.60502153385</v>
      </c>
      <c r="CB123" s="22">
        <v>5549.0195999999996</v>
      </c>
      <c r="CC123" s="22">
        <f t="shared" si="135"/>
        <v>510802.58542153385</v>
      </c>
      <c r="CD123" s="26">
        <f t="shared" si="136"/>
        <v>-155.58040000000074</v>
      </c>
      <c r="CE123" s="22">
        <v>0</v>
      </c>
      <c r="CF123" s="22">
        <f t="shared" si="137"/>
        <v>65556.423487336084</v>
      </c>
      <c r="CG123" s="22">
        <f t="shared" si="138"/>
        <v>65712.003887336061</v>
      </c>
      <c r="CH123" s="32">
        <f t="shared" si="139"/>
        <v>0.12696082059162406</v>
      </c>
      <c r="CI123" s="32">
        <f t="shared" si="140"/>
        <v>0.1286446188072991</v>
      </c>
      <c r="CJ123" s="42"/>
      <c r="CK123" s="22">
        <v>516101.57695135841</v>
      </c>
      <c r="CL123" s="22">
        <v>5549.0195999999996</v>
      </c>
      <c r="CM123" s="22">
        <f t="shared" si="141"/>
        <v>510552.55735135841</v>
      </c>
      <c r="CN123" s="26">
        <f t="shared" si="142"/>
        <v>-155.58040000000074</v>
      </c>
      <c r="CO123" s="22">
        <v>0</v>
      </c>
      <c r="CP123" s="22">
        <f t="shared" si="143"/>
        <v>65306.395417160646</v>
      </c>
      <c r="CQ123" s="22">
        <f t="shared" si="144"/>
        <v>65461.975817160623</v>
      </c>
      <c r="CR123" s="32">
        <f t="shared" si="145"/>
        <v>0.12653787225942859</v>
      </c>
      <c r="CS123" s="32">
        <f t="shared" si="146"/>
        <v>0.12821789818616106</v>
      </c>
      <c r="CT123" s="42"/>
      <c r="CU123" s="22">
        <v>516601.63309170929</v>
      </c>
      <c r="CV123" s="22">
        <v>5549.0195999999996</v>
      </c>
      <c r="CW123" s="22">
        <f t="shared" si="147"/>
        <v>511052.61349170929</v>
      </c>
      <c r="CX123" s="26">
        <f t="shared" si="148"/>
        <v>-155.58040000000074</v>
      </c>
      <c r="CY123" s="22">
        <v>0</v>
      </c>
      <c r="CZ123" s="22">
        <f t="shared" si="149"/>
        <v>65806.451557511522</v>
      </c>
      <c r="DA123" s="22">
        <f t="shared" si="150"/>
        <v>65962.031957511499</v>
      </c>
      <c r="DB123" s="32">
        <f t="shared" si="151"/>
        <v>0.12738335952149282</v>
      </c>
      <c r="DC123" s="32">
        <f t="shared" si="152"/>
        <v>0.12907092188969227</v>
      </c>
      <c r="DD123" s="42"/>
      <c r="DE123" s="22">
        <v>495856.26019355521</v>
      </c>
      <c r="DF123" s="22">
        <v>5549.0195999999996</v>
      </c>
      <c r="DG123" s="22">
        <f t="shared" si="153"/>
        <v>490307.24059355521</v>
      </c>
      <c r="DH123" s="26">
        <f t="shared" si="154"/>
        <v>-155.58040000000074</v>
      </c>
      <c r="DI123" s="22">
        <v>-20745.372898154077</v>
      </c>
      <c r="DJ123" s="22">
        <f t="shared" si="155"/>
        <v>45061.078659357445</v>
      </c>
      <c r="DK123" s="22">
        <f t="shared" si="156"/>
        <v>45216.659059357422</v>
      </c>
      <c r="DL123" s="32">
        <f t="shared" si="157"/>
        <v>9.0875284385374219E-2</v>
      </c>
      <c r="DM123" s="32">
        <f t="shared" si="158"/>
        <v>9.222107143394237E-2</v>
      </c>
      <c r="DN123" s="42"/>
      <c r="DO123" s="22">
        <v>511823.40451319632</v>
      </c>
      <c r="DP123" s="22">
        <v>5549.0195999999996</v>
      </c>
      <c r="DQ123" s="22">
        <f t="shared" si="159"/>
        <v>506274.38491319632</v>
      </c>
      <c r="DR123" s="26">
        <f t="shared" si="160"/>
        <v>-155.58040000000074</v>
      </c>
      <c r="DS123" s="22">
        <v>-4778.2285785129507</v>
      </c>
      <c r="DT123" s="22">
        <f t="shared" si="161"/>
        <v>61028.222978998558</v>
      </c>
      <c r="DU123" s="22">
        <f t="shared" si="162"/>
        <v>61183.803378998535</v>
      </c>
      <c r="DV123" s="32">
        <f t="shared" si="163"/>
        <v>0.11923687436107676</v>
      </c>
      <c r="DW123" s="32">
        <f t="shared" si="164"/>
        <v>0.12085107444155772</v>
      </c>
      <c r="DX123" s="42"/>
      <c r="DY123" s="22">
        <v>488442.94318800757</v>
      </c>
      <c r="DZ123" s="22">
        <v>5549.0195999999996</v>
      </c>
      <c r="EA123" s="22">
        <f t="shared" si="165"/>
        <v>482893.92358800757</v>
      </c>
      <c r="EB123" s="26">
        <f t="shared" si="166"/>
        <v>-155.58040000000074</v>
      </c>
      <c r="EC123" s="22">
        <v>-28158.689903701743</v>
      </c>
      <c r="ED123" s="22">
        <f t="shared" si="167"/>
        <v>37647.761653809808</v>
      </c>
      <c r="EE123" s="22">
        <f t="shared" si="168"/>
        <v>37803.342053809785</v>
      </c>
      <c r="EF123" s="32">
        <f t="shared" si="169"/>
        <v>7.707709196920208E-2</v>
      </c>
      <c r="EG123" s="32">
        <f t="shared" si="170"/>
        <v>7.8284981871220655E-2</v>
      </c>
      <c r="EH123" s="42"/>
      <c r="EI123" s="45">
        <v>-41196.354084281571</v>
      </c>
    </row>
    <row r="124" spans="1:139" x14ac:dyDescent="0.3">
      <c r="A124" s="20">
        <v>8913073</v>
      </c>
      <c r="B124" s="20" t="s">
        <v>236</v>
      </c>
      <c r="C124" s="21">
        <v>206</v>
      </c>
      <c r="D124" s="22">
        <v>922282.24515891087</v>
      </c>
      <c r="E124" s="22">
        <v>18397.84</v>
      </c>
      <c r="F124" s="22">
        <f t="shared" si="92"/>
        <v>903884.4051589109</v>
      </c>
      <c r="G124" s="11"/>
      <c r="H124" s="34">
        <v>206</v>
      </c>
      <c r="I124" s="22">
        <v>971720.87638767739</v>
      </c>
      <c r="J124" s="22">
        <v>19238.985500000003</v>
      </c>
      <c r="K124" s="22">
        <f t="shared" si="93"/>
        <v>952481.89088767744</v>
      </c>
      <c r="L124" s="26">
        <f t="shared" si="94"/>
        <v>841.14550000000236</v>
      </c>
      <c r="M124" s="22">
        <v>0</v>
      </c>
      <c r="N124" s="22">
        <f t="shared" si="95"/>
        <v>49438.631228766521</v>
      </c>
      <c r="O124" s="22">
        <f t="shared" si="96"/>
        <v>48597.485728766536</v>
      </c>
      <c r="P124" s="32">
        <f t="shared" si="97"/>
        <v>5.0877399498251083E-2</v>
      </c>
      <c r="Q124" s="32">
        <f t="shared" si="98"/>
        <v>5.1021952431531799E-2</v>
      </c>
      <c r="R124" s="11"/>
      <c r="S124" s="22">
        <v>971720.87638767739</v>
      </c>
      <c r="T124" s="22">
        <v>19238.985500000003</v>
      </c>
      <c r="U124" s="22">
        <f t="shared" si="99"/>
        <v>952481.89088767744</v>
      </c>
      <c r="V124" s="26">
        <f t="shared" si="100"/>
        <v>841.14550000000236</v>
      </c>
      <c r="W124" s="22">
        <v>0</v>
      </c>
      <c r="X124" s="22">
        <f t="shared" si="101"/>
        <v>49438.631228766521</v>
      </c>
      <c r="Y124" s="22">
        <f t="shared" si="102"/>
        <v>48597.485728766536</v>
      </c>
      <c r="Z124" s="32">
        <f t="shared" si="103"/>
        <v>5.0877399498251083E-2</v>
      </c>
      <c r="AA124" s="32">
        <f t="shared" si="104"/>
        <v>5.1021952431531799E-2</v>
      </c>
      <c r="AB124" s="42"/>
      <c r="AC124" s="22">
        <v>971720.87638767739</v>
      </c>
      <c r="AD124" s="22">
        <v>19238.985500000003</v>
      </c>
      <c r="AE124" s="22">
        <f t="shared" si="105"/>
        <v>952481.89088767744</v>
      </c>
      <c r="AF124" s="26">
        <f t="shared" si="106"/>
        <v>841.14550000000236</v>
      </c>
      <c r="AG124" s="22">
        <v>0</v>
      </c>
      <c r="AH124" s="22">
        <f t="shared" si="107"/>
        <v>49438.631228766521</v>
      </c>
      <c r="AI124" s="22">
        <f t="shared" si="108"/>
        <v>48597.485728766536</v>
      </c>
      <c r="AJ124" s="32">
        <f t="shared" si="109"/>
        <v>5.0877399498251083E-2</v>
      </c>
      <c r="AK124" s="32">
        <f t="shared" si="110"/>
        <v>5.1021952431531799E-2</v>
      </c>
      <c r="AL124" s="11"/>
      <c r="AM124" s="22">
        <v>971720.87638767739</v>
      </c>
      <c r="AN124" s="22">
        <v>19238.985500000003</v>
      </c>
      <c r="AO124" s="22">
        <f t="shared" si="111"/>
        <v>952481.89088767744</v>
      </c>
      <c r="AP124" s="26">
        <f t="shared" si="112"/>
        <v>841.14550000000236</v>
      </c>
      <c r="AQ124" s="22">
        <v>0</v>
      </c>
      <c r="AR124" s="22">
        <f t="shared" si="113"/>
        <v>49438.631228766521</v>
      </c>
      <c r="AS124" s="22">
        <f t="shared" si="114"/>
        <v>48597.485728766536</v>
      </c>
      <c r="AT124" s="32">
        <f t="shared" si="115"/>
        <v>5.0877399498251083E-2</v>
      </c>
      <c r="AU124" s="32">
        <f t="shared" si="116"/>
        <v>5.1021952431531799E-2</v>
      </c>
      <c r="AV124" s="42"/>
      <c r="AW124" s="22">
        <v>971720.87638767739</v>
      </c>
      <c r="AX124" s="22">
        <v>19238.985500000003</v>
      </c>
      <c r="AY124" s="22">
        <f t="shared" si="117"/>
        <v>952481.89088767744</v>
      </c>
      <c r="AZ124" s="26">
        <f t="shared" si="118"/>
        <v>841.14550000000236</v>
      </c>
      <c r="BA124" s="22">
        <v>0</v>
      </c>
      <c r="BB124" s="22">
        <f t="shared" si="119"/>
        <v>49438.631228766521</v>
      </c>
      <c r="BC124" s="22">
        <f t="shared" si="120"/>
        <v>48597.485728766536</v>
      </c>
      <c r="BD124" s="32">
        <f t="shared" si="121"/>
        <v>5.0877399498251083E-2</v>
      </c>
      <c r="BE124" s="32">
        <f t="shared" si="122"/>
        <v>5.1021952431531799E-2</v>
      </c>
      <c r="BF124" s="11"/>
      <c r="BG124" s="22">
        <v>971720.87638767739</v>
      </c>
      <c r="BH124" s="22">
        <v>19238.985500000003</v>
      </c>
      <c r="BI124" s="22">
        <f t="shared" si="123"/>
        <v>952481.89088767744</v>
      </c>
      <c r="BJ124" s="26">
        <f t="shared" si="124"/>
        <v>841.14550000000236</v>
      </c>
      <c r="BK124" s="22">
        <v>0</v>
      </c>
      <c r="BL124" s="22">
        <f t="shared" si="125"/>
        <v>49438.631228766521</v>
      </c>
      <c r="BM124" s="22">
        <f t="shared" si="126"/>
        <v>48597.485728766536</v>
      </c>
      <c r="BN124" s="32">
        <f t="shared" si="127"/>
        <v>5.0877399498251083E-2</v>
      </c>
      <c r="BO124" s="32">
        <f t="shared" si="128"/>
        <v>5.1021952431531799E-2</v>
      </c>
      <c r="BP124" s="42"/>
      <c r="BQ124" s="22">
        <v>968645.05292916449</v>
      </c>
      <c r="BR124" s="22">
        <v>19238.985500000003</v>
      </c>
      <c r="BS124" s="22">
        <f t="shared" si="129"/>
        <v>949406.06742916454</v>
      </c>
      <c r="BT124" s="26">
        <f t="shared" si="130"/>
        <v>841.14550000000236</v>
      </c>
      <c r="BU124" s="22">
        <v>0</v>
      </c>
      <c r="BV124" s="22">
        <f t="shared" si="131"/>
        <v>46362.807770253625</v>
      </c>
      <c r="BW124" s="22">
        <f t="shared" si="132"/>
        <v>45521.662270253641</v>
      </c>
      <c r="BX124" s="32">
        <f t="shared" si="133"/>
        <v>4.7863567392465757E-2</v>
      </c>
      <c r="BY124" s="32">
        <f t="shared" si="134"/>
        <v>4.7947515643668483E-2</v>
      </c>
      <c r="BZ124" s="42"/>
      <c r="CA124" s="22">
        <v>971017.30439608521</v>
      </c>
      <c r="CB124" s="22">
        <v>19238.985500000003</v>
      </c>
      <c r="CC124" s="22">
        <f t="shared" si="135"/>
        <v>951778.31889608526</v>
      </c>
      <c r="CD124" s="26">
        <f t="shared" si="136"/>
        <v>841.14550000000236</v>
      </c>
      <c r="CE124" s="22">
        <v>0</v>
      </c>
      <c r="CF124" s="22">
        <f t="shared" si="137"/>
        <v>48735.059237174341</v>
      </c>
      <c r="CG124" s="22">
        <f t="shared" si="138"/>
        <v>47893.913737174356</v>
      </c>
      <c r="CH124" s="32">
        <f t="shared" si="139"/>
        <v>5.0189691796980525E-2</v>
      </c>
      <c r="CI124" s="32">
        <f t="shared" si="140"/>
        <v>5.032045045186976E-2</v>
      </c>
      <c r="CJ124" s="42"/>
      <c r="CK124" s="22">
        <v>970313.73240449291</v>
      </c>
      <c r="CL124" s="22">
        <v>19238.985500000003</v>
      </c>
      <c r="CM124" s="22">
        <f t="shared" si="141"/>
        <v>951074.74690449296</v>
      </c>
      <c r="CN124" s="26">
        <f t="shared" si="142"/>
        <v>841.14550000000236</v>
      </c>
      <c r="CO124" s="22">
        <v>0</v>
      </c>
      <c r="CP124" s="22">
        <f t="shared" si="143"/>
        <v>48031.487245582044</v>
      </c>
      <c r="CQ124" s="22">
        <f t="shared" si="144"/>
        <v>47190.34174558206</v>
      </c>
      <c r="CR124" s="32">
        <f t="shared" si="145"/>
        <v>4.9500986785539221E-2</v>
      </c>
      <c r="CS124" s="32">
        <f t="shared" si="146"/>
        <v>4.9617910578715972E-2</v>
      </c>
      <c r="CT124" s="42"/>
      <c r="CU124" s="22">
        <v>971720.87638767739</v>
      </c>
      <c r="CV124" s="22">
        <v>19238.985500000003</v>
      </c>
      <c r="CW124" s="22">
        <f t="shared" si="147"/>
        <v>952481.89088767744</v>
      </c>
      <c r="CX124" s="26">
        <f t="shared" si="148"/>
        <v>841.14550000000236</v>
      </c>
      <c r="CY124" s="22">
        <v>0</v>
      </c>
      <c r="CZ124" s="22">
        <f t="shared" si="149"/>
        <v>49438.631228766521</v>
      </c>
      <c r="DA124" s="22">
        <f t="shared" si="150"/>
        <v>48597.485728766536</v>
      </c>
      <c r="DB124" s="32">
        <f t="shared" si="151"/>
        <v>5.0877399498251083E-2</v>
      </c>
      <c r="DC124" s="32">
        <f t="shared" si="152"/>
        <v>5.1021952431531799E-2</v>
      </c>
      <c r="DD124" s="42"/>
      <c r="DE124" s="22">
        <v>971720.87638767739</v>
      </c>
      <c r="DF124" s="22">
        <v>19238.985500000003</v>
      </c>
      <c r="DG124" s="22">
        <f t="shared" si="153"/>
        <v>952481.89088767744</v>
      </c>
      <c r="DH124" s="26">
        <f t="shared" si="154"/>
        <v>841.14550000000236</v>
      </c>
      <c r="DI124" s="22">
        <v>0</v>
      </c>
      <c r="DJ124" s="22">
        <f t="shared" si="155"/>
        <v>49438.631228766521</v>
      </c>
      <c r="DK124" s="22">
        <f t="shared" si="156"/>
        <v>48597.485728766536</v>
      </c>
      <c r="DL124" s="32">
        <f t="shared" si="157"/>
        <v>5.0877399498251083E-2</v>
      </c>
      <c r="DM124" s="32">
        <f t="shared" si="158"/>
        <v>5.1021952431531799E-2</v>
      </c>
      <c r="DN124" s="42"/>
      <c r="DO124" s="22">
        <v>971720.87638767739</v>
      </c>
      <c r="DP124" s="22">
        <v>19238.985500000003</v>
      </c>
      <c r="DQ124" s="22">
        <f t="shared" si="159"/>
        <v>952481.89088767744</v>
      </c>
      <c r="DR124" s="26">
        <f t="shared" si="160"/>
        <v>841.14550000000236</v>
      </c>
      <c r="DS124" s="22">
        <v>0</v>
      </c>
      <c r="DT124" s="22">
        <f t="shared" si="161"/>
        <v>49438.631228766521</v>
      </c>
      <c r="DU124" s="22">
        <f t="shared" si="162"/>
        <v>48597.485728766536</v>
      </c>
      <c r="DV124" s="32">
        <f t="shared" si="163"/>
        <v>5.0877399498251083E-2</v>
      </c>
      <c r="DW124" s="32">
        <f t="shared" si="164"/>
        <v>5.1021952431531799E-2</v>
      </c>
      <c r="DX124" s="42"/>
      <c r="DY124" s="22">
        <v>971720.87638767739</v>
      </c>
      <c r="DZ124" s="22">
        <v>19238.985500000003</v>
      </c>
      <c r="EA124" s="22">
        <f t="shared" si="165"/>
        <v>952481.89088767744</v>
      </c>
      <c r="EB124" s="26">
        <f t="shared" si="166"/>
        <v>841.14550000000236</v>
      </c>
      <c r="EC124" s="22">
        <v>0</v>
      </c>
      <c r="ED124" s="22">
        <f t="shared" si="167"/>
        <v>49438.631228766521</v>
      </c>
      <c r="EE124" s="22">
        <f t="shared" si="168"/>
        <v>48597.485728766536</v>
      </c>
      <c r="EF124" s="32">
        <f t="shared" si="169"/>
        <v>5.0877399498251083E-2</v>
      </c>
      <c r="EG124" s="32">
        <f t="shared" si="170"/>
        <v>5.1021952431531799E-2</v>
      </c>
      <c r="EH124" s="42"/>
      <c r="EI124" s="45">
        <v>0</v>
      </c>
    </row>
    <row r="125" spans="1:139" x14ac:dyDescent="0.3">
      <c r="A125" s="20">
        <v>8913076</v>
      </c>
      <c r="B125" s="20" t="s">
        <v>237</v>
      </c>
      <c r="C125" s="21">
        <v>30</v>
      </c>
      <c r="D125" s="22">
        <v>289679.55367142853</v>
      </c>
      <c r="E125" s="22">
        <v>5716.5776000000005</v>
      </c>
      <c r="F125" s="22">
        <f t="shared" si="92"/>
        <v>283962.97607142851</v>
      </c>
      <c r="G125" s="11"/>
      <c r="H125" s="34">
        <v>30</v>
      </c>
      <c r="I125" s="22">
        <v>304145.19697714283</v>
      </c>
      <c r="J125" s="22">
        <v>6168.0797999999995</v>
      </c>
      <c r="K125" s="22">
        <f t="shared" si="93"/>
        <v>297977.11717714282</v>
      </c>
      <c r="L125" s="26">
        <f t="shared" si="94"/>
        <v>451.50219999999899</v>
      </c>
      <c r="M125" s="22">
        <v>0</v>
      </c>
      <c r="N125" s="22">
        <f t="shared" si="95"/>
        <v>14465.6433057143</v>
      </c>
      <c r="O125" s="22">
        <f t="shared" si="96"/>
        <v>14014.141105714312</v>
      </c>
      <c r="P125" s="32">
        <f t="shared" si="97"/>
        <v>4.7561636512712793E-2</v>
      </c>
      <c r="Q125" s="32">
        <f t="shared" si="98"/>
        <v>4.7030930557607618E-2</v>
      </c>
      <c r="R125" s="11"/>
      <c r="S125" s="22">
        <v>304145.19697714283</v>
      </c>
      <c r="T125" s="22">
        <v>6168.0797999999995</v>
      </c>
      <c r="U125" s="22">
        <f t="shared" si="99"/>
        <v>297977.11717714282</v>
      </c>
      <c r="V125" s="26">
        <f t="shared" si="100"/>
        <v>451.50219999999899</v>
      </c>
      <c r="W125" s="22">
        <v>0</v>
      </c>
      <c r="X125" s="22">
        <f t="shared" si="101"/>
        <v>14465.6433057143</v>
      </c>
      <c r="Y125" s="22">
        <f t="shared" si="102"/>
        <v>14014.141105714312</v>
      </c>
      <c r="Z125" s="32">
        <f t="shared" si="103"/>
        <v>4.7561636512712793E-2</v>
      </c>
      <c r="AA125" s="32">
        <f t="shared" si="104"/>
        <v>4.7030930557607618E-2</v>
      </c>
      <c r="AB125" s="42"/>
      <c r="AC125" s="22">
        <v>304145.19697714283</v>
      </c>
      <c r="AD125" s="22">
        <v>6168.0797999999995</v>
      </c>
      <c r="AE125" s="22">
        <f t="shared" si="105"/>
        <v>297977.11717714282</v>
      </c>
      <c r="AF125" s="26">
        <f t="shared" si="106"/>
        <v>451.50219999999899</v>
      </c>
      <c r="AG125" s="22">
        <v>0</v>
      </c>
      <c r="AH125" s="22">
        <f t="shared" si="107"/>
        <v>14465.6433057143</v>
      </c>
      <c r="AI125" s="22">
        <f t="shared" si="108"/>
        <v>14014.141105714312</v>
      </c>
      <c r="AJ125" s="32">
        <f t="shared" si="109"/>
        <v>4.7561636512712793E-2</v>
      </c>
      <c r="AK125" s="32">
        <f t="shared" si="110"/>
        <v>4.7030930557607618E-2</v>
      </c>
      <c r="AL125" s="11"/>
      <c r="AM125" s="22">
        <v>304145.19697714283</v>
      </c>
      <c r="AN125" s="22">
        <v>6168.0797999999995</v>
      </c>
      <c r="AO125" s="22">
        <f t="shared" si="111"/>
        <v>297977.11717714282</v>
      </c>
      <c r="AP125" s="26">
        <f t="shared" si="112"/>
        <v>451.50219999999899</v>
      </c>
      <c r="AQ125" s="22">
        <v>0</v>
      </c>
      <c r="AR125" s="22">
        <f t="shared" si="113"/>
        <v>14465.6433057143</v>
      </c>
      <c r="AS125" s="22">
        <f t="shared" si="114"/>
        <v>14014.141105714312</v>
      </c>
      <c r="AT125" s="32">
        <f t="shared" si="115"/>
        <v>4.7561636512712793E-2</v>
      </c>
      <c r="AU125" s="32">
        <f t="shared" si="116"/>
        <v>4.7030930557607618E-2</v>
      </c>
      <c r="AV125" s="42"/>
      <c r="AW125" s="22">
        <v>304145.19697714283</v>
      </c>
      <c r="AX125" s="22">
        <v>6168.0797999999995</v>
      </c>
      <c r="AY125" s="22">
        <f t="shared" si="117"/>
        <v>297977.11717714282</v>
      </c>
      <c r="AZ125" s="26">
        <f t="shared" si="118"/>
        <v>451.50219999999899</v>
      </c>
      <c r="BA125" s="22">
        <v>0</v>
      </c>
      <c r="BB125" s="22">
        <f t="shared" si="119"/>
        <v>14465.6433057143</v>
      </c>
      <c r="BC125" s="22">
        <f t="shared" si="120"/>
        <v>14014.141105714312</v>
      </c>
      <c r="BD125" s="32">
        <f t="shared" si="121"/>
        <v>4.7561636512712793E-2</v>
      </c>
      <c r="BE125" s="32">
        <f t="shared" si="122"/>
        <v>4.7030930557607618E-2</v>
      </c>
      <c r="BF125" s="11"/>
      <c r="BG125" s="22">
        <v>304145.19697714283</v>
      </c>
      <c r="BH125" s="22">
        <v>6168.0797999999995</v>
      </c>
      <c r="BI125" s="22">
        <f t="shared" si="123"/>
        <v>297977.11717714282</v>
      </c>
      <c r="BJ125" s="26">
        <f t="shared" si="124"/>
        <v>451.50219999999899</v>
      </c>
      <c r="BK125" s="22">
        <v>0</v>
      </c>
      <c r="BL125" s="22">
        <f t="shared" si="125"/>
        <v>14465.6433057143</v>
      </c>
      <c r="BM125" s="22">
        <f t="shared" si="126"/>
        <v>14014.141105714312</v>
      </c>
      <c r="BN125" s="32">
        <f t="shared" si="127"/>
        <v>4.7561636512712793E-2</v>
      </c>
      <c r="BO125" s="32">
        <f t="shared" si="128"/>
        <v>4.7030930557607618E-2</v>
      </c>
      <c r="BP125" s="42"/>
      <c r="BQ125" s="22">
        <v>303868.60879999999</v>
      </c>
      <c r="BR125" s="22">
        <v>6168.0797999999995</v>
      </c>
      <c r="BS125" s="22">
        <f t="shared" si="129"/>
        <v>297700.52899999998</v>
      </c>
      <c r="BT125" s="26">
        <f t="shared" si="130"/>
        <v>451.50219999999899</v>
      </c>
      <c r="BU125" s="22">
        <v>0</v>
      </c>
      <c r="BV125" s="22">
        <f t="shared" si="131"/>
        <v>14189.055128571461</v>
      </c>
      <c r="BW125" s="22">
        <f t="shared" si="132"/>
        <v>13737.552928571473</v>
      </c>
      <c r="BX125" s="32">
        <f t="shared" si="133"/>
        <v>4.669470526950812E-2</v>
      </c>
      <c r="BY125" s="32">
        <f t="shared" si="134"/>
        <v>4.6145544231033175E-2</v>
      </c>
      <c r="BZ125" s="42"/>
      <c r="CA125" s="22">
        <v>304051.0826914286</v>
      </c>
      <c r="CB125" s="22">
        <v>6168.0797999999995</v>
      </c>
      <c r="CC125" s="22">
        <f t="shared" si="135"/>
        <v>297883.00289142859</v>
      </c>
      <c r="CD125" s="26">
        <f t="shared" si="136"/>
        <v>451.50219999999899</v>
      </c>
      <c r="CE125" s="22">
        <v>0</v>
      </c>
      <c r="CF125" s="22">
        <f t="shared" si="137"/>
        <v>14371.529020000075</v>
      </c>
      <c r="CG125" s="22">
        <f t="shared" si="138"/>
        <v>13920.026820000086</v>
      </c>
      <c r="CH125" s="32">
        <f t="shared" si="139"/>
        <v>4.7266824024386929E-2</v>
      </c>
      <c r="CI125" s="32">
        <f t="shared" si="140"/>
        <v>4.6729845895482701E-2</v>
      </c>
      <c r="CJ125" s="42"/>
      <c r="CK125" s="22">
        <v>303956.96840571426</v>
      </c>
      <c r="CL125" s="22">
        <v>6168.0797999999995</v>
      </c>
      <c r="CM125" s="22">
        <f t="shared" si="141"/>
        <v>297788.88860571425</v>
      </c>
      <c r="CN125" s="26">
        <f t="shared" si="142"/>
        <v>451.50219999999899</v>
      </c>
      <c r="CO125" s="22">
        <v>0</v>
      </c>
      <c r="CP125" s="22">
        <f t="shared" si="143"/>
        <v>14277.414734285732</v>
      </c>
      <c r="CQ125" s="22">
        <f t="shared" si="144"/>
        <v>13825.912534285744</v>
      </c>
      <c r="CR125" s="32">
        <f t="shared" si="145"/>
        <v>4.6971828970305399E-2</v>
      </c>
      <c r="CS125" s="32">
        <f t="shared" si="146"/>
        <v>4.6428570921569434E-2</v>
      </c>
      <c r="CT125" s="42"/>
      <c r="CU125" s="22">
        <v>304145.19697714283</v>
      </c>
      <c r="CV125" s="22">
        <v>6168.0797999999995</v>
      </c>
      <c r="CW125" s="22">
        <f t="shared" si="147"/>
        <v>297977.11717714282</v>
      </c>
      <c r="CX125" s="26">
        <f t="shared" si="148"/>
        <v>451.50219999999899</v>
      </c>
      <c r="CY125" s="22">
        <v>0</v>
      </c>
      <c r="CZ125" s="22">
        <f t="shared" si="149"/>
        <v>14465.6433057143</v>
      </c>
      <c r="DA125" s="22">
        <f t="shared" si="150"/>
        <v>14014.141105714312</v>
      </c>
      <c r="DB125" s="32">
        <f t="shared" si="151"/>
        <v>4.7561636512712793E-2</v>
      </c>
      <c r="DC125" s="32">
        <f t="shared" si="152"/>
        <v>4.7030930557607618E-2</v>
      </c>
      <c r="DD125" s="42"/>
      <c r="DE125" s="22">
        <v>304145.19697714283</v>
      </c>
      <c r="DF125" s="22">
        <v>6168.0797999999995</v>
      </c>
      <c r="DG125" s="22">
        <f t="shared" si="153"/>
        <v>297977.11717714282</v>
      </c>
      <c r="DH125" s="26">
        <f t="shared" si="154"/>
        <v>451.50219999999899</v>
      </c>
      <c r="DI125" s="22">
        <v>0</v>
      </c>
      <c r="DJ125" s="22">
        <f t="shared" si="155"/>
        <v>14465.6433057143</v>
      </c>
      <c r="DK125" s="22">
        <f t="shared" si="156"/>
        <v>14014.141105714312</v>
      </c>
      <c r="DL125" s="32">
        <f t="shared" si="157"/>
        <v>4.7561636512712793E-2</v>
      </c>
      <c r="DM125" s="32">
        <f t="shared" si="158"/>
        <v>4.7030930557607618E-2</v>
      </c>
      <c r="DN125" s="42"/>
      <c r="DO125" s="22">
        <v>304145.19697714283</v>
      </c>
      <c r="DP125" s="22">
        <v>6168.0797999999995</v>
      </c>
      <c r="DQ125" s="22">
        <f t="shared" si="159"/>
        <v>297977.11717714282</v>
      </c>
      <c r="DR125" s="26">
        <f t="shared" si="160"/>
        <v>451.50219999999899</v>
      </c>
      <c r="DS125" s="22">
        <v>0</v>
      </c>
      <c r="DT125" s="22">
        <f t="shared" si="161"/>
        <v>14465.6433057143</v>
      </c>
      <c r="DU125" s="22">
        <f t="shared" si="162"/>
        <v>14014.141105714312</v>
      </c>
      <c r="DV125" s="32">
        <f t="shared" si="163"/>
        <v>4.7561636512712793E-2</v>
      </c>
      <c r="DW125" s="32">
        <f t="shared" si="164"/>
        <v>4.7030930557607618E-2</v>
      </c>
      <c r="DX125" s="42"/>
      <c r="DY125" s="22">
        <v>304145.19697714283</v>
      </c>
      <c r="DZ125" s="22">
        <v>6168.0797999999995</v>
      </c>
      <c r="EA125" s="22">
        <f t="shared" si="165"/>
        <v>297977.11717714282</v>
      </c>
      <c r="EB125" s="26">
        <f t="shared" si="166"/>
        <v>451.50219999999899</v>
      </c>
      <c r="EC125" s="22">
        <v>0</v>
      </c>
      <c r="ED125" s="22">
        <f t="shared" si="167"/>
        <v>14465.6433057143</v>
      </c>
      <c r="EE125" s="22">
        <f t="shared" si="168"/>
        <v>14014.141105714312</v>
      </c>
      <c r="EF125" s="32">
        <f t="shared" si="169"/>
        <v>4.7561636512712793E-2</v>
      </c>
      <c r="EG125" s="32">
        <f t="shared" si="170"/>
        <v>4.7030930557607618E-2</v>
      </c>
      <c r="EH125" s="42"/>
      <c r="EI125" s="45">
        <v>0</v>
      </c>
    </row>
    <row r="126" spans="1:139" x14ac:dyDescent="0.3">
      <c r="A126" s="20">
        <v>8913081</v>
      </c>
      <c r="B126" s="20" t="s">
        <v>238</v>
      </c>
      <c r="C126" s="21">
        <v>369</v>
      </c>
      <c r="D126" s="22">
        <v>1599776.68</v>
      </c>
      <c r="E126" s="22">
        <v>25991.68</v>
      </c>
      <c r="F126" s="22">
        <f t="shared" si="92"/>
        <v>1573785</v>
      </c>
      <c r="G126" s="11"/>
      <c r="H126" s="34">
        <v>369</v>
      </c>
      <c r="I126" s="22">
        <v>1652648.0719999999</v>
      </c>
      <c r="J126" s="22">
        <v>27203.072</v>
      </c>
      <c r="K126" s="22">
        <f t="shared" si="93"/>
        <v>1625445</v>
      </c>
      <c r="L126" s="26">
        <f t="shared" si="94"/>
        <v>1211.3919999999998</v>
      </c>
      <c r="M126" s="22">
        <v>0</v>
      </c>
      <c r="N126" s="22">
        <f t="shared" si="95"/>
        <v>52871.391999999993</v>
      </c>
      <c r="O126" s="22">
        <f t="shared" si="96"/>
        <v>51660</v>
      </c>
      <c r="P126" s="32">
        <f t="shared" si="97"/>
        <v>3.1991924291549956E-2</v>
      </c>
      <c r="Q126" s="32">
        <f t="shared" si="98"/>
        <v>3.1782065834279227E-2</v>
      </c>
      <c r="R126" s="11"/>
      <c r="S126" s="22">
        <v>1652648.0719999999</v>
      </c>
      <c r="T126" s="22">
        <v>27203.072</v>
      </c>
      <c r="U126" s="22">
        <f t="shared" si="99"/>
        <v>1625445</v>
      </c>
      <c r="V126" s="26">
        <f t="shared" si="100"/>
        <v>1211.3919999999998</v>
      </c>
      <c r="W126" s="22">
        <v>0</v>
      </c>
      <c r="X126" s="22">
        <f t="shared" si="101"/>
        <v>52871.391999999993</v>
      </c>
      <c r="Y126" s="22">
        <f t="shared" si="102"/>
        <v>51660</v>
      </c>
      <c r="Z126" s="32">
        <f t="shared" si="103"/>
        <v>3.1991924291549956E-2</v>
      </c>
      <c r="AA126" s="32">
        <f t="shared" si="104"/>
        <v>3.1782065834279227E-2</v>
      </c>
      <c r="AB126" s="42"/>
      <c r="AC126" s="22">
        <v>1652648.0719999999</v>
      </c>
      <c r="AD126" s="22">
        <v>27203.072</v>
      </c>
      <c r="AE126" s="22">
        <f t="shared" si="105"/>
        <v>1625445</v>
      </c>
      <c r="AF126" s="26">
        <f t="shared" si="106"/>
        <v>1211.3919999999998</v>
      </c>
      <c r="AG126" s="22">
        <v>0</v>
      </c>
      <c r="AH126" s="22">
        <f t="shared" si="107"/>
        <v>52871.391999999993</v>
      </c>
      <c r="AI126" s="22">
        <f t="shared" si="108"/>
        <v>51660</v>
      </c>
      <c r="AJ126" s="32">
        <f t="shared" si="109"/>
        <v>3.1991924291549956E-2</v>
      </c>
      <c r="AK126" s="32">
        <f t="shared" si="110"/>
        <v>3.1782065834279227E-2</v>
      </c>
      <c r="AL126" s="11"/>
      <c r="AM126" s="22">
        <v>1652648.0719999999</v>
      </c>
      <c r="AN126" s="22">
        <v>27203.072</v>
      </c>
      <c r="AO126" s="22">
        <f t="shared" si="111"/>
        <v>1625445</v>
      </c>
      <c r="AP126" s="26">
        <f t="shared" si="112"/>
        <v>1211.3919999999998</v>
      </c>
      <c r="AQ126" s="22">
        <v>0</v>
      </c>
      <c r="AR126" s="22">
        <f t="shared" si="113"/>
        <v>52871.391999999993</v>
      </c>
      <c r="AS126" s="22">
        <f t="shared" si="114"/>
        <v>51660</v>
      </c>
      <c r="AT126" s="32">
        <f t="shared" si="115"/>
        <v>3.1991924291549956E-2</v>
      </c>
      <c r="AU126" s="32">
        <f t="shared" si="116"/>
        <v>3.1782065834279227E-2</v>
      </c>
      <c r="AV126" s="42"/>
      <c r="AW126" s="22">
        <v>1652648.0719999999</v>
      </c>
      <c r="AX126" s="22">
        <v>27203.072</v>
      </c>
      <c r="AY126" s="22">
        <f t="shared" si="117"/>
        <v>1625445</v>
      </c>
      <c r="AZ126" s="26">
        <f t="shared" si="118"/>
        <v>1211.3919999999998</v>
      </c>
      <c r="BA126" s="22">
        <v>0</v>
      </c>
      <c r="BB126" s="22">
        <f t="shared" si="119"/>
        <v>52871.391999999993</v>
      </c>
      <c r="BC126" s="22">
        <f t="shared" si="120"/>
        <v>51660</v>
      </c>
      <c r="BD126" s="32">
        <f t="shared" si="121"/>
        <v>3.1991924291549956E-2</v>
      </c>
      <c r="BE126" s="32">
        <f t="shared" si="122"/>
        <v>3.1782065834279227E-2</v>
      </c>
      <c r="BF126" s="11"/>
      <c r="BG126" s="22">
        <v>1652648.0719999999</v>
      </c>
      <c r="BH126" s="22">
        <v>27203.072</v>
      </c>
      <c r="BI126" s="22">
        <f t="shared" si="123"/>
        <v>1625445</v>
      </c>
      <c r="BJ126" s="26">
        <f t="shared" si="124"/>
        <v>1211.3919999999998</v>
      </c>
      <c r="BK126" s="22">
        <v>0</v>
      </c>
      <c r="BL126" s="22">
        <f t="shared" si="125"/>
        <v>52871.391999999993</v>
      </c>
      <c r="BM126" s="22">
        <f t="shared" si="126"/>
        <v>51660</v>
      </c>
      <c r="BN126" s="32">
        <f t="shared" si="127"/>
        <v>3.1991924291549956E-2</v>
      </c>
      <c r="BO126" s="32">
        <f t="shared" si="128"/>
        <v>3.1782065834279227E-2</v>
      </c>
      <c r="BP126" s="42"/>
      <c r="BQ126" s="22">
        <v>1652648.0719999999</v>
      </c>
      <c r="BR126" s="22">
        <v>27203.072</v>
      </c>
      <c r="BS126" s="22">
        <f t="shared" si="129"/>
        <v>1625445</v>
      </c>
      <c r="BT126" s="26">
        <f t="shared" si="130"/>
        <v>1211.3919999999998</v>
      </c>
      <c r="BU126" s="22">
        <v>0</v>
      </c>
      <c r="BV126" s="22">
        <f t="shared" si="131"/>
        <v>52871.391999999993</v>
      </c>
      <c r="BW126" s="22">
        <f t="shared" si="132"/>
        <v>51660</v>
      </c>
      <c r="BX126" s="32">
        <f t="shared" si="133"/>
        <v>3.1991924291549956E-2</v>
      </c>
      <c r="BY126" s="32">
        <f t="shared" si="134"/>
        <v>3.1782065834279227E-2</v>
      </c>
      <c r="BZ126" s="42"/>
      <c r="CA126" s="22">
        <v>1652648.0719999999</v>
      </c>
      <c r="CB126" s="22">
        <v>27203.072</v>
      </c>
      <c r="CC126" s="22">
        <f t="shared" si="135"/>
        <v>1625445</v>
      </c>
      <c r="CD126" s="26">
        <f t="shared" si="136"/>
        <v>1211.3919999999998</v>
      </c>
      <c r="CE126" s="22">
        <v>0</v>
      </c>
      <c r="CF126" s="22">
        <f t="shared" si="137"/>
        <v>52871.391999999993</v>
      </c>
      <c r="CG126" s="22">
        <f t="shared" si="138"/>
        <v>51660</v>
      </c>
      <c r="CH126" s="32">
        <f t="shared" si="139"/>
        <v>3.1991924291549956E-2</v>
      </c>
      <c r="CI126" s="32">
        <f t="shared" si="140"/>
        <v>3.1782065834279227E-2</v>
      </c>
      <c r="CJ126" s="42"/>
      <c r="CK126" s="22">
        <v>1652648.0719999999</v>
      </c>
      <c r="CL126" s="22">
        <v>27203.072</v>
      </c>
      <c r="CM126" s="22">
        <f t="shared" si="141"/>
        <v>1625445</v>
      </c>
      <c r="CN126" s="26">
        <f t="shared" si="142"/>
        <v>1211.3919999999998</v>
      </c>
      <c r="CO126" s="22">
        <v>0</v>
      </c>
      <c r="CP126" s="22">
        <f t="shared" si="143"/>
        <v>52871.391999999993</v>
      </c>
      <c r="CQ126" s="22">
        <f t="shared" si="144"/>
        <v>51660</v>
      </c>
      <c r="CR126" s="32">
        <f t="shared" si="145"/>
        <v>3.1991924291549956E-2</v>
      </c>
      <c r="CS126" s="32">
        <f t="shared" si="146"/>
        <v>3.1782065834279227E-2</v>
      </c>
      <c r="CT126" s="42"/>
      <c r="CU126" s="22">
        <v>1652648.0719999999</v>
      </c>
      <c r="CV126" s="22">
        <v>27203.072</v>
      </c>
      <c r="CW126" s="22">
        <f t="shared" si="147"/>
        <v>1625445</v>
      </c>
      <c r="CX126" s="26">
        <f t="shared" si="148"/>
        <v>1211.3919999999998</v>
      </c>
      <c r="CY126" s="22">
        <v>0</v>
      </c>
      <c r="CZ126" s="22">
        <f t="shared" si="149"/>
        <v>52871.391999999993</v>
      </c>
      <c r="DA126" s="22">
        <f t="shared" si="150"/>
        <v>51660</v>
      </c>
      <c r="DB126" s="32">
        <f t="shared" si="151"/>
        <v>3.1991924291549956E-2</v>
      </c>
      <c r="DC126" s="32">
        <f t="shared" si="152"/>
        <v>3.1782065834279227E-2</v>
      </c>
      <c r="DD126" s="42"/>
      <c r="DE126" s="22">
        <v>1652648.0719999999</v>
      </c>
      <c r="DF126" s="22">
        <v>27203.072</v>
      </c>
      <c r="DG126" s="22">
        <f t="shared" si="153"/>
        <v>1625445</v>
      </c>
      <c r="DH126" s="26">
        <f t="shared" si="154"/>
        <v>1211.3919999999998</v>
      </c>
      <c r="DI126" s="22">
        <v>0</v>
      </c>
      <c r="DJ126" s="22">
        <f t="shared" si="155"/>
        <v>52871.391999999993</v>
      </c>
      <c r="DK126" s="22">
        <f t="shared" si="156"/>
        <v>51660</v>
      </c>
      <c r="DL126" s="32">
        <f t="shared" si="157"/>
        <v>3.1991924291549956E-2</v>
      </c>
      <c r="DM126" s="32">
        <f t="shared" si="158"/>
        <v>3.1782065834279227E-2</v>
      </c>
      <c r="DN126" s="42"/>
      <c r="DO126" s="22">
        <v>1652648.0719999999</v>
      </c>
      <c r="DP126" s="22">
        <v>27203.072</v>
      </c>
      <c r="DQ126" s="22">
        <f t="shared" si="159"/>
        <v>1625445</v>
      </c>
      <c r="DR126" s="26">
        <f t="shared" si="160"/>
        <v>1211.3919999999998</v>
      </c>
      <c r="DS126" s="22">
        <v>0</v>
      </c>
      <c r="DT126" s="22">
        <f t="shared" si="161"/>
        <v>52871.391999999993</v>
      </c>
      <c r="DU126" s="22">
        <f t="shared" si="162"/>
        <v>51660</v>
      </c>
      <c r="DV126" s="32">
        <f t="shared" si="163"/>
        <v>3.1991924291549956E-2</v>
      </c>
      <c r="DW126" s="32">
        <f t="shared" si="164"/>
        <v>3.1782065834279227E-2</v>
      </c>
      <c r="DX126" s="42"/>
      <c r="DY126" s="22">
        <v>1652648.0719999999</v>
      </c>
      <c r="DZ126" s="22">
        <v>27203.072</v>
      </c>
      <c r="EA126" s="22">
        <f t="shared" si="165"/>
        <v>1625445</v>
      </c>
      <c r="EB126" s="26">
        <f t="shared" si="166"/>
        <v>1211.3919999999998</v>
      </c>
      <c r="EC126" s="22">
        <v>0</v>
      </c>
      <c r="ED126" s="22">
        <f t="shared" si="167"/>
        <v>52871.391999999993</v>
      </c>
      <c r="EE126" s="22">
        <f t="shared" si="168"/>
        <v>51660</v>
      </c>
      <c r="EF126" s="32">
        <f t="shared" si="169"/>
        <v>3.1991924291549956E-2</v>
      </c>
      <c r="EG126" s="32">
        <f t="shared" si="170"/>
        <v>3.1782065834279227E-2</v>
      </c>
      <c r="EH126" s="42"/>
      <c r="EI126" s="45">
        <v>0</v>
      </c>
    </row>
    <row r="127" spans="1:139" x14ac:dyDescent="0.3">
      <c r="A127" s="20">
        <v>8913084</v>
      </c>
      <c r="B127" s="20" t="s">
        <v>239</v>
      </c>
      <c r="C127" s="21">
        <v>90</v>
      </c>
      <c r="D127" s="22">
        <v>473824.87610243662</v>
      </c>
      <c r="E127" s="22">
        <v>6919.0423999999994</v>
      </c>
      <c r="F127" s="22">
        <f t="shared" si="92"/>
        <v>466905.83370243665</v>
      </c>
      <c r="G127" s="11"/>
      <c r="H127" s="34">
        <v>90</v>
      </c>
      <c r="I127" s="22">
        <v>511565.9956913002</v>
      </c>
      <c r="J127" s="22">
        <v>7038.9856</v>
      </c>
      <c r="K127" s="22">
        <f t="shared" si="93"/>
        <v>504527.01009130018</v>
      </c>
      <c r="L127" s="26">
        <f t="shared" si="94"/>
        <v>119.94320000000062</v>
      </c>
      <c r="M127" s="22">
        <v>0</v>
      </c>
      <c r="N127" s="22">
        <f t="shared" si="95"/>
        <v>37741.11958886357</v>
      </c>
      <c r="O127" s="22">
        <f t="shared" si="96"/>
        <v>37621.176388863532</v>
      </c>
      <c r="P127" s="32">
        <f t="shared" si="97"/>
        <v>7.3775661218182492E-2</v>
      </c>
      <c r="Q127" s="32">
        <f t="shared" si="98"/>
        <v>7.4567219665911511E-2</v>
      </c>
      <c r="R127" s="11"/>
      <c r="S127" s="22">
        <v>511565.9956913002</v>
      </c>
      <c r="T127" s="22">
        <v>7038.9856</v>
      </c>
      <c r="U127" s="22">
        <f t="shared" si="99"/>
        <v>504527.01009130018</v>
      </c>
      <c r="V127" s="26">
        <f t="shared" si="100"/>
        <v>119.94320000000062</v>
      </c>
      <c r="W127" s="22">
        <v>0</v>
      </c>
      <c r="X127" s="22">
        <f t="shared" si="101"/>
        <v>37741.11958886357</v>
      </c>
      <c r="Y127" s="22">
        <f t="shared" si="102"/>
        <v>37621.176388863532</v>
      </c>
      <c r="Z127" s="32">
        <f t="shared" si="103"/>
        <v>7.3775661218182492E-2</v>
      </c>
      <c r="AA127" s="32">
        <f t="shared" si="104"/>
        <v>7.4567219665911511E-2</v>
      </c>
      <c r="AB127" s="42"/>
      <c r="AC127" s="22">
        <v>511565.9956913002</v>
      </c>
      <c r="AD127" s="22">
        <v>7038.9856</v>
      </c>
      <c r="AE127" s="22">
        <f t="shared" si="105"/>
        <v>504527.01009130018</v>
      </c>
      <c r="AF127" s="26">
        <f t="shared" si="106"/>
        <v>119.94320000000062</v>
      </c>
      <c r="AG127" s="22">
        <v>0</v>
      </c>
      <c r="AH127" s="22">
        <f t="shared" si="107"/>
        <v>37741.11958886357</v>
      </c>
      <c r="AI127" s="22">
        <f t="shared" si="108"/>
        <v>37621.176388863532</v>
      </c>
      <c r="AJ127" s="32">
        <f t="shared" si="109"/>
        <v>7.3775661218182492E-2</v>
      </c>
      <c r="AK127" s="32">
        <f t="shared" si="110"/>
        <v>7.4567219665911511E-2</v>
      </c>
      <c r="AL127" s="11"/>
      <c r="AM127" s="22">
        <v>511565.9956913002</v>
      </c>
      <c r="AN127" s="22">
        <v>7038.9856</v>
      </c>
      <c r="AO127" s="22">
        <f t="shared" si="111"/>
        <v>504527.01009130018</v>
      </c>
      <c r="AP127" s="26">
        <f t="shared" si="112"/>
        <v>119.94320000000062</v>
      </c>
      <c r="AQ127" s="22">
        <v>0</v>
      </c>
      <c r="AR127" s="22">
        <f t="shared" si="113"/>
        <v>37741.11958886357</v>
      </c>
      <c r="AS127" s="22">
        <f t="shared" si="114"/>
        <v>37621.176388863532</v>
      </c>
      <c r="AT127" s="32">
        <f t="shared" si="115"/>
        <v>7.3775661218182492E-2</v>
      </c>
      <c r="AU127" s="32">
        <f t="shared" si="116"/>
        <v>7.4567219665911511E-2</v>
      </c>
      <c r="AV127" s="42"/>
      <c r="AW127" s="22">
        <v>511565.9956913002</v>
      </c>
      <c r="AX127" s="22">
        <v>7038.9856</v>
      </c>
      <c r="AY127" s="22">
        <f t="shared" si="117"/>
        <v>504527.01009130018</v>
      </c>
      <c r="AZ127" s="26">
        <f t="shared" si="118"/>
        <v>119.94320000000062</v>
      </c>
      <c r="BA127" s="22">
        <v>0</v>
      </c>
      <c r="BB127" s="22">
        <f t="shared" si="119"/>
        <v>37741.11958886357</v>
      </c>
      <c r="BC127" s="22">
        <f t="shared" si="120"/>
        <v>37621.176388863532</v>
      </c>
      <c r="BD127" s="32">
        <f t="shared" si="121"/>
        <v>7.3775661218182492E-2</v>
      </c>
      <c r="BE127" s="32">
        <f t="shared" si="122"/>
        <v>7.4567219665911511E-2</v>
      </c>
      <c r="BF127" s="11"/>
      <c r="BG127" s="22">
        <v>511565.9956913002</v>
      </c>
      <c r="BH127" s="22">
        <v>7038.9856</v>
      </c>
      <c r="BI127" s="22">
        <f t="shared" si="123"/>
        <v>504527.01009130018</v>
      </c>
      <c r="BJ127" s="26">
        <f t="shared" si="124"/>
        <v>119.94320000000062</v>
      </c>
      <c r="BK127" s="22">
        <v>0</v>
      </c>
      <c r="BL127" s="22">
        <f t="shared" si="125"/>
        <v>37741.11958886357</v>
      </c>
      <c r="BM127" s="22">
        <f t="shared" si="126"/>
        <v>37621.176388863532</v>
      </c>
      <c r="BN127" s="32">
        <f t="shared" si="127"/>
        <v>7.3775661218182492E-2</v>
      </c>
      <c r="BO127" s="32">
        <f t="shared" si="128"/>
        <v>7.4567219665911511E-2</v>
      </c>
      <c r="BP127" s="42"/>
      <c r="BQ127" s="22">
        <v>510670.0772389925</v>
      </c>
      <c r="BR127" s="22">
        <v>7038.9856</v>
      </c>
      <c r="BS127" s="22">
        <f t="shared" si="129"/>
        <v>503631.09163899248</v>
      </c>
      <c r="BT127" s="26">
        <f t="shared" si="130"/>
        <v>119.94320000000062</v>
      </c>
      <c r="BU127" s="22">
        <v>0</v>
      </c>
      <c r="BV127" s="22">
        <f t="shared" si="131"/>
        <v>36845.201136555872</v>
      </c>
      <c r="BW127" s="22">
        <f t="shared" si="132"/>
        <v>36725.257936555834</v>
      </c>
      <c r="BX127" s="32">
        <f t="shared" si="133"/>
        <v>7.2150695289930594E-2</v>
      </c>
      <c r="BY127" s="32">
        <f t="shared" si="134"/>
        <v>7.2920950565301568E-2</v>
      </c>
      <c r="BZ127" s="42"/>
      <c r="CA127" s="22">
        <v>511306.02646053093</v>
      </c>
      <c r="CB127" s="22">
        <v>7038.9856</v>
      </c>
      <c r="CC127" s="22">
        <f t="shared" si="135"/>
        <v>504267.04086053092</v>
      </c>
      <c r="CD127" s="26">
        <f t="shared" si="136"/>
        <v>119.94320000000062</v>
      </c>
      <c r="CE127" s="22">
        <v>0</v>
      </c>
      <c r="CF127" s="22">
        <f t="shared" si="137"/>
        <v>37481.15035809431</v>
      </c>
      <c r="CG127" s="22">
        <f t="shared" si="138"/>
        <v>37361.207158094272</v>
      </c>
      <c r="CH127" s="32">
        <f t="shared" si="139"/>
        <v>7.3304730275827443E-2</v>
      </c>
      <c r="CI127" s="32">
        <f t="shared" si="140"/>
        <v>7.4090123150498649E-2</v>
      </c>
      <c r="CJ127" s="42"/>
      <c r="CK127" s="22">
        <v>511046.05722976173</v>
      </c>
      <c r="CL127" s="22">
        <v>7038.9856</v>
      </c>
      <c r="CM127" s="22">
        <f t="shared" si="141"/>
        <v>504007.07162976172</v>
      </c>
      <c r="CN127" s="26">
        <f t="shared" si="142"/>
        <v>119.94320000000062</v>
      </c>
      <c r="CO127" s="22">
        <v>0</v>
      </c>
      <c r="CP127" s="22">
        <f t="shared" si="143"/>
        <v>37221.181127325108</v>
      </c>
      <c r="CQ127" s="22">
        <f t="shared" si="144"/>
        <v>37101.23792732507</v>
      </c>
      <c r="CR127" s="32">
        <f t="shared" si="145"/>
        <v>7.2833320208144758E-2</v>
      </c>
      <c r="CS127" s="32">
        <f t="shared" si="146"/>
        <v>7.3612534457808659E-2</v>
      </c>
      <c r="CT127" s="42"/>
      <c r="CU127" s="22">
        <v>511565.9956913002</v>
      </c>
      <c r="CV127" s="22">
        <v>7038.9856</v>
      </c>
      <c r="CW127" s="22">
        <f t="shared" si="147"/>
        <v>504527.01009130018</v>
      </c>
      <c r="CX127" s="26">
        <f t="shared" si="148"/>
        <v>119.94320000000062</v>
      </c>
      <c r="CY127" s="22">
        <v>0</v>
      </c>
      <c r="CZ127" s="22">
        <f t="shared" si="149"/>
        <v>37741.11958886357</v>
      </c>
      <c r="DA127" s="22">
        <f t="shared" si="150"/>
        <v>37621.176388863532</v>
      </c>
      <c r="DB127" s="32">
        <f t="shared" si="151"/>
        <v>7.3775661218182492E-2</v>
      </c>
      <c r="DC127" s="32">
        <f t="shared" si="152"/>
        <v>7.4567219665911511E-2</v>
      </c>
      <c r="DD127" s="42"/>
      <c r="DE127" s="22">
        <v>511565.9956913002</v>
      </c>
      <c r="DF127" s="22">
        <v>7038.9856</v>
      </c>
      <c r="DG127" s="22">
        <f t="shared" si="153"/>
        <v>504527.01009130018</v>
      </c>
      <c r="DH127" s="26">
        <f t="shared" si="154"/>
        <v>119.94320000000062</v>
      </c>
      <c r="DI127" s="22">
        <v>0</v>
      </c>
      <c r="DJ127" s="22">
        <f t="shared" si="155"/>
        <v>37741.11958886357</v>
      </c>
      <c r="DK127" s="22">
        <f t="shared" si="156"/>
        <v>37621.176388863532</v>
      </c>
      <c r="DL127" s="32">
        <f t="shared" si="157"/>
        <v>7.3775661218182492E-2</v>
      </c>
      <c r="DM127" s="32">
        <f t="shared" si="158"/>
        <v>7.4567219665911511E-2</v>
      </c>
      <c r="DN127" s="42"/>
      <c r="DO127" s="22">
        <v>511565.9956913002</v>
      </c>
      <c r="DP127" s="22">
        <v>7038.9856</v>
      </c>
      <c r="DQ127" s="22">
        <f t="shared" si="159"/>
        <v>504527.01009130018</v>
      </c>
      <c r="DR127" s="26">
        <f t="shared" si="160"/>
        <v>119.94320000000062</v>
      </c>
      <c r="DS127" s="22">
        <v>0</v>
      </c>
      <c r="DT127" s="22">
        <f t="shared" si="161"/>
        <v>37741.11958886357</v>
      </c>
      <c r="DU127" s="22">
        <f t="shared" si="162"/>
        <v>37621.176388863532</v>
      </c>
      <c r="DV127" s="32">
        <f t="shared" si="163"/>
        <v>7.3775661218182492E-2</v>
      </c>
      <c r="DW127" s="32">
        <f t="shared" si="164"/>
        <v>7.4567219665911511E-2</v>
      </c>
      <c r="DX127" s="42"/>
      <c r="DY127" s="22">
        <v>511565.9956913002</v>
      </c>
      <c r="DZ127" s="22">
        <v>7038.9856</v>
      </c>
      <c r="EA127" s="22">
        <f t="shared" si="165"/>
        <v>504527.01009130018</v>
      </c>
      <c r="EB127" s="26">
        <f t="shared" si="166"/>
        <v>119.94320000000062</v>
      </c>
      <c r="EC127" s="22">
        <v>0</v>
      </c>
      <c r="ED127" s="22">
        <f t="shared" si="167"/>
        <v>37741.11958886357</v>
      </c>
      <c r="EE127" s="22">
        <f t="shared" si="168"/>
        <v>37621.176388863532</v>
      </c>
      <c r="EF127" s="32">
        <f t="shared" si="169"/>
        <v>7.3775661218182492E-2</v>
      </c>
      <c r="EG127" s="32">
        <f t="shared" si="170"/>
        <v>7.4567219665911511E-2</v>
      </c>
      <c r="EH127" s="42"/>
      <c r="EI127" s="45">
        <v>-12371.183027341476</v>
      </c>
    </row>
    <row r="128" spans="1:139" x14ac:dyDescent="0.3">
      <c r="A128" s="20">
        <v>8913087</v>
      </c>
      <c r="B128" s="20" t="s">
        <v>240</v>
      </c>
      <c r="C128" s="21">
        <v>142</v>
      </c>
      <c r="D128" s="22">
        <v>680454.05660363939</v>
      </c>
      <c r="E128" s="22">
        <v>11427.359399999999</v>
      </c>
      <c r="F128" s="22">
        <f t="shared" si="92"/>
        <v>669026.69720363943</v>
      </c>
      <c r="G128" s="11"/>
      <c r="H128" s="34">
        <v>142</v>
      </c>
      <c r="I128" s="22">
        <v>716499.75331210042</v>
      </c>
      <c r="J128" s="22">
        <v>11859.3876</v>
      </c>
      <c r="K128" s="22">
        <f t="shared" si="93"/>
        <v>704640.36571210041</v>
      </c>
      <c r="L128" s="26">
        <f t="shared" si="94"/>
        <v>432.02820000000065</v>
      </c>
      <c r="M128" s="22">
        <v>0</v>
      </c>
      <c r="N128" s="22">
        <f t="shared" si="95"/>
        <v>36045.696708461037</v>
      </c>
      <c r="O128" s="22">
        <f t="shared" si="96"/>
        <v>35613.668508460978</v>
      </c>
      <c r="P128" s="32">
        <f t="shared" si="97"/>
        <v>5.030803784905126E-2</v>
      </c>
      <c r="Q128" s="32">
        <f t="shared" si="98"/>
        <v>5.0541624126898076E-2</v>
      </c>
      <c r="R128" s="11"/>
      <c r="S128" s="22">
        <v>716499.75331210042</v>
      </c>
      <c r="T128" s="22">
        <v>11859.3876</v>
      </c>
      <c r="U128" s="22">
        <f t="shared" si="99"/>
        <v>704640.36571210041</v>
      </c>
      <c r="V128" s="26">
        <f t="shared" si="100"/>
        <v>432.02820000000065</v>
      </c>
      <c r="W128" s="22">
        <v>0</v>
      </c>
      <c r="X128" s="22">
        <f t="shared" si="101"/>
        <v>36045.696708461037</v>
      </c>
      <c r="Y128" s="22">
        <f t="shared" si="102"/>
        <v>35613.668508460978</v>
      </c>
      <c r="Z128" s="32">
        <f t="shared" si="103"/>
        <v>5.030803784905126E-2</v>
      </c>
      <c r="AA128" s="32">
        <f t="shared" si="104"/>
        <v>5.0541624126898076E-2</v>
      </c>
      <c r="AB128" s="42"/>
      <c r="AC128" s="22">
        <v>716499.75331210042</v>
      </c>
      <c r="AD128" s="22">
        <v>11859.3876</v>
      </c>
      <c r="AE128" s="22">
        <f t="shared" si="105"/>
        <v>704640.36571210041</v>
      </c>
      <c r="AF128" s="26">
        <f t="shared" si="106"/>
        <v>432.02820000000065</v>
      </c>
      <c r="AG128" s="22">
        <v>0</v>
      </c>
      <c r="AH128" s="22">
        <f t="shared" si="107"/>
        <v>36045.696708461037</v>
      </c>
      <c r="AI128" s="22">
        <f t="shared" si="108"/>
        <v>35613.668508460978</v>
      </c>
      <c r="AJ128" s="32">
        <f t="shared" si="109"/>
        <v>5.030803784905126E-2</v>
      </c>
      <c r="AK128" s="32">
        <f t="shared" si="110"/>
        <v>5.0541624126898076E-2</v>
      </c>
      <c r="AL128" s="11"/>
      <c r="AM128" s="22">
        <v>716499.75331210042</v>
      </c>
      <c r="AN128" s="22">
        <v>11859.3876</v>
      </c>
      <c r="AO128" s="22">
        <f t="shared" si="111"/>
        <v>704640.36571210041</v>
      </c>
      <c r="AP128" s="26">
        <f t="shared" si="112"/>
        <v>432.02820000000065</v>
      </c>
      <c r="AQ128" s="22">
        <v>0</v>
      </c>
      <c r="AR128" s="22">
        <f t="shared" si="113"/>
        <v>36045.696708461037</v>
      </c>
      <c r="AS128" s="22">
        <f t="shared" si="114"/>
        <v>35613.668508460978</v>
      </c>
      <c r="AT128" s="32">
        <f t="shared" si="115"/>
        <v>5.030803784905126E-2</v>
      </c>
      <c r="AU128" s="32">
        <f t="shared" si="116"/>
        <v>5.0541624126898076E-2</v>
      </c>
      <c r="AV128" s="42"/>
      <c r="AW128" s="22">
        <v>716499.75331210042</v>
      </c>
      <c r="AX128" s="22">
        <v>11859.3876</v>
      </c>
      <c r="AY128" s="22">
        <f t="shared" si="117"/>
        <v>704640.36571210041</v>
      </c>
      <c r="AZ128" s="26">
        <f t="shared" si="118"/>
        <v>432.02820000000065</v>
      </c>
      <c r="BA128" s="22">
        <v>0</v>
      </c>
      <c r="BB128" s="22">
        <f t="shared" si="119"/>
        <v>36045.696708461037</v>
      </c>
      <c r="BC128" s="22">
        <f t="shared" si="120"/>
        <v>35613.668508460978</v>
      </c>
      <c r="BD128" s="32">
        <f t="shared" si="121"/>
        <v>5.030803784905126E-2</v>
      </c>
      <c r="BE128" s="32">
        <f t="shared" si="122"/>
        <v>5.0541624126898076E-2</v>
      </c>
      <c r="BF128" s="11"/>
      <c r="BG128" s="22">
        <v>716499.75331210042</v>
      </c>
      <c r="BH128" s="22">
        <v>11859.3876</v>
      </c>
      <c r="BI128" s="22">
        <f t="shared" si="123"/>
        <v>704640.36571210041</v>
      </c>
      <c r="BJ128" s="26">
        <f t="shared" si="124"/>
        <v>432.02820000000065</v>
      </c>
      <c r="BK128" s="22">
        <v>0</v>
      </c>
      <c r="BL128" s="22">
        <f t="shared" si="125"/>
        <v>36045.696708461037</v>
      </c>
      <c r="BM128" s="22">
        <f t="shared" si="126"/>
        <v>35613.668508460978</v>
      </c>
      <c r="BN128" s="32">
        <f t="shared" si="127"/>
        <v>5.030803784905126E-2</v>
      </c>
      <c r="BO128" s="32">
        <f t="shared" si="128"/>
        <v>5.0541624126898076E-2</v>
      </c>
      <c r="BP128" s="42"/>
      <c r="BQ128" s="22">
        <v>714321.6308778415</v>
      </c>
      <c r="BR128" s="22">
        <v>11859.3876</v>
      </c>
      <c r="BS128" s="22">
        <f t="shared" si="129"/>
        <v>702462.24327784148</v>
      </c>
      <c r="BT128" s="26">
        <f t="shared" si="130"/>
        <v>432.02820000000065</v>
      </c>
      <c r="BU128" s="22">
        <v>0</v>
      </c>
      <c r="BV128" s="22">
        <f t="shared" si="131"/>
        <v>33867.57427420211</v>
      </c>
      <c r="BW128" s="22">
        <f t="shared" si="132"/>
        <v>33435.546074202051</v>
      </c>
      <c r="BX128" s="32">
        <f t="shared" si="133"/>
        <v>4.7412219944371128E-2</v>
      </c>
      <c r="BY128" s="32">
        <f t="shared" si="134"/>
        <v>4.7597641573139261E-2</v>
      </c>
      <c r="BZ128" s="42"/>
      <c r="CA128" s="22">
        <v>715958.59403814934</v>
      </c>
      <c r="CB128" s="22">
        <v>11859.3876</v>
      </c>
      <c r="CC128" s="22">
        <f t="shared" si="135"/>
        <v>704099.20643814933</v>
      </c>
      <c r="CD128" s="26">
        <f t="shared" si="136"/>
        <v>432.02820000000065</v>
      </c>
      <c r="CE128" s="22">
        <v>0</v>
      </c>
      <c r="CF128" s="22">
        <f t="shared" si="137"/>
        <v>35504.537434509955</v>
      </c>
      <c r="CG128" s="22">
        <f t="shared" si="138"/>
        <v>35072.509234509896</v>
      </c>
      <c r="CH128" s="32">
        <f t="shared" si="139"/>
        <v>4.9590210565470381E-2</v>
      </c>
      <c r="CI128" s="32">
        <f t="shared" si="140"/>
        <v>4.9811885759582654E-2</v>
      </c>
      <c r="CJ128" s="42"/>
      <c r="CK128" s="22">
        <v>715417.43476419803</v>
      </c>
      <c r="CL128" s="22">
        <v>11859.3876</v>
      </c>
      <c r="CM128" s="22">
        <f t="shared" si="141"/>
        <v>703558.04716419801</v>
      </c>
      <c r="CN128" s="26">
        <f t="shared" si="142"/>
        <v>432.02820000000065</v>
      </c>
      <c r="CO128" s="22">
        <v>0</v>
      </c>
      <c r="CP128" s="22">
        <f t="shared" si="143"/>
        <v>34963.378160558641</v>
      </c>
      <c r="CQ128" s="22">
        <f t="shared" si="144"/>
        <v>34531.349960558582</v>
      </c>
      <c r="CR128" s="32">
        <f t="shared" si="145"/>
        <v>4.8871297317603937E-2</v>
      </c>
      <c r="CS128" s="32">
        <f t="shared" si="146"/>
        <v>4.9081024799222536E-2</v>
      </c>
      <c r="CT128" s="42"/>
      <c r="CU128" s="22">
        <v>716499.75331210042</v>
      </c>
      <c r="CV128" s="22">
        <v>11859.3876</v>
      </c>
      <c r="CW128" s="22">
        <f t="shared" si="147"/>
        <v>704640.36571210041</v>
      </c>
      <c r="CX128" s="26">
        <f t="shared" si="148"/>
        <v>432.02820000000065</v>
      </c>
      <c r="CY128" s="22">
        <v>0</v>
      </c>
      <c r="CZ128" s="22">
        <f t="shared" si="149"/>
        <v>36045.696708461037</v>
      </c>
      <c r="DA128" s="22">
        <f t="shared" si="150"/>
        <v>35613.668508460978</v>
      </c>
      <c r="DB128" s="32">
        <f t="shared" si="151"/>
        <v>5.030803784905126E-2</v>
      </c>
      <c r="DC128" s="32">
        <f t="shared" si="152"/>
        <v>5.0541624126898076E-2</v>
      </c>
      <c r="DD128" s="42"/>
      <c r="DE128" s="22">
        <v>716499.75331210042</v>
      </c>
      <c r="DF128" s="22">
        <v>11859.3876</v>
      </c>
      <c r="DG128" s="22">
        <f t="shared" si="153"/>
        <v>704640.36571210041</v>
      </c>
      <c r="DH128" s="26">
        <f t="shared" si="154"/>
        <v>432.02820000000065</v>
      </c>
      <c r="DI128" s="22">
        <v>0</v>
      </c>
      <c r="DJ128" s="22">
        <f t="shared" si="155"/>
        <v>36045.696708461037</v>
      </c>
      <c r="DK128" s="22">
        <f t="shared" si="156"/>
        <v>35613.668508460978</v>
      </c>
      <c r="DL128" s="32">
        <f t="shared" si="157"/>
        <v>5.030803784905126E-2</v>
      </c>
      <c r="DM128" s="32">
        <f t="shared" si="158"/>
        <v>5.0541624126898076E-2</v>
      </c>
      <c r="DN128" s="42"/>
      <c r="DO128" s="22">
        <v>716499.75331210042</v>
      </c>
      <c r="DP128" s="22">
        <v>11859.3876</v>
      </c>
      <c r="DQ128" s="22">
        <f t="shared" si="159"/>
        <v>704640.36571210041</v>
      </c>
      <c r="DR128" s="26">
        <f t="shared" si="160"/>
        <v>432.02820000000065</v>
      </c>
      <c r="DS128" s="22">
        <v>0</v>
      </c>
      <c r="DT128" s="22">
        <f t="shared" si="161"/>
        <v>36045.696708461037</v>
      </c>
      <c r="DU128" s="22">
        <f t="shared" si="162"/>
        <v>35613.668508460978</v>
      </c>
      <c r="DV128" s="32">
        <f t="shared" si="163"/>
        <v>5.030803784905126E-2</v>
      </c>
      <c r="DW128" s="32">
        <f t="shared" si="164"/>
        <v>5.0541624126898076E-2</v>
      </c>
      <c r="DX128" s="42"/>
      <c r="DY128" s="22">
        <v>716499.75331210042</v>
      </c>
      <c r="DZ128" s="22">
        <v>11859.3876</v>
      </c>
      <c r="EA128" s="22">
        <f t="shared" si="165"/>
        <v>704640.36571210041</v>
      </c>
      <c r="EB128" s="26">
        <f t="shared" si="166"/>
        <v>432.02820000000065</v>
      </c>
      <c r="EC128" s="22">
        <v>0</v>
      </c>
      <c r="ED128" s="22">
        <f t="shared" si="167"/>
        <v>36045.696708461037</v>
      </c>
      <c r="EE128" s="22">
        <f t="shared" si="168"/>
        <v>35613.668508460978</v>
      </c>
      <c r="EF128" s="32">
        <f t="shared" si="169"/>
        <v>5.030803784905126E-2</v>
      </c>
      <c r="EG128" s="32">
        <f t="shared" si="170"/>
        <v>5.0541624126898076E-2</v>
      </c>
      <c r="EH128" s="42"/>
      <c r="EI128" s="45">
        <v>0</v>
      </c>
    </row>
    <row r="129" spans="1:139" x14ac:dyDescent="0.3">
      <c r="A129" s="20">
        <v>8913088</v>
      </c>
      <c r="B129" s="37" t="s">
        <v>241</v>
      </c>
      <c r="C129" s="21">
        <v>95</v>
      </c>
      <c r="D129" s="22">
        <v>483746.99856086622</v>
      </c>
      <c r="E129" s="22">
        <v>10248.2462</v>
      </c>
      <c r="F129" s="22">
        <f t="shared" si="92"/>
        <v>473498.75236086623</v>
      </c>
      <c r="G129" s="11"/>
      <c r="H129" s="34">
        <v>95</v>
      </c>
      <c r="I129" s="22">
        <v>532572.72598480643</v>
      </c>
      <c r="J129" s="22">
        <v>9407.6053000000011</v>
      </c>
      <c r="K129" s="22">
        <f t="shared" si="93"/>
        <v>523165.12068480643</v>
      </c>
      <c r="L129" s="26">
        <f t="shared" si="94"/>
        <v>-840.64089999999851</v>
      </c>
      <c r="M129" s="22">
        <v>0</v>
      </c>
      <c r="N129" s="22">
        <f t="shared" si="95"/>
        <v>48825.727423940203</v>
      </c>
      <c r="O129" s="22">
        <f t="shared" si="96"/>
        <v>49666.368323940202</v>
      </c>
      <c r="P129" s="32">
        <f t="shared" si="97"/>
        <v>9.1678985876819261E-2</v>
      </c>
      <c r="Q129" s="32">
        <f t="shared" si="98"/>
        <v>9.4934402849579325E-2</v>
      </c>
      <c r="R129" s="11"/>
      <c r="S129" s="22">
        <v>532572.72598480643</v>
      </c>
      <c r="T129" s="22">
        <v>9407.6053000000011</v>
      </c>
      <c r="U129" s="22">
        <f t="shared" si="99"/>
        <v>523165.12068480643</v>
      </c>
      <c r="V129" s="26">
        <f t="shared" si="100"/>
        <v>-840.64089999999851</v>
      </c>
      <c r="W129" s="22">
        <v>0</v>
      </c>
      <c r="X129" s="22">
        <f t="shared" si="101"/>
        <v>48825.727423940203</v>
      </c>
      <c r="Y129" s="22">
        <f t="shared" si="102"/>
        <v>49666.368323940202</v>
      </c>
      <c r="Z129" s="32">
        <f t="shared" si="103"/>
        <v>9.1678985876819261E-2</v>
      </c>
      <c r="AA129" s="32">
        <f t="shared" si="104"/>
        <v>9.4934402849579325E-2</v>
      </c>
      <c r="AB129" s="42"/>
      <c r="AC129" s="22">
        <v>532572.72598480643</v>
      </c>
      <c r="AD129" s="22">
        <v>9407.6053000000011</v>
      </c>
      <c r="AE129" s="22">
        <f t="shared" si="105"/>
        <v>523165.12068480643</v>
      </c>
      <c r="AF129" s="26">
        <f t="shared" si="106"/>
        <v>-840.64089999999851</v>
      </c>
      <c r="AG129" s="22">
        <v>0</v>
      </c>
      <c r="AH129" s="22">
        <f t="shared" si="107"/>
        <v>48825.727423940203</v>
      </c>
      <c r="AI129" s="22">
        <f t="shared" si="108"/>
        <v>49666.368323940202</v>
      </c>
      <c r="AJ129" s="32">
        <f t="shared" si="109"/>
        <v>9.1678985876819261E-2</v>
      </c>
      <c r="AK129" s="32">
        <f t="shared" si="110"/>
        <v>9.4934402849579325E-2</v>
      </c>
      <c r="AL129" s="11"/>
      <c r="AM129" s="22">
        <v>532572.72598480643</v>
      </c>
      <c r="AN129" s="22">
        <v>9407.6053000000011</v>
      </c>
      <c r="AO129" s="22">
        <f t="shared" si="111"/>
        <v>523165.12068480643</v>
      </c>
      <c r="AP129" s="26">
        <f t="shared" si="112"/>
        <v>-840.64089999999851</v>
      </c>
      <c r="AQ129" s="22">
        <v>0</v>
      </c>
      <c r="AR129" s="22">
        <f t="shared" si="113"/>
        <v>48825.727423940203</v>
      </c>
      <c r="AS129" s="22">
        <f t="shared" si="114"/>
        <v>49666.368323940202</v>
      </c>
      <c r="AT129" s="32">
        <f t="shared" si="115"/>
        <v>9.1678985876819261E-2</v>
      </c>
      <c r="AU129" s="32">
        <f t="shared" si="116"/>
        <v>9.4934402849579325E-2</v>
      </c>
      <c r="AV129" s="42"/>
      <c r="AW129" s="22">
        <v>532572.72598480643</v>
      </c>
      <c r="AX129" s="22">
        <v>9407.6053000000011</v>
      </c>
      <c r="AY129" s="22">
        <f t="shared" si="117"/>
        <v>523165.12068480643</v>
      </c>
      <c r="AZ129" s="26">
        <f t="shared" si="118"/>
        <v>-840.64089999999851</v>
      </c>
      <c r="BA129" s="22">
        <v>0</v>
      </c>
      <c r="BB129" s="22">
        <f t="shared" si="119"/>
        <v>48825.727423940203</v>
      </c>
      <c r="BC129" s="22">
        <f t="shared" si="120"/>
        <v>49666.368323940202</v>
      </c>
      <c r="BD129" s="32">
        <f t="shared" si="121"/>
        <v>9.1678985876819261E-2</v>
      </c>
      <c r="BE129" s="32">
        <f t="shared" si="122"/>
        <v>9.4934402849579325E-2</v>
      </c>
      <c r="BF129" s="11"/>
      <c r="BG129" s="22">
        <v>532572.72598480643</v>
      </c>
      <c r="BH129" s="22">
        <v>9407.6053000000011</v>
      </c>
      <c r="BI129" s="22">
        <f t="shared" si="123"/>
        <v>523165.12068480643</v>
      </c>
      <c r="BJ129" s="26">
        <f t="shared" si="124"/>
        <v>-840.64089999999851</v>
      </c>
      <c r="BK129" s="22">
        <v>0</v>
      </c>
      <c r="BL129" s="22">
        <f t="shared" si="125"/>
        <v>48825.727423940203</v>
      </c>
      <c r="BM129" s="22">
        <f t="shared" si="126"/>
        <v>49666.368323940202</v>
      </c>
      <c r="BN129" s="32">
        <f t="shared" si="127"/>
        <v>9.1678985876819261E-2</v>
      </c>
      <c r="BO129" s="32">
        <f t="shared" si="128"/>
        <v>9.4934402849579325E-2</v>
      </c>
      <c r="BP129" s="42"/>
      <c r="BQ129" s="22">
        <v>531818.1229048064</v>
      </c>
      <c r="BR129" s="22">
        <v>9407.6053000000011</v>
      </c>
      <c r="BS129" s="22">
        <f t="shared" si="129"/>
        <v>522410.5176048064</v>
      </c>
      <c r="BT129" s="26">
        <f t="shared" si="130"/>
        <v>-840.64089999999851</v>
      </c>
      <c r="BU129" s="22">
        <v>0</v>
      </c>
      <c r="BV129" s="22">
        <f t="shared" si="131"/>
        <v>48071.124343940173</v>
      </c>
      <c r="BW129" s="22">
        <f t="shared" si="132"/>
        <v>48911.765243940172</v>
      </c>
      <c r="BX129" s="32">
        <f t="shared" si="133"/>
        <v>9.0390158352209329E-2</v>
      </c>
      <c r="BY129" s="32">
        <f t="shared" si="134"/>
        <v>9.3627068360329205E-2</v>
      </c>
      <c r="BZ129" s="42"/>
      <c r="CA129" s="22">
        <v>532316.12598480645</v>
      </c>
      <c r="CB129" s="22">
        <v>9407.6053000000011</v>
      </c>
      <c r="CC129" s="22">
        <f t="shared" si="135"/>
        <v>522908.52068480646</v>
      </c>
      <c r="CD129" s="26">
        <f t="shared" si="136"/>
        <v>-840.64089999999851</v>
      </c>
      <c r="CE129" s="22">
        <v>0</v>
      </c>
      <c r="CF129" s="22">
        <f t="shared" si="137"/>
        <v>48569.127423940226</v>
      </c>
      <c r="CG129" s="22">
        <f t="shared" si="138"/>
        <v>49409.768323940225</v>
      </c>
      <c r="CH129" s="32">
        <f t="shared" si="139"/>
        <v>9.1241134831460097E-2</v>
      </c>
      <c r="CI129" s="32">
        <f t="shared" si="140"/>
        <v>9.4490271948968585E-2</v>
      </c>
      <c r="CJ129" s="42"/>
      <c r="CK129" s="22">
        <v>532059.52598480647</v>
      </c>
      <c r="CL129" s="22">
        <v>9407.6053000000011</v>
      </c>
      <c r="CM129" s="22">
        <f t="shared" si="141"/>
        <v>522651.92068480648</v>
      </c>
      <c r="CN129" s="26">
        <f t="shared" si="142"/>
        <v>-840.64089999999851</v>
      </c>
      <c r="CO129" s="22">
        <v>0</v>
      </c>
      <c r="CP129" s="22">
        <f t="shared" si="143"/>
        <v>48312.52742394025</v>
      </c>
      <c r="CQ129" s="22">
        <f t="shared" si="144"/>
        <v>49153.168323940248</v>
      </c>
      <c r="CR129" s="32">
        <f t="shared" si="145"/>
        <v>9.0802861455242259E-2</v>
      </c>
      <c r="CS129" s="32">
        <f t="shared" si="146"/>
        <v>9.4045704949361209E-2</v>
      </c>
      <c r="CT129" s="42"/>
      <c r="CU129" s="22">
        <v>532572.72598480643</v>
      </c>
      <c r="CV129" s="22">
        <v>9407.6053000000011</v>
      </c>
      <c r="CW129" s="22">
        <f t="shared" si="147"/>
        <v>523165.12068480643</v>
      </c>
      <c r="CX129" s="26">
        <f t="shared" si="148"/>
        <v>-840.64089999999851</v>
      </c>
      <c r="CY129" s="22">
        <v>0</v>
      </c>
      <c r="CZ129" s="22">
        <f t="shared" si="149"/>
        <v>48825.727423940203</v>
      </c>
      <c r="DA129" s="22">
        <f t="shared" si="150"/>
        <v>49666.368323940202</v>
      </c>
      <c r="DB129" s="32">
        <f t="shared" si="151"/>
        <v>9.1678985876819261E-2</v>
      </c>
      <c r="DC129" s="32">
        <f t="shared" si="152"/>
        <v>9.4934402849579325E-2</v>
      </c>
      <c r="DD129" s="42"/>
      <c r="DE129" s="22">
        <v>532423.54488425213</v>
      </c>
      <c r="DF129" s="22">
        <v>9407.6053000000011</v>
      </c>
      <c r="DG129" s="22">
        <f t="shared" si="153"/>
        <v>523015.93958425213</v>
      </c>
      <c r="DH129" s="26">
        <f t="shared" si="154"/>
        <v>-840.64089999999851</v>
      </c>
      <c r="DI129" s="22">
        <v>-149.1811005543457</v>
      </c>
      <c r="DJ129" s="22">
        <f t="shared" si="155"/>
        <v>48676.546323385905</v>
      </c>
      <c r="DK129" s="22">
        <f t="shared" si="156"/>
        <v>49517.187223385903</v>
      </c>
      <c r="DL129" s="32">
        <f t="shared" si="157"/>
        <v>9.1424481112998293E-2</v>
      </c>
      <c r="DM129" s="32">
        <f t="shared" si="158"/>
        <v>9.4676248801800103E-2</v>
      </c>
      <c r="DN129" s="42"/>
      <c r="DO129" s="22">
        <v>532572.72598480643</v>
      </c>
      <c r="DP129" s="22">
        <v>9407.6053000000011</v>
      </c>
      <c r="DQ129" s="22">
        <f t="shared" si="159"/>
        <v>523165.12068480643</v>
      </c>
      <c r="DR129" s="26">
        <f t="shared" si="160"/>
        <v>-840.64089999999851</v>
      </c>
      <c r="DS129" s="22">
        <v>0</v>
      </c>
      <c r="DT129" s="22">
        <f t="shared" si="161"/>
        <v>48825.727423940203</v>
      </c>
      <c r="DU129" s="22">
        <f t="shared" si="162"/>
        <v>49666.368323940202</v>
      </c>
      <c r="DV129" s="32">
        <f t="shared" si="163"/>
        <v>9.1678985876819261E-2</v>
      </c>
      <c r="DW129" s="32">
        <f t="shared" si="164"/>
        <v>9.4934402849579325E-2</v>
      </c>
      <c r="DX129" s="42"/>
      <c r="DY129" s="22">
        <v>524176.46102117706</v>
      </c>
      <c r="DZ129" s="22">
        <v>9407.6053000000011</v>
      </c>
      <c r="EA129" s="22">
        <f t="shared" si="165"/>
        <v>514768.85572117707</v>
      </c>
      <c r="EB129" s="26">
        <f t="shared" si="166"/>
        <v>-840.64089999999851</v>
      </c>
      <c r="EC129" s="22">
        <v>-8396.2649636293827</v>
      </c>
      <c r="ED129" s="22">
        <f t="shared" si="167"/>
        <v>40429.462460310839</v>
      </c>
      <c r="EE129" s="22">
        <f t="shared" si="168"/>
        <v>41270.103360310837</v>
      </c>
      <c r="EF129" s="32">
        <f t="shared" si="169"/>
        <v>7.7129488763283974E-2</v>
      </c>
      <c r="EG129" s="32">
        <f t="shared" si="170"/>
        <v>8.0172106182477873E-2</v>
      </c>
      <c r="EH129" s="42"/>
      <c r="EI129" s="45">
        <v>-23968.245178953457</v>
      </c>
    </row>
    <row r="130" spans="1:139" x14ac:dyDescent="0.3">
      <c r="A130" s="20">
        <v>8913112</v>
      </c>
      <c r="B130" s="20" t="s">
        <v>242</v>
      </c>
      <c r="C130" s="21">
        <v>96</v>
      </c>
      <c r="D130" s="22">
        <v>500331.49424283439</v>
      </c>
      <c r="E130" s="22">
        <v>7773.0839999999998</v>
      </c>
      <c r="F130" s="22">
        <f t="shared" si="92"/>
        <v>492558.41024283442</v>
      </c>
      <c r="G130" s="11"/>
      <c r="H130" s="34">
        <v>96</v>
      </c>
      <c r="I130" s="22">
        <v>534869.62661655922</v>
      </c>
      <c r="J130" s="22">
        <v>6434.1944999999996</v>
      </c>
      <c r="K130" s="22">
        <f t="shared" si="93"/>
        <v>528435.43211655924</v>
      </c>
      <c r="L130" s="26">
        <f t="shared" si="94"/>
        <v>-1338.8895000000002</v>
      </c>
      <c r="M130" s="22">
        <v>0</v>
      </c>
      <c r="N130" s="22">
        <f t="shared" si="95"/>
        <v>34538.132373724831</v>
      </c>
      <c r="O130" s="22">
        <f t="shared" si="96"/>
        <v>35877.021873724821</v>
      </c>
      <c r="P130" s="32">
        <f t="shared" si="97"/>
        <v>6.4572992473331731E-2</v>
      </c>
      <c r="Q130" s="32">
        <f t="shared" si="98"/>
        <v>6.7892914996304177E-2</v>
      </c>
      <c r="R130" s="11"/>
      <c r="S130" s="22">
        <v>534869.62661655922</v>
      </c>
      <c r="T130" s="22">
        <v>6434.1944999999996</v>
      </c>
      <c r="U130" s="22">
        <f t="shared" si="99"/>
        <v>528435.43211655924</v>
      </c>
      <c r="V130" s="26">
        <f t="shared" si="100"/>
        <v>-1338.8895000000002</v>
      </c>
      <c r="W130" s="22">
        <v>0</v>
      </c>
      <c r="X130" s="22">
        <f t="shared" si="101"/>
        <v>34538.132373724831</v>
      </c>
      <c r="Y130" s="22">
        <f t="shared" si="102"/>
        <v>35877.021873724821</v>
      </c>
      <c r="Z130" s="32">
        <f t="shared" si="103"/>
        <v>6.4572992473331731E-2</v>
      </c>
      <c r="AA130" s="32">
        <f t="shared" si="104"/>
        <v>6.7892914996304177E-2</v>
      </c>
      <c r="AB130" s="42"/>
      <c r="AC130" s="22">
        <v>534869.62661655922</v>
      </c>
      <c r="AD130" s="22">
        <v>6434.1944999999996</v>
      </c>
      <c r="AE130" s="22">
        <f t="shared" si="105"/>
        <v>528435.43211655924</v>
      </c>
      <c r="AF130" s="26">
        <f t="shared" si="106"/>
        <v>-1338.8895000000002</v>
      </c>
      <c r="AG130" s="22">
        <v>0</v>
      </c>
      <c r="AH130" s="22">
        <f t="shared" si="107"/>
        <v>34538.132373724831</v>
      </c>
      <c r="AI130" s="22">
        <f t="shared" si="108"/>
        <v>35877.021873724821</v>
      </c>
      <c r="AJ130" s="32">
        <f t="shared" si="109"/>
        <v>6.4572992473331731E-2</v>
      </c>
      <c r="AK130" s="32">
        <f t="shared" si="110"/>
        <v>6.7892914996304177E-2</v>
      </c>
      <c r="AL130" s="11"/>
      <c r="AM130" s="22">
        <v>534869.62661655922</v>
      </c>
      <c r="AN130" s="22">
        <v>6434.1944999999996</v>
      </c>
      <c r="AO130" s="22">
        <f t="shared" si="111"/>
        <v>528435.43211655924</v>
      </c>
      <c r="AP130" s="26">
        <f t="shared" si="112"/>
        <v>-1338.8895000000002</v>
      </c>
      <c r="AQ130" s="22">
        <v>0</v>
      </c>
      <c r="AR130" s="22">
        <f t="shared" si="113"/>
        <v>34538.132373724831</v>
      </c>
      <c r="AS130" s="22">
        <f t="shared" si="114"/>
        <v>35877.021873724821</v>
      </c>
      <c r="AT130" s="32">
        <f t="shared" si="115"/>
        <v>6.4572992473331731E-2</v>
      </c>
      <c r="AU130" s="32">
        <f t="shared" si="116"/>
        <v>6.7892914996304177E-2</v>
      </c>
      <c r="AV130" s="42"/>
      <c r="AW130" s="22">
        <v>534869.62661655922</v>
      </c>
      <c r="AX130" s="22">
        <v>6434.1944999999996</v>
      </c>
      <c r="AY130" s="22">
        <f t="shared" si="117"/>
        <v>528435.43211655924</v>
      </c>
      <c r="AZ130" s="26">
        <f t="shared" si="118"/>
        <v>-1338.8895000000002</v>
      </c>
      <c r="BA130" s="22">
        <v>0</v>
      </c>
      <c r="BB130" s="22">
        <f t="shared" si="119"/>
        <v>34538.132373724831</v>
      </c>
      <c r="BC130" s="22">
        <f t="shared" si="120"/>
        <v>35877.021873724821</v>
      </c>
      <c r="BD130" s="32">
        <f t="shared" si="121"/>
        <v>6.4572992473331731E-2</v>
      </c>
      <c r="BE130" s="32">
        <f t="shared" si="122"/>
        <v>6.7892914996304177E-2</v>
      </c>
      <c r="BF130" s="11"/>
      <c r="BG130" s="22">
        <v>534869.62661655922</v>
      </c>
      <c r="BH130" s="22">
        <v>6434.1944999999996</v>
      </c>
      <c r="BI130" s="22">
        <f t="shared" si="123"/>
        <v>528435.43211655924</v>
      </c>
      <c r="BJ130" s="26">
        <f t="shared" si="124"/>
        <v>-1338.8895000000002</v>
      </c>
      <c r="BK130" s="22">
        <v>0</v>
      </c>
      <c r="BL130" s="22">
        <f t="shared" si="125"/>
        <v>34538.132373724831</v>
      </c>
      <c r="BM130" s="22">
        <f t="shared" si="126"/>
        <v>35877.021873724821</v>
      </c>
      <c r="BN130" s="32">
        <f t="shared" si="127"/>
        <v>6.4572992473331731E-2</v>
      </c>
      <c r="BO130" s="32">
        <f t="shared" si="128"/>
        <v>6.7892914996304177E-2</v>
      </c>
      <c r="BP130" s="42"/>
      <c r="BQ130" s="22">
        <v>534049.52986085182</v>
      </c>
      <c r="BR130" s="22">
        <v>6434.1944999999996</v>
      </c>
      <c r="BS130" s="22">
        <f t="shared" si="129"/>
        <v>527615.33536085184</v>
      </c>
      <c r="BT130" s="26">
        <f t="shared" si="130"/>
        <v>-1338.8895000000002</v>
      </c>
      <c r="BU130" s="22">
        <v>0</v>
      </c>
      <c r="BV130" s="22">
        <f t="shared" si="131"/>
        <v>33718.035618017428</v>
      </c>
      <c r="BW130" s="22">
        <f t="shared" si="132"/>
        <v>35056.925118017418</v>
      </c>
      <c r="BX130" s="32">
        <f t="shared" si="133"/>
        <v>6.3136532723477468E-2</v>
      </c>
      <c r="BY130" s="32">
        <f t="shared" si="134"/>
        <v>6.644409813077351E-2</v>
      </c>
      <c r="BZ130" s="42"/>
      <c r="CA130" s="22">
        <v>534597.68320192501</v>
      </c>
      <c r="CB130" s="22">
        <v>6434.1944999999996</v>
      </c>
      <c r="CC130" s="22">
        <f t="shared" si="135"/>
        <v>528163.48870192503</v>
      </c>
      <c r="CD130" s="26">
        <f t="shared" si="136"/>
        <v>-1338.8895000000002</v>
      </c>
      <c r="CE130" s="22">
        <v>0</v>
      </c>
      <c r="CF130" s="22">
        <f t="shared" si="137"/>
        <v>34266.188959090621</v>
      </c>
      <c r="CG130" s="22">
        <f t="shared" si="138"/>
        <v>35605.078459090611</v>
      </c>
      <c r="CH130" s="32">
        <f t="shared" si="139"/>
        <v>6.4097152000091639E-2</v>
      </c>
      <c r="CI130" s="32">
        <f t="shared" si="140"/>
        <v>6.7412987116163073E-2</v>
      </c>
      <c r="CJ130" s="42"/>
      <c r="CK130" s="22">
        <v>534325.73978729092</v>
      </c>
      <c r="CL130" s="22">
        <v>6434.1944999999996</v>
      </c>
      <c r="CM130" s="22">
        <f t="shared" si="141"/>
        <v>527891.54528729094</v>
      </c>
      <c r="CN130" s="26">
        <f t="shared" si="142"/>
        <v>-1338.8895000000002</v>
      </c>
      <c r="CO130" s="22">
        <v>0</v>
      </c>
      <c r="CP130" s="22">
        <f t="shared" si="143"/>
        <v>33994.245544456528</v>
      </c>
      <c r="CQ130" s="22">
        <f t="shared" si="144"/>
        <v>35333.135044456518</v>
      </c>
      <c r="CR130" s="32">
        <f t="shared" si="145"/>
        <v>6.3620827171809571E-2</v>
      </c>
      <c r="CS130" s="32">
        <f t="shared" si="146"/>
        <v>6.693256476617257E-2</v>
      </c>
      <c r="CT130" s="42"/>
      <c r="CU130" s="22">
        <v>534869.62661655922</v>
      </c>
      <c r="CV130" s="22">
        <v>6434.1944999999996</v>
      </c>
      <c r="CW130" s="22">
        <f t="shared" si="147"/>
        <v>528435.43211655924</v>
      </c>
      <c r="CX130" s="26">
        <f t="shared" si="148"/>
        <v>-1338.8895000000002</v>
      </c>
      <c r="CY130" s="22">
        <v>0</v>
      </c>
      <c r="CZ130" s="22">
        <f t="shared" si="149"/>
        <v>34538.132373724831</v>
      </c>
      <c r="DA130" s="22">
        <f t="shared" si="150"/>
        <v>35877.021873724821</v>
      </c>
      <c r="DB130" s="32">
        <f t="shared" si="151"/>
        <v>6.4572992473331731E-2</v>
      </c>
      <c r="DC130" s="32">
        <f t="shared" si="152"/>
        <v>6.7892914996304177E-2</v>
      </c>
      <c r="DD130" s="42"/>
      <c r="DE130" s="22">
        <v>534869.62661655922</v>
      </c>
      <c r="DF130" s="22">
        <v>6434.1944999999996</v>
      </c>
      <c r="DG130" s="22">
        <f t="shared" si="153"/>
        <v>528435.43211655924</v>
      </c>
      <c r="DH130" s="26">
        <f t="shared" si="154"/>
        <v>-1338.8895000000002</v>
      </c>
      <c r="DI130" s="22">
        <v>0</v>
      </c>
      <c r="DJ130" s="22">
        <f t="shared" si="155"/>
        <v>34538.132373724831</v>
      </c>
      <c r="DK130" s="22">
        <f t="shared" si="156"/>
        <v>35877.021873724821</v>
      </c>
      <c r="DL130" s="32">
        <f t="shared" si="157"/>
        <v>6.4572992473331731E-2</v>
      </c>
      <c r="DM130" s="32">
        <f t="shared" si="158"/>
        <v>6.7892914996304177E-2</v>
      </c>
      <c r="DN130" s="42"/>
      <c r="DO130" s="22">
        <v>534869.62661655922</v>
      </c>
      <c r="DP130" s="22">
        <v>6434.1944999999996</v>
      </c>
      <c r="DQ130" s="22">
        <f t="shared" si="159"/>
        <v>528435.43211655924</v>
      </c>
      <c r="DR130" s="26">
        <f t="shared" si="160"/>
        <v>-1338.8895000000002</v>
      </c>
      <c r="DS130" s="22">
        <v>0</v>
      </c>
      <c r="DT130" s="22">
        <f t="shared" si="161"/>
        <v>34538.132373724831</v>
      </c>
      <c r="DU130" s="22">
        <f t="shared" si="162"/>
        <v>35877.021873724821</v>
      </c>
      <c r="DV130" s="32">
        <f t="shared" si="163"/>
        <v>6.4572992473331731E-2</v>
      </c>
      <c r="DW130" s="32">
        <f t="shared" si="164"/>
        <v>6.7892914996304177E-2</v>
      </c>
      <c r="DX130" s="42"/>
      <c r="DY130" s="22">
        <v>534869.62661655922</v>
      </c>
      <c r="DZ130" s="22">
        <v>6434.1944999999996</v>
      </c>
      <c r="EA130" s="22">
        <f t="shared" si="165"/>
        <v>528435.43211655924</v>
      </c>
      <c r="EB130" s="26">
        <f t="shared" si="166"/>
        <v>-1338.8895000000002</v>
      </c>
      <c r="EC130" s="22">
        <v>0</v>
      </c>
      <c r="ED130" s="22">
        <f t="shared" si="167"/>
        <v>34538.132373724831</v>
      </c>
      <c r="EE130" s="22">
        <f t="shared" si="168"/>
        <v>35877.021873724821</v>
      </c>
      <c r="EF130" s="32">
        <f t="shared" si="169"/>
        <v>6.4572992473331731E-2</v>
      </c>
      <c r="EG130" s="32">
        <f t="shared" si="170"/>
        <v>6.7892914996304177E-2</v>
      </c>
      <c r="EH130" s="42"/>
      <c r="EI130" s="45">
        <v>-9941.5068254019334</v>
      </c>
    </row>
    <row r="131" spans="1:139" x14ac:dyDescent="0.3">
      <c r="A131" s="20">
        <v>8913113</v>
      </c>
      <c r="B131" s="20" t="s">
        <v>44</v>
      </c>
      <c r="C131" s="21">
        <v>96</v>
      </c>
      <c r="D131" s="22">
        <v>521290.91434865992</v>
      </c>
      <c r="E131" s="22">
        <v>14577.503200000001</v>
      </c>
      <c r="F131" s="22">
        <f t="shared" si="92"/>
        <v>506713.41114865994</v>
      </c>
      <c r="G131" s="11"/>
      <c r="H131" s="34">
        <v>96</v>
      </c>
      <c r="I131" s="22">
        <v>544366.62365538324</v>
      </c>
      <c r="J131" s="22">
        <v>11344.548799999999</v>
      </c>
      <c r="K131" s="22">
        <f t="shared" si="93"/>
        <v>533022.07485538325</v>
      </c>
      <c r="L131" s="26">
        <f t="shared" si="94"/>
        <v>-3232.9544000000024</v>
      </c>
      <c r="M131" s="22">
        <v>0</v>
      </c>
      <c r="N131" s="22">
        <f t="shared" si="95"/>
        <v>23075.709306723322</v>
      </c>
      <c r="O131" s="22">
        <f t="shared" si="96"/>
        <v>26308.66370672331</v>
      </c>
      <c r="P131" s="32">
        <f t="shared" si="97"/>
        <v>4.2390014934735661E-2</v>
      </c>
      <c r="Q131" s="32">
        <f t="shared" si="98"/>
        <v>4.9357549992392412E-2</v>
      </c>
      <c r="R131" s="11"/>
      <c r="S131" s="22">
        <v>544366.62365538324</v>
      </c>
      <c r="T131" s="22">
        <v>11344.548799999999</v>
      </c>
      <c r="U131" s="22">
        <f t="shared" si="99"/>
        <v>533022.07485538325</v>
      </c>
      <c r="V131" s="26">
        <f t="shared" si="100"/>
        <v>-3232.9544000000024</v>
      </c>
      <c r="W131" s="22">
        <v>0</v>
      </c>
      <c r="X131" s="22">
        <f t="shared" si="101"/>
        <v>23075.709306723322</v>
      </c>
      <c r="Y131" s="22">
        <f t="shared" si="102"/>
        <v>26308.66370672331</v>
      </c>
      <c r="Z131" s="32">
        <f t="shared" si="103"/>
        <v>4.2390014934735661E-2</v>
      </c>
      <c r="AA131" s="32">
        <f t="shared" si="104"/>
        <v>4.9357549992392412E-2</v>
      </c>
      <c r="AB131" s="42"/>
      <c r="AC131" s="22">
        <v>544366.62365538324</v>
      </c>
      <c r="AD131" s="22">
        <v>11344.548799999999</v>
      </c>
      <c r="AE131" s="22">
        <f t="shared" si="105"/>
        <v>533022.07485538325</v>
      </c>
      <c r="AF131" s="26">
        <f t="shared" si="106"/>
        <v>-3232.9544000000024</v>
      </c>
      <c r="AG131" s="22">
        <v>0</v>
      </c>
      <c r="AH131" s="22">
        <f t="shared" si="107"/>
        <v>23075.709306723322</v>
      </c>
      <c r="AI131" s="22">
        <f t="shared" si="108"/>
        <v>26308.66370672331</v>
      </c>
      <c r="AJ131" s="32">
        <f t="shared" si="109"/>
        <v>4.2390014934735661E-2</v>
      </c>
      <c r="AK131" s="32">
        <f t="shared" si="110"/>
        <v>4.9357549992392412E-2</v>
      </c>
      <c r="AL131" s="11"/>
      <c r="AM131" s="22">
        <v>544366.62365538324</v>
      </c>
      <c r="AN131" s="22">
        <v>11344.548799999999</v>
      </c>
      <c r="AO131" s="22">
        <f t="shared" si="111"/>
        <v>533022.07485538325</v>
      </c>
      <c r="AP131" s="26">
        <f t="shared" si="112"/>
        <v>-3232.9544000000024</v>
      </c>
      <c r="AQ131" s="22">
        <v>0</v>
      </c>
      <c r="AR131" s="22">
        <f t="shared" si="113"/>
        <v>23075.709306723322</v>
      </c>
      <c r="AS131" s="22">
        <f t="shared" si="114"/>
        <v>26308.66370672331</v>
      </c>
      <c r="AT131" s="32">
        <f t="shared" si="115"/>
        <v>4.2390014934735661E-2</v>
      </c>
      <c r="AU131" s="32">
        <f t="shared" si="116"/>
        <v>4.9357549992392412E-2</v>
      </c>
      <c r="AV131" s="42"/>
      <c r="AW131" s="22">
        <v>544366.62365538324</v>
      </c>
      <c r="AX131" s="22">
        <v>11344.548799999999</v>
      </c>
      <c r="AY131" s="22">
        <f t="shared" si="117"/>
        <v>533022.07485538325</v>
      </c>
      <c r="AZ131" s="26">
        <f t="shared" si="118"/>
        <v>-3232.9544000000024</v>
      </c>
      <c r="BA131" s="22">
        <v>0</v>
      </c>
      <c r="BB131" s="22">
        <f t="shared" si="119"/>
        <v>23075.709306723322</v>
      </c>
      <c r="BC131" s="22">
        <f t="shared" si="120"/>
        <v>26308.66370672331</v>
      </c>
      <c r="BD131" s="32">
        <f t="shared" si="121"/>
        <v>4.2390014934735661E-2</v>
      </c>
      <c r="BE131" s="32">
        <f t="shared" si="122"/>
        <v>4.9357549992392412E-2</v>
      </c>
      <c r="BF131" s="11"/>
      <c r="BG131" s="22">
        <v>544366.62365538324</v>
      </c>
      <c r="BH131" s="22">
        <v>11344.548799999999</v>
      </c>
      <c r="BI131" s="22">
        <f t="shared" si="123"/>
        <v>533022.07485538325</v>
      </c>
      <c r="BJ131" s="26">
        <f t="shared" si="124"/>
        <v>-3232.9544000000024</v>
      </c>
      <c r="BK131" s="22">
        <v>0</v>
      </c>
      <c r="BL131" s="22">
        <f t="shared" si="125"/>
        <v>23075.709306723322</v>
      </c>
      <c r="BM131" s="22">
        <f t="shared" si="126"/>
        <v>26308.66370672331</v>
      </c>
      <c r="BN131" s="32">
        <f t="shared" si="127"/>
        <v>4.2390014934735661E-2</v>
      </c>
      <c r="BO131" s="32">
        <f t="shared" si="128"/>
        <v>4.9357549992392412E-2</v>
      </c>
      <c r="BP131" s="42"/>
      <c r="BQ131" s="22">
        <v>543431.83115854114</v>
      </c>
      <c r="BR131" s="22">
        <v>11344.548799999999</v>
      </c>
      <c r="BS131" s="22">
        <f t="shared" si="129"/>
        <v>532087.28235854115</v>
      </c>
      <c r="BT131" s="26">
        <f t="shared" si="130"/>
        <v>-3232.9544000000024</v>
      </c>
      <c r="BU131" s="22">
        <v>0</v>
      </c>
      <c r="BV131" s="22">
        <f t="shared" si="131"/>
        <v>22140.916809881222</v>
      </c>
      <c r="BW131" s="22">
        <f t="shared" si="132"/>
        <v>25373.87120988121</v>
      </c>
      <c r="BX131" s="32">
        <f t="shared" si="133"/>
        <v>4.0742767612046295E-2</v>
      </c>
      <c r="BY131" s="32">
        <f t="shared" si="134"/>
        <v>4.7687422817941562E-2</v>
      </c>
      <c r="BZ131" s="42"/>
      <c r="CA131" s="22">
        <v>544092.58155012014</v>
      </c>
      <c r="CB131" s="22">
        <v>11344.548799999999</v>
      </c>
      <c r="CC131" s="22">
        <f t="shared" si="135"/>
        <v>532748.03275012015</v>
      </c>
      <c r="CD131" s="26">
        <f t="shared" si="136"/>
        <v>-3232.9544000000024</v>
      </c>
      <c r="CE131" s="22">
        <v>0</v>
      </c>
      <c r="CF131" s="22">
        <f t="shared" si="137"/>
        <v>22801.667201460223</v>
      </c>
      <c r="CG131" s="22">
        <f t="shared" si="138"/>
        <v>26034.621601460211</v>
      </c>
      <c r="CH131" s="32">
        <f t="shared" si="139"/>
        <v>4.1907697282874648E-2</v>
      </c>
      <c r="CI131" s="32">
        <f t="shared" si="140"/>
        <v>4.8868545730832338E-2</v>
      </c>
      <c r="CJ131" s="42"/>
      <c r="CK131" s="22">
        <v>543818.53944485704</v>
      </c>
      <c r="CL131" s="22">
        <v>11344.548799999999</v>
      </c>
      <c r="CM131" s="22">
        <f t="shared" si="141"/>
        <v>532473.99064485705</v>
      </c>
      <c r="CN131" s="26">
        <f t="shared" si="142"/>
        <v>-3232.9544000000024</v>
      </c>
      <c r="CO131" s="22">
        <v>0</v>
      </c>
      <c r="CP131" s="22">
        <f t="shared" si="143"/>
        <v>22527.625096197124</v>
      </c>
      <c r="CQ131" s="22">
        <f t="shared" si="144"/>
        <v>25760.579496197111</v>
      </c>
      <c r="CR131" s="32">
        <f t="shared" si="145"/>
        <v>4.1424893530098955E-2</v>
      </c>
      <c r="CS131" s="32">
        <f t="shared" si="146"/>
        <v>4.8379038129166739E-2</v>
      </c>
      <c r="CT131" s="42"/>
      <c r="CU131" s="22">
        <v>544366.62365538324</v>
      </c>
      <c r="CV131" s="22">
        <v>11344.548799999999</v>
      </c>
      <c r="CW131" s="22">
        <f t="shared" si="147"/>
        <v>533022.07485538325</v>
      </c>
      <c r="CX131" s="26">
        <f t="shared" si="148"/>
        <v>-3232.9544000000024</v>
      </c>
      <c r="CY131" s="22">
        <v>0</v>
      </c>
      <c r="CZ131" s="22">
        <f t="shared" si="149"/>
        <v>23075.709306723322</v>
      </c>
      <c r="DA131" s="22">
        <f t="shared" si="150"/>
        <v>26308.66370672331</v>
      </c>
      <c r="DB131" s="32">
        <f t="shared" si="151"/>
        <v>4.2390014934735661E-2</v>
      </c>
      <c r="DC131" s="32">
        <f t="shared" si="152"/>
        <v>4.9357549992392412E-2</v>
      </c>
      <c r="DD131" s="42"/>
      <c r="DE131" s="22">
        <v>544366.62365538324</v>
      </c>
      <c r="DF131" s="22">
        <v>11344.548799999999</v>
      </c>
      <c r="DG131" s="22">
        <f t="shared" si="153"/>
        <v>533022.07485538325</v>
      </c>
      <c r="DH131" s="26">
        <f t="shared" si="154"/>
        <v>-3232.9544000000024</v>
      </c>
      <c r="DI131" s="22">
        <v>0</v>
      </c>
      <c r="DJ131" s="22">
        <f t="shared" si="155"/>
        <v>23075.709306723322</v>
      </c>
      <c r="DK131" s="22">
        <f t="shared" si="156"/>
        <v>26308.66370672331</v>
      </c>
      <c r="DL131" s="32">
        <f t="shared" si="157"/>
        <v>4.2390014934735661E-2</v>
      </c>
      <c r="DM131" s="32">
        <f t="shared" si="158"/>
        <v>4.9357549992392412E-2</v>
      </c>
      <c r="DN131" s="42"/>
      <c r="DO131" s="22">
        <v>544366.62365538324</v>
      </c>
      <c r="DP131" s="22">
        <v>11344.548799999999</v>
      </c>
      <c r="DQ131" s="22">
        <f t="shared" si="159"/>
        <v>533022.07485538325</v>
      </c>
      <c r="DR131" s="26">
        <f t="shared" si="160"/>
        <v>-3232.9544000000024</v>
      </c>
      <c r="DS131" s="22">
        <v>0</v>
      </c>
      <c r="DT131" s="22">
        <f t="shared" si="161"/>
        <v>23075.709306723322</v>
      </c>
      <c r="DU131" s="22">
        <f t="shared" si="162"/>
        <v>26308.66370672331</v>
      </c>
      <c r="DV131" s="32">
        <f t="shared" si="163"/>
        <v>4.2390014934735661E-2</v>
      </c>
      <c r="DW131" s="32">
        <f t="shared" si="164"/>
        <v>4.9357549992392412E-2</v>
      </c>
      <c r="DX131" s="42"/>
      <c r="DY131" s="22">
        <v>544366.62365538324</v>
      </c>
      <c r="DZ131" s="22">
        <v>11344.548799999999</v>
      </c>
      <c r="EA131" s="22">
        <f t="shared" si="165"/>
        <v>533022.07485538325</v>
      </c>
      <c r="EB131" s="26">
        <f t="shared" si="166"/>
        <v>-3232.9544000000024</v>
      </c>
      <c r="EC131" s="22">
        <v>0</v>
      </c>
      <c r="ED131" s="22">
        <f t="shared" si="167"/>
        <v>23075.709306723322</v>
      </c>
      <c r="EE131" s="22">
        <f t="shared" si="168"/>
        <v>26308.66370672331</v>
      </c>
      <c r="EF131" s="32">
        <f t="shared" si="169"/>
        <v>4.2390014934735661E-2</v>
      </c>
      <c r="EG131" s="32">
        <f t="shared" si="170"/>
        <v>4.9357549992392412E-2</v>
      </c>
      <c r="EH131" s="42"/>
      <c r="EI131" s="45">
        <v>0</v>
      </c>
    </row>
    <row r="132" spans="1:139" x14ac:dyDescent="0.3">
      <c r="A132" s="20">
        <v>8913117</v>
      </c>
      <c r="B132" s="37" t="s">
        <v>243</v>
      </c>
      <c r="C132" s="21">
        <v>33</v>
      </c>
      <c r="D132" s="22">
        <v>259705.66125143506</v>
      </c>
      <c r="E132" s="22">
        <v>6117.5407999999998</v>
      </c>
      <c r="F132" s="22">
        <f t="shared" si="92"/>
        <v>253588.12045143507</v>
      </c>
      <c r="G132" s="11"/>
      <c r="H132" s="34">
        <v>33</v>
      </c>
      <c r="I132" s="22">
        <v>317063.34965061751</v>
      </c>
      <c r="J132" s="22">
        <v>5597.2326999999996</v>
      </c>
      <c r="K132" s="22">
        <f t="shared" si="93"/>
        <v>311466.11695061752</v>
      </c>
      <c r="L132" s="26">
        <f t="shared" si="94"/>
        <v>-520.30810000000019</v>
      </c>
      <c r="M132" s="22">
        <v>0</v>
      </c>
      <c r="N132" s="22">
        <f t="shared" si="95"/>
        <v>57357.688399182458</v>
      </c>
      <c r="O132" s="22">
        <f t="shared" si="96"/>
        <v>57877.996499182453</v>
      </c>
      <c r="P132" s="32">
        <f t="shared" si="97"/>
        <v>0.18090292827091739</v>
      </c>
      <c r="Q132" s="32">
        <f t="shared" si="98"/>
        <v>0.18582437494592363</v>
      </c>
      <c r="R132" s="11"/>
      <c r="S132" s="22">
        <v>317063.34965061751</v>
      </c>
      <c r="T132" s="22">
        <v>5597.2326999999996</v>
      </c>
      <c r="U132" s="22">
        <f t="shared" si="99"/>
        <v>311466.11695061752</v>
      </c>
      <c r="V132" s="26">
        <f t="shared" si="100"/>
        <v>-520.30810000000019</v>
      </c>
      <c r="W132" s="22">
        <v>0</v>
      </c>
      <c r="X132" s="22">
        <f t="shared" si="101"/>
        <v>57357.688399182458</v>
      </c>
      <c r="Y132" s="22">
        <f t="shared" si="102"/>
        <v>57877.996499182453</v>
      </c>
      <c r="Z132" s="32">
        <f t="shared" si="103"/>
        <v>0.18090292827091739</v>
      </c>
      <c r="AA132" s="32">
        <f t="shared" si="104"/>
        <v>0.18582437494592363</v>
      </c>
      <c r="AB132" s="42"/>
      <c r="AC132" s="22">
        <v>317063.34965061751</v>
      </c>
      <c r="AD132" s="22">
        <v>5597.2326999999996</v>
      </c>
      <c r="AE132" s="22">
        <f t="shared" si="105"/>
        <v>311466.11695061752</v>
      </c>
      <c r="AF132" s="26">
        <f t="shared" si="106"/>
        <v>-520.30810000000019</v>
      </c>
      <c r="AG132" s="22">
        <v>0</v>
      </c>
      <c r="AH132" s="22">
        <f t="shared" si="107"/>
        <v>57357.688399182458</v>
      </c>
      <c r="AI132" s="22">
        <f t="shared" si="108"/>
        <v>57877.996499182453</v>
      </c>
      <c r="AJ132" s="32">
        <f t="shared" si="109"/>
        <v>0.18090292827091739</v>
      </c>
      <c r="AK132" s="32">
        <f t="shared" si="110"/>
        <v>0.18582437494592363</v>
      </c>
      <c r="AL132" s="11"/>
      <c r="AM132" s="22">
        <v>317063.34965061751</v>
      </c>
      <c r="AN132" s="22">
        <v>5597.2326999999996</v>
      </c>
      <c r="AO132" s="22">
        <f t="shared" si="111"/>
        <v>311466.11695061752</v>
      </c>
      <c r="AP132" s="26">
        <f t="shared" si="112"/>
        <v>-520.30810000000019</v>
      </c>
      <c r="AQ132" s="22">
        <v>0</v>
      </c>
      <c r="AR132" s="22">
        <f t="shared" si="113"/>
        <v>57357.688399182458</v>
      </c>
      <c r="AS132" s="22">
        <f t="shared" si="114"/>
        <v>57877.996499182453</v>
      </c>
      <c r="AT132" s="32">
        <f t="shared" si="115"/>
        <v>0.18090292827091739</v>
      </c>
      <c r="AU132" s="32">
        <f t="shared" si="116"/>
        <v>0.18582437494592363</v>
      </c>
      <c r="AV132" s="42"/>
      <c r="AW132" s="22">
        <v>317063.34965061751</v>
      </c>
      <c r="AX132" s="22">
        <v>5597.2326999999996</v>
      </c>
      <c r="AY132" s="22">
        <f t="shared" si="117"/>
        <v>311466.11695061752</v>
      </c>
      <c r="AZ132" s="26">
        <f t="shared" si="118"/>
        <v>-520.30810000000019</v>
      </c>
      <c r="BA132" s="22">
        <v>0</v>
      </c>
      <c r="BB132" s="22">
        <f t="shared" si="119"/>
        <v>57357.688399182458</v>
      </c>
      <c r="BC132" s="22">
        <f t="shared" si="120"/>
        <v>57877.996499182453</v>
      </c>
      <c r="BD132" s="32">
        <f t="shared" si="121"/>
        <v>0.18090292827091739</v>
      </c>
      <c r="BE132" s="32">
        <f t="shared" si="122"/>
        <v>0.18582437494592363</v>
      </c>
      <c r="BF132" s="11"/>
      <c r="BG132" s="22">
        <v>317063.34965061751</v>
      </c>
      <c r="BH132" s="22">
        <v>5597.2326999999996</v>
      </c>
      <c r="BI132" s="22">
        <f t="shared" si="123"/>
        <v>311466.11695061752</v>
      </c>
      <c r="BJ132" s="26">
        <f t="shared" si="124"/>
        <v>-520.30810000000019</v>
      </c>
      <c r="BK132" s="22">
        <v>0</v>
      </c>
      <c r="BL132" s="22">
        <f t="shared" si="125"/>
        <v>57357.688399182458</v>
      </c>
      <c r="BM132" s="22">
        <f t="shared" si="126"/>
        <v>57877.996499182453</v>
      </c>
      <c r="BN132" s="32">
        <f t="shared" si="127"/>
        <v>0.18090292827091739</v>
      </c>
      <c r="BO132" s="32">
        <f t="shared" si="128"/>
        <v>0.18582437494592363</v>
      </c>
      <c r="BP132" s="42"/>
      <c r="BQ132" s="22">
        <v>316704.76882258063</v>
      </c>
      <c r="BR132" s="22">
        <v>5597.2326999999996</v>
      </c>
      <c r="BS132" s="22">
        <f t="shared" si="129"/>
        <v>311107.53612258064</v>
      </c>
      <c r="BT132" s="26">
        <f t="shared" si="130"/>
        <v>-520.30810000000019</v>
      </c>
      <c r="BU132" s="22">
        <v>0</v>
      </c>
      <c r="BV132" s="22">
        <f t="shared" si="131"/>
        <v>56999.107571145578</v>
      </c>
      <c r="BW132" s="22">
        <f t="shared" si="132"/>
        <v>57519.415671145573</v>
      </c>
      <c r="BX132" s="32">
        <f t="shared" si="133"/>
        <v>0.17997552668073882</v>
      </c>
      <c r="BY132" s="32">
        <f t="shared" si="134"/>
        <v>0.18488596061678858</v>
      </c>
      <c r="BZ132" s="42"/>
      <c r="CA132" s="22">
        <v>316960.48015752994</v>
      </c>
      <c r="CB132" s="22">
        <v>5597.2326999999996</v>
      </c>
      <c r="CC132" s="22">
        <f t="shared" si="135"/>
        <v>311363.24745752994</v>
      </c>
      <c r="CD132" s="26">
        <f t="shared" si="136"/>
        <v>-520.30810000000019</v>
      </c>
      <c r="CE132" s="22">
        <v>0</v>
      </c>
      <c r="CF132" s="22">
        <f t="shared" si="137"/>
        <v>57254.818906094879</v>
      </c>
      <c r="CG132" s="22">
        <f t="shared" si="138"/>
        <v>57775.127006094874</v>
      </c>
      <c r="CH132" s="32">
        <f t="shared" si="139"/>
        <v>0.18063709039574627</v>
      </c>
      <c r="CI132" s="32">
        <f t="shared" si="140"/>
        <v>0.1855553841947111</v>
      </c>
      <c r="CJ132" s="42"/>
      <c r="CK132" s="22">
        <v>316857.61066444241</v>
      </c>
      <c r="CL132" s="22">
        <v>5597.2326999999996</v>
      </c>
      <c r="CM132" s="22">
        <f t="shared" si="141"/>
        <v>311260.37796444242</v>
      </c>
      <c r="CN132" s="26">
        <f t="shared" si="142"/>
        <v>-520.30810000000019</v>
      </c>
      <c r="CO132" s="22">
        <v>0</v>
      </c>
      <c r="CP132" s="22">
        <f t="shared" si="143"/>
        <v>57151.949413007358</v>
      </c>
      <c r="CQ132" s="22">
        <f t="shared" si="144"/>
        <v>57672.257513007353</v>
      </c>
      <c r="CR132" s="32">
        <f t="shared" si="145"/>
        <v>0.18037107990924114</v>
      </c>
      <c r="CS132" s="32">
        <f t="shared" si="146"/>
        <v>0.18528621564417583</v>
      </c>
      <c r="CT132" s="42"/>
      <c r="CU132" s="22">
        <v>293561.215188</v>
      </c>
      <c r="CV132" s="22">
        <v>5597.2326999999996</v>
      </c>
      <c r="CW132" s="22">
        <f t="shared" si="147"/>
        <v>287963.98248800001</v>
      </c>
      <c r="CX132" s="26">
        <f t="shared" si="148"/>
        <v>-520.30810000000019</v>
      </c>
      <c r="CY132" s="22">
        <v>-23502.134462617501</v>
      </c>
      <c r="CZ132" s="22">
        <f t="shared" si="149"/>
        <v>33855.553936564946</v>
      </c>
      <c r="DA132" s="22">
        <f t="shared" si="150"/>
        <v>34375.86203656494</v>
      </c>
      <c r="DB132" s="32">
        <f t="shared" si="151"/>
        <v>0.11532706701354761</v>
      </c>
      <c r="DC132" s="32">
        <f t="shared" si="152"/>
        <v>0.11937556127526278</v>
      </c>
      <c r="DD132" s="42"/>
      <c r="DE132" s="22">
        <v>274902.57255119999</v>
      </c>
      <c r="DF132" s="22">
        <v>5597.2326999999996</v>
      </c>
      <c r="DG132" s="22">
        <f t="shared" si="153"/>
        <v>269305.3398512</v>
      </c>
      <c r="DH132" s="26">
        <f t="shared" si="154"/>
        <v>-520.30810000000019</v>
      </c>
      <c r="DI132" s="22">
        <v>-42160.777099417508</v>
      </c>
      <c r="DJ132" s="22">
        <f t="shared" si="155"/>
        <v>15196.911299764935</v>
      </c>
      <c r="DK132" s="22">
        <f t="shared" si="156"/>
        <v>15717.21939976493</v>
      </c>
      <c r="DL132" s="32">
        <f t="shared" si="157"/>
        <v>5.5281080707000455E-2</v>
      </c>
      <c r="DM132" s="32">
        <f t="shared" si="158"/>
        <v>5.8362078555327601E-2</v>
      </c>
      <c r="DN132" s="42"/>
      <c r="DO132" s="22">
        <v>279150.06843600003</v>
      </c>
      <c r="DP132" s="22">
        <v>5597.2326999999996</v>
      </c>
      <c r="DQ132" s="22">
        <f t="shared" si="159"/>
        <v>273552.83573600004</v>
      </c>
      <c r="DR132" s="26">
        <f t="shared" si="160"/>
        <v>-520.30810000000019</v>
      </c>
      <c r="DS132" s="22">
        <v>-37913.281214617498</v>
      </c>
      <c r="DT132" s="22">
        <f t="shared" si="161"/>
        <v>19444.407184564974</v>
      </c>
      <c r="DU132" s="22">
        <f t="shared" si="162"/>
        <v>19964.715284564969</v>
      </c>
      <c r="DV132" s="32">
        <f t="shared" si="163"/>
        <v>6.9655749301823791E-2</v>
      </c>
      <c r="DW132" s="32">
        <f t="shared" si="164"/>
        <v>7.2983031708845042E-2</v>
      </c>
      <c r="DX132" s="42"/>
      <c r="DY132" s="22">
        <v>272930.52089039999</v>
      </c>
      <c r="DZ132" s="22">
        <v>5597.2326999999996</v>
      </c>
      <c r="EA132" s="22">
        <f t="shared" si="165"/>
        <v>267333.2881904</v>
      </c>
      <c r="EB132" s="26">
        <f t="shared" si="166"/>
        <v>-520.30810000000019</v>
      </c>
      <c r="EC132" s="22">
        <v>-44132.828760217504</v>
      </c>
      <c r="ED132" s="22">
        <f t="shared" si="167"/>
        <v>13224.859638964932</v>
      </c>
      <c r="EE132" s="22">
        <f t="shared" si="168"/>
        <v>13745.167738964927</v>
      </c>
      <c r="EF132" s="32">
        <f t="shared" si="169"/>
        <v>4.8455041216425937E-2</v>
      </c>
      <c r="EG132" s="32">
        <f t="shared" si="170"/>
        <v>5.1415848104839637E-2</v>
      </c>
      <c r="EH132" s="42"/>
      <c r="EI132" s="45">
        <v>-43457.683888449676</v>
      </c>
    </row>
    <row r="133" spans="1:139" x14ac:dyDescent="0.3">
      <c r="A133" s="20">
        <v>8913119</v>
      </c>
      <c r="B133" s="37" t="s">
        <v>244</v>
      </c>
      <c r="C133" s="21">
        <v>51</v>
      </c>
      <c r="D133" s="22">
        <v>317846.29843072477</v>
      </c>
      <c r="E133" s="22">
        <v>4554.4503999999997</v>
      </c>
      <c r="F133" s="22">
        <f t="shared" si="92"/>
        <v>313291.8480307248</v>
      </c>
      <c r="G133" s="11"/>
      <c r="H133" s="34">
        <v>51</v>
      </c>
      <c r="I133" s="22">
        <v>391549.78246542858</v>
      </c>
      <c r="J133" s="22">
        <v>3820.3663999999999</v>
      </c>
      <c r="K133" s="22">
        <f t="shared" si="93"/>
        <v>387729.41606542858</v>
      </c>
      <c r="L133" s="26">
        <f t="shared" si="94"/>
        <v>-734.08399999999983</v>
      </c>
      <c r="M133" s="22">
        <v>0</v>
      </c>
      <c r="N133" s="22">
        <f t="shared" si="95"/>
        <v>73703.484034703812</v>
      </c>
      <c r="O133" s="22">
        <f t="shared" si="96"/>
        <v>74437.568034703785</v>
      </c>
      <c r="P133" s="32">
        <f t="shared" si="97"/>
        <v>0.18823528280522381</v>
      </c>
      <c r="Q133" s="32">
        <f t="shared" si="98"/>
        <v>0.19198328770119055</v>
      </c>
      <c r="R133" s="11"/>
      <c r="S133" s="22">
        <v>391549.78246542858</v>
      </c>
      <c r="T133" s="22">
        <v>3820.3663999999999</v>
      </c>
      <c r="U133" s="22">
        <f t="shared" si="99"/>
        <v>387729.41606542858</v>
      </c>
      <c r="V133" s="26">
        <f t="shared" si="100"/>
        <v>-734.08399999999983</v>
      </c>
      <c r="W133" s="22">
        <v>0</v>
      </c>
      <c r="X133" s="22">
        <f t="shared" si="101"/>
        <v>73703.484034703812</v>
      </c>
      <c r="Y133" s="22">
        <f t="shared" si="102"/>
        <v>74437.568034703785</v>
      </c>
      <c r="Z133" s="32">
        <f t="shared" si="103"/>
        <v>0.18823528280522381</v>
      </c>
      <c r="AA133" s="32">
        <f t="shared" si="104"/>
        <v>0.19198328770119055</v>
      </c>
      <c r="AB133" s="42"/>
      <c r="AC133" s="22">
        <v>391549.78246542858</v>
      </c>
      <c r="AD133" s="22">
        <v>3820.3663999999999</v>
      </c>
      <c r="AE133" s="22">
        <f t="shared" si="105"/>
        <v>387729.41606542858</v>
      </c>
      <c r="AF133" s="26">
        <f t="shared" si="106"/>
        <v>-734.08399999999983</v>
      </c>
      <c r="AG133" s="22">
        <v>0</v>
      </c>
      <c r="AH133" s="22">
        <f t="shared" si="107"/>
        <v>73703.484034703812</v>
      </c>
      <c r="AI133" s="22">
        <f t="shared" si="108"/>
        <v>74437.568034703785</v>
      </c>
      <c r="AJ133" s="32">
        <f t="shared" si="109"/>
        <v>0.18823528280522381</v>
      </c>
      <c r="AK133" s="32">
        <f t="shared" si="110"/>
        <v>0.19198328770119055</v>
      </c>
      <c r="AL133" s="11"/>
      <c r="AM133" s="22">
        <v>391549.78246542858</v>
      </c>
      <c r="AN133" s="22">
        <v>3820.3663999999999</v>
      </c>
      <c r="AO133" s="22">
        <f t="shared" si="111"/>
        <v>387729.41606542858</v>
      </c>
      <c r="AP133" s="26">
        <f t="shared" si="112"/>
        <v>-734.08399999999983</v>
      </c>
      <c r="AQ133" s="22">
        <v>0</v>
      </c>
      <c r="AR133" s="22">
        <f t="shared" si="113"/>
        <v>73703.484034703812</v>
      </c>
      <c r="AS133" s="22">
        <f t="shared" si="114"/>
        <v>74437.568034703785</v>
      </c>
      <c r="AT133" s="32">
        <f t="shared" si="115"/>
        <v>0.18823528280522381</v>
      </c>
      <c r="AU133" s="32">
        <f t="shared" si="116"/>
        <v>0.19198328770119055</v>
      </c>
      <c r="AV133" s="42"/>
      <c r="AW133" s="22">
        <v>391549.78246542858</v>
      </c>
      <c r="AX133" s="22">
        <v>3820.3663999999999</v>
      </c>
      <c r="AY133" s="22">
        <f t="shared" si="117"/>
        <v>387729.41606542858</v>
      </c>
      <c r="AZ133" s="26">
        <f t="shared" si="118"/>
        <v>-734.08399999999983</v>
      </c>
      <c r="BA133" s="22">
        <v>0</v>
      </c>
      <c r="BB133" s="22">
        <f t="shared" si="119"/>
        <v>73703.484034703812</v>
      </c>
      <c r="BC133" s="22">
        <f t="shared" si="120"/>
        <v>74437.568034703785</v>
      </c>
      <c r="BD133" s="32">
        <f t="shared" si="121"/>
        <v>0.18823528280522381</v>
      </c>
      <c r="BE133" s="32">
        <f t="shared" si="122"/>
        <v>0.19198328770119055</v>
      </c>
      <c r="BF133" s="11"/>
      <c r="BG133" s="22">
        <v>391549.78246542858</v>
      </c>
      <c r="BH133" s="22">
        <v>3820.3663999999999</v>
      </c>
      <c r="BI133" s="22">
        <f t="shared" si="123"/>
        <v>387729.41606542858</v>
      </c>
      <c r="BJ133" s="26">
        <f t="shared" si="124"/>
        <v>-734.08399999999983</v>
      </c>
      <c r="BK133" s="22">
        <v>0</v>
      </c>
      <c r="BL133" s="22">
        <f t="shared" si="125"/>
        <v>73703.484034703812</v>
      </c>
      <c r="BM133" s="22">
        <f t="shared" si="126"/>
        <v>74437.568034703785</v>
      </c>
      <c r="BN133" s="32">
        <f t="shared" si="127"/>
        <v>0.18823528280522381</v>
      </c>
      <c r="BO133" s="32">
        <f t="shared" si="128"/>
        <v>0.19198328770119055</v>
      </c>
      <c r="BP133" s="42"/>
      <c r="BQ133" s="22">
        <v>390816.19299999997</v>
      </c>
      <c r="BR133" s="22">
        <v>3820.3663999999999</v>
      </c>
      <c r="BS133" s="22">
        <f t="shared" si="129"/>
        <v>386995.82659999997</v>
      </c>
      <c r="BT133" s="26">
        <f t="shared" si="130"/>
        <v>-734.08399999999983</v>
      </c>
      <c r="BU133" s="22">
        <v>0</v>
      </c>
      <c r="BV133" s="22">
        <f t="shared" si="131"/>
        <v>72969.894569275202</v>
      </c>
      <c r="BW133" s="22">
        <f t="shared" si="132"/>
        <v>73703.978569275176</v>
      </c>
      <c r="BX133" s="32">
        <f t="shared" si="133"/>
        <v>0.18671154337065868</v>
      </c>
      <c r="BY133" s="32">
        <f t="shared" si="134"/>
        <v>0.19045161085278531</v>
      </c>
      <c r="BZ133" s="42"/>
      <c r="CA133" s="22">
        <v>391366.04532257142</v>
      </c>
      <c r="CB133" s="22">
        <v>3820.3663999999999</v>
      </c>
      <c r="CC133" s="22">
        <f t="shared" si="135"/>
        <v>387545.67892257142</v>
      </c>
      <c r="CD133" s="26">
        <f t="shared" si="136"/>
        <v>-734.08399999999983</v>
      </c>
      <c r="CE133" s="22">
        <v>0</v>
      </c>
      <c r="CF133" s="22">
        <f t="shared" si="137"/>
        <v>73519.746891846647</v>
      </c>
      <c r="CG133" s="22">
        <f t="shared" si="138"/>
        <v>74253.830891846621</v>
      </c>
      <c r="CH133" s="32">
        <f t="shared" si="139"/>
        <v>0.18785417838497015</v>
      </c>
      <c r="CI133" s="32">
        <f t="shared" si="140"/>
        <v>0.19160020335740074</v>
      </c>
      <c r="CJ133" s="42"/>
      <c r="CK133" s="22">
        <v>391182.30817971425</v>
      </c>
      <c r="CL133" s="22">
        <v>3820.3663999999999</v>
      </c>
      <c r="CM133" s="22">
        <f t="shared" si="141"/>
        <v>387361.94177971425</v>
      </c>
      <c r="CN133" s="26">
        <f t="shared" si="142"/>
        <v>-734.08399999999983</v>
      </c>
      <c r="CO133" s="22">
        <v>0</v>
      </c>
      <c r="CP133" s="22">
        <f t="shared" si="143"/>
        <v>73336.009748989483</v>
      </c>
      <c r="CQ133" s="22">
        <f t="shared" si="144"/>
        <v>74070.093748989457</v>
      </c>
      <c r="CR133" s="32">
        <f t="shared" si="145"/>
        <v>0.18747271595753753</v>
      </c>
      <c r="CS133" s="32">
        <f t="shared" si="146"/>
        <v>0.19121675559730589</v>
      </c>
      <c r="CT133" s="42"/>
      <c r="CU133" s="22">
        <v>376405.8376320001</v>
      </c>
      <c r="CV133" s="22">
        <v>3820.3663999999999</v>
      </c>
      <c r="CW133" s="22">
        <f t="shared" si="147"/>
        <v>372585.4712320001</v>
      </c>
      <c r="CX133" s="26">
        <f t="shared" si="148"/>
        <v>-734.08399999999983</v>
      </c>
      <c r="CY133" s="22">
        <v>-15143.944833428475</v>
      </c>
      <c r="CZ133" s="22">
        <f t="shared" si="149"/>
        <v>58559.539201275329</v>
      </c>
      <c r="DA133" s="22">
        <f t="shared" si="150"/>
        <v>59293.623201275303</v>
      </c>
      <c r="DB133" s="32">
        <f t="shared" si="151"/>
        <v>0.1555755340291165</v>
      </c>
      <c r="DC133" s="32">
        <f t="shared" si="152"/>
        <v>0.15914099657513101</v>
      </c>
      <c r="DD133" s="42"/>
      <c r="DE133" s="22">
        <v>342440.66100180009</v>
      </c>
      <c r="DF133" s="22">
        <v>3820.3663999999999</v>
      </c>
      <c r="DG133" s="22">
        <f t="shared" si="153"/>
        <v>338620.29460180009</v>
      </c>
      <c r="DH133" s="26">
        <f t="shared" si="154"/>
        <v>-734.08399999999983</v>
      </c>
      <c r="DI133" s="22">
        <v>-49109.1214636285</v>
      </c>
      <c r="DJ133" s="22">
        <f t="shared" si="155"/>
        <v>24594.362571075326</v>
      </c>
      <c r="DK133" s="22">
        <f t="shared" si="156"/>
        <v>25328.446571075299</v>
      </c>
      <c r="DL133" s="32">
        <f t="shared" si="157"/>
        <v>7.1820801008633847E-2</v>
      </c>
      <c r="DM133" s="32">
        <f t="shared" si="158"/>
        <v>7.4798962067114852E-2</v>
      </c>
      <c r="DN133" s="42"/>
      <c r="DO133" s="22">
        <v>350172.57112900011</v>
      </c>
      <c r="DP133" s="22">
        <v>3820.3663999999999</v>
      </c>
      <c r="DQ133" s="22">
        <f t="shared" si="159"/>
        <v>346352.20472900011</v>
      </c>
      <c r="DR133" s="26">
        <f t="shared" si="160"/>
        <v>-734.08399999999983</v>
      </c>
      <c r="DS133" s="22">
        <v>-41377.211336428481</v>
      </c>
      <c r="DT133" s="22">
        <f t="shared" si="161"/>
        <v>32326.272698275337</v>
      </c>
      <c r="DU133" s="22">
        <f t="shared" si="162"/>
        <v>33060.356698275311</v>
      </c>
      <c r="DV133" s="32">
        <f t="shared" si="163"/>
        <v>9.2315262140753626E-2</v>
      </c>
      <c r="DW133" s="32">
        <f t="shared" si="164"/>
        <v>9.545299913463251E-2</v>
      </c>
      <c r="DX133" s="42"/>
      <c r="DY133" s="22">
        <v>338850.84558560007</v>
      </c>
      <c r="DZ133" s="22">
        <v>3820.3663999999999</v>
      </c>
      <c r="EA133" s="22">
        <f t="shared" si="165"/>
        <v>335030.47918560007</v>
      </c>
      <c r="EB133" s="26">
        <f t="shared" si="166"/>
        <v>-734.08399999999983</v>
      </c>
      <c r="EC133" s="22">
        <v>-52698.936879828507</v>
      </c>
      <c r="ED133" s="22">
        <f t="shared" si="167"/>
        <v>21004.547154875298</v>
      </c>
      <c r="EE133" s="22">
        <f t="shared" si="168"/>
        <v>21738.631154875271</v>
      </c>
      <c r="EF133" s="32">
        <f t="shared" si="169"/>
        <v>6.198758960915491E-2</v>
      </c>
      <c r="EG133" s="32">
        <f t="shared" si="170"/>
        <v>6.4885532825903022E-2</v>
      </c>
      <c r="EH133" s="42"/>
      <c r="EI133" s="45">
        <v>-55605.818667132364</v>
      </c>
    </row>
    <row r="134" spans="1:139" x14ac:dyDescent="0.3">
      <c r="A134" s="20">
        <v>8913126</v>
      </c>
      <c r="B134" s="20" t="s">
        <v>245</v>
      </c>
      <c r="C134" s="21">
        <v>358</v>
      </c>
      <c r="D134" s="22">
        <v>1552059.7799914596</v>
      </c>
      <c r="E134" s="22">
        <v>24099.849599999998</v>
      </c>
      <c r="F134" s="22">
        <f t="shared" ref="F134:F197" si="171">D134-E134</f>
        <v>1527959.9303914595</v>
      </c>
      <c r="G134" s="11"/>
      <c r="H134" s="34">
        <v>358</v>
      </c>
      <c r="I134" s="22">
        <v>1597755.2404</v>
      </c>
      <c r="J134" s="22">
        <v>20765.240399999999</v>
      </c>
      <c r="K134" s="22">
        <f t="shared" ref="K134:K197" si="172">I134-J134</f>
        <v>1576990</v>
      </c>
      <c r="L134" s="26">
        <f t="shared" ref="L134:L197" si="173">$J134-$E134</f>
        <v>-3334.609199999999</v>
      </c>
      <c r="M134" s="22">
        <v>0</v>
      </c>
      <c r="N134" s="22">
        <f t="shared" ref="N134:N197" si="174">I134-$D134</f>
        <v>45695.460408540443</v>
      </c>
      <c r="O134" s="22">
        <f t="shared" ref="O134:O197" si="175">K134-$F134</f>
        <v>49030.069608540507</v>
      </c>
      <c r="P134" s="32">
        <f t="shared" ref="P134:P197" si="176">(I134-$D134)/I134</f>
        <v>2.8599787535104892E-2</v>
      </c>
      <c r="Q134" s="32">
        <f t="shared" ref="Q134:Q197" si="177">(K134-$F134)/K134</f>
        <v>3.1090919795648993E-2</v>
      </c>
      <c r="R134" s="11"/>
      <c r="S134" s="22">
        <v>1597755.2404</v>
      </c>
      <c r="T134" s="22">
        <v>20765.240399999999</v>
      </c>
      <c r="U134" s="22">
        <f t="shared" ref="U134:U197" si="178">S134-T134</f>
        <v>1576990</v>
      </c>
      <c r="V134" s="26">
        <f t="shared" ref="V134:V197" si="179">$J134-$E134</f>
        <v>-3334.609199999999</v>
      </c>
      <c r="W134" s="22">
        <v>0</v>
      </c>
      <c r="X134" s="22">
        <f t="shared" ref="X134:X197" si="180">S134-$D134</f>
        <v>45695.460408540443</v>
      </c>
      <c r="Y134" s="22">
        <f t="shared" ref="Y134:Y197" si="181">U134-$F134</f>
        <v>49030.069608540507</v>
      </c>
      <c r="Z134" s="32">
        <f t="shared" ref="Z134:Z197" si="182">(S134-$D134)/S134</f>
        <v>2.8599787535104892E-2</v>
      </c>
      <c r="AA134" s="32">
        <f t="shared" ref="AA134:AA197" si="183">(U134-$F134)/U134</f>
        <v>3.1090919795648993E-2</v>
      </c>
      <c r="AB134" s="42"/>
      <c r="AC134" s="22">
        <v>1597755.2404</v>
      </c>
      <c r="AD134" s="22">
        <v>20765.240399999999</v>
      </c>
      <c r="AE134" s="22">
        <f t="shared" ref="AE134:AE197" si="184">AC134-AD134</f>
        <v>1576990</v>
      </c>
      <c r="AF134" s="26">
        <f t="shared" ref="AF134:AF197" si="185">$J134-$E134</f>
        <v>-3334.609199999999</v>
      </c>
      <c r="AG134" s="22">
        <v>0</v>
      </c>
      <c r="AH134" s="22">
        <f t="shared" ref="AH134:AH197" si="186">AC134-$D134</f>
        <v>45695.460408540443</v>
      </c>
      <c r="AI134" s="22">
        <f t="shared" ref="AI134:AI197" si="187">AE134-$F134</f>
        <v>49030.069608540507</v>
      </c>
      <c r="AJ134" s="32">
        <f t="shared" ref="AJ134:AJ197" si="188">(AC134-$D134)/AC134</f>
        <v>2.8599787535104892E-2</v>
      </c>
      <c r="AK134" s="32">
        <f t="shared" ref="AK134:AK197" si="189">(AE134-$F134)/AE134</f>
        <v>3.1090919795648993E-2</v>
      </c>
      <c r="AL134" s="11"/>
      <c r="AM134" s="22">
        <v>1597755.2404</v>
      </c>
      <c r="AN134" s="22">
        <v>20765.240399999999</v>
      </c>
      <c r="AO134" s="22">
        <f t="shared" ref="AO134:AO197" si="190">AM134-AN134</f>
        <v>1576990</v>
      </c>
      <c r="AP134" s="26">
        <f t="shared" ref="AP134:AP197" si="191">$J134-$E134</f>
        <v>-3334.609199999999</v>
      </c>
      <c r="AQ134" s="22">
        <v>0</v>
      </c>
      <c r="AR134" s="22">
        <f t="shared" ref="AR134:AR197" si="192">AM134-$D134</f>
        <v>45695.460408540443</v>
      </c>
      <c r="AS134" s="22">
        <f t="shared" ref="AS134:AS197" si="193">AO134-$F134</f>
        <v>49030.069608540507</v>
      </c>
      <c r="AT134" s="32">
        <f t="shared" ref="AT134:AT197" si="194">(AM134-$D134)/AM134</f>
        <v>2.8599787535104892E-2</v>
      </c>
      <c r="AU134" s="32">
        <f t="shared" ref="AU134:AU197" si="195">(AO134-$F134)/AO134</f>
        <v>3.1090919795648993E-2</v>
      </c>
      <c r="AV134" s="42"/>
      <c r="AW134" s="22">
        <v>1598625.5639605001</v>
      </c>
      <c r="AX134" s="22">
        <v>20765.240399999999</v>
      </c>
      <c r="AY134" s="22">
        <f t="shared" ref="AY134:AY197" si="196">AW134-AX134</f>
        <v>1577860.3235605001</v>
      </c>
      <c r="AZ134" s="26">
        <f t="shared" ref="AZ134:AZ197" si="197">$J134-$E134</f>
        <v>-3334.609199999999</v>
      </c>
      <c r="BA134" s="22">
        <v>870.32356049998214</v>
      </c>
      <c r="BB134" s="22">
        <f t="shared" ref="BB134:BB197" si="198">AW134-$D134</f>
        <v>46565.783969040494</v>
      </c>
      <c r="BC134" s="22">
        <f t="shared" ref="BC134:BC197" si="199">AY134-$F134</f>
        <v>49900.393169040559</v>
      </c>
      <c r="BD134" s="32">
        <f t="shared" ref="BD134:BD197" si="200">(AW134-$D134)/AW134</f>
        <v>2.9128637136063635E-2</v>
      </c>
      <c r="BE134" s="32">
        <f t="shared" ref="BE134:BE197" si="201">(AY134-$F134)/AY134</f>
        <v>3.1625355187611587E-2</v>
      </c>
      <c r="BF134" s="11"/>
      <c r="BG134" s="22">
        <v>1598625.5639605001</v>
      </c>
      <c r="BH134" s="22">
        <v>20765.240399999999</v>
      </c>
      <c r="BI134" s="22">
        <f t="shared" ref="BI134:BI197" si="202">BG134-BH134</f>
        <v>1577860.3235605001</v>
      </c>
      <c r="BJ134" s="26">
        <f t="shared" ref="BJ134:BJ197" si="203">$J134-$E134</f>
        <v>-3334.609199999999</v>
      </c>
      <c r="BK134" s="22">
        <v>870.32356049998214</v>
      </c>
      <c r="BL134" s="22">
        <f t="shared" ref="BL134:BL197" si="204">BG134-$D134</f>
        <v>46565.783969040494</v>
      </c>
      <c r="BM134" s="22">
        <f t="shared" ref="BM134:BM197" si="205">BI134-$F134</f>
        <v>49900.393169040559</v>
      </c>
      <c r="BN134" s="32">
        <f t="shared" ref="BN134:BN197" si="206">(BG134-$D134)/BG134</f>
        <v>2.9128637136063635E-2</v>
      </c>
      <c r="BO134" s="32">
        <f t="shared" ref="BO134:BO197" si="207">(BI134-$F134)/BI134</f>
        <v>3.1625355187611587E-2</v>
      </c>
      <c r="BP134" s="42"/>
      <c r="BQ134" s="22">
        <v>1598625.5639605001</v>
      </c>
      <c r="BR134" s="22">
        <v>20765.240399999999</v>
      </c>
      <c r="BS134" s="22">
        <f t="shared" ref="BS134:BS197" si="208">BQ134-BR134</f>
        <v>1577860.3235605001</v>
      </c>
      <c r="BT134" s="26">
        <f t="shared" ref="BT134:BT197" si="209">$J134-$E134</f>
        <v>-3334.609199999999</v>
      </c>
      <c r="BU134" s="22">
        <v>870.32356049998214</v>
      </c>
      <c r="BV134" s="22">
        <f t="shared" ref="BV134:BV197" si="210">BQ134-$D134</f>
        <v>46565.783969040494</v>
      </c>
      <c r="BW134" s="22">
        <f t="shared" ref="BW134:BW197" si="211">BS134-$F134</f>
        <v>49900.393169040559</v>
      </c>
      <c r="BX134" s="32">
        <f t="shared" ref="BX134:BX197" si="212">(BQ134-$D134)/BQ134</f>
        <v>2.9128637136063635E-2</v>
      </c>
      <c r="BY134" s="32">
        <f t="shared" ref="BY134:BY197" si="213">(BS134-$F134)/BS134</f>
        <v>3.1625355187611587E-2</v>
      </c>
      <c r="BZ134" s="42"/>
      <c r="CA134" s="22">
        <v>1598625.5639605001</v>
      </c>
      <c r="CB134" s="22">
        <v>20765.240399999999</v>
      </c>
      <c r="CC134" s="22">
        <f t="shared" ref="CC134:CC197" si="214">CA134-CB134</f>
        <v>1577860.3235605001</v>
      </c>
      <c r="CD134" s="26">
        <f t="shared" ref="CD134:CD197" si="215">$J134-$E134</f>
        <v>-3334.609199999999</v>
      </c>
      <c r="CE134" s="22">
        <v>870.32356049998214</v>
      </c>
      <c r="CF134" s="22">
        <f t="shared" ref="CF134:CF197" si="216">CA134-$D134</f>
        <v>46565.783969040494</v>
      </c>
      <c r="CG134" s="22">
        <f t="shared" ref="CG134:CG197" si="217">CC134-$F134</f>
        <v>49900.393169040559</v>
      </c>
      <c r="CH134" s="32">
        <f t="shared" ref="CH134:CH197" si="218">(CA134-$D134)/CA134</f>
        <v>2.9128637136063635E-2</v>
      </c>
      <c r="CI134" s="32">
        <f t="shared" ref="CI134:CI197" si="219">(CC134-$F134)/CC134</f>
        <v>3.1625355187611587E-2</v>
      </c>
      <c r="CJ134" s="42"/>
      <c r="CK134" s="22">
        <v>1598625.5639605001</v>
      </c>
      <c r="CL134" s="22">
        <v>20765.240399999999</v>
      </c>
      <c r="CM134" s="22">
        <f t="shared" ref="CM134:CM197" si="220">CK134-CL134</f>
        <v>1577860.3235605001</v>
      </c>
      <c r="CN134" s="26">
        <f t="shared" ref="CN134:CN197" si="221">$J134-$E134</f>
        <v>-3334.609199999999</v>
      </c>
      <c r="CO134" s="22">
        <v>870.32356049998214</v>
      </c>
      <c r="CP134" s="22">
        <f t="shared" ref="CP134:CP197" si="222">CK134-$D134</f>
        <v>46565.783969040494</v>
      </c>
      <c r="CQ134" s="22">
        <f t="shared" ref="CQ134:CQ197" si="223">CM134-$F134</f>
        <v>49900.393169040559</v>
      </c>
      <c r="CR134" s="32">
        <f t="shared" ref="CR134:CR197" si="224">(CK134-$D134)/CK134</f>
        <v>2.9128637136063635E-2</v>
      </c>
      <c r="CS134" s="32">
        <f t="shared" ref="CS134:CS197" si="225">(CM134-$F134)/CM134</f>
        <v>3.1625355187611587E-2</v>
      </c>
      <c r="CT134" s="42"/>
      <c r="CU134" s="22">
        <v>1597755.2404</v>
      </c>
      <c r="CV134" s="22">
        <v>20765.240399999999</v>
      </c>
      <c r="CW134" s="22">
        <f t="shared" ref="CW134:CW197" si="226">CU134-CV134</f>
        <v>1576990</v>
      </c>
      <c r="CX134" s="26">
        <f t="shared" ref="CX134:CX197" si="227">$J134-$E134</f>
        <v>-3334.609199999999</v>
      </c>
      <c r="CY134" s="22">
        <v>0</v>
      </c>
      <c r="CZ134" s="22">
        <f t="shared" ref="CZ134:CZ197" si="228">CU134-$D134</f>
        <v>45695.460408540443</v>
      </c>
      <c r="DA134" s="22">
        <f t="shared" ref="DA134:DA197" si="229">CW134-$F134</f>
        <v>49030.069608540507</v>
      </c>
      <c r="DB134" s="32">
        <f t="shared" ref="DB134:DB197" si="230">(CU134-$D134)/CU134</f>
        <v>2.8599787535104892E-2</v>
      </c>
      <c r="DC134" s="32">
        <f t="shared" ref="DC134:DC197" si="231">(CW134-$F134)/CW134</f>
        <v>3.1090919795648993E-2</v>
      </c>
      <c r="DD134" s="42"/>
      <c r="DE134" s="22">
        <v>1597755.2404</v>
      </c>
      <c r="DF134" s="22">
        <v>20765.240399999999</v>
      </c>
      <c r="DG134" s="22">
        <f t="shared" ref="DG134:DG197" si="232">DE134-DF134</f>
        <v>1576990</v>
      </c>
      <c r="DH134" s="26">
        <f t="shared" ref="DH134:DH197" si="233">$J134-$E134</f>
        <v>-3334.609199999999</v>
      </c>
      <c r="DI134" s="22">
        <v>0</v>
      </c>
      <c r="DJ134" s="22">
        <f t="shared" ref="DJ134:DJ197" si="234">DE134-$D134</f>
        <v>45695.460408540443</v>
      </c>
      <c r="DK134" s="22">
        <f t="shared" ref="DK134:DK197" si="235">DG134-$F134</f>
        <v>49030.069608540507</v>
      </c>
      <c r="DL134" s="32">
        <f t="shared" ref="DL134:DL197" si="236">(DE134-$D134)/DE134</f>
        <v>2.8599787535104892E-2</v>
      </c>
      <c r="DM134" s="32">
        <f t="shared" ref="DM134:DM197" si="237">(DG134-$F134)/DG134</f>
        <v>3.1090919795648993E-2</v>
      </c>
      <c r="DN134" s="42"/>
      <c r="DO134" s="22">
        <v>1598625.5639605001</v>
      </c>
      <c r="DP134" s="22">
        <v>20765.240399999999</v>
      </c>
      <c r="DQ134" s="22">
        <f t="shared" ref="DQ134:DQ197" si="238">DO134-DP134</f>
        <v>1577860.3235605001</v>
      </c>
      <c r="DR134" s="26">
        <f t="shared" ref="DR134:DR197" si="239">$J134-$E134</f>
        <v>-3334.609199999999</v>
      </c>
      <c r="DS134" s="22">
        <v>870.32356049998214</v>
      </c>
      <c r="DT134" s="22">
        <f t="shared" ref="DT134:DT197" si="240">DO134-$D134</f>
        <v>46565.783969040494</v>
      </c>
      <c r="DU134" s="22">
        <f t="shared" ref="DU134:DU197" si="241">DQ134-$F134</f>
        <v>49900.393169040559</v>
      </c>
      <c r="DV134" s="32">
        <f t="shared" ref="DV134:DV197" si="242">(DO134-$D134)/DO134</f>
        <v>2.9128637136063635E-2</v>
      </c>
      <c r="DW134" s="32">
        <f t="shared" ref="DW134:DW197" si="243">(DQ134-$F134)/DQ134</f>
        <v>3.1625355187611587E-2</v>
      </c>
      <c r="DX134" s="42"/>
      <c r="DY134" s="22">
        <v>1598625.5639605001</v>
      </c>
      <c r="DZ134" s="22">
        <v>20765.240399999999</v>
      </c>
      <c r="EA134" s="22">
        <f t="shared" ref="EA134:EA197" si="244">DY134-DZ134</f>
        <v>1577860.3235605001</v>
      </c>
      <c r="EB134" s="26">
        <f t="shared" ref="EB134:EB197" si="245">$J134-$E134</f>
        <v>-3334.609199999999</v>
      </c>
      <c r="EC134" s="22">
        <v>870.32356049998214</v>
      </c>
      <c r="ED134" s="22">
        <f t="shared" ref="ED134:ED197" si="246">DY134-$D134</f>
        <v>46565.783969040494</v>
      </c>
      <c r="EE134" s="22">
        <f t="shared" ref="EE134:EE197" si="247">EA134-$F134</f>
        <v>49900.393169040559</v>
      </c>
      <c r="EF134" s="32">
        <f t="shared" ref="EF134:EF197" si="248">(DY134-$D134)/DY134</f>
        <v>2.9128637136063635E-2</v>
      </c>
      <c r="EG134" s="32">
        <f t="shared" ref="EG134:EG197" si="249">(EA134-$F134)/EA134</f>
        <v>3.1625355187611587E-2</v>
      </c>
      <c r="EH134" s="42"/>
      <c r="EI134" s="45">
        <v>1089.9303914594266</v>
      </c>
    </row>
    <row r="135" spans="1:139" x14ac:dyDescent="0.3">
      <c r="A135" s="20">
        <v>8913133</v>
      </c>
      <c r="B135" s="20" t="s">
        <v>247</v>
      </c>
      <c r="C135" s="21">
        <v>341</v>
      </c>
      <c r="D135" s="22">
        <v>1483555.6067242543</v>
      </c>
      <c r="E135" s="22">
        <v>24903.37</v>
      </c>
      <c r="F135" s="22">
        <f t="shared" si="171"/>
        <v>1458652.2367242542</v>
      </c>
      <c r="G135" s="11"/>
      <c r="H135" s="34">
        <v>341</v>
      </c>
      <c r="I135" s="22">
        <v>1530381.4524999999</v>
      </c>
      <c r="J135" s="22">
        <v>28276.452500000003</v>
      </c>
      <c r="K135" s="22">
        <f t="shared" si="172"/>
        <v>1502105</v>
      </c>
      <c r="L135" s="26">
        <f t="shared" si="173"/>
        <v>3373.0825000000041</v>
      </c>
      <c r="M135" s="22">
        <v>0</v>
      </c>
      <c r="N135" s="22">
        <f t="shared" si="174"/>
        <v>46825.845775745576</v>
      </c>
      <c r="O135" s="22">
        <f t="shared" si="175"/>
        <v>43452.76327574579</v>
      </c>
      <c r="P135" s="32">
        <f t="shared" si="176"/>
        <v>3.0597499531408872E-2</v>
      </c>
      <c r="Q135" s="32">
        <f t="shared" si="177"/>
        <v>2.8927913345435766E-2</v>
      </c>
      <c r="R135" s="11"/>
      <c r="S135" s="22">
        <v>1530381.4524999999</v>
      </c>
      <c r="T135" s="22">
        <v>28276.452500000003</v>
      </c>
      <c r="U135" s="22">
        <f t="shared" si="178"/>
        <v>1502105</v>
      </c>
      <c r="V135" s="26">
        <f t="shared" si="179"/>
        <v>3373.0825000000041</v>
      </c>
      <c r="W135" s="22">
        <v>0</v>
      </c>
      <c r="X135" s="22">
        <f t="shared" si="180"/>
        <v>46825.845775745576</v>
      </c>
      <c r="Y135" s="22">
        <f t="shared" si="181"/>
        <v>43452.76327574579</v>
      </c>
      <c r="Z135" s="32">
        <f t="shared" si="182"/>
        <v>3.0597499531408872E-2</v>
      </c>
      <c r="AA135" s="32">
        <f t="shared" si="183"/>
        <v>2.8927913345435766E-2</v>
      </c>
      <c r="AB135" s="42"/>
      <c r="AC135" s="22">
        <v>1530381.4524999999</v>
      </c>
      <c r="AD135" s="22">
        <v>28276.452500000003</v>
      </c>
      <c r="AE135" s="22">
        <f t="shared" si="184"/>
        <v>1502105</v>
      </c>
      <c r="AF135" s="26">
        <f t="shared" si="185"/>
        <v>3373.0825000000041</v>
      </c>
      <c r="AG135" s="22">
        <v>0</v>
      </c>
      <c r="AH135" s="22">
        <f t="shared" si="186"/>
        <v>46825.845775745576</v>
      </c>
      <c r="AI135" s="22">
        <f t="shared" si="187"/>
        <v>43452.76327574579</v>
      </c>
      <c r="AJ135" s="32">
        <f t="shared" si="188"/>
        <v>3.0597499531408872E-2</v>
      </c>
      <c r="AK135" s="32">
        <f t="shared" si="189"/>
        <v>2.8927913345435766E-2</v>
      </c>
      <c r="AL135" s="11"/>
      <c r="AM135" s="22">
        <v>1530381.4524999999</v>
      </c>
      <c r="AN135" s="22">
        <v>28276.452500000003</v>
      </c>
      <c r="AO135" s="22">
        <f t="shared" si="190"/>
        <v>1502105</v>
      </c>
      <c r="AP135" s="26">
        <f t="shared" si="191"/>
        <v>3373.0825000000041</v>
      </c>
      <c r="AQ135" s="22">
        <v>0</v>
      </c>
      <c r="AR135" s="22">
        <f t="shared" si="192"/>
        <v>46825.845775745576</v>
      </c>
      <c r="AS135" s="22">
        <f t="shared" si="193"/>
        <v>43452.76327574579</v>
      </c>
      <c r="AT135" s="32">
        <f t="shared" si="194"/>
        <v>3.0597499531408872E-2</v>
      </c>
      <c r="AU135" s="32">
        <f t="shared" si="195"/>
        <v>2.8927913345435766E-2</v>
      </c>
      <c r="AV135" s="42"/>
      <c r="AW135" s="22">
        <v>1533450.1222169998</v>
      </c>
      <c r="AX135" s="22">
        <v>28276.452500000003</v>
      </c>
      <c r="AY135" s="22">
        <f t="shared" si="196"/>
        <v>1505173.6697169999</v>
      </c>
      <c r="AZ135" s="26">
        <f t="shared" si="197"/>
        <v>3373.0825000000041</v>
      </c>
      <c r="BA135" s="22">
        <v>3068.6697169998602</v>
      </c>
      <c r="BB135" s="22">
        <f t="shared" si="198"/>
        <v>49894.515492745442</v>
      </c>
      <c r="BC135" s="22">
        <f t="shared" si="199"/>
        <v>46521.432992745657</v>
      </c>
      <c r="BD135" s="32">
        <f t="shared" si="200"/>
        <v>3.2537423141360468E-2</v>
      </c>
      <c r="BE135" s="32">
        <f t="shared" si="201"/>
        <v>3.0907684560740778E-2</v>
      </c>
      <c r="BF135" s="11"/>
      <c r="BG135" s="22">
        <v>1533450.1222169998</v>
      </c>
      <c r="BH135" s="22">
        <v>28276.452500000003</v>
      </c>
      <c r="BI135" s="22">
        <f t="shared" si="202"/>
        <v>1505173.6697169999</v>
      </c>
      <c r="BJ135" s="26">
        <f t="shared" si="203"/>
        <v>3373.0825000000041</v>
      </c>
      <c r="BK135" s="22">
        <v>3068.6697169998602</v>
      </c>
      <c r="BL135" s="22">
        <f t="shared" si="204"/>
        <v>49894.515492745442</v>
      </c>
      <c r="BM135" s="22">
        <f t="shared" si="205"/>
        <v>46521.432992745657</v>
      </c>
      <c r="BN135" s="32">
        <f t="shared" si="206"/>
        <v>3.2537423141360468E-2</v>
      </c>
      <c r="BO135" s="32">
        <f t="shared" si="207"/>
        <v>3.0907684560740778E-2</v>
      </c>
      <c r="BP135" s="42"/>
      <c r="BQ135" s="22">
        <v>1533450.1222169998</v>
      </c>
      <c r="BR135" s="22">
        <v>28276.452500000003</v>
      </c>
      <c r="BS135" s="22">
        <f t="shared" si="208"/>
        <v>1505173.6697169999</v>
      </c>
      <c r="BT135" s="26">
        <f t="shared" si="209"/>
        <v>3373.0825000000041</v>
      </c>
      <c r="BU135" s="22">
        <v>3068.6697169998602</v>
      </c>
      <c r="BV135" s="22">
        <f t="shared" si="210"/>
        <v>49894.515492745442</v>
      </c>
      <c r="BW135" s="22">
        <f t="shared" si="211"/>
        <v>46521.432992745657</v>
      </c>
      <c r="BX135" s="32">
        <f t="shared" si="212"/>
        <v>3.2537423141360468E-2</v>
      </c>
      <c r="BY135" s="32">
        <f t="shared" si="213"/>
        <v>3.0907684560740778E-2</v>
      </c>
      <c r="BZ135" s="42"/>
      <c r="CA135" s="22">
        <v>1533450.1222169998</v>
      </c>
      <c r="CB135" s="22">
        <v>28276.452500000003</v>
      </c>
      <c r="CC135" s="22">
        <f t="shared" si="214"/>
        <v>1505173.6697169999</v>
      </c>
      <c r="CD135" s="26">
        <f t="shared" si="215"/>
        <v>3373.0825000000041</v>
      </c>
      <c r="CE135" s="22">
        <v>3068.6697169998602</v>
      </c>
      <c r="CF135" s="22">
        <f t="shared" si="216"/>
        <v>49894.515492745442</v>
      </c>
      <c r="CG135" s="22">
        <f t="shared" si="217"/>
        <v>46521.432992745657</v>
      </c>
      <c r="CH135" s="32">
        <f t="shared" si="218"/>
        <v>3.2537423141360468E-2</v>
      </c>
      <c r="CI135" s="32">
        <f t="shared" si="219"/>
        <v>3.0907684560740778E-2</v>
      </c>
      <c r="CJ135" s="42"/>
      <c r="CK135" s="22">
        <v>1533450.1222169998</v>
      </c>
      <c r="CL135" s="22">
        <v>28276.452500000003</v>
      </c>
      <c r="CM135" s="22">
        <f t="shared" si="220"/>
        <v>1505173.6697169999</v>
      </c>
      <c r="CN135" s="26">
        <f t="shared" si="221"/>
        <v>3373.0825000000041</v>
      </c>
      <c r="CO135" s="22">
        <v>3068.6697169998602</v>
      </c>
      <c r="CP135" s="22">
        <f t="shared" si="222"/>
        <v>49894.515492745442</v>
      </c>
      <c r="CQ135" s="22">
        <f t="shared" si="223"/>
        <v>46521.432992745657</v>
      </c>
      <c r="CR135" s="32">
        <f t="shared" si="224"/>
        <v>3.2537423141360468E-2</v>
      </c>
      <c r="CS135" s="32">
        <f t="shared" si="225"/>
        <v>3.0907684560740778E-2</v>
      </c>
      <c r="CT135" s="42"/>
      <c r="CU135" s="22">
        <v>1530381.4524999999</v>
      </c>
      <c r="CV135" s="22">
        <v>28276.452500000003</v>
      </c>
      <c r="CW135" s="22">
        <f t="shared" si="226"/>
        <v>1502105</v>
      </c>
      <c r="CX135" s="26">
        <f t="shared" si="227"/>
        <v>3373.0825000000041</v>
      </c>
      <c r="CY135" s="22">
        <v>0</v>
      </c>
      <c r="CZ135" s="22">
        <f t="shared" si="228"/>
        <v>46825.845775745576</v>
      </c>
      <c r="DA135" s="22">
        <f t="shared" si="229"/>
        <v>43452.76327574579</v>
      </c>
      <c r="DB135" s="32">
        <f t="shared" si="230"/>
        <v>3.0597499531408872E-2</v>
      </c>
      <c r="DC135" s="32">
        <f t="shared" si="231"/>
        <v>2.8927913345435766E-2</v>
      </c>
      <c r="DD135" s="42"/>
      <c r="DE135" s="22">
        <v>1530381.4524999999</v>
      </c>
      <c r="DF135" s="22">
        <v>28276.452500000003</v>
      </c>
      <c r="DG135" s="22">
        <f t="shared" si="232"/>
        <v>1502105</v>
      </c>
      <c r="DH135" s="26">
        <f t="shared" si="233"/>
        <v>3373.0825000000041</v>
      </c>
      <c r="DI135" s="22">
        <v>0</v>
      </c>
      <c r="DJ135" s="22">
        <f t="shared" si="234"/>
        <v>46825.845775745576</v>
      </c>
      <c r="DK135" s="22">
        <f t="shared" si="235"/>
        <v>43452.76327574579</v>
      </c>
      <c r="DL135" s="32">
        <f t="shared" si="236"/>
        <v>3.0597499531408872E-2</v>
      </c>
      <c r="DM135" s="32">
        <f t="shared" si="237"/>
        <v>2.8927913345435766E-2</v>
      </c>
      <c r="DN135" s="42"/>
      <c r="DO135" s="22">
        <v>1533450.1222169998</v>
      </c>
      <c r="DP135" s="22">
        <v>28276.452500000003</v>
      </c>
      <c r="DQ135" s="22">
        <f t="shared" si="238"/>
        <v>1505173.6697169999</v>
      </c>
      <c r="DR135" s="26">
        <f t="shared" si="239"/>
        <v>3373.0825000000041</v>
      </c>
      <c r="DS135" s="22">
        <v>3068.6697169998602</v>
      </c>
      <c r="DT135" s="22">
        <f t="shared" si="240"/>
        <v>49894.515492745442</v>
      </c>
      <c r="DU135" s="22">
        <f t="shared" si="241"/>
        <v>46521.432992745657</v>
      </c>
      <c r="DV135" s="32">
        <f t="shared" si="242"/>
        <v>3.2537423141360468E-2</v>
      </c>
      <c r="DW135" s="32">
        <f t="shared" si="243"/>
        <v>3.0907684560740778E-2</v>
      </c>
      <c r="DX135" s="42"/>
      <c r="DY135" s="22">
        <v>1533450.1222169998</v>
      </c>
      <c r="DZ135" s="22">
        <v>28276.452500000003</v>
      </c>
      <c r="EA135" s="22">
        <f t="shared" si="244"/>
        <v>1505173.6697169999</v>
      </c>
      <c r="EB135" s="26">
        <f t="shared" si="245"/>
        <v>3373.0825000000041</v>
      </c>
      <c r="EC135" s="22">
        <v>3068.6697169998602</v>
      </c>
      <c r="ED135" s="22">
        <f t="shared" si="246"/>
        <v>49894.515492745442</v>
      </c>
      <c r="EE135" s="22">
        <f t="shared" si="247"/>
        <v>46521.432992745657</v>
      </c>
      <c r="EF135" s="32">
        <f t="shared" si="248"/>
        <v>3.2537423141360468E-2</v>
      </c>
      <c r="EG135" s="32">
        <f t="shared" si="249"/>
        <v>3.0907684560740778E-2</v>
      </c>
      <c r="EH135" s="42"/>
      <c r="EI135" s="45">
        <v>4287.2367242542696</v>
      </c>
    </row>
    <row r="136" spans="1:139" x14ac:dyDescent="0.3">
      <c r="A136" s="20">
        <v>8913143</v>
      </c>
      <c r="B136" s="20" t="s">
        <v>248</v>
      </c>
      <c r="C136" s="21">
        <v>177</v>
      </c>
      <c r="D136" s="22">
        <v>770911.90704660874</v>
      </c>
      <c r="E136" s="22">
        <v>7049.6072000000004</v>
      </c>
      <c r="F136" s="22">
        <f t="shared" si="171"/>
        <v>763862.29984660877</v>
      </c>
      <c r="G136" s="11"/>
      <c r="H136" s="34">
        <v>177</v>
      </c>
      <c r="I136" s="22">
        <v>827423.06411464605</v>
      </c>
      <c r="J136" s="22">
        <v>22673.710299999999</v>
      </c>
      <c r="K136" s="22">
        <f t="shared" si="172"/>
        <v>804749.35381464602</v>
      </c>
      <c r="L136" s="26">
        <f t="shared" si="173"/>
        <v>15624.103099999998</v>
      </c>
      <c r="M136" s="22">
        <v>0</v>
      </c>
      <c r="N136" s="22">
        <f t="shared" si="174"/>
        <v>56511.157068037312</v>
      </c>
      <c r="O136" s="22">
        <f t="shared" si="175"/>
        <v>40887.053968037246</v>
      </c>
      <c r="P136" s="32">
        <f t="shared" si="176"/>
        <v>6.8297778390435632E-2</v>
      </c>
      <c r="Q136" s="32">
        <f t="shared" si="177"/>
        <v>5.0807190803230595E-2</v>
      </c>
      <c r="R136" s="11"/>
      <c r="S136" s="22">
        <v>827423.06411464605</v>
      </c>
      <c r="T136" s="22">
        <v>22673.710299999999</v>
      </c>
      <c r="U136" s="22">
        <f t="shared" si="178"/>
        <v>804749.35381464602</v>
      </c>
      <c r="V136" s="26">
        <f t="shared" si="179"/>
        <v>15624.103099999998</v>
      </c>
      <c r="W136" s="22">
        <v>0</v>
      </c>
      <c r="X136" s="22">
        <f t="shared" si="180"/>
        <v>56511.157068037312</v>
      </c>
      <c r="Y136" s="22">
        <f t="shared" si="181"/>
        <v>40887.053968037246</v>
      </c>
      <c r="Z136" s="32">
        <f t="shared" si="182"/>
        <v>6.8297778390435632E-2</v>
      </c>
      <c r="AA136" s="32">
        <f t="shared" si="183"/>
        <v>5.0807190803230595E-2</v>
      </c>
      <c r="AB136" s="42"/>
      <c r="AC136" s="22">
        <v>827423.06411464605</v>
      </c>
      <c r="AD136" s="22">
        <v>22673.710299999999</v>
      </c>
      <c r="AE136" s="22">
        <f t="shared" si="184"/>
        <v>804749.35381464602</v>
      </c>
      <c r="AF136" s="26">
        <f t="shared" si="185"/>
        <v>15624.103099999998</v>
      </c>
      <c r="AG136" s="22">
        <v>0</v>
      </c>
      <c r="AH136" s="22">
        <f t="shared" si="186"/>
        <v>56511.157068037312</v>
      </c>
      <c r="AI136" s="22">
        <f t="shared" si="187"/>
        <v>40887.053968037246</v>
      </c>
      <c r="AJ136" s="32">
        <f t="shared" si="188"/>
        <v>6.8297778390435632E-2</v>
      </c>
      <c r="AK136" s="32">
        <f t="shared" si="189"/>
        <v>5.0807190803230595E-2</v>
      </c>
      <c r="AL136" s="11"/>
      <c r="AM136" s="22">
        <v>827423.06411464605</v>
      </c>
      <c r="AN136" s="22">
        <v>22673.710299999999</v>
      </c>
      <c r="AO136" s="22">
        <f t="shared" si="190"/>
        <v>804749.35381464602</v>
      </c>
      <c r="AP136" s="26">
        <f t="shared" si="191"/>
        <v>15624.103099999998</v>
      </c>
      <c r="AQ136" s="22">
        <v>0</v>
      </c>
      <c r="AR136" s="22">
        <f t="shared" si="192"/>
        <v>56511.157068037312</v>
      </c>
      <c r="AS136" s="22">
        <f t="shared" si="193"/>
        <v>40887.053968037246</v>
      </c>
      <c r="AT136" s="32">
        <f t="shared" si="194"/>
        <v>6.8297778390435632E-2</v>
      </c>
      <c r="AU136" s="32">
        <f t="shared" si="195"/>
        <v>5.0807190803230595E-2</v>
      </c>
      <c r="AV136" s="42"/>
      <c r="AW136" s="22">
        <v>827423.06411464605</v>
      </c>
      <c r="AX136" s="22">
        <v>22673.710299999999</v>
      </c>
      <c r="AY136" s="22">
        <f t="shared" si="196"/>
        <v>804749.35381464602</v>
      </c>
      <c r="AZ136" s="26">
        <f t="shared" si="197"/>
        <v>15624.103099999998</v>
      </c>
      <c r="BA136" s="22">
        <v>0</v>
      </c>
      <c r="BB136" s="22">
        <f t="shared" si="198"/>
        <v>56511.157068037312</v>
      </c>
      <c r="BC136" s="22">
        <f t="shared" si="199"/>
        <v>40887.053968037246</v>
      </c>
      <c r="BD136" s="32">
        <f t="shared" si="200"/>
        <v>6.8297778390435632E-2</v>
      </c>
      <c r="BE136" s="32">
        <f t="shared" si="201"/>
        <v>5.0807190803230595E-2</v>
      </c>
      <c r="BF136" s="11"/>
      <c r="BG136" s="22">
        <v>827423.06411464605</v>
      </c>
      <c r="BH136" s="22">
        <v>22673.710299999999</v>
      </c>
      <c r="BI136" s="22">
        <f t="shared" si="202"/>
        <v>804749.35381464602</v>
      </c>
      <c r="BJ136" s="26">
        <f t="shared" si="203"/>
        <v>15624.103099999998</v>
      </c>
      <c r="BK136" s="22">
        <v>0</v>
      </c>
      <c r="BL136" s="22">
        <f t="shared" si="204"/>
        <v>56511.157068037312</v>
      </c>
      <c r="BM136" s="22">
        <f t="shared" si="205"/>
        <v>40887.053968037246</v>
      </c>
      <c r="BN136" s="32">
        <f t="shared" si="206"/>
        <v>6.8297778390435632E-2</v>
      </c>
      <c r="BO136" s="32">
        <f t="shared" si="207"/>
        <v>5.0807190803230595E-2</v>
      </c>
      <c r="BP136" s="42"/>
      <c r="BQ136" s="22">
        <v>825573.17472463346</v>
      </c>
      <c r="BR136" s="22">
        <v>22673.710299999999</v>
      </c>
      <c r="BS136" s="22">
        <f t="shared" si="208"/>
        <v>802899.46442463342</v>
      </c>
      <c r="BT136" s="26">
        <f t="shared" si="209"/>
        <v>15624.103099999998</v>
      </c>
      <c r="BU136" s="22">
        <v>0</v>
      </c>
      <c r="BV136" s="22">
        <f t="shared" si="210"/>
        <v>54661.267678024713</v>
      </c>
      <c r="BW136" s="22">
        <f t="shared" si="211"/>
        <v>39037.164578024647</v>
      </c>
      <c r="BX136" s="32">
        <f t="shared" si="212"/>
        <v>6.6210082099938325E-2</v>
      </c>
      <c r="BY136" s="32">
        <f t="shared" si="213"/>
        <v>4.8620239902637259E-2</v>
      </c>
      <c r="BZ136" s="42"/>
      <c r="CA136" s="22">
        <v>826885.09704300796</v>
      </c>
      <c r="CB136" s="22">
        <v>22673.710299999999</v>
      </c>
      <c r="CC136" s="22">
        <f t="shared" si="214"/>
        <v>804211.38674300793</v>
      </c>
      <c r="CD136" s="26">
        <f t="shared" si="215"/>
        <v>15624.103099999998</v>
      </c>
      <c r="CE136" s="22">
        <v>0</v>
      </c>
      <c r="CF136" s="22">
        <f t="shared" si="216"/>
        <v>55973.189996399218</v>
      </c>
      <c r="CG136" s="22">
        <f t="shared" si="217"/>
        <v>40349.086896399152</v>
      </c>
      <c r="CH136" s="32">
        <f t="shared" si="218"/>
        <v>6.7691617851818583E-2</v>
      </c>
      <c r="CI136" s="32">
        <f t="shared" si="219"/>
        <v>5.017224023625149E-2</v>
      </c>
      <c r="CJ136" s="42"/>
      <c r="CK136" s="22">
        <v>826347.12997136998</v>
      </c>
      <c r="CL136" s="22">
        <v>22673.710299999999</v>
      </c>
      <c r="CM136" s="22">
        <f t="shared" si="220"/>
        <v>803673.41967136995</v>
      </c>
      <c r="CN136" s="26">
        <f t="shared" si="221"/>
        <v>15624.103099999998</v>
      </c>
      <c r="CO136" s="22">
        <v>0</v>
      </c>
      <c r="CP136" s="22">
        <f t="shared" si="222"/>
        <v>55435.222924761241</v>
      </c>
      <c r="CQ136" s="22">
        <f t="shared" si="223"/>
        <v>39811.119824761176</v>
      </c>
      <c r="CR136" s="32">
        <f t="shared" si="224"/>
        <v>6.7084668070042042E-2</v>
      </c>
      <c r="CS136" s="32">
        <f t="shared" si="225"/>
        <v>4.9536439616281375E-2</v>
      </c>
      <c r="CT136" s="42"/>
      <c r="CU136" s="22">
        <v>827423.06411464605</v>
      </c>
      <c r="CV136" s="22">
        <v>22673.710299999999</v>
      </c>
      <c r="CW136" s="22">
        <f t="shared" si="226"/>
        <v>804749.35381464602</v>
      </c>
      <c r="CX136" s="26">
        <f t="shared" si="227"/>
        <v>15624.103099999998</v>
      </c>
      <c r="CY136" s="22">
        <v>0</v>
      </c>
      <c r="CZ136" s="22">
        <f t="shared" si="228"/>
        <v>56511.157068037312</v>
      </c>
      <c r="DA136" s="22">
        <f t="shared" si="229"/>
        <v>40887.053968037246</v>
      </c>
      <c r="DB136" s="32">
        <f t="shared" si="230"/>
        <v>6.8297778390435632E-2</v>
      </c>
      <c r="DC136" s="32">
        <f t="shared" si="231"/>
        <v>5.0807190803230595E-2</v>
      </c>
      <c r="DD136" s="42"/>
      <c r="DE136" s="22">
        <v>827423.06411464605</v>
      </c>
      <c r="DF136" s="22">
        <v>22673.710299999999</v>
      </c>
      <c r="DG136" s="22">
        <f t="shared" si="232"/>
        <v>804749.35381464602</v>
      </c>
      <c r="DH136" s="26">
        <f t="shared" si="233"/>
        <v>15624.103099999998</v>
      </c>
      <c r="DI136" s="22">
        <v>0</v>
      </c>
      <c r="DJ136" s="22">
        <f t="shared" si="234"/>
        <v>56511.157068037312</v>
      </c>
      <c r="DK136" s="22">
        <f t="shared" si="235"/>
        <v>40887.053968037246</v>
      </c>
      <c r="DL136" s="32">
        <f t="shared" si="236"/>
        <v>6.8297778390435632E-2</v>
      </c>
      <c r="DM136" s="32">
        <f t="shared" si="237"/>
        <v>5.0807190803230595E-2</v>
      </c>
      <c r="DN136" s="42"/>
      <c r="DO136" s="22">
        <v>827423.06411464605</v>
      </c>
      <c r="DP136" s="22">
        <v>22673.710299999999</v>
      </c>
      <c r="DQ136" s="22">
        <f t="shared" si="238"/>
        <v>804749.35381464602</v>
      </c>
      <c r="DR136" s="26">
        <f t="shared" si="239"/>
        <v>15624.103099999998</v>
      </c>
      <c r="DS136" s="22">
        <v>0</v>
      </c>
      <c r="DT136" s="22">
        <f t="shared" si="240"/>
        <v>56511.157068037312</v>
      </c>
      <c r="DU136" s="22">
        <f t="shared" si="241"/>
        <v>40887.053968037246</v>
      </c>
      <c r="DV136" s="32">
        <f t="shared" si="242"/>
        <v>6.8297778390435632E-2</v>
      </c>
      <c r="DW136" s="32">
        <f t="shared" si="243"/>
        <v>5.0807190803230595E-2</v>
      </c>
      <c r="DX136" s="42"/>
      <c r="DY136" s="22">
        <v>827423.06411464605</v>
      </c>
      <c r="DZ136" s="22">
        <v>22673.710299999999</v>
      </c>
      <c r="EA136" s="22">
        <f t="shared" si="244"/>
        <v>804749.35381464602</v>
      </c>
      <c r="EB136" s="26">
        <f t="shared" si="245"/>
        <v>15624.103099999998</v>
      </c>
      <c r="EC136" s="22">
        <v>0</v>
      </c>
      <c r="ED136" s="22">
        <f t="shared" si="246"/>
        <v>56511.157068037312</v>
      </c>
      <c r="EE136" s="22">
        <f t="shared" si="247"/>
        <v>40887.053968037246</v>
      </c>
      <c r="EF136" s="32">
        <f t="shared" si="248"/>
        <v>6.8297778390435632E-2</v>
      </c>
      <c r="EG136" s="32">
        <f t="shared" si="249"/>
        <v>5.0807190803230595E-2</v>
      </c>
      <c r="EH136" s="42"/>
      <c r="EI136" s="45">
        <v>0</v>
      </c>
    </row>
    <row r="137" spans="1:139" x14ac:dyDescent="0.3">
      <c r="A137" s="20">
        <v>8913145</v>
      </c>
      <c r="B137" s="20" t="s">
        <v>249</v>
      </c>
      <c r="C137" s="21">
        <v>112</v>
      </c>
      <c r="D137" s="22">
        <v>586932.64327613404</v>
      </c>
      <c r="E137" s="22">
        <v>11299.0448</v>
      </c>
      <c r="F137" s="22">
        <f t="shared" si="171"/>
        <v>575633.59847613401</v>
      </c>
      <c r="G137" s="11"/>
      <c r="H137" s="34">
        <v>112</v>
      </c>
      <c r="I137" s="22">
        <v>619234.52777988208</v>
      </c>
      <c r="J137" s="22">
        <v>11133.500199999999</v>
      </c>
      <c r="K137" s="22">
        <f t="shared" si="172"/>
        <v>608101.02757988207</v>
      </c>
      <c r="L137" s="26">
        <f t="shared" si="173"/>
        <v>-165.54460000000108</v>
      </c>
      <c r="M137" s="22">
        <v>0</v>
      </c>
      <c r="N137" s="22">
        <f t="shared" si="174"/>
        <v>32301.884503748035</v>
      </c>
      <c r="O137" s="22">
        <f t="shared" si="175"/>
        <v>32467.429103748058</v>
      </c>
      <c r="P137" s="32">
        <f t="shared" si="176"/>
        <v>5.2164217359711433E-2</v>
      </c>
      <c r="Q137" s="32">
        <f t="shared" si="177"/>
        <v>5.3391505080926764E-2</v>
      </c>
      <c r="R137" s="11"/>
      <c r="S137" s="22">
        <v>619234.52777988208</v>
      </c>
      <c r="T137" s="22">
        <v>11133.500199999999</v>
      </c>
      <c r="U137" s="22">
        <f t="shared" si="178"/>
        <v>608101.02757988207</v>
      </c>
      <c r="V137" s="26">
        <f t="shared" si="179"/>
        <v>-165.54460000000108</v>
      </c>
      <c r="W137" s="22">
        <v>0</v>
      </c>
      <c r="X137" s="22">
        <f t="shared" si="180"/>
        <v>32301.884503748035</v>
      </c>
      <c r="Y137" s="22">
        <f t="shared" si="181"/>
        <v>32467.429103748058</v>
      </c>
      <c r="Z137" s="32">
        <f t="shared" si="182"/>
        <v>5.2164217359711433E-2</v>
      </c>
      <c r="AA137" s="32">
        <f t="shared" si="183"/>
        <v>5.3391505080926764E-2</v>
      </c>
      <c r="AB137" s="42"/>
      <c r="AC137" s="22">
        <v>619234.52777988208</v>
      </c>
      <c r="AD137" s="22">
        <v>11133.500199999999</v>
      </c>
      <c r="AE137" s="22">
        <f t="shared" si="184"/>
        <v>608101.02757988207</v>
      </c>
      <c r="AF137" s="26">
        <f t="shared" si="185"/>
        <v>-165.54460000000108</v>
      </c>
      <c r="AG137" s="22">
        <v>0</v>
      </c>
      <c r="AH137" s="22">
        <f t="shared" si="186"/>
        <v>32301.884503748035</v>
      </c>
      <c r="AI137" s="22">
        <f t="shared" si="187"/>
        <v>32467.429103748058</v>
      </c>
      <c r="AJ137" s="32">
        <f t="shared" si="188"/>
        <v>5.2164217359711433E-2</v>
      </c>
      <c r="AK137" s="32">
        <f t="shared" si="189"/>
        <v>5.3391505080926764E-2</v>
      </c>
      <c r="AL137" s="11"/>
      <c r="AM137" s="22">
        <v>619234.52777988208</v>
      </c>
      <c r="AN137" s="22">
        <v>11133.500199999999</v>
      </c>
      <c r="AO137" s="22">
        <f t="shared" si="190"/>
        <v>608101.02757988207</v>
      </c>
      <c r="AP137" s="26">
        <f t="shared" si="191"/>
        <v>-165.54460000000108</v>
      </c>
      <c r="AQ137" s="22">
        <v>0</v>
      </c>
      <c r="AR137" s="22">
        <f t="shared" si="192"/>
        <v>32301.884503748035</v>
      </c>
      <c r="AS137" s="22">
        <f t="shared" si="193"/>
        <v>32467.429103748058</v>
      </c>
      <c r="AT137" s="32">
        <f t="shared" si="194"/>
        <v>5.2164217359711433E-2</v>
      </c>
      <c r="AU137" s="32">
        <f t="shared" si="195"/>
        <v>5.3391505080926764E-2</v>
      </c>
      <c r="AV137" s="42"/>
      <c r="AW137" s="22">
        <v>619234.52777988208</v>
      </c>
      <c r="AX137" s="22">
        <v>11133.500199999999</v>
      </c>
      <c r="AY137" s="22">
        <f t="shared" si="196"/>
        <v>608101.02757988207</v>
      </c>
      <c r="AZ137" s="26">
        <f t="shared" si="197"/>
        <v>-165.54460000000108</v>
      </c>
      <c r="BA137" s="22">
        <v>0</v>
      </c>
      <c r="BB137" s="22">
        <f t="shared" si="198"/>
        <v>32301.884503748035</v>
      </c>
      <c r="BC137" s="22">
        <f t="shared" si="199"/>
        <v>32467.429103748058</v>
      </c>
      <c r="BD137" s="32">
        <f t="shared" si="200"/>
        <v>5.2164217359711433E-2</v>
      </c>
      <c r="BE137" s="32">
        <f t="shared" si="201"/>
        <v>5.3391505080926764E-2</v>
      </c>
      <c r="BF137" s="11"/>
      <c r="BG137" s="22">
        <v>619234.52777988208</v>
      </c>
      <c r="BH137" s="22">
        <v>11133.500199999999</v>
      </c>
      <c r="BI137" s="22">
        <f t="shared" si="202"/>
        <v>608101.02757988207</v>
      </c>
      <c r="BJ137" s="26">
        <f t="shared" si="203"/>
        <v>-165.54460000000108</v>
      </c>
      <c r="BK137" s="22">
        <v>0</v>
      </c>
      <c r="BL137" s="22">
        <f t="shared" si="204"/>
        <v>32301.884503748035</v>
      </c>
      <c r="BM137" s="22">
        <f t="shared" si="205"/>
        <v>32467.429103748058</v>
      </c>
      <c r="BN137" s="32">
        <f t="shared" si="206"/>
        <v>5.2164217359711433E-2</v>
      </c>
      <c r="BO137" s="32">
        <f t="shared" si="207"/>
        <v>5.3391505080926764E-2</v>
      </c>
      <c r="BP137" s="42"/>
      <c r="BQ137" s="22">
        <v>617482.61337535561</v>
      </c>
      <c r="BR137" s="22">
        <v>11133.500199999999</v>
      </c>
      <c r="BS137" s="22">
        <f t="shared" si="208"/>
        <v>606349.1131753556</v>
      </c>
      <c r="BT137" s="26">
        <f t="shared" si="209"/>
        <v>-165.54460000000108</v>
      </c>
      <c r="BU137" s="22">
        <v>0</v>
      </c>
      <c r="BV137" s="22">
        <f t="shared" si="210"/>
        <v>30549.970099221566</v>
      </c>
      <c r="BW137" s="22">
        <f t="shared" si="211"/>
        <v>30715.514699221589</v>
      </c>
      <c r="BX137" s="32">
        <f t="shared" si="212"/>
        <v>4.9475028830732175E-2</v>
      </c>
      <c r="BY137" s="32">
        <f t="shared" si="213"/>
        <v>5.06564849058148E-2</v>
      </c>
      <c r="BZ137" s="42"/>
      <c r="CA137" s="22">
        <v>618833.35836656624</v>
      </c>
      <c r="CB137" s="22">
        <v>11133.500199999999</v>
      </c>
      <c r="CC137" s="22">
        <f t="shared" si="214"/>
        <v>607699.85816656624</v>
      </c>
      <c r="CD137" s="26">
        <f t="shared" si="215"/>
        <v>-165.54460000000108</v>
      </c>
      <c r="CE137" s="22">
        <v>0</v>
      </c>
      <c r="CF137" s="22">
        <f t="shared" si="216"/>
        <v>31900.715090432204</v>
      </c>
      <c r="CG137" s="22">
        <f t="shared" si="217"/>
        <v>32066.259690432227</v>
      </c>
      <c r="CH137" s="32">
        <f t="shared" si="218"/>
        <v>5.1549766442189435E-2</v>
      </c>
      <c r="CI137" s="32">
        <f t="shared" si="219"/>
        <v>5.2766607165544363E-2</v>
      </c>
      <c r="CJ137" s="42"/>
      <c r="CK137" s="22">
        <v>618432.18895325053</v>
      </c>
      <c r="CL137" s="22">
        <v>11133.500199999999</v>
      </c>
      <c r="CM137" s="22">
        <f t="shared" si="220"/>
        <v>607298.68875325052</v>
      </c>
      <c r="CN137" s="26">
        <f t="shared" si="221"/>
        <v>-165.54460000000108</v>
      </c>
      <c r="CO137" s="22">
        <v>0</v>
      </c>
      <c r="CP137" s="22">
        <f t="shared" si="222"/>
        <v>31499.54567711649</v>
      </c>
      <c r="CQ137" s="22">
        <f t="shared" si="223"/>
        <v>31665.090277116513</v>
      </c>
      <c r="CR137" s="32">
        <f t="shared" si="224"/>
        <v>5.0934518351045358E-2</v>
      </c>
      <c r="CS137" s="32">
        <f t="shared" si="225"/>
        <v>5.2140883659938624E-2</v>
      </c>
      <c r="CT137" s="42"/>
      <c r="CU137" s="22">
        <v>619234.52777988208</v>
      </c>
      <c r="CV137" s="22">
        <v>11133.500199999999</v>
      </c>
      <c r="CW137" s="22">
        <f t="shared" si="226"/>
        <v>608101.02757988207</v>
      </c>
      <c r="CX137" s="26">
        <f t="shared" si="227"/>
        <v>-165.54460000000108</v>
      </c>
      <c r="CY137" s="22">
        <v>0</v>
      </c>
      <c r="CZ137" s="22">
        <f t="shared" si="228"/>
        <v>32301.884503748035</v>
      </c>
      <c r="DA137" s="22">
        <f t="shared" si="229"/>
        <v>32467.429103748058</v>
      </c>
      <c r="DB137" s="32">
        <f t="shared" si="230"/>
        <v>5.2164217359711433E-2</v>
      </c>
      <c r="DC137" s="32">
        <f t="shared" si="231"/>
        <v>5.3391505080926764E-2</v>
      </c>
      <c r="DD137" s="42"/>
      <c r="DE137" s="22">
        <v>619234.52777988208</v>
      </c>
      <c r="DF137" s="22">
        <v>11133.500199999999</v>
      </c>
      <c r="DG137" s="22">
        <f t="shared" si="232"/>
        <v>608101.02757988207</v>
      </c>
      <c r="DH137" s="26">
        <f t="shared" si="233"/>
        <v>-165.54460000000108</v>
      </c>
      <c r="DI137" s="22">
        <v>0</v>
      </c>
      <c r="DJ137" s="22">
        <f t="shared" si="234"/>
        <v>32301.884503748035</v>
      </c>
      <c r="DK137" s="22">
        <f t="shared" si="235"/>
        <v>32467.429103748058</v>
      </c>
      <c r="DL137" s="32">
        <f t="shared" si="236"/>
        <v>5.2164217359711433E-2</v>
      </c>
      <c r="DM137" s="32">
        <f t="shared" si="237"/>
        <v>5.3391505080926764E-2</v>
      </c>
      <c r="DN137" s="42"/>
      <c r="DO137" s="22">
        <v>619234.52777988208</v>
      </c>
      <c r="DP137" s="22">
        <v>11133.500199999999</v>
      </c>
      <c r="DQ137" s="22">
        <f t="shared" si="238"/>
        <v>608101.02757988207</v>
      </c>
      <c r="DR137" s="26">
        <f t="shared" si="239"/>
        <v>-165.54460000000108</v>
      </c>
      <c r="DS137" s="22">
        <v>0</v>
      </c>
      <c r="DT137" s="22">
        <f t="shared" si="240"/>
        <v>32301.884503748035</v>
      </c>
      <c r="DU137" s="22">
        <f t="shared" si="241"/>
        <v>32467.429103748058</v>
      </c>
      <c r="DV137" s="32">
        <f t="shared" si="242"/>
        <v>5.2164217359711433E-2</v>
      </c>
      <c r="DW137" s="32">
        <f t="shared" si="243"/>
        <v>5.3391505080926764E-2</v>
      </c>
      <c r="DX137" s="42"/>
      <c r="DY137" s="22">
        <v>619234.52777988208</v>
      </c>
      <c r="DZ137" s="22">
        <v>11133.500199999999</v>
      </c>
      <c r="EA137" s="22">
        <f t="shared" si="244"/>
        <v>608101.02757988207</v>
      </c>
      <c r="EB137" s="26">
        <f t="shared" si="245"/>
        <v>-165.54460000000108</v>
      </c>
      <c r="EC137" s="22">
        <v>0</v>
      </c>
      <c r="ED137" s="22">
        <f t="shared" si="246"/>
        <v>32301.884503748035</v>
      </c>
      <c r="EE137" s="22">
        <f t="shared" si="247"/>
        <v>32467.429103748058</v>
      </c>
      <c r="EF137" s="32">
        <f t="shared" si="248"/>
        <v>5.2164217359711433E-2</v>
      </c>
      <c r="EG137" s="32">
        <f t="shared" si="249"/>
        <v>5.3391505080926764E-2</v>
      </c>
      <c r="EH137" s="42"/>
      <c r="EI137" s="45">
        <v>-2522.6758693495503</v>
      </c>
    </row>
    <row r="138" spans="1:139" x14ac:dyDescent="0.3">
      <c r="A138" s="20">
        <v>8913287</v>
      </c>
      <c r="B138" s="37" t="s">
        <v>250</v>
      </c>
      <c r="C138" s="21">
        <v>108</v>
      </c>
      <c r="D138" s="22">
        <v>536488.40824298002</v>
      </c>
      <c r="E138" s="22">
        <v>11285.283599999999</v>
      </c>
      <c r="F138" s="22">
        <f t="shared" si="171"/>
        <v>525203.12464298005</v>
      </c>
      <c r="G138" s="11"/>
      <c r="H138" s="34">
        <v>108</v>
      </c>
      <c r="I138" s="22">
        <v>596494.51320769964</v>
      </c>
      <c r="J138" s="22">
        <v>15847.359399999999</v>
      </c>
      <c r="K138" s="22">
        <f t="shared" si="172"/>
        <v>580647.15380769968</v>
      </c>
      <c r="L138" s="26">
        <f t="shared" si="173"/>
        <v>4562.0758000000005</v>
      </c>
      <c r="M138" s="22">
        <v>0</v>
      </c>
      <c r="N138" s="22">
        <f t="shared" si="174"/>
        <v>60006.10496471962</v>
      </c>
      <c r="O138" s="22">
        <f t="shared" si="175"/>
        <v>55444.029164719628</v>
      </c>
      <c r="P138" s="32">
        <f t="shared" si="176"/>
        <v>0.10059791605128389</v>
      </c>
      <c r="Q138" s="32">
        <f t="shared" si="177"/>
        <v>9.5486611449199899E-2</v>
      </c>
      <c r="R138" s="11"/>
      <c r="S138" s="22">
        <v>596494.51320769964</v>
      </c>
      <c r="T138" s="22">
        <v>15847.359399999999</v>
      </c>
      <c r="U138" s="22">
        <f t="shared" si="178"/>
        <v>580647.15380769968</v>
      </c>
      <c r="V138" s="26">
        <f t="shared" si="179"/>
        <v>4562.0758000000005</v>
      </c>
      <c r="W138" s="22">
        <v>0</v>
      </c>
      <c r="X138" s="22">
        <f t="shared" si="180"/>
        <v>60006.10496471962</v>
      </c>
      <c r="Y138" s="22">
        <f t="shared" si="181"/>
        <v>55444.029164719628</v>
      </c>
      <c r="Z138" s="32">
        <f t="shared" si="182"/>
        <v>0.10059791605128389</v>
      </c>
      <c r="AA138" s="32">
        <f t="shared" si="183"/>
        <v>9.5486611449199899E-2</v>
      </c>
      <c r="AB138" s="42"/>
      <c r="AC138" s="22">
        <v>596494.51320769964</v>
      </c>
      <c r="AD138" s="22">
        <v>15847.359399999999</v>
      </c>
      <c r="AE138" s="22">
        <f t="shared" si="184"/>
        <v>580647.15380769968</v>
      </c>
      <c r="AF138" s="26">
        <f t="shared" si="185"/>
        <v>4562.0758000000005</v>
      </c>
      <c r="AG138" s="22">
        <v>0</v>
      </c>
      <c r="AH138" s="22">
        <f t="shared" si="186"/>
        <v>60006.10496471962</v>
      </c>
      <c r="AI138" s="22">
        <f t="shared" si="187"/>
        <v>55444.029164719628</v>
      </c>
      <c r="AJ138" s="32">
        <f t="shared" si="188"/>
        <v>0.10059791605128389</v>
      </c>
      <c r="AK138" s="32">
        <f t="shared" si="189"/>
        <v>9.5486611449199899E-2</v>
      </c>
      <c r="AL138" s="11"/>
      <c r="AM138" s="22">
        <v>596494.51320769964</v>
      </c>
      <c r="AN138" s="22">
        <v>15847.359399999999</v>
      </c>
      <c r="AO138" s="22">
        <f t="shared" si="190"/>
        <v>580647.15380769968</v>
      </c>
      <c r="AP138" s="26">
        <f t="shared" si="191"/>
        <v>4562.0758000000005</v>
      </c>
      <c r="AQ138" s="22">
        <v>0</v>
      </c>
      <c r="AR138" s="22">
        <f t="shared" si="192"/>
        <v>60006.10496471962</v>
      </c>
      <c r="AS138" s="22">
        <f t="shared" si="193"/>
        <v>55444.029164719628</v>
      </c>
      <c r="AT138" s="32">
        <f t="shared" si="194"/>
        <v>0.10059791605128389</v>
      </c>
      <c r="AU138" s="32">
        <f t="shared" si="195"/>
        <v>9.5486611449199899E-2</v>
      </c>
      <c r="AV138" s="42"/>
      <c r="AW138" s="22">
        <v>596494.51320769964</v>
      </c>
      <c r="AX138" s="22">
        <v>15847.359399999999</v>
      </c>
      <c r="AY138" s="22">
        <f t="shared" si="196"/>
        <v>580647.15380769968</v>
      </c>
      <c r="AZ138" s="26">
        <f t="shared" si="197"/>
        <v>4562.0758000000005</v>
      </c>
      <c r="BA138" s="22">
        <v>0</v>
      </c>
      <c r="BB138" s="22">
        <f t="shared" si="198"/>
        <v>60006.10496471962</v>
      </c>
      <c r="BC138" s="22">
        <f t="shared" si="199"/>
        <v>55444.029164719628</v>
      </c>
      <c r="BD138" s="32">
        <f t="shared" si="200"/>
        <v>0.10059791605128389</v>
      </c>
      <c r="BE138" s="32">
        <f t="shared" si="201"/>
        <v>9.5486611449199899E-2</v>
      </c>
      <c r="BF138" s="11"/>
      <c r="BG138" s="22">
        <v>596494.51320769964</v>
      </c>
      <c r="BH138" s="22">
        <v>15847.359399999999</v>
      </c>
      <c r="BI138" s="22">
        <f t="shared" si="202"/>
        <v>580647.15380769968</v>
      </c>
      <c r="BJ138" s="26">
        <f t="shared" si="203"/>
        <v>4562.0758000000005</v>
      </c>
      <c r="BK138" s="22">
        <v>0</v>
      </c>
      <c r="BL138" s="22">
        <f t="shared" si="204"/>
        <v>60006.10496471962</v>
      </c>
      <c r="BM138" s="22">
        <f t="shared" si="205"/>
        <v>55444.029164719628</v>
      </c>
      <c r="BN138" s="32">
        <f t="shared" si="206"/>
        <v>0.10059791605128389</v>
      </c>
      <c r="BO138" s="32">
        <f t="shared" si="207"/>
        <v>9.5486611449199899E-2</v>
      </c>
      <c r="BP138" s="42"/>
      <c r="BQ138" s="22">
        <v>595163.99291079235</v>
      </c>
      <c r="BR138" s="22">
        <v>15847.359399999999</v>
      </c>
      <c r="BS138" s="22">
        <f t="shared" si="208"/>
        <v>579316.6335107924</v>
      </c>
      <c r="BT138" s="26">
        <f t="shared" si="209"/>
        <v>4562.0758000000005</v>
      </c>
      <c r="BU138" s="22">
        <v>0</v>
      </c>
      <c r="BV138" s="22">
        <f t="shared" si="210"/>
        <v>58675.584667812334</v>
      </c>
      <c r="BW138" s="22">
        <f t="shared" si="211"/>
        <v>54113.508867812343</v>
      </c>
      <c r="BX138" s="32">
        <f t="shared" si="212"/>
        <v>9.8587255557657821E-2</v>
      </c>
      <c r="BY138" s="32">
        <f t="shared" si="213"/>
        <v>9.3409209640455168E-2</v>
      </c>
      <c r="BZ138" s="42"/>
      <c r="CA138" s="22">
        <v>596140.38949635939</v>
      </c>
      <c r="CB138" s="22">
        <v>15847.359399999999</v>
      </c>
      <c r="CC138" s="22">
        <f t="shared" si="214"/>
        <v>580293.03009635943</v>
      </c>
      <c r="CD138" s="26">
        <f t="shared" si="215"/>
        <v>4562.0758000000005</v>
      </c>
      <c r="CE138" s="22">
        <v>0</v>
      </c>
      <c r="CF138" s="22">
        <f t="shared" si="216"/>
        <v>59651.981253379374</v>
      </c>
      <c r="CG138" s="22">
        <f t="shared" si="217"/>
        <v>55089.905453379382</v>
      </c>
      <c r="CH138" s="32">
        <f t="shared" si="218"/>
        <v>0.1000636465913264</v>
      </c>
      <c r="CI138" s="32">
        <f t="shared" si="219"/>
        <v>9.4934632325726076E-2</v>
      </c>
      <c r="CJ138" s="42"/>
      <c r="CK138" s="22">
        <v>595786.26578501926</v>
      </c>
      <c r="CL138" s="22">
        <v>15847.359399999999</v>
      </c>
      <c r="CM138" s="22">
        <f t="shared" si="220"/>
        <v>579938.90638501931</v>
      </c>
      <c r="CN138" s="26">
        <f t="shared" si="221"/>
        <v>4562.0758000000005</v>
      </c>
      <c r="CO138" s="22">
        <v>0</v>
      </c>
      <c r="CP138" s="22">
        <f t="shared" si="222"/>
        <v>59297.857542039244</v>
      </c>
      <c r="CQ138" s="22">
        <f t="shared" si="223"/>
        <v>54735.781742039253</v>
      </c>
      <c r="CR138" s="32">
        <f t="shared" si="224"/>
        <v>9.9528742012720398E-2</v>
      </c>
      <c r="CS138" s="32">
        <f t="shared" si="225"/>
        <v>9.4381979100571625E-2</v>
      </c>
      <c r="CT138" s="42"/>
      <c r="CU138" s="22">
        <v>596494.51320769964</v>
      </c>
      <c r="CV138" s="22">
        <v>15847.359399999999</v>
      </c>
      <c r="CW138" s="22">
        <f t="shared" si="226"/>
        <v>580647.15380769968</v>
      </c>
      <c r="CX138" s="26">
        <f t="shared" si="227"/>
        <v>4562.0758000000005</v>
      </c>
      <c r="CY138" s="22">
        <v>0</v>
      </c>
      <c r="CZ138" s="22">
        <f t="shared" si="228"/>
        <v>60006.10496471962</v>
      </c>
      <c r="DA138" s="22">
        <f t="shared" si="229"/>
        <v>55444.029164719628</v>
      </c>
      <c r="DB138" s="32">
        <f t="shared" si="230"/>
        <v>0.10059791605128389</v>
      </c>
      <c r="DC138" s="32">
        <f t="shared" si="231"/>
        <v>9.5486611449199899E-2</v>
      </c>
      <c r="DD138" s="42"/>
      <c r="DE138" s="22">
        <v>596494.51320769964</v>
      </c>
      <c r="DF138" s="22">
        <v>15847.359399999999</v>
      </c>
      <c r="DG138" s="22">
        <f t="shared" si="232"/>
        <v>580647.15380769968</v>
      </c>
      <c r="DH138" s="26">
        <f t="shared" si="233"/>
        <v>4562.0758000000005</v>
      </c>
      <c r="DI138" s="22">
        <v>0</v>
      </c>
      <c r="DJ138" s="22">
        <f t="shared" si="234"/>
        <v>60006.10496471962</v>
      </c>
      <c r="DK138" s="22">
        <f t="shared" si="235"/>
        <v>55444.029164719628</v>
      </c>
      <c r="DL138" s="32">
        <f t="shared" si="236"/>
        <v>0.10059791605128389</v>
      </c>
      <c r="DM138" s="32">
        <f t="shared" si="237"/>
        <v>9.5486611449199899E-2</v>
      </c>
      <c r="DN138" s="42"/>
      <c r="DO138" s="22">
        <v>596494.51320769964</v>
      </c>
      <c r="DP138" s="22">
        <v>15847.359399999999</v>
      </c>
      <c r="DQ138" s="22">
        <f t="shared" si="238"/>
        <v>580647.15380769968</v>
      </c>
      <c r="DR138" s="26">
        <f t="shared" si="239"/>
        <v>4562.0758000000005</v>
      </c>
      <c r="DS138" s="22">
        <v>0</v>
      </c>
      <c r="DT138" s="22">
        <f t="shared" si="240"/>
        <v>60006.10496471962</v>
      </c>
      <c r="DU138" s="22">
        <f t="shared" si="241"/>
        <v>55444.029164719628</v>
      </c>
      <c r="DV138" s="32">
        <f t="shared" si="242"/>
        <v>0.10059791605128389</v>
      </c>
      <c r="DW138" s="32">
        <f t="shared" si="243"/>
        <v>9.5486611449199899E-2</v>
      </c>
      <c r="DX138" s="42"/>
      <c r="DY138" s="22">
        <v>589572.31241317815</v>
      </c>
      <c r="DZ138" s="22">
        <v>15847.359399999999</v>
      </c>
      <c r="EA138" s="22">
        <f t="shared" si="244"/>
        <v>573724.95301317819</v>
      </c>
      <c r="EB138" s="26">
        <f t="shared" si="245"/>
        <v>4562.0758000000005</v>
      </c>
      <c r="EC138" s="22">
        <v>-6922.20079452152</v>
      </c>
      <c r="ED138" s="22">
        <f t="shared" si="246"/>
        <v>53083.904170198133</v>
      </c>
      <c r="EE138" s="22">
        <f t="shared" si="247"/>
        <v>48521.828370198142</v>
      </c>
      <c r="EF138" s="32">
        <f t="shared" si="248"/>
        <v>9.003798694840405E-2</v>
      </c>
      <c r="EG138" s="32">
        <f t="shared" si="249"/>
        <v>8.4573327541993135E-2</v>
      </c>
      <c r="EH138" s="42"/>
      <c r="EI138" s="45">
        <v>-26551.168808148654</v>
      </c>
    </row>
    <row r="139" spans="1:139" x14ac:dyDescent="0.3">
      <c r="A139" s="20">
        <v>8913290</v>
      </c>
      <c r="B139" s="20" t="s">
        <v>251</v>
      </c>
      <c r="C139" s="21">
        <v>378</v>
      </c>
      <c r="D139" s="22">
        <v>1648001.4612</v>
      </c>
      <c r="E139" s="22">
        <v>35831.461200000005</v>
      </c>
      <c r="F139" s="22">
        <f t="shared" si="171"/>
        <v>1612170</v>
      </c>
      <c r="G139" s="11"/>
      <c r="H139" s="34">
        <v>378</v>
      </c>
      <c r="I139" s="22">
        <v>1694417.9010000001</v>
      </c>
      <c r="J139" s="22">
        <v>29327.900999999998</v>
      </c>
      <c r="K139" s="22">
        <f t="shared" si="172"/>
        <v>1665090</v>
      </c>
      <c r="L139" s="26">
        <f t="shared" si="173"/>
        <v>-6503.5602000000072</v>
      </c>
      <c r="M139" s="22">
        <v>0</v>
      </c>
      <c r="N139" s="22">
        <f t="shared" si="174"/>
        <v>46416.439800000051</v>
      </c>
      <c r="O139" s="22">
        <f t="shared" si="175"/>
        <v>52920</v>
      </c>
      <c r="P139" s="32">
        <f t="shared" si="176"/>
        <v>2.739373785688071E-2</v>
      </c>
      <c r="Q139" s="32">
        <f t="shared" si="177"/>
        <v>3.1782065834279227E-2</v>
      </c>
      <c r="R139" s="11"/>
      <c r="S139" s="22">
        <v>1694417.9010000001</v>
      </c>
      <c r="T139" s="22">
        <v>29327.900999999998</v>
      </c>
      <c r="U139" s="22">
        <f t="shared" si="178"/>
        <v>1665090</v>
      </c>
      <c r="V139" s="26">
        <f t="shared" si="179"/>
        <v>-6503.5602000000072</v>
      </c>
      <c r="W139" s="22">
        <v>0</v>
      </c>
      <c r="X139" s="22">
        <f t="shared" si="180"/>
        <v>46416.439800000051</v>
      </c>
      <c r="Y139" s="22">
        <f t="shared" si="181"/>
        <v>52920</v>
      </c>
      <c r="Z139" s="32">
        <f t="shared" si="182"/>
        <v>2.739373785688071E-2</v>
      </c>
      <c r="AA139" s="32">
        <f t="shared" si="183"/>
        <v>3.1782065834279227E-2</v>
      </c>
      <c r="AB139" s="42"/>
      <c r="AC139" s="22">
        <v>1694417.9010000001</v>
      </c>
      <c r="AD139" s="22">
        <v>29327.900999999998</v>
      </c>
      <c r="AE139" s="22">
        <f t="shared" si="184"/>
        <v>1665090</v>
      </c>
      <c r="AF139" s="26">
        <f t="shared" si="185"/>
        <v>-6503.5602000000072</v>
      </c>
      <c r="AG139" s="22">
        <v>0</v>
      </c>
      <c r="AH139" s="22">
        <f t="shared" si="186"/>
        <v>46416.439800000051</v>
      </c>
      <c r="AI139" s="22">
        <f t="shared" si="187"/>
        <v>52920</v>
      </c>
      <c r="AJ139" s="32">
        <f t="shared" si="188"/>
        <v>2.739373785688071E-2</v>
      </c>
      <c r="AK139" s="32">
        <f t="shared" si="189"/>
        <v>3.1782065834279227E-2</v>
      </c>
      <c r="AL139" s="11"/>
      <c r="AM139" s="22">
        <v>1694417.9010000001</v>
      </c>
      <c r="AN139" s="22">
        <v>29327.900999999998</v>
      </c>
      <c r="AO139" s="22">
        <f t="shared" si="190"/>
        <v>1665090</v>
      </c>
      <c r="AP139" s="26">
        <f t="shared" si="191"/>
        <v>-6503.5602000000072</v>
      </c>
      <c r="AQ139" s="22">
        <v>0</v>
      </c>
      <c r="AR139" s="22">
        <f t="shared" si="192"/>
        <v>46416.439800000051</v>
      </c>
      <c r="AS139" s="22">
        <f t="shared" si="193"/>
        <v>52920</v>
      </c>
      <c r="AT139" s="32">
        <f t="shared" si="194"/>
        <v>2.739373785688071E-2</v>
      </c>
      <c r="AU139" s="32">
        <f t="shared" si="195"/>
        <v>3.1782065834279227E-2</v>
      </c>
      <c r="AV139" s="42"/>
      <c r="AW139" s="22">
        <v>1694417.9010000001</v>
      </c>
      <c r="AX139" s="22">
        <v>29327.900999999998</v>
      </c>
      <c r="AY139" s="22">
        <f t="shared" si="196"/>
        <v>1665090</v>
      </c>
      <c r="AZ139" s="26">
        <f t="shared" si="197"/>
        <v>-6503.5602000000072</v>
      </c>
      <c r="BA139" s="22">
        <v>0</v>
      </c>
      <c r="BB139" s="22">
        <f t="shared" si="198"/>
        <v>46416.439800000051</v>
      </c>
      <c r="BC139" s="22">
        <f t="shared" si="199"/>
        <v>52920</v>
      </c>
      <c r="BD139" s="32">
        <f t="shared" si="200"/>
        <v>2.739373785688071E-2</v>
      </c>
      <c r="BE139" s="32">
        <f t="shared" si="201"/>
        <v>3.1782065834279227E-2</v>
      </c>
      <c r="BF139" s="11"/>
      <c r="BG139" s="22">
        <v>1694417.9010000001</v>
      </c>
      <c r="BH139" s="22">
        <v>29327.900999999998</v>
      </c>
      <c r="BI139" s="22">
        <f t="shared" si="202"/>
        <v>1665090</v>
      </c>
      <c r="BJ139" s="26">
        <f t="shared" si="203"/>
        <v>-6503.5602000000072</v>
      </c>
      <c r="BK139" s="22">
        <v>0</v>
      </c>
      <c r="BL139" s="22">
        <f t="shared" si="204"/>
        <v>46416.439800000051</v>
      </c>
      <c r="BM139" s="22">
        <f t="shared" si="205"/>
        <v>52920</v>
      </c>
      <c r="BN139" s="32">
        <f t="shared" si="206"/>
        <v>2.739373785688071E-2</v>
      </c>
      <c r="BO139" s="32">
        <f t="shared" si="207"/>
        <v>3.1782065834279227E-2</v>
      </c>
      <c r="BP139" s="42"/>
      <c r="BQ139" s="22">
        <v>1694417.9010000001</v>
      </c>
      <c r="BR139" s="22">
        <v>29327.900999999998</v>
      </c>
      <c r="BS139" s="22">
        <f t="shared" si="208"/>
        <v>1665090</v>
      </c>
      <c r="BT139" s="26">
        <f t="shared" si="209"/>
        <v>-6503.5602000000072</v>
      </c>
      <c r="BU139" s="22">
        <v>0</v>
      </c>
      <c r="BV139" s="22">
        <f t="shared" si="210"/>
        <v>46416.439800000051</v>
      </c>
      <c r="BW139" s="22">
        <f t="shared" si="211"/>
        <v>52920</v>
      </c>
      <c r="BX139" s="32">
        <f t="shared" si="212"/>
        <v>2.739373785688071E-2</v>
      </c>
      <c r="BY139" s="32">
        <f t="shared" si="213"/>
        <v>3.1782065834279227E-2</v>
      </c>
      <c r="BZ139" s="42"/>
      <c r="CA139" s="22">
        <v>1694417.9010000001</v>
      </c>
      <c r="CB139" s="22">
        <v>29327.900999999998</v>
      </c>
      <c r="CC139" s="22">
        <f t="shared" si="214"/>
        <v>1665090</v>
      </c>
      <c r="CD139" s="26">
        <f t="shared" si="215"/>
        <v>-6503.5602000000072</v>
      </c>
      <c r="CE139" s="22">
        <v>0</v>
      </c>
      <c r="CF139" s="22">
        <f t="shared" si="216"/>
        <v>46416.439800000051</v>
      </c>
      <c r="CG139" s="22">
        <f t="shared" si="217"/>
        <v>52920</v>
      </c>
      <c r="CH139" s="32">
        <f t="shared" si="218"/>
        <v>2.739373785688071E-2</v>
      </c>
      <c r="CI139" s="32">
        <f t="shared" si="219"/>
        <v>3.1782065834279227E-2</v>
      </c>
      <c r="CJ139" s="42"/>
      <c r="CK139" s="22">
        <v>1694417.9010000001</v>
      </c>
      <c r="CL139" s="22">
        <v>29327.900999999998</v>
      </c>
      <c r="CM139" s="22">
        <f t="shared" si="220"/>
        <v>1665090</v>
      </c>
      <c r="CN139" s="26">
        <f t="shared" si="221"/>
        <v>-6503.5602000000072</v>
      </c>
      <c r="CO139" s="22">
        <v>0</v>
      </c>
      <c r="CP139" s="22">
        <f t="shared" si="222"/>
        <v>46416.439800000051</v>
      </c>
      <c r="CQ139" s="22">
        <f t="shared" si="223"/>
        <v>52920</v>
      </c>
      <c r="CR139" s="32">
        <f t="shared" si="224"/>
        <v>2.739373785688071E-2</v>
      </c>
      <c r="CS139" s="32">
        <f t="shared" si="225"/>
        <v>3.1782065834279227E-2</v>
      </c>
      <c r="CT139" s="42"/>
      <c r="CU139" s="22">
        <v>1694417.9010000001</v>
      </c>
      <c r="CV139" s="22">
        <v>29327.900999999998</v>
      </c>
      <c r="CW139" s="22">
        <f t="shared" si="226"/>
        <v>1665090</v>
      </c>
      <c r="CX139" s="26">
        <f t="shared" si="227"/>
        <v>-6503.5602000000072</v>
      </c>
      <c r="CY139" s="22">
        <v>0</v>
      </c>
      <c r="CZ139" s="22">
        <f t="shared" si="228"/>
        <v>46416.439800000051</v>
      </c>
      <c r="DA139" s="22">
        <f t="shared" si="229"/>
        <v>52920</v>
      </c>
      <c r="DB139" s="32">
        <f t="shared" si="230"/>
        <v>2.739373785688071E-2</v>
      </c>
      <c r="DC139" s="32">
        <f t="shared" si="231"/>
        <v>3.1782065834279227E-2</v>
      </c>
      <c r="DD139" s="42"/>
      <c r="DE139" s="22">
        <v>1694417.9010000001</v>
      </c>
      <c r="DF139" s="22">
        <v>29327.900999999998</v>
      </c>
      <c r="DG139" s="22">
        <f t="shared" si="232"/>
        <v>1665090</v>
      </c>
      <c r="DH139" s="26">
        <f t="shared" si="233"/>
        <v>-6503.5602000000072</v>
      </c>
      <c r="DI139" s="22">
        <v>0</v>
      </c>
      <c r="DJ139" s="22">
        <f t="shared" si="234"/>
        <v>46416.439800000051</v>
      </c>
      <c r="DK139" s="22">
        <f t="shared" si="235"/>
        <v>52920</v>
      </c>
      <c r="DL139" s="32">
        <f t="shared" si="236"/>
        <v>2.739373785688071E-2</v>
      </c>
      <c r="DM139" s="32">
        <f t="shared" si="237"/>
        <v>3.1782065834279227E-2</v>
      </c>
      <c r="DN139" s="42"/>
      <c r="DO139" s="22">
        <v>1694417.9010000001</v>
      </c>
      <c r="DP139" s="22">
        <v>29327.900999999998</v>
      </c>
      <c r="DQ139" s="22">
        <f t="shared" si="238"/>
        <v>1665090</v>
      </c>
      <c r="DR139" s="26">
        <f t="shared" si="239"/>
        <v>-6503.5602000000072</v>
      </c>
      <c r="DS139" s="22">
        <v>0</v>
      </c>
      <c r="DT139" s="22">
        <f t="shared" si="240"/>
        <v>46416.439800000051</v>
      </c>
      <c r="DU139" s="22">
        <f t="shared" si="241"/>
        <v>52920</v>
      </c>
      <c r="DV139" s="32">
        <f t="shared" si="242"/>
        <v>2.739373785688071E-2</v>
      </c>
      <c r="DW139" s="32">
        <f t="shared" si="243"/>
        <v>3.1782065834279227E-2</v>
      </c>
      <c r="DX139" s="42"/>
      <c r="DY139" s="22">
        <v>1694417.9010000001</v>
      </c>
      <c r="DZ139" s="22">
        <v>29327.900999999998</v>
      </c>
      <c r="EA139" s="22">
        <f t="shared" si="244"/>
        <v>1665090</v>
      </c>
      <c r="EB139" s="26">
        <f t="shared" si="245"/>
        <v>-6503.5602000000072</v>
      </c>
      <c r="EC139" s="22">
        <v>0</v>
      </c>
      <c r="ED139" s="22">
        <f t="shared" si="246"/>
        <v>46416.439800000051</v>
      </c>
      <c r="EE139" s="22">
        <f t="shared" si="247"/>
        <v>52920</v>
      </c>
      <c r="EF139" s="32">
        <f t="shared" si="248"/>
        <v>2.739373785688071E-2</v>
      </c>
      <c r="EG139" s="32">
        <f t="shared" si="249"/>
        <v>3.1782065834279227E-2</v>
      </c>
      <c r="EH139" s="42"/>
      <c r="EI139" s="45">
        <v>0</v>
      </c>
    </row>
    <row r="140" spans="1:139" x14ac:dyDescent="0.3">
      <c r="A140" s="20">
        <v>8913293</v>
      </c>
      <c r="B140" s="20" t="s">
        <v>252</v>
      </c>
      <c r="C140" s="21">
        <v>403</v>
      </c>
      <c r="D140" s="22">
        <v>1868300.4259488732</v>
      </c>
      <c r="E140" s="22">
        <v>28681.843199999999</v>
      </c>
      <c r="F140" s="22">
        <f t="shared" si="171"/>
        <v>1839618.5827488732</v>
      </c>
      <c r="G140" s="11"/>
      <c r="H140" s="34">
        <v>403</v>
      </c>
      <c r="I140" s="22">
        <v>1970121.9908815073</v>
      </c>
      <c r="J140" s="22">
        <v>27399.5193</v>
      </c>
      <c r="K140" s="22">
        <f t="shared" si="172"/>
        <v>1942722.4715815072</v>
      </c>
      <c r="L140" s="26">
        <f t="shared" si="173"/>
        <v>-1282.3238999999994</v>
      </c>
      <c r="M140" s="22">
        <v>0</v>
      </c>
      <c r="N140" s="22">
        <f t="shared" si="174"/>
        <v>101821.56493263412</v>
      </c>
      <c r="O140" s="22">
        <f t="shared" si="175"/>
        <v>103103.88883263408</v>
      </c>
      <c r="P140" s="32">
        <f t="shared" si="176"/>
        <v>5.1682873143847959E-2</v>
      </c>
      <c r="Q140" s="32">
        <f t="shared" si="177"/>
        <v>5.3071856809635068E-2</v>
      </c>
      <c r="R140" s="11"/>
      <c r="S140" s="22">
        <v>1970121.9908815073</v>
      </c>
      <c r="T140" s="22">
        <v>27399.5193</v>
      </c>
      <c r="U140" s="22">
        <f t="shared" si="178"/>
        <v>1942722.4715815072</v>
      </c>
      <c r="V140" s="26">
        <f t="shared" si="179"/>
        <v>-1282.3238999999994</v>
      </c>
      <c r="W140" s="22">
        <v>0</v>
      </c>
      <c r="X140" s="22">
        <f t="shared" si="180"/>
        <v>101821.56493263412</v>
      </c>
      <c r="Y140" s="22">
        <f t="shared" si="181"/>
        <v>103103.88883263408</v>
      </c>
      <c r="Z140" s="32">
        <f t="shared" si="182"/>
        <v>5.1682873143847959E-2</v>
      </c>
      <c r="AA140" s="32">
        <f t="shared" si="183"/>
        <v>5.3071856809635068E-2</v>
      </c>
      <c r="AB140" s="42"/>
      <c r="AC140" s="22">
        <v>1970121.9908815073</v>
      </c>
      <c r="AD140" s="22">
        <v>27399.5193</v>
      </c>
      <c r="AE140" s="22">
        <f t="shared" si="184"/>
        <v>1942722.4715815072</v>
      </c>
      <c r="AF140" s="26">
        <f t="shared" si="185"/>
        <v>-1282.3238999999994</v>
      </c>
      <c r="AG140" s="22">
        <v>0</v>
      </c>
      <c r="AH140" s="22">
        <f t="shared" si="186"/>
        <v>101821.56493263412</v>
      </c>
      <c r="AI140" s="22">
        <f t="shared" si="187"/>
        <v>103103.88883263408</v>
      </c>
      <c r="AJ140" s="32">
        <f t="shared" si="188"/>
        <v>5.1682873143847959E-2</v>
      </c>
      <c r="AK140" s="32">
        <f t="shared" si="189"/>
        <v>5.3071856809635068E-2</v>
      </c>
      <c r="AL140" s="11"/>
      <c r="AM140" s="22">
        <v>1970121.9908815073</v>
      </c>
      <c r="AN140" s="22">
        <v>27399.5193</v>
      </c>
      <c r="AO140" s="22">
        <f t="shared" si="190"/>
        <v>1942722.4715815072</v>
      </c>
      <c r="AP140" s="26">
        <f t="shared" si="191"/>
        <v>-1282.3238999999994</v>
      </c>
      <c r="AQ140" s="22">
        <v>0</v>
      </c>
      <c r="AR140" s="22">
        <f t="shared" si="192"/>
        <v>101821.56493263412</v>
      </c>
      <c r="AS140" s="22">
        <f t="shared" si="193"/>
        <v>103103.88883263408</v>
      </c>
      <c r="AT140" s="32">
        <f t="shared" si="194"/>
        <v>5.1682873143847959E-2</v>
      </c>
      <c r="AU140" s="32">
        <f t="shared" si="195"/>
        <v>5.3071856809635068E-2</v>
      </c>
      <c r="AV140" s="42"/>
      <c r="AW140" s="22">
        <v>1970121.9908815073</v>
      </c>
      <c r="AX140" s="22">
        <v>27399.5193</v>
      </c>
      <c r="AY140" s="22">
        <f t="shared" si="196"/>
        <v>1942722.4715815072</v>
      </c>
      <c r="AZ140" s="26">
        <f t="shared" si="197"/>
        <v>-1282.3238999999994</v>
      </c>
      <c r="BA140" s="22">
        <v>0</v>
      </c>
      <c r="BB140" s="22">
        <f t="shared" si="198"/>
        <v>101821.56493263412</v>
      </c>
      <c r="BC140" s="22">
        <f t="shared" si="199"/>
        <v>103103.88883263408</v>
      </c>
      <c r="BD140" s="32">
        <f t="shared" si="200"/>
        <v>5.1682873143847959E-2</v>
      </c>
      <c r="BE140" s="32">
        <f t="shared" si="201"/>
        <v>5.3071856809635068E-2</v>
      </c>
      <c r="BF140" s="11"/>
      <c r="BG140" s="22">
        <v>1970121.9908815073</v>
      </c>
      <c r="BH140" s="22">
        <v>27399.5193</v>
      </c>
      <c r="BI140" s="22">
        <f t="shared" si="202"/>
        <v>1942722.4715815072</v>
      </c>
      <c r="BJ140" s="26">
        <f t="shared" si="203"/>
        <v>-1282.3238999999994</v>
      </c>
      <c r="BK140" s="22">
        <v>0</v>
      </c>
      <c r="BL140" s="22">
        <f t="shared" si="204"/>
        <v>101821.56493263412</v>
      </c>
      <c r="BM140" s="22">
        <f t="shared" si="205"/>
        <v>103103.88883263408</v>
      </c>
      <c r="BN140" s="32">
        <f t="shared" si="206"/>
        <v>5.1682873143847959E-2</v>
      </c>
      <c r="BO140" s="32">
        <f t="shared" si="207"/>
        <v>5.3071856809635068E-2</v>
      </c>
      <c r="BP140" s="42"/>
      <c r="BQ140" s="22">
        <v>1959053.3219028171</v>
      </c>
      <c r="BR140" s="22">
        <v>27399.5193</v>
      </c>
      <c r="BS140" s="22">
        <f t="shared" si="208"/>
        <v>1931653.8026028171</v>
      </c>
      <c r="BT140" s="26">
        <f t="shared" si="209"/>
        <v>-1282.3238999999994</v>
      </c>
      <c r="BU140" s="22">
        <v>0</v>
      </c>
      <c r="BV140" s="22">
        <f t="shared" si="210"/>
        <v>90752.895953943953</v>
      </c>
      <c r="BW140" s="22">
        <f t="shared" si="211"/>
        <v>92035.219853943912</v>
      </c>
      <c r="BX140" s="32">
        <f t="shared" si="212"/>
        <v>4.6324872804276808E-2</v>
      </c>
      <c r="BY140" s="32">
        <f t="shared" si="213"/>
        <v>4.7645815067860801E-2</v>
      </c>
      <c r="BZ140" s="42"/>
      <c r="CA140" s="22">
        <v>1967806.194543479</v>
      </c>
      <c r="CB140" s="22">
        <v>27399.5193</v>
      </c>
      <c r="CC140" s="22">
        <f t="shared" si="214"/>
        <v>1940406.675243479</v>
      </c>
      <c r="CD140" s="26">
        <f t="shared" si="215"/>
        <v>-1282.3238999999994</v>
      </c>
      <c r="CE140" s="22">
        <v>0</v>
      </c>
      <c r="CF140" s="22">
        <f t="shared" si="216"/>
        <v>99505.768594605848</v>
      </c>
      <c r="CG140" s="22">
        <f t="shared" si="217"/>
        <v>100788.09249460581</v>
      </c>
      <c r="CH140" s="32">
        <f t="shared" si="218"/>
        <v>5.0566854027863595E-2</v>
      </c>
      <c r="CI140" s="32">
        <f t="shared" si="219"/>
        <v>5.1941736637222756E-2</v>
      </c>
      <c r="CJ140" s="42"/>
      <c r="CK140" s="22">
        <v>1965490.3982054507</v>
      </c>
      <c r="CL140" s="22">
        <v>27399.5193</v>
      </c>
      <c r="CM140" s="22">
        <f t="shared" si="220"/>
        <v>1938090.8789054507</v>
      </c>
      <c r="CN140" s="26">
        <f t="shared" si="221"/>
        <v>-1282.3238999999994</v>
      </c>
      <c r="CO140" s="22">
        <v>0</v>
      </c>
      <c r="CP140" s="22">
        <f t="shared" si="222"/>
        <v>97189.972256577574</v>
      </c>
      <c r="CQ140" s="22">
        <f t="shared" si="223"/>
        <v>98472.296156577533</v>
      </c>
      <c r="CR140" s="32">
        <f t="shared" si="224"/>
        <v>4.944820506134999E-2</v>
      </c>
      <c r="CS140" s="32">
        <f t="shared" si="225"/>
        <v>5.0808915736805078E-2</v>
      </c>
      <c r="CT140" s="42"/>
      <c r="CU140" s="22">
        <v>1970121.9908815073</v>
      </c>
      <c r="CV140" s="22">
        <v>27399.5193</v>
      </c>
      <c r="CW140" s="22">
        <f t="shared" si="226"/>
        <v>1942722.4715815072</v>
      </c>
      <c r="CX140" s="26">
        <f t="shared" si="227"/>
        <v>-1282.3238999999994</v>
      </c>
      <c r="CY140" s="22">
        <v>0</v>
      </c>
      <c r="CZ140" s="22">
        <f t="shared" si="228"/>
        <v>101821.56493263412</v>
      </c>
      <c r="DA140" s="22">
        <f t="shared" si="229"/>
        <v>103103.88883263408</v>
      </c>
      <c r="DB140" s="32">
        <f t="shared" si="230"/>
        <v>5.1682873143847959E-2</v>
      </c>
      <c r="DC140" s="32">
        <f t="shared" si="231"/>
        <v>5.3071856809635068E-2</v>
      </c>
      <c r="DD140" s="42"/>
      <c r="DE140" s="22">
        <v>1970121.9908815073</v>
      </c>
      <c r="DF140" s="22">
        <v>27399.5193</v>
      </c>
      <c r="DG140" s="22">
        <f t="shared" si="232"/>
        <v>1942722.4715815072</v>
      </c>
      <c r="DH140" s="26">
        <f t="shared" si="233"/>
        <v>-1282.3238999999994</v>
      </c>
      <c r="DI140" s="22">
        <v>0</v>
      </c>
      <c r="DJ140" s="22">
        <f t="shared" si="234"/>
        <v>101821.56493263412</v>
      </c>
      <c r="DK140" s="22">
        <f t="shared" si="235"/>
        <v>103103.88883263408</v>
      </c>
      <c r="DL140" s="32">
        <f t="shared" si="236"/>
        <v>5.1682873143847959E-2</v>
      </c>
      <c r="DM140" s="32">
        <f t="shared" si="237"/>
        <v>5.3071856809635068E-2</v>
      </c>
      <c r="DN140" s="42"/>
      <c r="DO140" s="22">
        <v>1970121.9908815073</v>
      </c>
      <c r="DP140" s="22">
        <v>27399.5193</v>
      </c>
      <c r="DQ140" s="22">
        <f t="shared" si="238"/>
        <v>1942722.4715815072</v>
      </c>
      <c r="DR140" s="26">
        <f t="shared" si="239"/>
        <v>-1282.3238999999994</v>
      </c>
      <c r="DS140" s="22">
        <v>0</v>
      </c>
      <c r="DT140" s="22">
        <f t="shared" si="240"/>
        <v>101821.56493263412</v>
      </c>
      <c r="DU140" s="22">
        <f t="shared" si="241"/>
        <v>103103.88883263408</v>
      </c>
      <c r="DV140" s="32">
        <f t="shared" si="242"/>
        <v>5.1682873143847959E-2</v>
      </c>
      <c r="DW140" s="32">
        <f t="shared" si="243"/>
        <v>5.3071856809635068E-2</v>
      </c>
      <c r="DX140" s="42"/>
      <c r="DY140" s="22">
        <v>1970121.9908815073</v>
      </c>
      <c r="DZ140" s="22">
        <v>27399.5193</v>
      </c>
      <c r="EA140" s="22">
        <f t="shared" si="244"/>
        <v>1942722.4715815072</v>
      </c>
      <c r="EB140" s="26">
        <f t="shared" si="245"/>
        <v>-1282.3238999999994</v>
      </c>
      <c r="EC140" s="22">
        <v>0</v>
      </c>
      <c r="ED140" s="22">
        <f t="shared" si="246"/>
        <v>101821.56493263412</v>
      </c>
      <c r="EE140" s="22">
        <f t="shared" si="247"/>
        <v>103103.88883263408</v>
      </c>
      <c r="EF140" s="32">
        <f t="shared" si="248"/>
        <v>5.1682873143847959E-2</v>
      </c>
      <c r="EG140" s="32">
        <f t="shared" si="249"/>
        <v>5.3071856809635068E-2</v>
      </c>
      <c r="EH140" s="42"/>
      <c r="EI140" s="45">
        <v>0</v>
      </c>
    </row>
    <row r="141" spans="1:139" x14ac:dyDescent="0.3">
      <c r="A141" s="20">
        <v>8913295</v>
      </c>
      <c r="B141" s="20" t="s">
        <v>254</v>
      </c>
      <c r="C141" s="21">
        <v>147</v>
      </c>
      <c r="D141" s="22">
        <v>751923.5502419105</v>
      </c>
      <c r="E141" s="22">
        <v>25491.84</v>
      </c>
      <c r="F141" s="22">
        <f t="shared" si="171"/>
        <v>726431.71024191054</v>
      </c>
      <c r="G141" s="11"/>
      <c r="H141" s="34">
        <v>147</v>
      </c>
      <c r="I141" s="22">
        <v>793266.47090783739</v>
      </c>
      <c r="J141" s="22">
        <v>26679.935999999998</v>
      </c>
      <c r="K141" s="22">
        <f t="shared" si="172"/>
        <v>766586.5349078374</v>
      </c>
      <c r="L141" s="26">
        <f t="shared" si="173"/>
        <v>1188.0959999999977</v>
      </c>
      <c r="M141" s="22">
        <v>0</v>
      </c>
      <c r="N141" s="22">
        <f t="shared" si="174"/>
        <v>41342.920665926882</v>
      </c>
      <c r="O141" s="22">
        <f t="shared" si="175"/>
        <v>40154.824665926863</v>
      </c>
      <c r="P141" s="32">
        <f t="shared" si="176"/>
        <v>5.2117317675878613E-2</v>
      </c>
      <c r="Q141" s="32">
        <f t="shared" si="177"/>
        <v>5.2381333140366811E-2</v>
      </c>
      <c r="R141" s="11"/>
      <c r="S141" s="22">
        <v>793266.47090783739</v>
      </c>
      <c r="T141" s="22">
        <v>26679.935999999998</v>
      </c>
      <c r="U141" s="22">
        <f t="shared" si="178"/>
        <v>766586.5349078374</v>
      </c>
      <c r="V141" s="26">
        <f t="shared" si="179"/>
        <v>1188.0959999999977</v>
      </c>
      <c r="W141" s="22">
        <v>0</v>
      </c>
      <c r="X141" s="22">
        <f t="shared" si="180"/>
        <v>41342.920665926882</v>
      </c>
      <c r="Y141" s="22">
        <f t="shared" si="181"/>
        <v>40154.824665926863</v>
      </c>
      <c r="Z141" s="32">
        <f t="shared" si="182"/>
        <v>5.2117317675878613E-2</v>
      </c>
      <c r="AA141" s="32">
        <f t="shared" si="183"/>
        <v>5.2381333140366811E-2</v>
      </c>
      <c r="AB141" s="42"/>
      <c r="AC141" s="22">
        <v>793266.47090783739</v>
      </c>
      <c r="AD141" s="22">
        <v>26679.935999999998</v>
      </c>
      <c r="AE141" s="22">
        <f t="shared" si="184"/>
        <v>766586.5349078374</v>
      </c>
      <c r="AF141" s="26">
        <f t="shared" si="185"/>
        <v>1188.0959999999977</v>
      </c>
      <c r="AG141" s="22">
        <v>0</v>
      </c>
      <c r="AH141" s="22">
        <f t="shared" si="186"/>
        <v>41342.920665926882</v>
      </c>
      <c r="AI141" s="22">
        <f t="shared" si="187"/>
        <v>40154.824665926863</v>
      </c>
      <c r="AJ141" s="32">
        <f t="shared" si="188"/>
        <v>5.2117317675878613E-2</v>
      </c>
      <c r="AK141" s="32">
        <f t="shared" si="189"/>
        <v>5.2381333140366811E-2</v>
      </c>
      <c r="AL141" s="11"/>
      <c r="AM141" s="22">
        <v>793266.47090783739</v>
      </c>
      <c r="AN141" s="22">
        <v>26679.935999999998</v>
      </c>
      <c r="AO141" s="22">
        <f t="shared" si="190"/>
        <v>766586.5349078374</v>
      </c>
      <c r="AP141" s="26">
        <f t="shared" si="191"/>
        <v>1188.0959999999977</v>
      </c>
      <c r="AQ141" s="22">
        <v>0</v>
      </c>
      <c r="AR141" s="22">
        <f t="shared" si="192"/>
        <v>41342.920665926882</v>
      </c>
      <c r="AS141" s="22">
        <f t="shared" si="193"/>
        <v>40154.824665926863</v>
      </c>
      <c r="AT141" s="32">
        <f t="shared" si="194"/>
        <v>5.2117317675878613E-2</v>
      </c>
      <c r="AU141" s="32">
        <f t="shared" si="195"/>
        <v>5.2381333140366811E-2</v>
      </c>
      <c r="AV141" s="42"/>
      <c r="AW141" s="22">
        <v>793266.47090783739</v>
      </c>
      <c r="AX141" s="22">
        <v>26679.935999999998</v>
      </c>
      <c r="AY141" s="22">
        <f t="shared" si="196"/>
        <v>766586.5349078374</v>
      </c>
      <c r="AZ141" s="26">
        <f t="shared" si="197"/>
        <v>1188.0959999999977</v>
      </c>
      <c r="BA141" s="22">
        <v>0</v>
      </c>
      <c r="BB141" s="22">
        <f t="shared" si="198"/>
        <v>41342.920665926882</v>
      </c>
      <c r="BC141" s="22">
        <f t="shared" si="199"/>
        <v>40154.824665926863</v>
      </c>
      <c r="BD141" s="32">
        <f t="shared" si="200"/>
        <v>5.2117317675878613E-2</v>
      </c>
      <c r="BE141" s="32">
        <f t="shared" si="201"/>
        <v>5.2381333140366811E-2</v>
      </c>
      <c r="BF141" s="11"/>
      <c r="BG141" s="22">
        <v>793266.47090783739</v>
      </c>
      <c r="BH141" s="22">
        <v>26679.935999999998</v>
      </c>
      <c r="BI141" s="22">
        <f t="shared" si="202"/>
        <v>766586.5349078374</v>
      </c>
      <c r="BJ141" s="26">
        <f t="shared" si="203"/>
        <v>1188.0959999999977</v>
      </c>
      <c r="BK141" s="22">
        <v>0</v>
      </c>
      <c r="BL141" s="22">
        <f t="shared" si="204"/>
        <v>41342.920665926882</v>
      </c>
      <c r="BM141" s="22">
        <f t="shared" si="205"/>
        <v>40154.824665926863</v>
      </c>
      <c r="BN141" s="32">
        <f t="shared" si="206"/>
        <v>5.2117317675878613E-2</v>
      </c>
      <c r="BO141" s="32">
        <f t="shared" si="207"/>
        <v>5.2381333140366811E-2</v>
      </c>
      <c r="BP141" s="42"/>
      <c r="BQ141" s="22">
        <v>789818.29489105684</v>
      </c>
      <c r="BR141" s="22">
        <v>26679.935999999998</v>
      </c>
      <c r="BS141" s="22">
        <f t="shared" si="208"/>
        <v>763138.35889105685</v>
      </c>
      <c r="BT141" s="26">
        <f t="shared" si="209"/>
        <v>1188.0959999999977</v>
      </c>
      <c r="BU141" s="22">
        <v>0</v>
      </c>
      <c r="BV141" s="22">
        <f t="shared" si="210"/>
        <v>37894.744649146334</v>
      </c>
      <c r="BW141" s="22">
        <f t="shared" si="211"/>
        <v>36706.648649146315</v>
      </c>
      <c r="BX141" s="32">
        <f t="shared" si="212"/>
        <v>4.797906669707281E-2</v>
      </c>
      <c r="BY141" s="32">
        <f t="shared" si="213"/>
        <v>4.8099598482359132E-2</v>
      </c>
      <c r="BZ141" s="42"/>
      <c r="CA141" s="22">
        <v>792544.82635499188</v>
      </c>
      <c r="CB141" s="22">
        <v>26679.935999999998</v>
      </c>
      <c r="CC141" s="22">
        <f t="shared" si="214"/>
        <v>765864.89035499189</v>
      </c>
      <c r="CD141" s="26">
        <f t="shared" si="215"/>
        <v>1188.0959999999977</v>
      </c>
      <c r="CE141" s="22">
        <v>0</v>
      </c>
      <c r="CF141" s="22">
        <f t="shared" si="216"/>
        <v>40621.276113081374</v>
      </c>
      <c r="CG141" s="22">
        <f t="shared" si="217"/>
        <v>39433.180113081355</v>
      </c>
      <c r="CH141" s="32">
        <f t="shared" si="218"/>
        <v>5.1254231637475278E-2</v>
      </c>
      <c r="CI141" s="32">
        <f t="shared" si="219"/>
        <v>5.148842910765028E-2</v>
      </c>
      <c r="CJ141" s="42"/>
      <c r="CK141" s="22">
        <v>791823.18180214637</v>
      </c>
      <c r="CL141" s="22">
        <v>26679.935999999998</v>
      </c>
      <c r="CM141" s="22">
        <f t="shared" si="220"/>
        <v>765143.24580214638</v>
      </c>
      <c r="CN141" s="26">
        <f t="shared" si="221"/>
        <v>1188.0959999999977</v>
      </c>
      <c r="CO141" s="22">
        <v>0</v>
      </c>
      <c r="CP141" s="22">
        <f t="shared" si="222"/>
        <v>39899.631560235866</v>
      </c>
      <c r="CQ141" s="22">
        <f t="shared" si="223"/>
        <v>38711.535560235847</v>
      </c>
      <c r="CR141" s="32">
        <f t="shared" si="224"/>
        <v>5.0389572416188272E-2</v>
      </c>
      <c r="CS141" s="32">
        <f t="shared" si="225"/>
        <v>5.0593840790755698E-2</v>
      </c>
      <c r="CT141" s="42"/>
      <c r="CU141" s="22">
        <v>793266.47090783739</v>
      </c>
      <c r="CV141" s="22">
        <v>26679.935999999998</v>
      </c>
      <c r="CW141" s="22">
        <f t="shared" si="226"/>
        <v>766586.5349078374</v>
      </c>
      <c r="CX141" s="26">
        <f t="shared" si="227"/>
        <v>1188.0959999999977</v>
      </c>
      <c r="CY141" s="22">
        <v>0</v>
      </c>
      <c r="CZ141" s="22">
        <f t="shared" si="228"/>
        <v>41342.920665926882</v>
      </c>
      <c r="DA141" s="22">
        <f t="shared" si="229"/>
        <v>40154.824665926863</v>
      </c>
      <c r="DB141" s="32">
        <f t="shared" si="230"/>
        <v>5.2117317675878613E-2</v>
      </c>
      <c r="DC141" s="32">
        <f t="shared" si="231"/>
        <v>5.2381333140366811E-2</v>
      </c>
      <c r="DD141" s="42"/>
      <c r="DE141" s="22">
        <v>793266.47090783739</v>
      </c>
      <c r="DF141" s="22">
        <v>26679.935999999998</v>
      </c>
      <c r="DG141" s="22">
        <f t="shared" si="232"/>
        <v>766586.5349078374</v>
      </c>
      <c r="DH141" s="26">
        <f t="shared" si="233"/>
        <v>1188.0959999999977</v>
      </c>
      <c r="DI141" s="22">
        <v>0</v>
      </c>
      <c r="DJ141" s="22">
        <f t="shared" si="234"/>
        <v>41342.920665926882</v>
      </c>
      <c r="DK141" s="22">
        <f t="shared" si="235"/>
        <v>40154.824665926863</v>
      </c>
      <c r="DL141" s="32">
        <f t="shared" si="236"/>
        <v>5.2117317675878613E-2</v>
      </c>
      <c r="DM141" s="32">
        <f t="shared" si="237"/>
        <v>5.2381333140366811E-2</v>
      </c>
      <c r="DN141" s="42"/>
      <c r="DO141" s="22">
        <v>793266.47090783739</v>
      </c>
      <c r="DP141" s="22">
        <v>26679.935999999998</v>
      </c>
      <c r="DQ141" s="22">
        <f t="shared" si="238"/>
        <v>766586.5349078374</v>
      </c>
      <c r="DR141" s="26">
        <f t="shared" si="239"/>
        <v>1188.0959999999977</v>
      </c>
      <c r="DS141" s="22">
        <v>0</v>
      </c>
      <c r="DT141" s="22">
        <f t="shared" si="240"/>
        <v>41342.920665926882</v>
      </c>
      <c r="DU141" s="22">
        <f t="shared" si="241"/>
        <v>40154.824665926863</v>
      </c>
      <c r="DV141" s="32">
        <f t="shared" si="242"/>
        <v>5.2117317675878613E-2</v>
      </c>
      <c r="DW141" s="32">
        <f t="shared" si="243"/>
        <v>5.2381333140366811E-2</v>
      </c>
      <c r="DX141" s="42"/>
      <c r="DY141" s="22">
        <v>793266.47090783739</v>
      </c>
      <c r="DZ141" s="22">
        <v>26679.935999999998</v>
      </c>
      <c r="EA141" s="22">
        <f t="shared" si="244"/>
        <v>766586.5349078374</v>
      </c>
      <c r="EB141" s="26">
        <f t="shared" si="245"/>
        <v>1188.0959999999977</v>
      </c>
      <c r="EC141" s="22">
        <v>0</v>
      </c>
      <c r="ED141" s="22">
        <f t="shared" si="246"/>
        <v>41342.920665926882</v>
      </c>
      <c r="EE141" s="22">
        <f t="shared" si="247"/>
        <v>40154.824665926863</v>
      </c>
      <c r="EF141" s="32">
        <f t="shared" si="248"/>
        <v>5.2117317675878613E-2</v>
      </c>
      <c r="EG141" s="32">
        <f t="shared" si="249"/>
        <v>5.2381333140366811E-2</v>
      </c>
      <c r="EH141" s="42"/>
      <c r="EI141" s="45">
        <v>0</v>
      </c>
    </row>
    <row r="142" spans="1:139" x14ac:dyDescent="0.3">
      <c r="A142" s="20">
        <v>8913298</v>
      </c>
      <c r="B142" s="20" t="s">
        <v>255</v>
      </c>
      <c r="C142" s="21">
        <v>207</v>
      </c>
      <c r="D142" s="22">
        <v>922982.69278170448</v>
      </c>
      <c r="E142" s="22">
        <v>25491.84</v>
      </c>
      <c r="F142" s="22">
        <f t="shared" si="171"/>
        <v>897490.85278170451</v>
      </c>
      <c r="G142" s="11"/>
      <c r="H142" s="34">
        <v>207</v>
      </c>
      <c r="I142" s="22">
        <v>972965.34594034101</v>
      </c>
      <c r="J142" s="22">
        <v>26679.935999999998</v>
      </c>
      <c r="K142" s="22">
        <f t="shared" si="172"/>
        <v>946285.40994034102</v>
      </c>
      <c r="L142" s="26">
        <f t="shared" si="173"/>
        <v>1188.0959999999977</v>
      </c>
      <c r="M142" s="22">
        <v>0</v>
      </c>
      <c r="N142" s="22">
        <f t="shared" si="174"/>
        <v>49982.653158636531</v>
      </c>
      <c r="O142" s="22">
        <f t="shared" si="175"/>
        <v>48794.557158636511</v>
      </c>
      <c r="P142" s="32">
        <f t="shared" si="176"/>
        <v>5.1371462886306438E-2</v>
      </c>
      <c r="Q142" s="32">
        <f t="shared" si="177"/>
        <v>5.1564313098426386E-2</v>
      </c>
      <c r="R142" s="11"/>
      <c r="S142" s="22">
        <v>972965.34594034101</v>
      </c>
      <c r="T142" s="22">
        <v>26679.935999999998</v>
      </c>
      <c r="U142" s="22">
        <f t="shared" si="178"/>
        <v>946285.40994034102</v>
      </c>
      <c r="V142" s="26">
        <f t="shared" si="179"/>
        <v>1188.0959999999977</v>
      </c>
      <c r="W142" s="22">
        <v>0</v>
      </c>
      <c r="X142" s="22">
        <f t="shared" si="180"/>
        <v>49982.653158636531</v>
      </c>
      <c r="Y142" s="22">
        <f t="shared" si="181"/>
        <v>48794.557158636511</v>
      </c>
      <c r="Z142" s="32">
        <f t="shared" si="182"/>
        <v>5.1371462886306438E-2</v>
      </c>
      <c r="AA142" s="32">
        <f t="shared" si="183"/>
        <v>5.1564313098426386E-2</v>
      </c>
      <c r="AB142" s="42"/>
      <c r="AC142" s="22">
        <v>972965.34594034101</v>
      </c>
      <c r="AD142" s="22">
        <v>26679.935999999998</v>
      </c>
      <c r="AE142" s="22">
        <f t="shared" si="184"/>
        <v>946285.40994034102</v>
      </c>
      <c r="AF142" s="26">
        <f t="shared" si="185"/>
        <v>1188.0959999999977</v>
      </c>
      <c r="AG142" s="22">
        <v>0</v>
      </c>
      <c r="AH142" s="22">
        <f t="shared" si="186"/>
        <v>49982.653158636531</v>
      </c>
      <c r="AI142" s="22">
        <f t="shared" si="187"/>
        <v>48794.557158636511</v>
      </c>
      <c r="AJ142" s="32">
        <f t="shared" si="188"/>
        <v>5.1371462886306438E-2</v>
      </c>
      <c r="AK142" s="32">
        <f t="shared" si="189"/>
        <v>5.1564313098426386E-2</v>
      </c>
      <c r="AL142" s="11"/>
      <c r="AM142" s="22">
        <v>972965.34594034101</v>
      </c>
      <c r="AN142" s="22">
        <v>26679.935999999998</v>
      </c>
      <c r="AO142" s="22">
        <f t="shared" si="190"/>
        <v>946285.40994034102</v>
      </c>
      <c r="AP142" s="26">
        <f t="shared" si="191"/>
        <v>1188.0959999999977</v>
      </c>
      <c r="AQ142" s="22">
        <v>0</v>
      </c>
      <c r="AR142" s="22">
        <f t="shared" si="192"/>
        <v>49982.653158636531</v>
      </c>
      <c r="AS142" s="22">
        <f t="shared" si="193"/>
        <v>48794.557158636511</v>
      </c>
      <c r="AT142" s="32">
        <f t="shared" si="194"/>
        <v>5.1371462886306438E-2</v>
      </c>
      <c r="AU142" s="32">
        <f t="shared" si="195"/>
        <v>5.1564313098426386E-2</v>
      </c>
      <c r="AV142" s="42"/>
      <c r="AW142" s="22">
        <v>972965.34594034101</v>
      </c>
      <c r="AX142" s="22">
        <v>26679.935999999998</v>
      </c>
      <c r="AY142" s="22">
        <f t="shared" si="196"/>
        <v>946285.40994034102</v>
      </c>
      <c r="AZ142" s="26">
        <f t="shared" si="197"/>
        <v>1188.0959999999977</v>
      </c>
      <c r="BA142" s="22">
        <v>0</v>
      </c>
      <c r="BB142" s="22">
        <f t="shared" si="198"/>
        <v>49982.653158636531</v>
      </c>
      <c r="BC142" s="22">
        <f t="shared" si="199"/>
        <v>48794.557158636511</v>
      </c>
      <c r="BD142" s="32">
        <f t="shared" si="200"/>
        <v>5.1371462886306438E-2</v>
      </c>
      <c r="BE142" s="32">
        <f t="shared" si="201"/>
        <v>5.1564313098426386E-2</v>
      </c>
      <c r="BF142" s="11"/>
      <c r="BG142" s="22">
        <v>972965.34594034101</v>
      </c>
      <c r="BH142" s="22">
        <v>26679.935999999998</v>
      </c>
      <c r="BI142" s="22">
        <f t="shared" si="202"/>
        <v>946285.40994034102</v>
      </c>
      <c r="BJ142" s="26">
        <f t="shared" si="203"/>
        <v>1188.0959999999977</v>
      </c>
      <c r="BK142" s="22">
        <v>0</v>
      </c>
      <c r="BL142" s="22">
        <f t="shared" si="204"/>
        <v>49982.653158636531</v>
      </c>
      <c r="BM142" s="22">
        <f t="shared" si="205"/>
        <v>48794.557158636511</v>
      </c>
      <c r="BN142" s="32">
        <f t="shared" si="206"/>
        <v>5.1371462886306438E-2</v>
      </c>
      <c r="BO142" s="32">
        <f t="shared" si="207"/>
        <v>5.1564313098426386E-2</v>
      </c>
      <c r="BP142" s="42"/>
      <c r="BQ142" s="22">
        <v>970129.63693636376</v>
      </c>
      <c r="BR142" s="22">
        <v>26679.935999999998</v>
      </c>
      <c r="BS142" s="22">
        <f t="shared" si="208"/>
        <v>943449.70093636378</v>
      </c>
      <c r="BT142" s="26">
        <f t="shared" si="209"/>
        <v>1188.0959999999977</v>
      </c>
      <c r="BU142" s="22">
        <v>0</v>
      </c>
      <c r="BV142" s="22">
        <f t="shared" si="210"/>
        <v>47146.944154659286</v>
      </c>
      <c r="BW142" s="22">
        <f t="shared" si="211"/>
        <v>45958.848154659267</v>
      </c>
      <c r="BX142" s="32">
        <f t="shared" si="212"/>
        <v>4.8598602042040202E-2</v>
      </c>
      <c r="BY142" s="32">
        <f t="shared" si="213"/>
        <v>4.871361781030361E-2</v>
      </c>
      <c r="BZ142" s="42"/>
      <c r="CA142" s="22">
        <v>972266.08457670454</v>
      </c>
      <c r="CB142" s="22">
        <v>26679.935999999998</v>
      </c>
      <c r="CC142" s="22">
        <f t="shared" si="214"/>
        <v>945586.14857670455</v>
      </c>
      <c r="CD142" s="26">
        <f t="shared" si="215"/>
        <v>1188.0959999999977</v>
      </c>
      <c r="CE142" s="22">
        <v>0</v>
      </c>
      <c r="CF142" s="22">
        <f t="shared" si="216"/>
        <v>49283.391795000061</v>
      </c>
      <c r="CG142" s="22">
        <f t="shared" si="217"/>
        <v>48095.295795000042</v>
      </c>
      <c r="CH142" s="32">
        <f t="shared" si="218"/>
        <v>5.0689201831468356E-2</v>
      </c>
      <c r="CI142" s="32">
        <f t="shared" si="219"/>
        <v>5.086294449997289E-2</v>
      </c>
      <c r="CJ142" s="42"/>
      <c r="CK142" s="22">
        <v>971566.8232130683</v>
      </c>
      <c r="CL142" s="22">
        <v>26679.935999999998</v>
      </c>
      <c r="CM142" s="22">
        <f t="shared" si="220"/>
        <v>944886.88721306832</v>
      </c>
      <c r="CN142" s="26">
        <f t="shared" si="221"/>
        <v>1188.0959999999977</v>
      </c>
      <c r="CO142" s="22">
        <v>0</v>
      </c>
      <c r="CP142" s="22">
        <f t="shared" si="222"/>
        <v>48584.130431363825</v>
      </c>
      <c r="CQ142" s="22">
        <f t="shared" si="223"/>
        <v>47396.034431363805</v>
      </c>
      <c r="CR142" s="32">
        <f t="shared" si="224"/>
        <v>5.0005958695348678E-2</v>
      </c>
      <c r="CS142" s="32">
        <f t="shared" si="225"/>
        <v>5.0160537809089294E-2</v>
      </c>
      <c r="CT142" s="42"/>
      <c r="CU142" s="22">
        <v>972965.34594034101</v>
      </c>
      <c r="CV142" s="22">
        <v>26679.935999999998</v>
      </c>
      <c r="CW142" s="22">
        <f t="shared" si="226"/>
        <v>946285.40994034102</v>
      </c>
      <c r="CX142" s="26">
        <f t="shared" si="227"/>
        <v>1188.0959999999977</v>
      </c>
      <c r="CY142" s="22">
        <v>0</v>
      </c>
      <c r="CZ142" s="22">
        <f t="shared" si="228"/>
        <v>49982.653158636531</v>
      </c>
      <c r="DA142" s="22">
        <f t="shared" si="229"/>
        <v>48794.557158636511</v>
      </c>
      <c r="DB142" s="32">
        <f t="shared" si="230"/>
        <v>5.1371462886306438E-2</v>
      </c>
      <c r="DC142" s="32">
        <f t="shared" si="231"/>
        <v>5.1564313098426386E-2</v>
      </c>
      <c r="DD142" s="42"/>
      <c r="DE142" s="22">
        <v>972965.34594034101</v>
      </c>
      <c r="DF142" s="22">
        <v>26679.935999999998</v>
      </c>
      <c r="DG142" s="22">
        <f t="shared" si="232"/>
        <v>946285.40994034102</v>
      </c>
      <c r="DH142" s="26">
        <f t="shared" si="233"/>
        <v>1188.0959999999977</v>
      </c>
      <c r="DI142" s="22">
        <v>0</v>
      </c>
      <c r="DJ142" s="22">
        <f t="shared" si="234"/>
        <v>49982.653158636531</v>
      </c>
      <c r="DK142" s="22">
        <f t="shared" si="235"/>
        <v>48794.557158636511</v>
      </c>
      <c r="DL142" s="32">
        <f t="shared" si="236"/>
        <v>5.1371462886306438E-2</v>
      </c>
      <c r="DM142" s="32">
        <f t="shared" si="237"/>
        <v>5.1564313098426386E-2</v>
      </c>
      <c r="DN142" s="42"/>
      <c r="DO142" s="22">
        <v>972965.34594034101</v>
      </c>
      <c r="DP142" s="22">
        <v>26679.935999999998</v>
      </c>
      <c r="DQ142" s="22">
        <f t="shared" si="238"/>
        <v>946285.40994034102</v>
      </c>
      <c r="DR142" s="26">
        <f t="shared" si="239"/>
        <v>1188.0959999999977</v>
      </c>
      <c r="DS142" s="22">
        <v>0</v>
      </c>
      <c r="DT142" s="22">
        <f t="shared" si="240"/>
        <v>49982.653158636531</v>
      </c>
      <c r="DU142" s="22">
        <f t="shared" si="241"/>
        <v>48794.557158636511</v>
      </c>
      <c r="DV142" s="32">
        <f t="shared" si="242"/>
        <v>5.1371462886306438E-2</v>
      </c>
      <c r="DW142" s="32">
        <f t="shared" si="243"/>
        <v>5.1564313098426386E-2</v>
      </c>
      <c r="DX142" s="42"/>
      <c r="DY142" s="22">
        <v>972965.34594034101</v>
      </c>
      <c r="DZ142" s="22">
        <v>26679.935999999998</v>
      </c>
      <c r="EA142" s="22">
        <f t="shared" si="244"/>
        <v>946285.40994034102</v>
      </c>
      <c r="EB142" s="26">
        <f t="shared" si="245"/>
        <v>1188.0959999999977</v>
      </c>
      <c r="EC142" s="22">
        <v>0</v>
      </c>
      <c r="ED142" s="22">
        <f t="shared" si="246"/>
        <v>49982.653158636531</v>
      </c>
      <c r="EE142" s="22">
        <f t="shared" si="247"/>
        <v>48794.557158636511</v>
      </c>
      <c r="EF142" s="32">
        <f t="shared" si="248"/>
        <v>5.1371462886306438E-2</v>
      </c>
      <c r="EG142" s="32">
        <f t="shared" si="249"/>
        <v>5.1564313098426386E-2</v>
      </c>
      <c r="EH142" s="42"/>
      <c r="EI142" s="45">
        <v>0</v>
      </c>
    </row>
    <row r="143" spans="1:139" x14ac:dyDescent="0.3">
      <c r="A143" s="20">
        <v>8913352</v>
      </c>
      <c r="B143" s="20" t="s">
        <v>230</v>
      </c>
      <c r="C143" s="21">
        <v>207</v>
      </c>
      <c r="D143" s="22">
        <v>972816.13248988218</v>
      </c>
      <c r="E143" s="22">
        <v>3631.4715999999999</v>
      </c>
      <c r="F143" s="22">
        <f t="shared" si="171"/>
        <v>969184.66088988213</v>
      </c>
      <c r="G143" s="11"/>
      <c r="H143" s="34">
        <v>207</v>
      </c>
      <c r="I143" s="22">
        <v>1026275.6591032941</v>
      </c>
      <c r="J143" s="22">
        <v>3687.0398</v>
      </c>
      <c r="K143" s="22">
        <f t="shared" si="172"/>
        <v>1022588.6193032941</v>
      </c>
      <c r="L143" s="26">
        <f t="shared" si="173"/>
        <v>55.568200000000161</v>
      </c>
      <c r="M143" s="22">
        <v>0</v>
      </c>
      <c r="N143" s="22">
        <f t="shared" si="174"/>
        <v>53459.526613411959</v>
      </c>
      <c r="O143" s="22">
        <f t="shared" si="175"/>
        <v>53403.95841341198</v>
      </c>
      <c r="P143" s="32">
        <f t="shared" si="176"/>
        <v>5.2090806343514075E-2</v>
      </c>
      <c r="Q143" s="32">
        <f t="shared" si="177"/>
        <v>5.2224283944991436E-2</v>
      </c>
      <c r="R143" s="11"/>
      <c r="S143" s="22">
        <v>1026275.6591032941</v>
      </c>
      <c r="T143" s="22">
        <v>3687.0398</v>
      </c>
      <c r="U143" s="22">
        <f t="shared" si="178"/>
        <v>1022588.6193032941</v>
      </c>
      <c r="V143" s="26">
        <f t="shared" si="179"/>
        <v>55.568200000000161</v>
      </c>
      <c r="W143" s="22">
        <v>0</v>
      </c>
      <c r="X143" s="22">
        <f t="shared" si="180"/>
        <v>53459.526613411959</v>
      </c>
      <c r="Y143" s="22">
        <f t="shared" si="181"/>
        <v>53403.95841341198</v>
      </c>
      <c r="Z143" s="32">
        <f t="shared" si="182"/>
        <v>5.2090806343514075E-2</v>
      </c>
      <c r="AA143" s="32">
        <f t="shared" si="183"/>
        <v>5.2224283944991436E-2</v>
      </c>
      <c r="AB143" s="42"/>
      <c r="AC143" s="22">
        <v>1026275.6591032941</v>
      </c>
      <c r="AD143" s="22">
        <v>3687.0398</v>
      </c>
      <c r="AE143" s="22">
        <f t="shared" si="184"/>
        <v>1022588.6193032941</v>
      </c>
      <c r="AF143" s="26">
        <f t="shared" si="185"/>
        <v>55.568200000000161</v>
      </c>
      <c r="AG143" s="22">
        <v>0</v>
      </c>
      <c r="AH143" s="22">
        <f t="shared" si="186"/>
        <v>53459.526613411959</v>
      </c>
      <c r="AI143" s="22">
        <f t="shared" si="187"/>
        <v>53403.95841341198</v>
      </c>
      <c r="AJ143" s="32">
        <f t="shared" si="188"/>
        <v>5.2090806343514075E-2</v>
      </c>
      <c r="AK143" s="32">
        <f t="shared" si="189"/>
        <v>5.2224283944991436E-2</v>
      </c>
      <c r="AL143" s="11"/>
      <c r="AM143" s="22">
        <v>1026275.6591032941</v>
      </c>
      <c r="AN143" s="22">
        <v>3687.0398</v>
      </c>
      <c r="AO143" s="22">
        <f t="shared" si="190"/>
        <v>1022588.6193032941</v>
      </c>
      <c r="AP143" s="26">
        <f t="shared" si="191"/>
        <v>55.568200000000161</v>
      </c>
      <c r="AQ143" s="22">
        <v>0</v>
      </c>
      <c r="AR143" s="22">
        <f t="shared" si="192"/>
        <v>53459.526613411959</v>
      </c>
      <c r="AS143" s="22">
        <f t="shared" si="193"/>
        <v>53403.95841341198</v>
      </c>
      <c r="AT143" s="32">
        <f t="shared" si="194"/>
        <v>5.2090806343514075E-2</v>
      </c>
      <c r="AU143" s="32">
        <f t="shared" si="195"/>
        <v>5.2224283944991436E-2</v>
      </c>
      <c r="AV143" s="42"/>
      <c r="AW143" s="22">
        <v>1026275.6591032941</v>
      </c>
      <c r="AX143" s="22">
        <v>3687.0398</v>
      </c>
      <c r="AY143" s="22">
        <f t="shared" si="196"/>
        <v>1022588.6193032941</v>
      </c>
      <c r="AZ143" s="26">
        <f t="shared" si="197"/>
        <v>55.568200000000161</v>
      </c>
      <c r="BA143" s="22">
        <v>0</v>
      </c>
      <c r="BB143" s="22">
        <f t="shared" si="198"/>
        <v>53459.526613411959</v>
      </c>
      <c r="BC143" s="22">
        <f t="shared" si="199"/>
        <v>53403.95841341198</v>
      </c>
      <c r="BD143" s="32">
        <f t="shared" si="200"/>
        <v>5.2090806343514075E-2</v>
      </c>
      <c r="BE143" s="32">
        <f t="shared" si="201"/>
        <v>5.2224283944991436E-2</v>
      </c>
      <c r="BF143" s="11"/>
      <c r="BG143" s="22">
        <v>1026275.6591032941</v>
      </c>
      <c r="BH143" s="22">
        <v>3687.0398</v>
      </c>
      <c r="BI143" s="22">
        <f t="shared" si="202"/>
        <v>1022588.6193032941</v>
      </c>
      <c r="BJ143" s="26">
        <f t="shared" si="203"/>
        <v>55.568200000000161</v>
      </c>
      <c r="BK143" s="22">
        <v>0</v>
      </c>
      <c r="BL143" s="22">
        <f t="shared" si="204"/>
        <v>53459.526613411959</v>
      </c>
      <c r="BM143" s="22">
        <f t="shared" si="205"/>
        <v>53403.95841341198</v>
      </c>
      <c r="BN143" s="32">
        <f t="shared" si="206"/>
        <v>5.2090806343514075E-2</v>
      </c>
      <c r="BO143" s="32">
        <f t="shared" si="207"/>
        <v>5.2224283944991436E-2</v>
      </c>
      <c r="BP143" s="42"/>
      <c r="BQ143" s="22">
        <v>1021532.3481411765</v>
      </c>
      <c r="BR143" s="22">
        <v>3687.0398</v>
      </c>
      <c r="BS143" s="22">
        <f t="shared" si="208"/>
        <v>1017845.3083411765</v>
      </c>
      <c r="BT143" s="26">
        <f t="shared" si="209"/>
        <v>55.568200000000161</v>
      </c>
      <c r="BU143" s="22">
        <v>0</v>
      </c>
      <c r="BV143" s="22">
        <f t="shared" si="210"/>
        <v>48716.215651294333</v>
      </c>
      <c r="BW143" s="22">
        <f t="shared" si="211"/>
        <v>48660.647451294353</v>
      </c>
      <c r="BX143" s="32">
        <f t="shared" si="212"/>
        <v>4.7689351923059918E-2</v>
      </c>
      <c r="BY143" s="32">
        <f t="shared" si="213"/>
        <v>4.7807507734744653E-2</v>
      </c>
      <c r="BZ143" s="42"/>
      <c r="CA143" s="22">
        <v>1025255.2402797648</v>
      </c>
      <c r="CB143" s="22">
        <v>3687.0398</v>
      </c>
      <c r="CC143" s="22">
        <f t="shared" si="214"/>
        <v>1021568.2004797647</v>
      </c>
      <c r="CD143" s="26">
        <f t="shared" si="215"/>
        <v>55.568200000000161</v>
      </c>
      <c r="CE143" s="22">
        <v>0</v>
      </c>
      <c r="CF143" s="22">
        <f t="shared" si="216"/>
        <v>52439.107789882575</v>
      </c>
      <c r="CG143" s="22">
        <f t="shared" si="217"/>
        <v>52383.539589882595</v>
      </c>
      <c r="CH143" s="32">
        <f t="shared" si="218"/>
        <v>5.1147368703595548E-2</v>
      </c>
      <c r="CI143" s="32">
        <f t="shared" si="219"/>
        <v>5.1277574581199206E-2</v>
      </c>
      <c r="CJ143" s="42"/>
      <c r="CK143" s="22">
        <v>1024234.8214562354</v>
      </c>
      <c r="CL143" s="22">
        <v>3687.0398</v>
      </c>
      <c r="CM143" s="22">
        <f t="shared" si="220"/>
        <v>1020547.7816562353</v>
      </c>
      <c r="CN143" s="26">
        <f t="shared" si="221"/>
        <v>55.568200000000161</v>
      </c>
      <c r="CO143" s="22">
        <v>0</v>
      </c>
      <c r="CP143" s="22">
        <f t="shared" si="222"/>
        <v>51418.688966353191</v>
      </c>
      <c r="CQ143" s="22">
        <f t="shared" si="223"/>
        <v>51363.120766353211</v>
      </c>
      <c r="CR143" s="32">
        <f t="shared" si="224"/>
        <v>5.0202051218339941E-2</v>
      </c>
      <c r="CS143" s="32">
        <f t="shared" si="225"/>
        <v>5.0328972037934953E-2</v>
      </c>
      <c r="CT143" s="42"/>
      <c r="CU143" s="22">
        <v>1026275.6591032941</v>
      </c>
      <c r="CV143" s="22">
        <v>3687.0398</v>
      </c>
      <c r="CW143" s="22">
        <f t="shared" si="226"/>
        <v>1022588.6193032941</v>
      </c>
      <c r="CX143" s="26">
        <f t="shared" si="227"/>
        <v>55.568200000000161</v>
      </c>
      <c r="CY143" s="22">
        <v>0</v>
      </c>
      <c r="CZ143" s="22">
        <f t="shared" si="228"/>
        <v>53459.526613411959</v>
      </c>
      <c r="DA143" s="22">
        <f t="shared" si="229"/>
        <v>53403.95841341198</v>
      </c>
      <c r="DB143" s="32">
        <f t="shared" si="230"/>
        <v>5.2090806343514075E-2</v>
      </c>
      <c r="DC143" s="32">
        <f t="shared" si="231"/>
        <v>5.2224283944991436E-2</v>
      </c>
      <c r="DD143" s="42"/>
      <c r="DE143" s="22">
        <v>1026275.6591032941</v>
      </c>
      <c r="DF143" s="22">
        <v>3687.0398</v>
      </c>
      <c r="DG143" s="22">
        <f t="shared" si="232"/>
        <v>1022588.6193032941</v>
      </c>
      <c r="DH143" s="26">
        <f t="shared" si="233"/>
        <v>55.568200000000161</v>
      </c>
      <c r="DI143" s="22">
        <v>0</v>
      </c>
      <c r="DJ143" s="22">
        <f t="shared" si="234"/>
        <v>53459.526613411959</v>
      </c>
      <c r="DK143" s="22">
        <f t="shared" si="235"/>
        <v>53403.95841341198</v>
      </c>
      <c r="DL143" s="32">
        <f t="shared" si="236"/>
        <v>5.2090806343514075E-2</v>
      </c>
      <c r="DM143" s="32">
        <f t="shared" si="237"/>
        <v>5.2224283944991436E-2</v>
      </c>
      <c r="DN143" s="42"/>
      <c r="DO143" s="22">
        <v>1026275.6591032941</v>
      </c>
      <c r="DP143" s="22">
        <v>3687.0398</v>
      </c>
      <c r="DQ143" s="22">
        <f t="shared" si="238"/>
        <v>1022588.6193032941</v>
      </c>
      <c r="DR143" s="26">
        <f t="shared" si="239"/>
        <v>55.568200000000161</v>
      </c>
      <c r="DS143" s="22">
        <v>0</v>
      </c>
      <c r="DT143" s="22">
        <f t="shared" si="240"/>
        <v>53459.526613411959</v>
      </c>
      <c r="DU143" s="22">
        <f t="shared" si="241"/>
        <v>53403.95841341198</v>
      </c>
      <c r="DV143" s="32">
        <f t="shared" si="242"/>
        <v>5.2090806343514075E-2</v>
      </c>
      <c r="DW143" s="32">
        <f t="shared" si="243"/>
        <v>5.2224283944991436E-2</v>
      </c>
      <c r="DX143" s="42"/>
      <c r="DY143" s="22">
        <v>1026275.6591032941</v>
      </c>
      <c r="DZ143" s="22">
        <v>3687.0398</v>
      </c>
      <c r="EA143" s="22">
        <f t="shared" si="244"/>
        <v>1022588.6193032941</v>
      </c>
      <c r="EB143" s="26">
        <f t="shared" si="245"/>
        <v>55.568200000000161</v>
      </c>
      <c r="EC143" s="22">
        <v>0</v>
      </c>
      <c r="ED143" s="22">
        <f t="shared" si="246"/>
        <v>53459.526613411959</v>
      </c>
      <c r="EE143" s="22">
        <f t="shared" si="247"/>
        <v>53403.95841341198</v>
      </c>
      <c r="EF143" s="32">
        <f t="shared" si="248"/>
        <v>5.2090806343514075E-2</v>
      </c>
      <c r="EG143" s="32">
        <f t="shared" si="249"/>
        <v>5.2224283944991436E-2</v>
      </c>
      <c r="EH143" s="42"/>
      <c r="EI143" s="45">
        <v>0</v>
      </c>
    </row>
    <row r="144" spans="1:139" x14ac:dyDescent="0.3">
      <c r="A144" s="20">
        <v>8913370</v>
      </c>
      <c r="B144" s="20" t="s">
        <v>256</v>
      </c>
      <c r="C144" s="21">
        <v>201</v>
      </c>
      <c r="D144" s="22">
        <v>860110.52241263841</v>
      </c>
      <c r="E144" s="22">
        <v>2149.3119999999999</v>
      </c>
      <c r="F144" s="22">
        <f t="shared" si="171"/>
        <v>857961.21041263838</v>
      </c>
      <c r="G144" s="11"/>
      <c r="H144" s="34">
        <v>201</v>
      </c>
      <c r="I144" s="22">
        <v>906805.76140439184</v>
      </c>
      <c r="J144" s="22">
        <v>2249.4847999999997</v>
      </c>
      <c r="K144" s="22">
        <f t="shared" si="172"/>
        <v>904556.27660439187</v>
      </c>
      <c r="L144" s="26">
        <f t="shared" si="173"/>
        <v>100.17279999999982</v>
      </c>
      <c r="M144" s="22">
        <v>0</v>
      </c>
      <c r="N144" s="22">
        <f t="shared" si="174"/>
        <v>46695.238991753431</v>
      </c>
      <c r="O144" s="22">
        <f t="shared" si="175"/>
        <v>46595.066191753489</v>
      </c>
      <c r="P144" s="32">
        <f t="shared" si="176"/>
        <v>5.1494201932986615E-2</v>
      </c>
      <c r="Q144" s="32">
        <f t="shared" si="177"/>
        <v>5.1511517190137045E-2</v>
      </c>
      <c r="R144" s="11"/>
      <c r="S144" s="22">
        <v>906805.76140439184</v>
      </c>
      <c r="T144" s="22">
        <v>2249.4847999999997</v>
      </c>
      <c r="U144" s="22">
        <f t="shared" si="178"/>
        <v>904556.27660439187</v>
      </c>
      <c r="V144" s="26">
        <f t="shared" si="179"/>
        <v>100.17279999999982</v>
      </c>
      <c r="W144" s="22">
        <v>0</v>
      </c>
      <c r="X144" s="22">
        <f t="shared" si="180"/>
        <v>46695.238991753431</v>
      </c>
      <c r="Y144" s="22">
        <f t="shared" si="181"/>
        <v>46595.066191753489</v>
      </c>
      <c r="Z144" s="32">
        <f t="shared" si="182"/>
        <v>5.1494201932986615E-2</v>
      </c>
      <c r="AA144" s="32">
        <f t="shared" si="183"/>
        <v>5.1511517190137045E-2</v>
      </c>
      <c r="AB144" s="42"/>
      <c r="AC144" s="22">
        <v>906805.76140439184</v>
      </c>
      <c r="AD144" s="22">
        <v>2249.4847999999997</v>
      </c>
      <c r="AE144" s="22">
        <f t="shared" si="184"/>
        <v>904556.27660439187</v>
      </c>
      <c r="AF144" s="26">
        <f t="shared" si="185"/>
        <v>100.17279999999982</v>
      </c>
      <c r="AG144" s="22">
        <v>0</v>
      </c>
      <c r="AH144" s="22">
        <f t="shared" si="186"/>
        <v>46695.238991753431</v>
      </c>
      <c r="AI144" s="22">
        <f t="shared" si="187"/>
        <v>46595.066191753489</v>
      </c>
      <c r="AJ144" s="32">
        <f t="shared" si="188"/>
        <v>5.1494201932986615E-2</v>
      </c>
      <c r="AK144" s="32">
        <f t="shared" si="189"/>
        <v>5.1511517190137045E-2</v>
      </c>
      <c r="AL144" s="11"/>
      <c r="AM144" s="22">
        <v>906805.76140439184</v>
      </c>
      <c r="AN144" s="22">
        <v>2249.4847999999997</v>
      </c>
      <c r="AO144" s="22">
        <f t="shared" si="190"/>
        <v>904556.27660439187</v>
      </c>
      <c r="AP144" s="26">
        <f t="shared" si="191"/>
        <v>100.17279999999982</v>
      </c>
      <c r="AQ144" s="22">
        <v>0</v>
      </c>
      <c r="AR144" s="22">
        <f t="shared" si="192"/>
        <v>46695.238991753431</v>
      </c>
      <c r="AS144" s="22">
        <f t="shared" si="193"/>
        <v>46595.066191753489</v>
      </c>
      <c r="AT144" s="32">
        <f t="shared" si="194"/>
        <v>5.1494201932986615E-2</v>
      </c>
      <c r="AU144" s="32">
        <f t="shared" si="195"/>
        <v>5.1511517190137045E-2</v>
      </c>
      <c r="AV144" s="42"/>
      <c r="AW144" s="22">
        <v>906805.76140439184</v>
      </c>
      <c r="AX144" s="22">
        <v>2249.4847999999997</v>
      </c>
      <c r="AY144" s="22">
        <f t="shared" si="196"/>
        <v>904556.27660439187</v>
      </c>
      <c r="AZ144" s="26">
        <f t="shared" si="197"/>
        <v>100.17279999999982</v>
      </c>
      <c r="BA144" s="22">
        <v>0</v>
      </c>
      <c r="BB144" s="22">
        <f t="shared" si="198"/>
        <v>46695.238991753431</v>
      </c>
      <c r="BC144" s="22">
        <f t="shared" si="199"/>
        <v>46595.066191753489</v>
      </c>
      <c r="BD144" s="32">
        <f t="shared" si="200"/>
        <v>5.1494201932986615E-2</v>
      </c>
      <c r="BE144" s="32">
        <f t="shared" si="201"/>
        <v>5.1511517190137045E-2</v>
      </c>
      <c r="BF144" s="11"/>
      <c r="BG144" s="22">
        <v>906805.76140439184</v>
      </c>
      <c r="BH144" s="22">
        <v>2249.4847999999997</v>
      </c>
      <c r="BI144" s="22">
        <f t="shared" si="202"/>
        <v>904556.27660439187</v>
      </c>
      <c r="BJ144" s="26">
        <f t="shared" si="203"/>
        <v>100.17279999999982</v>
      </c>
      <c r="BK144" s="22">
        <v>0</v>
      </c>
      <c r="BL144" s="22">
        <f t="shared" si="204"/>
        <v>46695.238991753431</v>
      </c>
      <c r="BM144" s="22">
        <f t="shared" si="205"/>
        <v>46595.066191753489</v>
      </c>
      <c r="BN144" s="32">
        <f t="shared" si="206"/>
        <v>5.1494201932986615E-2</v>
      </c>
      <c r="BO144" s="32">
        <f t="shared" si="207"/>
        <v>5.1511517190137045E-2</v>
      </c>
      <c r="BP144" s="42"/>
      <c r="BQ144" s="22">
        <v>904502.74210798182</v>
      </c>
      <c r="BR144" s="22">
        <v>2249.4847999999997</v>
      </c>
      <c r="BS144" s="22">
        <f t="shared" si="208"/>
        <v>902253.25730798184</v>
      </c>
      <c r="BT144" s="26">
        <f t="shared" si="209"/>
        <v>100.17279999999982</v>
      </c>
      <c r="BU144" s="22">
        <v>0</v>
      </c>
      <c r="BV144" s="22">
        <f t="shared" si="210"/>
        <v>44392.219695343403</v>
      </c>
      <c r="BW144" s="22">
        <f t="shared" si="211"/>
        <v>44292.046895343461</v>
      </c>
      <c r="BX144" s="32">
        <f t="shared" si="212"/>
        <v>4.9079143300202119E-2</v>
      </c>
      <c r="BY144" s="32">
        <f t="shared" si="213"/>
        <v>4.9090481565559466E-2</v>
      </c>
      <c r="BZ144" s="42"/>
      <c r="CA144" s="22">
        <v>906126.19221652148</v>
      </c>
      <c r="CB144" s="22">
        <v>2249.4847999999997</v>
      </c>
      <c r="CC144" s="22">
        <f t="shared" si="214"/>
        <v>903876.7074165215</v>
      </c>
      <c r="CD144" s="26">
        <f t="shared" si="215"/>
        <v>100.17279999999982</v>
      </c>
      <c r="CE144" s="22">
        <v>0</v>
      </c>
      <c r="CF144" s="22">
        <f t="shared" si="216"/>
        <v>46015.669803883065</v>
      </c>
      <c r="CG144" s="22">
        <f t="shared" si="217"/>
        <v>45915.497003883123</v>
      </c>
      <c r="CH144" s="32">
        <f t="shared" si="218"/>
        <v>5.0782849231321509E-2</v>
      </c>
      <c r="CI144" s="32">
        <f t="shared" si="219"/>
        <v>5.0798407157896255E-2</v>
      </c>
      <c r="CJ144" s="42"/>
      <c r="CK144" s="22">
        <v>905446.62302865111</v>
      </c>
      <c r="CL144" s="22">
        <v>2249.4847999999997</v>
      </c>
      <c r="CM144" s="22">
        <f t="shared" si="220"/>
        <v>903197.13822865114</v>
      </c>
      <c r="CN144" s="26">
        <f t="shared" si="221"/>
        <v>100.17279999999982</v>
      </c>
      <c r="CO144" s="22">
        <v>0</v>
      </c>
      <c r="CP144" s="22">
        <f t="shared" si="222"/>
        <v>45336.1006160127</v>
      </c>
      <c r="CQ144" s="22">
        <f t="shared" si="223"/>
        <v>45235.927816012758</v>
      </c>
      <c r="CR144" s="32">
        <f t="shared" si="224"/>
        <v>5.0070428739760316E-2</v>
      </c>
      <c r="CS144" s="32">
        <f t="shared" si="225"/>
        <v>5.0084224031897835E-2</v>
      </c>
      <c r="CT144" s="42"/>
      <c r="CU144" s="22">
        <v>906805.76140439184</v>
      </c>
      <c r="CV144" s="22">
        <v>2249.4847999999997</v>
      </c>
      <c r="CW144" s="22">
        <f t="shared" si="226"/>
        <v>904556.27660439187</v>
      </c>
      <c r="CX144" s="26">
        <f t="shared" si="227"/>
        <v>100.17279999999982</v>
      </c>
      <c r="CY144" s="22">
        <v>0</v>
      </c>
      <c r="CZ144" s="22">
        <f t="shared" si="228"/>
        <v>46695.238991753431</v>
      </c>
      <c r="DA144" s="22">
        <f t="shared" si="229"/>
        <v>46595.066191753489</v>
      </c>
      <c r="DB144" s="32">
        <f t="shared" si="230"/>
        <v>5.1494201932986615E-2</v>
      </c>
      <c r="DC144" s="32">
        <f t="shared" si="231"/>
        <v>5.1511517190137045E-2</v>
      </c>
      <c r="DD144" s="42"/>
      <c r="DE144" s="22">
        <v>906805.76140439184</v>
      </c>
      <c r="DF144" s="22">
        <v>2249.4847999999997</v>
      </c>
      <c r="DG144" s="22">
        <f t="shared" si="232"/>
        <v>904556.27660439187</v>
      </c>
      <c r="DH144" s="26">
        <f t="shared" si="233"/>
        <v>100.17279999999982</v>
      </c>
      <c r="DI144" s="22">
        <v>0</v>
      </c>
      <c r="DJ144" s="22">
        <f t="shared" si="234"/>
        <v>46695.238991753431</v>
      </c>
      <c r="DK144" s="22">
        <f t="shared" si="235"/>
        <v>46595.066191753489</v>
      </c>
      <c r="DL144" s="32">
        <f t="shared" si="236"/>
        <v>5.1494201932986615E-2</v>
      </c>
      <c r="DM144" s="32">
        <f t="shared" si="237"/>
        <v>5.1511517190137045E-2</v>
      </c>
      <c r="DN144" s="42"/>
      <c r="DO144" s="22">
        <v>906805.76140439184</v>
      </c>
      <c r="DP144" s="22">
        <v>2249.4847999999997</v>
      </c>
      <c r="DQ144" s="22">
        <f t="shared" si="238"/>
        <v>904556.27660439187</v>
      </c>
      <c r="DR144" s="26">
        <f t="shared" si="239"/>
        <v>100.17279999999982</v>
      </c>
      <c r="DS144" s="22">
        <v>0</v>
      </c>
      <c r="DT144" s="22">
        <f t="shared" si="240"/>
        <v>46695.238991753431</v>
      </c>
      <c r="DU144" s="22">
        <f t="shared" si="241"/>
        <v>46595.066191753489</v>
      </c>
      <c r="DV144" s="32">
        <f t="shared" si="242"/>
        <v>5.1494201932986615E-2</v>
      </c>
      <c r="DW144" s="32">
        <f t="shared" si="243"/>
        <v>5.1511517190137045E-2</v>
      </c>
      <c r="DX144" s="42"/>
      <c r="DY144" s="22">
        <v>906805.76140439184</v>
      </c>
      <c r="DZ144" s="22">
        <v>2249.4847999999997</v>
      </c>
      <c r="EA144" s="22">
        <f t="shared" si="244"/>
        <v>904556.27660439187</v>
      </c>
      <c r="EB144" s="26">
        <f t="shared" si="245"/>
        <v>100.17279999999982</v>
      </c>
      <c r="EC144" s="22">
        <v>0</v>
      </c>
      <c r="ED144" s="22">
        <f t="shared" si="246"/>
        <v>46695.238991753431</v>
      </c>
      <c r="EE144" s="22">
        <f t="shared" si="247"/>
        <v>46595.066191753489</v>
      </c>
      <c r="EF144" s="32">
        <f t="shared" si="248"/>
        <v>5.1494201932986615E-2</v>
      </c>
      <c r="EG144" s="32">
        <f t="shared" si="249"/>
        <v>5.1511517190137045E-2</v>
      </c>
      <c r="EH144" s="42"/>
      <c r="EI144" s="45">
        <v>0</v>
      </c>
    </row>
    <row r="145" spans="1:139" x14ac:dyDescent="0.3">
      <c r="A145" s="20">
        <v>8913450</v>
      </c>
      <c r="B145" s="33" t="s">
        <v>319</v>
      </c>
      <c r="C145" s="21">
        <v>88.5</v>
      </c>
      <c r="D145" s="22">
        <v>741228.24289800005</v>
      </c>
      <c r="E145" s="22">
        <v>2924.16</v>
      </c>
      <c r="F145" s="22">
        <f t="shared" si="171"/>
        <v>738304.08289800002</v>
      </c>
      <c r="G145" s="11"/>
      <c r="H145" s="34">
        <v>88.5</v>
      </c>
      <c r="I145" s="22">
        <v>450172.35229999985</v>
      </c>
      <c r="J145" s="22">
        <v>36713.691999999995</v>
      </c>
      <c r="K145" s="22">
        <f t="shared" si="172"/>
        <v>413458.66029999987</v>
      </c>
      <c r="L145" s="26">
        <f t="shared" si="173"/>
        <v>33789.531999999992</v>
      </c>
      <c r="M145" s="22">
        <v>60573.268620502124</v>
      </c>
      <c r="N145" s="22">
        <f t="shared" si="174"/>
        <v>-291055.8905980002</v>
      </c>
      <c r="O145" s="22">
        <f t="shared" si="175"/>
        <v>-324845.42259800015</v>
      </c>
      <c r="P145" s="32">
        <f t="shared" si="176"/>
        <v>-0.64654323863060637</v>
      </c>
      <c r="Q145" s="32">
        <f t="shared" si="177"/>
        <v>-0.78567811921582875</v>
      </c>
      <c r="R145" s="11"/>
      <c r="S145" s="22">
        <v>450172.35229999985</v>
      </c>
      <c r="T145" s="22">
        <v>36713.691999999995</v>
      </c>
      <c r="U145" s="22">
        <f t="shared" si="178"/>
        <v>413458.66029999987</v>
      </c>
      <c r="V145" s="26">
        <f t="shared" si="179"/>
        <v>33789.531999999992</v>
      </c>
      <c r="W145" s="22">
        <v>60573.268620502124</v>
      </c>
      <c r="X145" s="22">
        <f t="shared" si="180"/>
        <v>-291055.8905980002</v>
      </c>
      <c r="Y145" s="22">
        <f t="shared" si="181"/>
        <v>-324845.42259800015</v>
      </c>
      <c r="Z145" s="32">
        <f t="shared" si="182"/>
        <v>-0.64654323863060637</v>
      </c>
      <c r="AA145" s="32">
        <f t="shared" si="183"/>
        <v>-0.78567811921582875</v>
      </c>
      <c r="AB145" s="42"/>
      <c r="AC145" s="22">
        <v>451309.86255074985</v>
      </c>
      <c r="AD145" s="22">
        <v>36713.691999999995</v>
      </c>
      <c r="AE145" s="22">
        <f t="shared" si="184"/>
        <v>414596.17055074987</v>
      </c>
      <c r="AF145" s="26">
        <f t="shared" si="185"/>
        <v>33789.531999999992</v>
      </c>
      <c r="AG145" s="22">
        <v>61710.778871252121</v>
      </c>
      <c r="AH145" s="22">
        <f t="shared" si="186"/>
        <v>-289918.3803472502</v>
      </c>
      <c r="AI145" s="22">
        <f t="shared" si="187"/>
        <v>-323707.91234725015</v>
      </c>
      <c r="AJ145" s="32">
        <f t="shared" si="188"/>
        <v>-0.64239318571206461</v>
      </c>
      <c r="AK145" s="32">
        <f t="shared" si="189"/>
        <v>-0.78077882850976721</v>
      </c>
      <c r="AL145" s="11"/>
      <c r="AM145" s="22">
        <v>451309.86255074985</v>
      </c>
      <c r="AN145" s="22">
        <v>36713.691999999995</v>
      </c>
      <c r="AO145" s="22">
        <f t="shared" si="190"/>
        <v>414596.17055074987</v>
      </c>
      <c r="AP145" s="26">
        <f t="shared" si="191"/>
        <v>33789.531999999992</v>
      </c>
      <c r="AQ145" s="22">
        <v>61710.778871252121</v>
      </c>
      <c r="AR145" s="22">
        <f t="shared" si="192"/>
        <v>-289918.3803472502</v>
      </c>
      <c r="AS145" s="22">
        <f t="shared" si="193"/>
        <v>-323707.91234725015</v>
      </c>
      <c r="AT145" s="32">
        <f t="shared" si="194"/>
        <v>-0.64239318571206461</v>
      </c>
      <c r="AU145" s="32">
        <f t="shared" si="195"/>
        <v>-0.78077882850976721</v>
      </c>
      <c r="AV145" s="42"/>
      <c r="AW145" s="22">
        <v>452447.37280149985</v>
      </c>
      <c r="AX145" s="22">
        <v>36713.691999999995</v>
      </c>
      <c r="AY145" s="22">
        <f t="shared" si="196"/>
        <v>415733.68080149987</v>
      </c>
      <c r="AZ145" s="26">
        <f t="shared" si="197"/>
        <v>33789.531999999992</v>
      </c>
      <c r="BA145" s="22">
        <v>62848.289122002119</v>
      </c>
      <c r="BB145" s="22">
        <f t="shared" si="198"/>
        <v>-288780.87009650021</v>
      </c>
      <c r="BC145" s="22">
        <f t="shared" si="199"/>
        <v>-322570.40209650015</v>
      </c>
      <c r="BD145" s="32">
        <f t="shared" si="200"/>
        <v>-0.63826400031544817</v>
      </c>
      <c r="BE145" s="32">
        <f t="shared" si="201"/>
        <v>-0.77590634820496462</v>
      </c>
      <c r="BF145" s="11"/>
      <c r="BG145" s="22">
        <v>452447.37280149985</v>
      </c>
      <c r="BH145" s="22">
        <v>36713.691999999995</v>
      </c>
      <c r="BI145" s="22">
        <f t="shared" si="202"/>
        <v>415733.68080149987</v>
      </c>
      <c r="BJ145" s="26">
        <f t="shared" si="203"/>
        <v>33789.531999999992</v>
      </c>
      <c r="BK145" s="22">
        <v>62848.289122002119</v>
      </c>
      <c r="BL145" s="22">
        <f t="shared" si="204"/>
        <v>-288780.87009650021</v>
      </c>
      <c r="BM145" s="22">
        <f t="shared" si="205"/>
        <v>-322570.40209650015</v>
      </c>
      <c r="BN145" s="32">
        <f t="shared" si="206"/>
        <v>-0.63826400031544817</v>
      </c>
      <c r="BO145" s="32">
        <f t="shared" si="207"/>
        <v>-0.77590634820496462</v>
      </c>
      <c r="BP145" s="42"/>
      <c r="BQ145" s="22">
        <v>452447.37280149979</v>
      </c>
      <c r="BR145" s="22">
        <v>36713.691999999995</v>
      </c>
      <c r="BS145" s="22">
        <f t="shared" si="208"/>
        <v>415733.68080149981</v>
      </c>
      <c r="BT145" s="26">
        <f t="shared" si="209"/>
        <v>33789.531999999992</v>
      </c>
      <c r="BU145" s="22">
        <v>65178.787442804431</v>
      </c>
      <c r="BV145" s="22">
        <f t="shared" si="210"/>
        <v>-288780.87009650026</v>
      </c>
      <c r="BW145" s="22">
        <f t="shared" si="211"/>
        <v>-322570.40209650021</v>
      </c>
      <c r="BX145" s="32">
        <f t="shared" si="212"/>
        <v>-0.63826400031544839</v>
      </c>
      <c r="BY145" s="32">
        <f t="shared" si="213"/>
        <v>-0.77590634820496485</v>
      </c>
      <c r="BZ145" s="42"/>
      <c r="CA145" s="22">
        <v>452447.37280149979</v>
      </c>
      <c r="CB145" s="22">
        <v>36713.691999999995</v>
      </c>
      <c r="CC145" s="22">
        <f t="shared" si="214"/>
        <v>415733.68080149981</v>
      </c>
      <c r="CD145" s="26">
        <f t="shared" si="215"/>
        <v>33789.531999999992</v>
      </c>
      <c r="CE145" s="22">
        <v>63323.123230197365</v>
      </c>
      <c r="CF145" s="22">
        <f t="shared" si="216"/>
        <v>-288780.87009650026</v>
      </c>
      <c r="CG145" s="22">
        <f t="shared" si="217"/>
        <v>-322570.40209650021</v>
      </c>
      <c r="CH145" s="32">
        <f t="shared" si="218"/>
        <v>-0.63826400031544839</v>
      </c>
      <c r="CI145" s="32">
        <f t="shared" si="219"/>
        <v>-0.77590634820496485</v>
      </c>
      <c r="CJ145" s="42"/>
      <c r="CK145" s="22">
        <v>452447.37280149985</v>
      </c>
      <c r="CL145" s="22">
        <v>36713.691999999995</v>
      </c>
      <c r="CM145" s="22">
        <f t="shared" si="220"/>
        <v>415733.68080149987</v>
      </c>
      <c r="CN145" s="26">
        <f t="shared" si="221"/>
        <v>33789.531999999992</v>
      </c>
      <c r="CO145" s="22">
        <v>63797.957338392676</v>
      </c>
      <c r="CP145" s="22">
        <f t="shared" si="222"/>
        <v>-288780.87009650021</v>
      </c>
      <c r="CQ145" s="22">
        <f t="shared" si="223"/>
        <v>-322570.40209650015</v>
      </c>
      <c r="CR145" s="32">
        <f t="shared" si="224"/>
        <v>-0.63826400031544817</v>
      </c>
      <c r="CS145" s="32">
        <f t="shared" si="225"/>
        <v>-0.77590634820496462</v>
      </c>
      <c r="CT145" s="42"/>
      <c r="CU145" s="22">
        <v>450172.35229999985</v>
      </c>
      <c r="CV145" s="22">
        <v>36713.691999999995</v>
      </c>
      <c r="CW145" s="22">
        <f t="shared" si="226"/>
        <v>413458.66029999987</v>
      </c>
      <c r="CX145" s="26">
        <f t="shared" si="227"/>
        <v>33789.531999999992</v>
      </c>
      <c r="CY145" s="22">
        <v>60573.268620502124</v>
      </c>
      <c r="CZ145" s="22">
        <f t="shared" si="228"/>
        <v>-291055.8905980002</v>
      </c>
      <c r="DA145" s="22">
        <f t="shared" si="229"/>
        <v>-324845.42259800015</v>
      </c>
      <c r="DB145" s="32">
        <f t="shared" si="230"/>
        <v>-0.64654323863060637</v>
      </c>
      <c r="DC145" s="32">
        <f t="shared" si="231"/>
        <v>-0.78567811921582875</v>
      </c>
      <c r="DD145" s="42"/>
      <c r="DE145" s="22">
        <v>450172.35229999985</v>
      </c>
      <c r="DF145" s="22">
        <v>36713.691999999995</v>
      </c>
      <c r="DG145" s="22">
        <f t="shared" si="232"/>
        <v>413458.66029999987</v>
      </c>
      <c r="DH145" s="26">
        <f t="shared" si="233"/>
        <v>33789.531999999992</v>
      </c>
      <c r="DI145" s="22">
        <v>60573.268620502124</v>
      </c>
      <c r="DJ145" s="22">
        <f t="shared" si="234"/>
        <v>-291055.8905980002</v>
      </c>
      <c r="DK145" s="22">
        <f t="shared" si="235"/>
        <v>-324845.42259800015</v>
      </c>
      <c r="DL145" s="32">
        <f t="shared" si="236"/>
        <v>-0.64654323863060637</v>
      </c>
      <c r="DM145" s="32">
        <f t="shared" si="237"/>
        <v>-0.78567811921582875</v>
      </c>
      <c r="DN145" s="42"/>
      <c r="DO145" s="22">
        <v>452447.37280149985</v>
      </c>
      <c r="DP145" s="22">
        <v>36713.691999999995</v>
      </c>
      <c r="DQ145" s="22">
        <f t="shared" si="238"/>
        <v>415733.68080149987</v>
      </c>
      <c r="DR145" s="26">
        <f t="shared" si="239"/>
        <v>33789.531999999992</v>
      </c>
      <c r="DS145" s="22">
        <v>62848.289122002119</v>
      </c>
      <c r="DT145" s="22">
        <f t="shared" si="240"/>
        <v>-288780.87009650021</v>
      </c>
      <c r="DU145" s="22">
        <f t="shared" si="241"/>
        <v>-322570.40209650015</v>
      </c>
      <c r="DV145" s="32">
        <f t="shared" si="242"/>
        <v>-0.63826400031544817</v>
      </c>
      <c r="DW145" s="32">
        <f t="shared" si="243"/>
        <v>-0.77590634820496462</v>
      </c>
      <c r="DX145" s="42"/>
      <c r="DY145" s="22">
        <v>452447.37280149985</v>
      </c>
      <c r="DZ145" s="22">
        <v>36713.691999999995</v>
      </c>
      <c r="EA145" s="22">
        <f t="shared" si="244"/>
        <v>415733.68080149987</v>
      </c>
      <c r="EB145" s="26">
        <f t="shared" si="245"/>
        <v>33789.531999999992</v>
      </c>
      <c r="EC145" s="22">
        <v>62848.289122002119</v>
      </c>
      <c r="ED145" s="22">
        <f t="shared" si="246"/>
        <v>-288780.87009650021</v>
      </c>
      <c r="EE145" s="22">
        <f t="shared" si="247"/>
        <v>-322570.40209650015</v>
      </c>
      <c r="EF145" s="32">
        <f t="shared" si="248"/>
        <v>-0.63826400031544817</v>
      </c>
      <c r="EG145" s="32">
        <f t="shared" si="249"/>
        <v>-0.77590634820496462</v>
      </c>
      <c r="EH145" s="42"/>
      <c r="EI145" s="45">
        <v>169919.76525278005</v>
      </c>
    </row>
    <row r="146" spans="1:139" x14ac:dyDescent="0.3">
      <c r="A146" s="20">
        <v>8913494</v>
      </c>
      <c r="B146" s="20" t="s">
        <v>257</v>
      </c>
      <c r="C146" s="21">
        <v>159</v>
      </c>
      <c r="D146" s="22">
        <v>709649.35361677408</v>
      </c>
      <c r="E146" s="22">
        <v>2398.3897999999999</v>
      </c>
      <c r="F146" s="22">
        <f t="shared" si="171"/>
        <v>707250.96381677408</v>
      </c>
      <c r="G146" s="11"/>
      <c r="H146" s="34">
        <v>159</v>
      </c>
      <c r="I146" s="22">
        <v>748275.57611454849</v>
      </c>
      <c r="J146" s="22">
        <v>2414.3438000000001</v>
      </c>
      <c r="K146" s="22">
        <f t="shared" si="172"/>
        <v>745861.23231454846</v>
      </c>
      <c r="L146" s="26">
        <f t="shared" si="173"/>
        <v>15.954000000000178</v>
      </c>
      <c r="M146" s="22">
        <v>0</v>
      </c>
      <c r="N146" s="22">
        <f t="shared" si="174"/>
        <v>38626.222497774404</v>
      </c>
      <c r="O146" s="22">
        <f t="shared" si="175"/>
        <v>38610.268497774377</v>
      </c>
      <c r="P146" s="32">
        <f t="shared" si="176"/>
        <v>5.1620317074015223E-2</v>
      </c>
      <c r="Q146" s="32">
        <f t="shared" si="177"/>
        <v>5.1766021379016328E-2</v>
      </c>
      <c r="R146" s="11"/>
      <c r="S146" s="22">
        <v>748275.57611454849</v>
      </c>
      <c r="T146" s="22">
        <v>2414.3438000000001</v>
      </c>
      <c r="U146" s="22">
        <f t="shared" si="178"/>
        <v>745861.23231454846</v>
      </c>
      <c r="V146" s="26">
        <f t="shared" si="179"/>
        <v>15.954000000000178</v>
      </c>
      <c r="W146" s="22">
        <v>0</v>
      </c>
      <c r="X146" s="22">
        <f t="shared" si="180"/>
        <v>38626.222497774404</v>
      </c>
      <c r="Y146" s="22">
        <f t="shared" si="181"/>
        <v>38610.268497774377</v>
      </c>
      <c r="Z146" s="32">
        <f t="shared" si="182"/>
        <v>5.1620317074015223E-2</v>
      </c>
      <c r="AA146" s="32">
        <f t="shared" si="183"/>
        <v>5.1766021379016328E-2</v>
      </c>
      <c r="AB146" s="42"/>
      <c r="AC146" s="22">
        <v>748275.57611454849</v>
      </c>
      <c r="AD146" s="22">
        <v>2414.3438000000001</v>
      </c>
      <c r="AE146" s="22">
        <f t="shared" si="184"/>
        <v>745861.23231454846</v>
      </c>
      <c r="AF146" s="26">
        <f t="shared" si="185"/>
        <v>15.954000000000178</v>
      </c>
      <c r="AG146" s="22">
        <v>0</v>
      </c>
      <c r="AH146" s="22">
        <f t="shared" si="186"/>
        <v>38626.222497774404</v>
      </c>
      <c r="AI146" s="22">
        <f t="shared" si="187"/>
        <v>38610.268497774377</v>
      </c>
      <c r="AJ146" s="32">
        <f t="shared" si="188"/>
        <v>5.1620317074015223E-2</v>
      </c>
      <c r="AK146" s="32">
        <f t="shared" si="189"/>
        <v>5.1766021379016328E-2</v>
      </c>
      <c r="AL146" s="11"/>
      <c r="AM146" s="22">
        <v>748275.57611454849</v>
      </c>
      <c r="AN146" s="22">
        <v>2414.3438000000001</v>
      </c>
      <c r="AO146" s="22">
        <f t="shared" si="190"/>
        <v>745861.23231454846</v>
      </c>
      <c r="AP146" s="26">
        <f t="shared" si="191"/>
        <v>15.954000000000178</v>
      </c>
      <c r="AQ146" s="22">
        <v>0</v>
      </c>
      <c r="AR146" s="22">
        <f t="shared" si="192"/>
        <v>38626.222497774404</v>
      </c>
      <c r="AS146" s="22">
        <f t="shared" si="193"/>
        <v>38610.268497774377</v>
      </c>
      <c r="AT146" s="32">
        <f t="shared" si="194"/>
        <v>5.1620317074015223E-2</v>
      </c>
      <c r="AU146" s="32">
        <f t="shared" si="195"/>
        <v>5.1766021379016328E-2</v>
      </c>
      <c r="AV146" s="42"/>
      <c r="AW146" s="22">
        <v>748275.57611454849</v>
      </c>
      <c r="AX146" s="22">
        <v>2414.3438000000001</v>
      </c>
      <c r="AY146" s="22">
        <f t="shared" si="196"/>
        <v>745861.23231454846</v>
      </c>
      <c r="AZ146" s="26">
        <f t="shared" si="197"/>
        <v>15.954000000000178</v>
      </c>
      <c r="BA146" s="22">
        <v>0</v>
      </c>
      <c r="BB146" s="22">
        <f t="shared" si="198"/>
        <v>38626.222497774404</v>
      </c>
      <c r="BC146" s="22">
        <f t="shared" si="199"/>
        <v>38610.268497774377</v>
      </c>
      <c r="BD146" s="32">
        <f t="shared" si="200"/>
        <v>5.1620317074015223E-2</v>
      </c>
      <c r="BE146" s="32">
        <f t="shared" si="201"/>
        <v>5.1766021379016328E-2</v>
      </c>
      <c r="BF146" s="11"/>
      <c r="BG146" s="22">
        <v>748275.57611454849</v>
      </c>
      <c r="BH146" s="22">
        <v>2414.3438000000001</v>
      </c>
      <c r="BI146" s="22">
        <f t="shared" si="202"/>
        <v>745861.23231454846</v>
      </c>
      <c r="BJ146" s="26">
        <f t="shared" si="203"/>
        <v>15.954000000000178</v>
      </c>
      <c r="BK146" s="22">
        <v>0</v>
      </c>
      <c r="BL146" s="22">
        <f t="shared" si="204"/>
        <v>38626.222497774404</v>
      </c>
      <c r="BM146" s="22">
        <f t="shared" si="205"/>
        <v>38610.268497774377</v>
      </c>
      <c r="BN146" s="32">
        <f t="shared" si="206"/>
        <v>5.1620317074015223E-2</v>
      </c>
      <c r="BO146" s="32">
        <f t="shared" si="207"/>
        <v>5.1766021379016328E-2</v>
      </c>
      <c r="BP146" s="42"/>
      <c r="BQ146" s="22">
        <v>746366.44161935488</v>
      </c>
      <c r="BR146" s="22">
        <v>2414.3438000000001</v>
      </c>
      <c r="BS146" s="22">
        <f t="shared" si="208"/>
        <v>743952.09781935485</v>
      </c>
      <c r="BT146" s="26">
        <f t="shared" si="209"/>
        <v>15.954000000000178</v>
      </c>
      <c r="BU146" s="22">
        <v>0</v>
      </c>
      <c r="BV146" s="22">
        <f t="shared" si="210"/>
        <v>36717.0880025808</v>
      </c>
      <c r="BW146" s="22">
        <f t="shared" si="211"/>
        <v>36701.134002580773</v>
      </c>
      <c r="BX146" s="32">
        <f t="shared" si="212"/>
        <v>4.9194451887356466E-2</v>
      </c>
      <c r="BY146" s="32">
        <f t="shared" si="213"/>
        <v>4.9332657452217411E-2</v>
      </c>
      <c r="BZ146" s="42"/>
      <c r="CA146" s="22">
        <v>747744.54321132263</v>
      </c>
      <c r="CB146" s="22">
        <v>2414.3438000000001</v>
      </c>
      <c r="CC146" s="22">
        <f t="shared" si="214"/>
        <v>745330.1994113226</v>
      </c>
      <c r="CD146" s="26">
        <f t="shared" si="215"/>
        <v>15.954000000000178</v>
      </c>
      <c r="CE146" s="22">
        <v>0</v>
      </c>
      <c r="CF146" s="22">
        <f t="shared" si="216"/>
        <v>38095.189594548545</v>
      </c>
      <c r="CG146" s="22">
        <f t="shared" si="217"/>
        <v>38079.235594548518</v>
      </c>
      <c r="CH146" s="32">
        <f t="shared" si="218"/>
        <v>5.0946797192182695E-2</v>
      </c>
      <c r="CI146" s="32">
        <f t="shared" si="219"/>
        <v>5.1090423579541383E-2</v>
      </c>
      <c r="CJ146" s="42"/>
      <c r="CK146" s="22">
        <v>747213.51030809688</v>
      </c>
      <c r="CL146" s="22">
        <v>2414.3438000000001</v>
      </c>
      <c r="CM146" s="22">
        <f t="shared" si="220"/>
        <v>744799.16650809685</v>
      </c>
      <c r="CN146" s="26">
        <f t="shared" si="221"/>
        <v>15.954000000000178</v>
      </c>
      <c r="CO146" s="22">
        <v>0</v>
      </c>
      <c r="CP146" s="22">
        <f t="shared" si="222"/>
        <v>37564.156691322802</v>
      </c>
      <c r="CQ146" s="22">
        <f t="shared" si="223"/>
        <v>37548.202691322775</v>
      </c>
      <c r="CR146" s="32">
        <f t="shared" si="224"/>
        <v>5.0272319990351963E-2</v>
      </c>
      <c r="CS146" s="32">
        <f t="shared" si="225"/>
        <v>5.041386239375522E-2</v>
      </c>
      <c r="CT146" s="42"/>
      <c r="CU146" s="22">
        <v>748275.57611454849</v>
      </c>
      <c r="CV146" s="22">
        <v>2414.3438000000001</v>
      </c>
      <c r="CW146" s="22">
        <f t="shared" si="226"/>
        <v>745861.23231454846</v>
      </c>
      <c r="CX146" s="26">
        <f t="shared" si="227"/>
        <v>15.954000000000178</v>
      </c>
      <c r="CY146" s="22">
        <v>0</v>
      </c>
      <c r="CZ146" s="22">
        <f t="shared" si="228"/>
        <v>38626.222497774404</v>
      </c>
      <c r="DA146" s="22">
        <f t="shared" si="229"/>
        <v>38610.268497774377</v>
      </c>
      <c r="DB146" s="32">
        <f t="shared" si="230"/>
        <v>5.1620317074015223E-2</v>
      </c>
      <c r="DC146" s="32">
        <f t="shared" si="231"/>
        <v>5.1766021379016328E-2</v>
      </c>
      <c r="DD146" s="42"/>
      <c r="DE146" s="22">
        <v>748275.57611454849</v>
      </c>
      <c r="DF146" s="22">
        <v>2414.3438000000001</v>
      </c>
      <c r="DG146" s="22">
        <f t="shared" si="232"/>
        <v>745861.23231454846</v>
      </c>
      <c r="DH146" s="26">
        <f t="shared" si="233"/>
        <v>15.954000000000178</v>
      </c>
      <c r="DI146" s="22">
        <v>0</v>
      </c>
      <c r="DJ146" s="22">
        <f t="shared" si="234"/>
        <v>38626.222497774404</v>
      </c>
      <c r="DK146" s="22">
        <f t="shared" si="235"/>
        <v>38610.268497774377</v>
      </c>
      <c r="DL146" s="32">
        <f t="shared" si="236"/>
        <v>5.1620317074015223E-2</v>
      </c>
      <c r="DM146" s="32">
        <f t="shared" si="237"/>
        <v>5.1766021379016328E-2</v>
      </c>
      <c r="DN146" s="42"/>
      <c r="DO146" s="22">
        <v>748275.57611454849</v>
      </c>
      <c r="DP146" s="22">
        <v>2414.3438000000001</v>
      </c>
      <c r="DQ146" s="22">
        <f t="shared" si="238"/>
        <v>745861.23231454846</v>
      </c>
      <c r="DR146" s="26">
        <f t="shared" si="239"/>
        <v>15.954000000000178</v>
      </c>
      <c r="DS146" s="22">
        <v>0</v>
      </c>
      <c r="DT146" s="22">
        <f t="shared" si="240"/>
        <v>38626.222497774404</v>
      </c>
      <c r="DU146" s="22">
        <f t="shared" si="241"/>
        <v>38610.268497774377</v>
      </c>
      <c r="DV146" s="32">
        <f t="shared" si="242"/>
        <v>5.1620317074015223E-2</v>
      </c>
      <c r="DW146" s="32">
        <f t="shared" si="243"/>
        <v>5.1766021379016328E-2</v>
      </c>
      <c r="DX146" s="42"/>
      <c r="DY146" s="22">
        <v>748275.57611454849</v>
      </c>
      <c r="DZ146" s="22">
        <v>2414.3438000000001</v>
      </c>
      <c r="EA146" s="22">
        <f t="shared" si="244"/>
        <v>745861.23231454846</v>
      </c>
      <c r="EB146" s="26">
        <f t="shared" si="245"/>
        <v>15.954000000000178</v>
      </c>
      <c r="EC146" s="22">
        <v>0</v>
      </c>
      <c r="ED146" s="22">
        <f t="shared" si="246"/>
        <v>38626.222497774404</v>
      </c>
      <c r="EE146" s="22">
        <f t="shared" si="247"/>
        <v>38610.268497774377</v>
      </c>
      <c r="EF146" s="32">
        <f t="shared" si="248"/>
        <v>5.1620317074015223E-2</v>
      </c>
      <c r="EG146" s="32">
        <f t="shared" si="249"/>
        <v>5.1766021379016328E-2</v>
      </c>
      <c r="EH146" s="42"/>
      <c r="EI146" s="45">
        <v>0</v>
      </c>
    </row>
    <row r="147" spans="1:139" x14ac:dyDescent="0.3">
      <c r="A147" s="20">
        <v>8913496</v>
      </c>
      <c r="B147" s="20" t="s">
        <v>258</v>
      </c>
      <c r="C147" s="21">
        <v>200</v>
      </c>
      <c r="D147" s="22">
        <v>891816.71811251878</v>
      </c>
      <c r="E147" s="22">
        <v>4573.7021000000004</v>
      </c>
      <c r="F147" s="22">
        <f t="shared" si="171"/>
        <v>887243.01601251878</v>
      </c>
      <c r="G147" s="11"/>
      <c r="H147" s="34">
        <v>200</v>
      </c>
      <c r="I147" s="22">
        <v>939412.24035369535</v>
      </c>
      <c r="J147" s="22">
        <v>4280.1858999999995</v>
      </c>
      <c r="K147" s="22">
        <f t="shared" si="172"/>
        <v>935132.05445369531</v>
      </c>
      <c r="L147" s="26">
        <f t="shared" si="173"/>
        <v>-293.51620000000094</v>
      </c>
      <c r="M147" s="22">
        <v>0</v>
      </c>
      <c r="N147" s="22">
        <f t="shared" si="174"/>
        <v>47595.522241176572</v>
      </c>
      <c r="O147" s="22">
        <f t="shared" si="175"/>
        <v>47889.038441176526</v>
      </c>
      <c r="P147" s="32">
        <f t="shared" si="176"/>
        <v>5.0665214052625633E-2</v>
      </c>
      <c r="Q147" s="32">
        <f t="shared" si="177"/>
        <v>5.1210990162403672E-2</v>
      </c>
      <c r="R147" s="11"/>
      <c r="S147" s="22">
        <v>939412.24035369535</v>
      </c>
      <c r="T147" s="22">
        <v>4280.1858999999995</v>
      </c>
      <c r="U147" s="22">
        <f t="shared" si="178"/>
        <v>935132.05445369531</v>
      </c>
      <c r="V147" s="26">
        <f t="shared" si="179"/>
        <v>-293.51620000000094</v>
      </c>
      <c r="W147" s="22">
        <v>0</v>
      </c>
      <c r="X147" s="22">
        <f t="shared" si="180"/>
        <v>47595.522241176572</v>
      </c>
      <c r="Y147" s="22">
        <f t="shared" si="181"/>
        <v>47889.038441176526</v>
      </c>
      <c r="Z147" s="32">
        <f t="shared" si="182"/>
        <v>5.0665214052625633E-2</v>
      </c>
      <c r="AA147" s="32">
        <f t="shared" si="183"/>
        <v>5.1210990162403672E-2</v>
      </c>
      <c r="AB147" s="42"/>
      <c r="AC147" s="22">
        <v>939412.24035369535</v>
      </c>
      <c r="AD147" s="22">
        <v>4280.1858999999995</v>
      </c>
      <c r="AE147" s="22">
        <f t="shared" si="184"/>
        <v>935132.05445369531</v>
      </c>
      <c r="AF147" s="26">
        <f t="shared" si="185"/>
        <v>-293.51620000000094</v>
      </c>
      <c r="AG147" s="22">
        <v>0</v>
      </c>
      <c r="AH147" s="22">
        <f t="shared" si="186"/>
        <v>47595.522241176572</v>
      </c>
      <c r="AI147" s="22">
        <f t="shared" si="187"/>
        <v>47889.038441176526</v>
      </c>
      <c r="AJ147" s="32">
        <f t="shared" si="188"/>
        <v>5.0665214052625633E-2</v>
      </c>
      <c r="AK147" s="32">
        <f t="shared" si="189"/>
        <v>5.1210990162403672E-2</v>
      </c>
      <c r="AL147" s="11"/>
      <c r="AM147" s="22">
        <v>939412.24035369535</v>
      </c>
      <c r="AN147" s="22">
        <v>4280.1858999999995</v>
      </c>
      <c r="AO147" s="22">
        <f t="shared" si="190"/>
        <v>935132.05445369531</v>
      </c>
      <c r="AP147" s="26">
        <f t="shared" si="191"/>
        <v>-293.51620000000094</v>
      </c>
      <c r="AQ147" s="22">
        <v>0</v>
      </c>
      <c r="AR147" s="22">
        <f t="shared" si="192"/>
        <v>47595.522241176572</v>
      </c>
      <c r="AS147" s="22">
        <f t="shared" si="193"/>
        <v>47889.038441176526</v>
      </c>
      <c r="AT147" s="32">
        <f t="shared" si="194"/>
        <v>5.0665214052625633E-2</v>
      </c>
      <c r="AU147" s="32">
        <f t="shared" si="195"/>
        <v>5.1210990162403672E-2</v>
      </c>
      <c r="AV147" s="42"/>
      <c r="AW147" s="22">
        <v>939412.24035369535</v>
      </c>
      <c r="AX147" s="22">
        <v>4280.1858999999995</v>
      </c>
      <c r="AY147" s="22">
        <f t="shared" si="196"/>
        <v>935132.05445369531</v>
      </c>
      <c r="AZ147" s="26">
        <f t="shared" si="197"/>
        <v>-293.51620000000094</v>
      </c>
      <c r="BA147" s="22">
        <v>0</v>
      </c>
      <c r="BB147" s="22">
        <f t="shared" si="198"/>
        <v>47595.522241176572</v>
      </c>
      <c r="BC147" s="22">
        <f t="shared" si="199"/>
        <v>47889.038441176526</v>
      </c>
      <c r="BD147" s="32">
        <f t="shared" si="200"/>
        <v>5.0665214052625633E-2</v>
      </c>
      <c r="BE147" s="32">
        <f t="shared" si="201"/>
        <v>5.1210990162403672E-2</v>
      </c>
      <c r="BF147" s="11"/>
      <c r="BG147" s="22">
        <v>939412.24035369535</v>
      </c>
      <c r="BH147" s="22">
        <v>4280.1858999999995</v>
      </c>
      <c r="BI147" s="22">
        <f t="shared" si="202"/>
        <v>935132.05445369531</v>
      </c>
      <c r="BJ147" s="26">
        <f t="shared" si="203"/>
        <v>-293.51620000000094</v>
      </c>
      <c r="BK147" s="22">
        <v>0</v>
      </c>
      <c r="BL147" s="22">
        <f t="shared" si="204"/>
        <v>47595.522241176572</v>
      </c>
      <c r="BM147" s="22">
        <f t="shared" si="205"/>
        <v>47889.038441176526</v>
      </c>
      <c r="BN147" s="32">
        <f t="shared" si="206"/>
        <v>5.0665214052625633E-2</v>
      </c>
      <c r="BO147" s="32">
        <f t="shared" si="207"/>
        <v>5.1210990162403672E-2</v>
      </c>
      <c r="BP147" s="42"/>
      <c r="BQ147" s="22">
        <v>936260.00425595767</v>
      </c>
      <c r="BR147" s="22">
        <v>4280.1858999999995</v>
      </c>
      <c r="BS147" s="22">
        <f t="shared" si="208"/>
        <v>931979.81835595763</v>
      </c>
      <c r="BT147" s="26">
        <f t="shared" si="209"/>
        <v>-293.51620000000094</v>
      </c>
      <c r="BU147" s="22">
        <v>0</v>
      </c>
      <c r="BV147" s="22">
        <f t="shared" si="210"/>
        <v>44443.286143438891</v>
      </c>
      <c r="BW147" s="22">
        <f t="shared" si="211"/>
        <v>44736.802343438845</v>
      </c>
      <c r="BX147" s="32">
        <f t="shared" si="212"/>
        <v>4.7468957278334029E-2</v>
      </c>
      <c r="BY147" s="32">
        <f t="shared" si="213"/>
        <v>4.8001900322644328E-2</v>
      </c>
      <c r="BZ147" s="42"/>
      <c r="CA147" s="22">
        <v>938616.7592073906</v>
      </c>
      <c r="CB147" s="22">
        <v>4280.1858999999995</v>
      </c>
      <c r="CC147" s="22">
        <f t="shared" si="214"/>
        <v>934336.57330739056</v>
      </c>
      <c r="CD147" s="26">
        <f t="shared" si="215"/>
        <v>-293.51620000000094</v>
      </c>
      <c r="CE147" s="22">
        <v>0</v>
      </c>
      <c r="CF147" s="22">
        <f t="shared" si="216"/>
        <v>46800.04109487182</v>
      </c>
      <c r="CG147" s="22">
        <f t="shared" si="217"/>
        <v>47093.557294871775</v>
      </c>
      <c r="CH147" s="32">
        <f t="shared" si="218"/>
        <v>4.9860649339344677E-2</v>
      </c>
      <c r="CI147" s="32">
        <f t="shared" si="219"/>
        <v>5.0403204412911608E-2</v>
      </c>
      <c r="CJ147" s="42"/>
      <c r="CK147" s="22">
        <v>937821.27806108596</v>
      </c>
      <c r="CL147" s="22">
        <v>4280.1858999999995</v>
      </c>
      <c r="CM147" s="22">
        <f t="shared" si="220"/>
        <v>933541.09216108592</v>
      </c>
      <c r="CN147" s="26">
        <f t="shared" si="221"/>
        <v>-293.51620000000094</v>
      </c>
      <c r="CO147" s="22">
        <v>0</v>
      </c>
      <c r="CP147" s="22">
        <f t="shared" si="222"/>
        <v>46004.559948567185</v>
      </c>
      <c r="CQ147" s="22">
        <f t="shared" si="223"/>
        <v>46298.076148567139</v>
      </c>
      <c r="CR147" s="32">
        <f t="shared" si="224"/>
        <v>4.9054719726214863E-2</v>
      </c>
      <c r="CS147" s="32">
        <f t="shared" si="225"/>
        <v>4.9594042016286775E-2</v>
      </c>
      <c r="CT147" s="42"/>
      <c r="CU147" s="22">
        <v>939412.24035369535</v>
      </c>
      <c r="CV147" s="22">
        <v>4280.1858999999995</v>
      </c>
      <c r="CW147" s="22">
        <f t="shared" si="226"/>
        <v>935132.05445369531</v>
      </c>
      <c r="CX147" s="26">
        <f t="shared" si="227"/>
        <v>-293.51620000000094</v>
      </c>
      <c r="CY147" s="22">
        <v>0</v>
      </c>
      <c r="CZ147" s="22">
        <f t="shared" si="228"/>
        <v>47595.522241176572</v>
      </c>
      <c r="DA147" s="22">
        <f t="shared" si="229"/>
        <v>47889.038441176526</v>
      </c>
      <c r="DB147" s="32">
        <f t="shared" si="230"/>
        <v>5.0665214052625633E-2</v>
      </c>
      <c r="DC147" s="32">
        <f t="shared" si="231"/>
        <v>5.1210990162403672E-2</v>
      </c>
      <c r="DD147" s="42"/>
      <c r="DE147" s="22">
        <v>939412.24035369535</v>
      </c>
      <c r="DF147" s="22">
        <v>4280.1858999999995</v>
      </c>
      <c r="DG147" s="22">
        <f t="shared" si="232"/>
        <v>935132.05445369531</v>
      </c>
      <c r="DH147" s="26">
        <f t="shared" si="233"/>
        <v>-293.51620000000094</v>
      </c>
      <c r="DI147" s="22">
        <v>0</v>
      </c>
      <c r="DJ147" s="22">
        <f t="shared" si="234"/>
        <v>47595.522241176572</v>
      </c>
      <c r="DK147" s="22">
        <f t="shared" si="235"/>
        <v>47889.038441176526</v>
      </c>
      <c r="DL147" s="32">
        <f t="shared" si="236"/>
        <v>5.0665214052625633E-2</v>
      </c>
      <c r="DM147" s="32">
        <f t="shared" si="237"/>
        <v>5.1210990162403672E-2</v>
      </c>
      <c r="DN147" s="42"/>
      <c r="DO147" s="22">
        <v>939412.24035369535</v>
      </c>
      <c r="DP147" s="22">
        <v>4280.1858999999995</v>
      </c>
      <c r="DQ147" s="22">
        <f t="shared" si="238"/>
        <v>935132.05445369531</v>
      </c>
      <c r="DR147" s="26">
        <f t="shared" si="239"/>
        <v>-293.51620000000094</v>
      </c>
      <c r="DS147" s="22">
        <v>0</v>
      </c>
      <c r="DT147" s="22">
        <f t="shared" si="240"/>
        <v>47595.522241176572</v>
      </c>
      <c r="DU147" s="22">
        <f t="shared" si="241"/>
        <v>47889.038441176526</v>
      </c>
      <c r="DV147" s="32">
        <f t="shared" si="242"/>
        <v>5.0665214052625633E-2</v>
      </c>
      <c r="DW147" s="32">
        <f t="shared" si="243"/>
        <v>5.1210990162403672E-2</v>
      </c>
      <c r="DX147" s="42"/>
      <c r="DY147" s="22">
        <v>939412.24035369535</v>
      </c>
      <c r="DZ147" s="22">
        <v>4280.1858999999995</v>
      </c>
      <c r="EA147" s="22">
        <f t="shared" si="244"/>
        <v>935132.05445369531</v>
      </c>
      <c r="EB147" s="26">
        <f t="shared" si="245"/>
        <v>-293.51620000000094</v>
      </c>
      <c r="EC147" s="22">
        <v>0</v>
      </c>
      <c r="ED147" s="22">
        <f t="shared" si="246"/>
        <v>47595.522241176572</v>
      </c>
      <c r="EE147" s="22">
        <f t="shared" si="247"/>
        <v>47889.038441176526</v>
      </c>
      <c r="EF147" s="32">
        <f t="shared" si="248"/>
        <v>5.0665214052625633E-2</v>
      </c>
      <c r="EG147" s="32">
        <f t="shared" si="249"/>
        <v>5.1210990162403672E-2</v>
      </c>
      <c r="EH147" s="42"/>
      <c r="EI147" s="45">
        <v>0</v>
      </c>
    </row>
    <row r="148" spans="1:139" x14ac:dyDescent="0.3">
      <c r="A148" s="20">
        <v>8913514</v>
      </c>
      <c r="B148" s="20" t="s">
        <v>259</v>
      </c>
      <c r="C148" s="21">
        <v>121</v>
      </c>
      <c r="D148" s="22">
        <v>605845.20238609985</v>
      </c>
      <c r="E148" s="22">
        <v>2332.9558999999999</v>
      </c>
      <c r="F148" s="22">
        <f t="shared" si="171"/>
        <v>603512.2464860999</v>
      </c>
      <c r="G148" s="11"/>
      <c r="H148" s="34">
        <v>121</v>
      </c>
      <c r="I148" s="22">
        <v>638462.00567231351</v>
      </c>
      <c r="J148" s="22">
        <v>2959.8529000000003</v>
      </c>
      <c r="K148" s="22">
        <f t="shared" si="172"/>
        <v>635502.15277231345</v>
      </c>
      <c r="L148" s="26">
        <f t="shared" si="173"/>
        <v>626.89700000000039</v>
      </c>
      <c r="M148" s="22">
        <v>0</v>
      </c>
      <c r="N148" s="22">
        <f t="shared" si="174"/>
        <v>32616.803286213661</v>
      </c>
      <c r="O148" s="22">
        <f t="shared" si="175"/>
        <v>31989.906286213547</v>
      </c>
      <c r="P148" s="32">
        <f t="shared" si="176"/>
        <v>5.108652198006286E-2</v>
      </c>
      <c r="Q148" s="32">
        <f t="shared" si="177"/>
        <v>5.0337998300494874E-2</v>
      </c>
      <c r="R148" s="11"/>
      <c r="S148" s="22">
        <v>638462.00567231351</v>
      </c>
      <c r="T148" s="22">
        <v>2959.8529000000003</v>
      </c>
      <c r="U148" s="22">
        <f t="shared" si="178"/>
        <v>635502.15277231345</v>
      </c>
      <c r="V148" s="26">
        <f t="shared" si="179"/>
        <v>626.89700000000039</v>
      </c>
      <c r="W148" s="22">
        <v>0</v>
      </c>
      <c r="X148" s="22">
        <f t="shared" si="180"/>
        <v>32616.803286213661</v>
      </c>
      <c r="Y148" s="22">
        <f t="shared" si="181"/>
        <v>31989.906286213547</v>
      </c>
      <c r="Z148" s="32">
        <f t="shared" si="182"/>
        <v>5.108652198006286E-2</v>
      </c>
      <c r="AA148" s="32">
        <f t="shared" si="183"/>
        <v>5.0337998300494874E-2</v>
      </c>
      <c r="AB148" s="42"/>
      <c r="AC148" s="22">
        <v>638462.00567231351</v>
      </c>
      <c r="AD148" s="22">
        <v>2959.8529000000003</v>
      </c>
      <c r="AE148" s="22">
        <f t="shared" si="184"/>
        <v>635502.15277231345</v>
      </c>
      <c r="AF148" s="26">
        <f t="shared" si="185"/>
        <v>626.89700000000039</v>
      </c>
      <c r="AG148" s="22">
        <v>0</v>
      </c>
      <c r="AH148" s="22">
        <f t="shared" si="186"/>
        <v>32616.803286213661</v>
      </c>
      <c r="AI148" s="22">
        <f t="shared" si="187"/>
        <v>31989.906286213547</v>
      </c>
      <c r="AJ148" s="32">
        <f t="shared" si="188"/>
        <v>5.108652198006286E-2</v>
      </c>
      <c r="AK148" s="32">
        <f t="shared" si="189"/>
        <v>5.0337998300494874E-2</v>
      </c>
      <c r="AL148" s="11"/>
      <c r="AM148" s="22">
        <v>638462.00567231351</v>
      </c>
      <c r="AN148" s="22">
        <v>2959.8529000000003</v>
      </c>
      <c r="AO148" s="22">
        <f t="shared" si="190"/>
        <v>635502.15277231345</v>
      </c>
      <c r="AP148" s="26">
        <f t="shared" si="191"/>
        <v>626.89700000000039</v>
      </c>
      <c r="AQ148" s="22">
        <v>0</v>
      </c>
      <c r="AR148" s="22">
        <f t="shared" si="192"/>
        <v>32616.803286213661</v>
      </c>
      <c r="AS148" s="22">
        <f t="shared" si="193"/>
        <v>31989.906286213547</v>
      </c>
      <c r="AT148" s="32">
        <f t="shared" si="194"/>
        <v>5.108652198006286E-2</v>
      </c>
      <c r="AU148" s="32">
        <f t="shared" si="195"/>
        <v>5.0337998300494874E-2</v>
      </c>
      <c r="AV148" s="42"/>
      <c r="AW148" s="22">
        <v>638462.00567231351</v>
      </c>
      <c r="AX148" s="22">
        <v>2959.8529000000003</v>
      </c>
      <c r="AY148" s="22">
        <f t="shared" si="196"/>
        <v>635502.15277231345</v>
      </c>
      <c r="AZ148" s="26">
        <f t="shared" si="197"/>
        <v>626.89700000000039</v>
      </c>
      <c r="BA148" s="22">
        <v>0</v>
      </c>
      <c r="BB148" s="22">
        <f t="shared" si="198"/>
        <v>32616.803286213661</v>
      </c>
      <c r="BC148" s="22">
        <f t="shared" si="199"/>
        <v>31989.906286213547</v>
      </c>
      <c r="BD148" s="32">
        <f t="shared" si="200"/>
        <v>5.108652198006286E-2</v>
      </c>
      <c r="BE148" s="32">
        <f t="shared" si="201"/>
        <v>5.0337998300494874E-2</v>
      </c>
      <c r="BF148" s="11"/>
      <c r="BG148" s="22">
        <v>638462.00567231351</v>
      </c>
      <c r="BH148" s="22">
        <v>2959.8529000000003</v>
      </c>
      <c r="BI148" s="22">
        <f t="shared" si="202"/>
        <v>635502.15277231345</v>
      </c>
      <c r="BJ148" s="26">
        <f t="shared" si="203"/>
        <v>626.89700000000039</v>
      </c>
      <c r="BK148" s="22">
        <v>0</v>
      </c>
      <c r="BL148" s="22">
        <f t="shared" si="204"/>
        <v>32616.803286213661</v>
      </c>
      <c r="BM148" s="22">
        <f t="shared" si="205"/>
        <v>31989.906286213547</v>
      </c>
      <c r="BN148" s="32">
        <f t="shared" si="206"/>
        <v>5.108652198006286E-2</v>
      </c>
      <c r="BO148" s="32">
        <f t="shared" si="207"/>
        <v>5.0337998300494874E-2</v>
      </c>
      <c r="BP148" s="42"/>
      <c r="BQ148" s="22">
        <v>636621.26093461446</v>
      </c>
      <c r="BR148" s="22">
        <v>2959.8529000000003</v>
      </c>
      <c r="BS148" s="22">
        <f t="shared" si="208"/>
        <v>633661.4080346144</v>
      </c>
      <c r="BT148" s="26">
        <f t="shared" si="209"/>
        <v>626.89700000000039</v>
      </c>
      <c r="BU148" s="22">
        <v>0</v>
      </c>
      <c r="BV148" s="22">
        <f t="shared" si="210"/>
        <v>30776.058548514615</v>
      </c>
      <c r="BW148" s="22">
        <f t="shared" si="211"/>
        <v>30149.161548514501</v>
      </c>
      <c r="BX148" s="32">
        <f t="shared" si="212"/>
        <v>4.8342806684358496E-2</v>
      </c>
      <c r="BY148" s="32">
        <f t="shared" si="213"/>
        <v>4.75792926099542E-2</v>
      </c>
      <c r="BZ148" s="42"/>
      <c r="CA148" s="22">
        <v>638023.99615775037</v>
      </c>
      <c r="CB148" s="22">
        <v>2959.8529000000003</v>
      </c>
      <c r="CC148" s="22">
        <f t="shared" si="214"/>
        <v>635064.14325775031</v>
      </c>
      <c r="CD148" s="26">
        <f t="shared" si="215"/>
        <v>626.89700000000039</v>
      </c>
      <c r="CE148" s="22">
        <v>0</v>
      </c>
      <c r="CF148" s="22">
        <f t="shared" si="216"/>
        <v>32178.793771650526</v>
      </c>
      <c r="CG148" s="22">
        <f t="shared" si="217"/>
        <v>31551.896771650412</v>
      </c>
      <c r="CH148" s="32">
        <f t="shared" si="218"/>
        <v>5.0435083892509856E-2</v>
      </c>
      <c r="CI148" s="32">
        <f t="shared" si="219"/>
        <v>4.9683007782167603E-2</v>
      </c>
      <c r="CJ148" s="42"/>
      <c r="CK148" s="22">
        <v>637585.98664318724</v>
      </c>
      <c r="CL148" s="22">
        <v>2959.8529000000003</v>
      </c>
      <c r="CM148" s="22">
        <f t="shared" si="220"/>
        <v>634626.13374318718</v>
      </c>
      <c r="CN148" s="26">
        <f t="shared" si="221"/>
        <v>626.89700000000039</v>
      </c>
      <c r="CO148" s="22">
        <v>0</v>
      </c>
      <c r="CP148" s="22">
        <f t="shared" si="222"/>
        <v>31740.784257087391</v>
      </c>
      <c r="CQ148" s="22">
        <f t="shared" si="223"/>
        <v>31113.887257087277</v>
      </c>
      <c r="CR148" s="32">
        <f t="shared" si="224"/>
        <v>4.9782750753665027E-2</v>
      </c>
      <c r="CS148" s="32">
        <f t="shared" si="225"/>
        <v>4.9027113134420756E-2</v>
      </c>
      <c r="CT148" s="42"/>
      <c r="CU148" s="22">
        <v>638462.00567231351</v>
      </c>
      <c r="CV148" s="22">
        <v>2959.8529000000003</v>
      </c>
      <c r="CW148" s="22">
        <f t="shared" si="226"/>
        <v>635502.15277231345</v>
      </c>
      <c r="CX148" s="26">
        <f t="shared" si="227"/>
        <v>626.89700000000039</v>
      </c>
      <c r="CY148" s="22">
        <v>0</v>
      </c>
      <c r="CZ148" s="22">
        <f t="shared" si="228"/>
        <v>32616.803286213661</v>
      </c>
      <c r="DA148" s="22">
        <f t="shared" si="229"/>
        <v>31989.906286213547</v>
      </c>
      <c r="DB148" s="32">
        <f t="shared" si="230"/>
        <v>5.108652198006286E-2</v>
      </c>
      <c r="DC148" s="32">
        <f t="shared" si="231"/>
        <v>5.0337998300494874E-2</v>
      </c>
      <c r="DD148" s="42"/>
      <c r="DE148" s="22">
        <v>638462.00567231351</v>
      </c>
      <c r="DF148" s="22">
        <v>2959.8529000000003</v>
      </c>
      <c r="DG148" s="22">
        <f t="shared" si="232"/>
        <v>635502.15277231345</v>
      </c>
      <c r="DH148" s="26">
        <f t="shared" si="233"/>
        <v>626.89700000000039</v>
      </c>
      <c r="DI148" s="22">
        <v>0</v>
      </c>
      <c r="DJ148" s="22">
        <f t="shared" si="234"/>
        <v>32616.803286213661</v>
      </c>
      <c r="DK148" s="22">
        <f t="shared" si="235"/>
        <v>31989.906286213547</v>
      </c>
      <c r="DL148" s="32">
        <f t="shared" si="236"/>
        <v>5.108652198006286E-2</v>
      </c>
      <c r="DM148" s="32">
        <f t="shared" si="237"/>
        <v>5.0337998300494874E-2</v>
      </c>
      <c r="DN148" s="42"/>
      <c r="DO148" s="22">
        <v>638462.00567231351</v>
      </c>
      <c r="DP148" s="22">
        <v>2959.8529000000003</v>
      </c>
      <c r="DQ148" s="22">
        <f t="shared" si="238"/>
        <v>635502.15277231345</v>
      </c>
      <c r="DR148" s="26">
        <f t="shared" si="239"/>
        <v>626.89700000000039</v>
      </c>
      <c r="DS148" s="22">
        <v>0</v>
      </c>
      <c r="DT148" s="22">
        <f t="shared" si="240"/>
        <v>32616.803286213661</v>
      </c>
      <c r="DU148" s="22">
        <f t="shared" si="241"/>
        <v>31989.906286213547</v>
      </c>
      <c r="DV148" s="32">
        <f t="shared" si="242"/>
        <v>5.108652198006286E-2</v>
      </c>
      <c r="DW148" s="32">
        <f t="shared" si="243"/>
        <v>5.0337998300494874E-2</v>
      </c>
      <c r="DX148" s="42"/>
      <c r="DY148" s="22">
        <v>638462.00567231351</v>
      </c>
      <c r="DZ148" s="22">
        <v>2959.8529000000003</v>
      </c>
      <c r="EA148" s="22">
        <f t="shared" si="244"/>
        <v>635502.15277231345</v>
      </c>
      <c r="EB148" s="26">
        <f t="shared" si="245"/>
        <v>626.89700000000039</v>
      </c>
      <c r="EC148" s="22">
        <v>0</v>
      </c>
      <c r="ED148" s="22">
        <f t="shared" si="246"/>
        <v>32616.803286213661</v>
      </c>
      <c r="EE148" s="22">
        <f t="shared" si="247"/>
        <v>31989.906286213547</v>
      </c>
      <c r="EF148" s="32">
        <f t="shared" si="248"/>
        <v>5.108652198006286E-2</v>
      </c>
      <c r="EG148" s="32">
        <f t="shared" si="249"/>
        <v>5.0337998300494874E-2</v>
      </c>
      <c r="EH148" s="42"/>
      <c r="EI148" s="45">
        <v>0</v>
      </c>
    </row>
    <row r="149" spans="1:139" x14ac:dyDescent="0.3">
      <c r="A149" s="20">
        <v>8913530</v>
      </c>
      <c r="B149" s="20" t="s">
        <v>260</v>
      </c>
      <c r="C149" s="21">
        <v>106</v>
      </c>
      <c r="D149" s="22">
        <v>529453.64901909558</v>
      </c>
      <c r="E149" s="22">
        <v>13357.953600000001</v>
      </c>
      <c r="F149" s="22">
        <f t="shared" si="171"/>
        <v>516095.69541909557</v>
      </c>
      <c r="G149" s="11"/>
      <c r="H149" s="34">
        <v>106</v>
      </c>
      <c r="I149" s="22">
        <v>554085.00186186307</v>
      </c>
      <c r="J149" s="22">
        <v>10843.000199999999</v>
      </c>
      <c r="K149" s="22">
        <f t="shared" si="172"/>
        <v>543242.00166186306</v>
      </c>
      <c r="L149" s="26">
        <f t="shared" si="173"/>
        <v>-2514.9534000000021</v>
      </c>
      <c r="M149" s="22">
        <v>0</v>
      </c>
      <c r="N149" s="22">
        <f t="shared" si="174"/>
        <v>24631.35284276749</v>
      </c>
      <c r="O149" s="22">
        <f t="shared" si="175"/>
        <v>27146.306242767489</v>
      </c>
      <c r="P149" s="32">
        <f t="shared" si="176"/>
        <v>4.4454104983892427E-2</v>
      </c>
      <c r="Q149" s="32">
        <f t="shared" si="177"/>
        <v>4.9970926695142588E-2</v>
      </c>
      <c r="R149" s="11"/>
      <c r="S149" s="22">
        <v>554085.00186186307</v>
      </c>
      <c r="T149" s="22">
        <v>10843.000199999999</v>
      </c>
      <c r="U149" s="22">
        <f t="shared" si="178"/>
        <v>543242.00166186306</v>
      </c>
      <c r="V149" s="26">
        <f t="shared" si="179"/>
        <v>-2514.9534000000021</v>
      </c>
      <c r="W149" s="22">
        <v>0</v>
      </c>
      <c r="X149" s="22">
        <f t="shared" si="180"/>
        <v>24631.35284276749</v>
      </c>
      <c r="Y149" s="22">
        <f t="shared" si="181"/>
        <v>27146.306242767489</v>
      </c>
      <c r="Z149" s="32">
        <f t="shared" si="182"/>
        <v>4.4454104983892427E-2</v>
      </c>
      <c r="AA149" s="32">
        <f t="shared" si="183"/>
        <v>4.9970926695142588E-2</v>
      </c>
      <c r="AB149" s="42"/>
      <c r="AC149" s="22">
        <v>554085.00186186307</v>
      </c>
      <c r="AD149" s="22">
        <v>10843.000199999999</v>
      </c>
      <c r="AE149" s="22">
        <f t="shared" si="184"/>
        <v>543242.00166186306</v>
      </c>
      <c r="AF149" s="26">
        <f t="shared" si="185"/>
        <v>-2514.9534000000021</v>
      </c>
      <c r="AG149" s="22">
        <v>0</v>
      </c>
      <c r="AH149" s="22">
        <f t="shared" si="186"/>
        <v>24631.35284276749</v>
      </c>
      <c r="AI149" s="22">
        <f t="shared" si="187"/>
        <v>27146.306242767489</v>
      </c>
      <c r="AJ149" s="32">
        <f t="shared" si="188"/>
        <v>4.4454104983892427E-2</v>
      </c>
      <c r="AK149" s="32">
        <f t="shared" si="189"/>
        <v>4.9970926695142588E-2</v>
      </c>
      <c r="AL149" s="11"/>
      <c r="AM149" s="22">
        <v>554085.00186186307</v>
      </c>
      <c r="AN149" s="22">
        <v>10843.000199999999</v>
      </c>
      <c r="AO149" s="22">
        <f t="shared" si="190"/>
        <v>543242.00166186306</v>
      </c>
      <c r="AP149" s="26">
        <f t="shared" si="191"/>
        <v>-2514.9534000000021</v>
      </c>
      <c r="AQ149" s="22">
        <v>0</v>
      </c>
      <c r="AR149" s="22">
        <f t="shared" si="192"/>
        <v>24631.35284276749</v>
      </c>
      <c r="AS149" s="22">
        <f t="shared" si="193"/>
        <v>27146.306242767489</v>
      </c>
      <c r="AT149" s="32">
        <f t="shared" si="194"/>
        <v>4.4454104983892427E-2</v>
      </c>
      <c r="AU149" s="32">
        <f t="shared" si="195"/>
        <v>4.9970926695142588E-2</v>
      </c>
      <c r="AV149" s="42"/>
      <c r="AW149" s="22">
        <v>554085.00186186307</v>
      </c>
      <c r="AX149" s="22">
        <v>10843.000199999999</v>
      </c>
      <c r="AY149" s="22">
        <f t="shared" si="196"/>
        <v>543242.00166186306</v>
      </c>
      <c r="AZ149" s="26">
        <f t="shared" si="197"/>
        <v>-2514.9534000000021</v>
      </c>
      <c r="BA149" s="22">
        <v>0</v>
      </c>
      <c r="BB149" s="22">
        <f t="shared" si="198"/>
        <v>24631.35284276749</v>
      </c>
      <c r="BC149" s="22">
        <f t="shared" si="199"/>
        <v>27146.306242767489</v>
      </c>
      <c r="BD149" s="32">
        <f t="shared" si="200"/>
        <v>4.4454104983892427E-2</v>
      </c>
      <c r="BE149" s="32">
        <f t="shared" si="201"/>
        <v>4.9970926695142588E-2</v>
      </c>
      <c r="BF149" s="11"/>
      <c r="BG149" s="22">
        <v>554085.00186186307</v>
      </c>
      <c r="BH149" s="22">
        <v>10843.000199999999</v>
      </c>
      <c r="BI149" s="22">
        <f t="shared" si="202"/>
        <v>543242.00166186306</v>
      </c>
      <c r="BJ149" s="26">
        <f t="shared" si="203"/>
        <v>-2514.9534000000021</v>
      </c>
      <c r="BK149" s="22">
        <v>0</v>
      </c>
      <c r="BL149" s="22">
        <f t="shared" si="204"/>
        <v>24631.35284276749</v>
      </c>
      <c r="BM149" s="22">
        <f t="shared" si="205"/>
        <v>27146.306242767489</v>
      </c>
      <c r="BN149" s="32">
        <f t="shared" si="206"/>
        <v>4.4454104983892427E-2</v>
      </c>
      <c r="BO149" s="32">
        <f t="shared" si="207"/>
        <v>4.9970926695142588E-2</v>
      </c>
      <c r="BP149" s="42"/>
      <c r="BQ149" s="22">
        <v>552731.78433426574</v>
      </c>
      <c r="BR149" s="22">
        <v>10843.000199999999</v>
      </c>
      <c r="BS149" s="22">
        <f t="shared" si="208"/>
        <v>541888.78413426573</v>
      </c>
      <c r="BT149" s="26">
        <f t="shared" si="209"/>
        <v>-2514.9534000000021</v>
      </c>
      <c r="BU149" s="22">
        <v>0</v>
      </c>
      <c r="BV149" s="22">
        <f t="shared" si="210"/>
        <v>23278.135315170162</v>
      </c>
      <c r="BW149" s="22">
        <f t="shared" si="211"/>
        <v>25793.088715170161</v>
      </c>
      <c r="BX149" s="32">
        <f t="shared" si="212"/>
        <v>4.2114703686178215E-2</v>
      </c>
      <c r="BY149" s="32">
        <f t="shared" si="213"/>
        <v>4.7598491554642172E-2</v>
      </c>
      <c r="BZ149" s="42"/>
      <c r="CA149" s="22">
        <v>553697.25111261243</v>
      </c>
      <c r="CB149" s="22">
        <v>10843.000199999999</v>
      </c>
      <c r="CC149" s="22">
        <f t="shared" si="214"/>
        <v>542854.25091261242</v>
      </c>
      <c r="CD149" s="26">
        <f t="shared" si="215"/>
        <v>-2514.9534000000021</v>
      </c>
      <c r="CE149" s="22">
        <v>0</v>
      </c>
      <c r="CF149" s="22">
        <f t="shared" si="216"/>
        <v>24243.602093516849</v>
      </c>
      <c r="CG149" s="22">
        <f t="shared" si="217"/>
        <v>26758.555493516847</v>
      </c>
      <c r="CH149" s="32">
        <f t="shared" si="218"/>
        <v>4.3784942122795767E-2</v>
      </c>
      <c r="CI149" s="32">
        <f t="shared" si="219"/>
        <v>4.9292338502520794E-2</v>
      </c>
      <c r="CJ149" s="42"/>
      <c r="CK149" s="22">
        <v>553309.50036336156</v>
      </c>
      <c r="CL149" s="22">
        <v>10843.000199999999</v>
      </c>
      <c r="CM149" s="22">
        <f t="shared" si="220"/>
        <v>542466.50016336155</v>
      </c>
      <c r="CN149" s="26">
        <f t="shared" si="221"/>
        <v>-2514.9534000000021</v>
      </c>
      <c r="CO149" s="22">
        <v>0</v>
      </c>
      <c r="CP149" s="22">
        <f t="shared" si="222"/>
        <v>23855.851344265975</v>
      </c>
      <c r="CQ149" s="22">
        <f t="shared" si="223"/>
        <v>26370.804744265974</v>
      </c>
      <c r="CR149" s="32">
        <f t="shared" si="224"/>
        <v>4.3114841383709655E-2</v>
      </c>
      <c r="CS149" s="32">
        <f t="shared" si="225"/>
        <v>4.8612780210989096E-2</v>
      </c>
      <c r="CT149" s="42"/>
      <c r="CU149" s="22">
        <v>554085.00186186307</v>
      </c>
      <c r="CV149" s="22">
        <v>10843.000199999999</v>
      </c>
      <c r="CW149" s="22">
        <f t="shared" si="226"/>
        <v>543242.00166186306</v>
      </c>
      <c r="CX149" s="26">
        <f t="shared" si="227"/>
        <v>-2514.9534000000021</v>
      </c>
      <c r="CY149" s="22">
        <v>0</v>
      </c>
      <c r="CZ149" s="22">
        <f t="shared" si="228"/>
        <v>24631.35284276749</v>
      </c>
      <c r="DA149" s="22">
        <f t="shared" si="229"/>
        <v>27146.306242767489</v>
      </c>
      <c r="DB149" s="32">
        <f t="shared" si="230"/>
        <v>4.4454104983892427E-2</v>
      </c>
      <c r="DC149" s="32">
        <f t="shared" si="231"/>
        <v>4.9970926695142588E-2</v>
      </c>
      <c r="DD149" s="42"/>
      <c r="DE149" s="22">
        <v>554085.00186186307</v>
      </c>
      <c r="DF149" s="22">
        <v>10843.000199999999</v>
      </c>
      <c r="DG149" s="22">
        <f t="shared" si="232"/>
        <v>543242.00166186306</v>
      </c>
      <c r="DH149" s="26">
        <f t="shared" si="233"/>
        <v>-2514.9534000000021</v>
      </c>
      <c r="DI149" s="22">
        <v>0</v>
      </c>
      <c r="DJ149" s="22">
        <f t="shared" si="234"/>
        <v>24631.35284276749</v>
      </c>
      <c r="DK149" s="22">
        <f t="shared" si="235"/>
        <v>27146.306242767489</v>
      </c>
      <c r="DL149" s="32">
        <f t="shared" si="236"/>
        <v>4.4454104983892427E-2</v>
      </c>
      <c r="DM149" s="32">
        <f t="shared" si="237"/>
        <v>4.9970926695142588E-2</v>
      </c>
      <c r="DN149" s="42"/>
      <c r="DO149" s="22">
        <v>554085.00186186307</v>
      </c>
      <c r="DP149" s="22">
        <v>10843.000199999999</v>
      </c>
      <c r="DQ149" s="22">
        <f t="shared" si="238"/>
        <v>543242.00166186306</v>
      </c>
      <c r="DR149" s="26">
        <f t="shared" si="239"/>
        <v>-2514.9534000000021</v>
      </c>
      <c r="DS149" s="22">
        <v>0</v>
      </c>
      <c r="DT149" s="22">
        <f t="shared" si="240"/>
        <v>24631.35284276749</v>
      </c>
      <c r="DU149" s="22">
        <f t="shared" si="241"/>
        <v>27146.306242767489</v>
      </c>
      <c r="DV149" s="32">
        <f t="shared" si="242"/>
        <v>4.4454104983892427E-2</v>
      </c>
      <c r="DW149" s="32">
        <f t="shared" si="243"/>
        <v>4.9970926695142588E-2</v>
      </c>
      <c r="DX149" s="42"/>
      <c r="DY149" s="22">
        <v>554085.00186186307</v>
      </c>
      <c r="DZ149" s="22">
        <v>10843.000199999999</v>
      </c>
      <c r="EA149" s="22">
        <f t="shared" si="244"/>
        <v>543242.00166186306</v>
      </c>
      <c r="EB149" s="26">
        <f t="shared" si="245"/>
        <v>-2514.9534000000021</v>
      </c>
      <c r="EC149" s="22">
        <v>0</v>
      </c>
      <c r="ED149" s="22">
        <f t="shared" si="246"/>
        <v>24631.35284276749</v>
      </c>
      <c r="EE149" s="22">
        <f t="shared" si="247"/>
        <v>27146.306242767489</v>
      </c>
      <c r="EF149" s="32">
        <f t="shared" si="248"/>
        <v>4.4454104983892427E-2</v>
      </c>
      <c r="EG149" s="32">
        <f t="shared" si="249"/>
        <v>4.9970926695142588E-2</v>
      </c>
      <c r="EH149" s="42"/>
      <c r="EI149" s="45">
        <v>1120.7732027471645</v>
      </c>
    </row>
    <row r="150" spans="1:139" x14ac:dyDescent="0.3">
      <c r="A150" s="20">
        <v>8913539</v>
      </c>
      <c r="B150" s="20" t="s">
        <v>261</v>
      </c>
      <c r="C150" s="21">
        <v>97</v>
      </c>
      <c r="D150" s="22">
        <v>508130.02885907929</v>
      </c>
      <c r="E150" s="22">
        <v>2424.2239999999997</v>
      </c>
      <c r="F150" s="22">
        <f t="shared" si="171"/>
        <v>505705.8048590793</v>
      </c>
      <c r="G150" s="11"/>
      <c r="H150" s="34">
        <v>97</v>
      </c>
      <c r="I150" s="22">
        <v>551991.11661771731</v>
      </c>
      <c r="J150" s="22">
        <v>2537.2095999999997</v>
      </c>
      <c r="K150" s="22">
        <f t="shared" si="172"/>
        <v>549453.90701771737</v>
      </c>
      <c r="L150" s="26">
        <f t="shared" si="173"/>
        <v>112.98559999999998</v>
      </c>
      <c r="M150" s="22">
        <v>0</v>
      </c>
      <c r="N150" s="22">
        <f t="shared" si="174"/>
        <v>43861.087758638023</v>
      </c>
      <c r="O150" s="22">
        <f t="shared" si="175"/>
        <v>43748.102158638067</v>
      </c>
      <c r="P150" s="32">
        <f t="shared" si="176"/>
        <v>7.945977106913138E-2</v>
      </c>
      <c r="Q150" s="32">
        <f t="shared" si="177"/>
        <v>7.9621059382561435E-2</v>
      </c>
      <c r="R150" s="11"/>
      <c r="S150" s="22">
        <v>551991.11661771731</v>
      </c>
      <c r="T150" s="22">
        <v>2537.2095999999997</v>
      </c>
      <c r="U150" s="22">
        <f t="shared" si="178"/>
        <v>549453.90701771737</v>
      </c>
      <c r="V150" s="26">
        <f t="shared" si="179"/>
        <v>112.98559999999998</v>
      </c>
      <c r="W150" s="22">
        <v>0</v>
      </c>
      <c r="X150" s="22">
        <f t="shared" si="180"/>
        <v>43861.087758638023</v>
      </c>
      <c r="Y150" s="22">
        <f t="shared" si="181"/>
        <v>43748.102158638067</v>
      </c>
      <c r="Z150" s="32">
        <f t="shared" si="182"/>
        <v>7.945977106913138E-2</v>
      </c>
      <c r="AA150" s="32">
        <f t="shared" si="183"/>
        <v>7.9621059382561435E-2</v>
      </c>
      <c r="AB150" s="42"/>
      <c r="AC150" s="22">
        <v>551991.11661771731</v>
      </c>
      <c r="AD150" s="22">
        <v>2537.2095999999997</v>
      </c>
      <c r="AE150" s="22">
        <f t="shared" si="184"/>
        <v>549453.90701771737</v>
      </c>
      <c r="AF150" s="26">
        <f t="shared" si="185"/>
        <v>112.98559999999998</v>
      </c>
      <c r="AG150" s="22">
        <v>0</v>
      </c>
      <c r="AH150" s="22">
        <f t="shared" si="186"/>
        <v>43861.087758638023</v>
      </c>
      <c r="AI150" s="22">
        <f t="shared" si="187"/>
        <v>43748.102158638067</v>
      </c>
      <c r="AJ150" s="32">
        <f t="shared" si="188"/>
        <v>7.945977106913138E-2</v>
      </c>
      <c r="AK150" s="32">
        <f t="shared" si="189"/>
        <v>7.9621059382561435E-2</v>
      </c>
      <c r="AL150" s="11"/>
      <c r="AM150" s="22">
        <v>551991.11661771731</v>
      </c>
      <c r="AN150" s="22">
        <v>2537.2095999999997</v>
      </c>
      <c r="AO150" s="22">
        <f t="shared" si="190"/>
        <v>549453.90701771737</v>
      </c>
      <c r="AP150" s="26">
        <f t="shared" si="191"/>
        <v>112.98559999999998</v>
      </c>
      <c r="AQ150" s="22">
        <v>0</v>
      </c>
      <c r="AR150" s="22">
        <f t="shared" si="192"/>
        <v>43861.087758638023</v>
      </c>
      <c r="AS150" s="22">
        <f t="shared" si="193"/>
        <v>43748.102158638067</v>
      </c>
      <c r="AT150" s="32">
        <f t="shared" si="194"/>
        <v>7.945977106913138E-2</v>
      </c>
      <c r="AU150" s="32">
        <f t="shared" si="195"/>
        <v>7.9621059382561435E-2</v>
      </c>
      <c r="AV150" s="42"/>
      <c r="AW150" s="22">
        <v>551991.11661771731</v>
      </c>
      <c r="AX150" s="22">
        <v>2537.2095999999997</v>
      </c>
      <c r="AY150" s="22">
        <f t="shared" si="196"/>
        <v>549453.90701771737</v>
      </c>
      <c r="AZ150" s="26">
        <f t="shared" si="197"/>
        <v>112.98559999999998</v>
      </c>
      <c r="BA150" s="22">
        <v>0</v>
      </c>
      <c r="BB150" s="22">
        <f t="shared" si="198"/>
        <v>43861.087758638023</v>
      </c>
      <c r="BC150" s="22">
        <f t="shared" si="199"/>
        <v>43748.102158638067</v>
      </c>
      <c r="BD150" s="32">
        <f t="shared" si="200"/>
        <v>7.945977106913138E-2</v>
      </c>
      <c r="BE150" s="32">
        <f t="shared" si="201"/>
        <v>7.9621059382561435E-2</v>
      </c>
      <c r="BF150" s="11"/>
      <c r="BG150" s="22">
        <v>551991.11661771731</v>
      </c>
      <c r="BH150" s="22">
        <v>2537.2095999999997</v>
      </c>
      <c r="BI150" s="22">
        <f t="shared" si="202"/>
        <v>549453.90701771737</v>
      </c>
      <c r="BJ150" s="26">
        <f t="shared" si="203"/>
        <v>112.98559999999998</v>
      </c>
      <c r="BK150" s="22">
        <v>0</v>
      </c>
      <c r="BL150" s="22">
        <f t="shared" si="204"/>
        <v>43861.087758638023</v>
      </c>
      <c r="BM150" s="22">
        <f t="shared" si="205"/>
        <v>43748.102158638067</v>
      </c>
      <c r="BN150" s="32">
        <f t="shared" si="206"/>
        <v>7.945977106913138E-2</v>
      </c>
      <c r="BO150" s="32">
        <f t="shared" si="207"/>
        <v>7.9621059382561435E-2</v>
      </c>
      <c r="BP150" s="42"/>
      <c r="BQ150" s="22">
        <v>550711.7960637873</v>
      </c>
      <c r="BR150" s="22">
        <v>2537.2095999999997</v>
      </c>
      <c r="BS150" s="22">
        <f t="shared" si="208"/>
        <v>548174.58646378736</v>
      </c>
      <c r="BT150" s="26">
        <f t="shared" si="209"/>
        <v>112.98559999999998</v>
      </c>
      <c r="BU150" s="22">
        <v>0</v>
      </c>
      <c r="BV150" s="22">
        <f t="shared" si="210"/>
        <v>42581.767204708012</v>
      </c>
      <c r="BW150" s="22">
        <f t="shared" si="211"/>
        <v>42468.781604708056</v>
      </c>
      <c r="BX150" s="32">
        <f t="shared" si="212"/>
        <v>7.7321327614663787E-2</v>
      </c>
      <c r="BY150" s="32">
        <f t="shared" si="213"/>
        <v>7.7473094618758953E-2</v>
      </c>
      <c r="BZ150" s="42"/>
      <c r="CA150" s="22">
        <v>551668.06383515848</v>
      </c>
      <c r="CB150" s="22">
        <v>2537.2095999999997</v>
      </c>
      <c r="CC150" s="22">
        <f t="shared" si="214"/>
        <v>549130.85423515853</v>
      </c>
      <c r="CD150" s="26">
        <f t="shared" si="215"/>
        <v>112.98559999999998</v>
      </c>
      <c r="CE150" s="22">
        <v>0</v>
      </c>
      <c r="CF150" s="22">
        <f t="shared" si="216"/>
        <v>43538.034976079187</v>
      </c>
      <c r="CG150" s="22">
        <f t="shared" si="217"/>
        <v>43425.049376079231</v>
      </c>
      <c r="CH150" s="32">
        <f t="shared" si="218"/>
        <v>7.8920709445106832E-2</v>
      </c>
      <c r="CI150" s="32">
        <f t="shared" si="219"/>
        <v>7.9079601958557927E-2</v>
      </c>
      <c r="CJ150" s="42"/>
      <c r="CK150" s="22">
        <v>551345.01105259976</v>
      </c>
      <c r="CL150" s="22">
        <v>2537.2095999999997</v>
      </c>
      <c r="CM150" s="22">
        <f t="shared" si="220"/>
        <v>548807.80145259982</v>
      </c>
      <c r="CN150" s="26">
        <f t="shared" si="221"/>
        <v>112.98559999999998</v>
      </c>
      <c r="CO150" s="22">
        <v>0</v>
      </c>
      <c r="CP150" s="22">
        <f t="shared" si="222"/>
        <v>43214.982193520467</v>
      </c>
      <c r="CQ150" s="22">
        <f t="shared" si="223"/>
        <v>43101.996593520511</v>
      </c>
      <c r="CR150" s="32">
        <f t="shared" si="224"/>
        <v>7.8381016110069868E-2</v>
      </c>
      <c r="CS150" s="32">
        <f t="shared" si="225"/>
        <v>7.853750708251038E-2</v>
      </c>
      <c r="CT150" s="42"/>
      <c r="CU150" s="22">
        <v>551991.11661771731</v>
      </c>
      <c r="CV150" s="22">
        <v>2537.2095999999997</v>
      </c>
      <c r="CW150" s="22">
        <f t="shared" si="226"/>
        <v>549453.90701771737</v>
      </c>
      <c r="CX150" s="26">
        <f t="shared" si="227"/>
        <v>112.98559999999998</v>
      </c>
      <c r="CY150" s="22">
        <v>0</v>
      </c>
      <c r="CZ150" s="22">
        <f t="shared" si="228"/>
        <v>43861.087758638023</v>
      </c>
      <c r="DA150" s="22">
        <f t="shared" si="229"/>
        <v>43748.102158638067</v>
      </c>
      <c r="DB150" s="32">
        <f t="shared" si="230"/>
        <v>7.945977106913138E-2</v>
      </c>
      <c r="DC150" s="32">
        <f t="shared" si="231"/>
        <v>7.9621059382561435E-2</v>
      </c>
      <c r="DD150" s="42"/>
      <c r="DE150" s="22">
        <v>551991.11661771731</v>
      </c>
      <c r="DF150" s="22">
        <v>2537.2095999999997</v>
      </c>
      <c r="DG150" s="22">
        <f t="shared" si="232"/>
        <v>549453.90701771737</v>
      </c>
      <c r="DH150" s="26">
        <f t="shared" si="233"/>
        <v>112.98559999999998</v>
      </c>
      <c r="DI150" s="22">
        <v>0</v>
      </c>
      <c r="DJ150" s="22">
        <f t="shared" si="234"/>
        <v>43861.087758638023</v>
      </c>
      <c r="DK150" s="22">
        <f t="shared" si="235"/>
        <v>43748.102158638067</v>
      </c>
      <c r="DL150" s="32">
        <f t="shared" si="236"/>
        <v>7.945977106913138E-2</v>
      </c>
      <c r="DM150" s="32">
        <f t="shared" si="237"/>
        <v>7.9621059382561435E-2</v>
      </c>
      <c r="DN150" s="42"/>
      <c r="DO150" s="22">
        <v>551991.11661771731</v>
      </c>
      <c r="DP150" s="22">
        <v>2537.2095999999997</v>
      </c>
      <c r="DQ150" s="22">
        <f t="shared" si="238"/>
        <v>549453.90701771737</v>
      </c>
      <c r="DR150" s="26">
        <f t="shared" si="239"/>
        <v>112.98559999999998</v>
      </c>
      <c r="DS150" s="22">
        <v>0</v>
      </c>
      <c r="DT150" s="22">
        <f t="shared" si="240"/>
        <v>43861.087758638023</v>
      </c>
      <c r="DU150" s="22">
        <f t="shared" si="241"/>
        <v>43748.102158638067</v>
      </c>
      <c r="DV150" s="32">
        <f t="shared" si="242"/>
        <v>7.945977106913138E-2</v>
      </c>
      <c r="DW150" s="32">
        <f t="shared" si="243"/>
        <v>7.9621059382561435E-2</v>
      </c>
      <c r="DX150" s="42"/>
      <c r="DY150" s="22">
        <v>551991.11661771731</v>
      </c>
      <c r="DZ150" s="22">
        <v>2537.2095999999997</v>
      </c>
      <c r="EA150" s="22">
        <f t="shared" si="244"/>
        <v>549453.90701771737</v>
      </c>
      <c r="EB150" s="26">
        <f t="shared" si="245"/>
        <v>112.98559999999998</v>
      </c>
      <c r="EC150" s="22">
        <v>0</v>
      </c>
      <c r="ED150" s="22">
        <f t="shared" si="246"/>
        <v>43861.087758638023</v>
      </c>
      <c r="EE150" s="22">
        <f t="shared" si="247"/>
        <v>43748.102158638067</v>
      </c>
      <c r="EF150" s="32">
        <f t="shared" si="248"/>
        <v>7.945977106913138E-2</v>
      </c>
      <c r="EG150" s="32">
        <f t="shared" si="249"/>
        <v>7.9621059382561435E-2</v>
      </c>
      <c r="EH150" s="42"/>
      <c r="EI150" s="45">
        <v>-17099.000892292177</v>
      </c>
    </row>
    <row r="151" spans="1:139" x14ac:dyDescent="0.3">
      <c r="A151" s="20">
        <v>8913546</v>
      </c>
      <c r="B151" s="20" t="s">
        <v>262</v>
      </c>
      <c r="C151" s="21">
        <v>95</v>
      </c>
      <c r="D151" s="22">
        <v>489727.0076584426</v>
      </c>
      <c r="E151" s="22">
        <v>3668.94</v>
      </c>
      <c r="F151" s="22">
        <f t="shared" si="171"/>
        <v>486058.0676584426</v>
      </c>
      <c r="G151" s="11"/>
      <c r="H151" s="34">
        <v>95</v>
      </c>
      <c r="I151" s="22">
        <v>527776.03642111737</v>
      </c>
      <c r="J151" s="22">
        <v>3123.4388000000004</v>
      </c>
      <c r="K151" s="22">
        <f t="shared" si="172"/>
        <v>524652.59762111737</v>
      </c>
      <c r="L151" s="26">
        <f t="shared" si="173"/>
        <v>-545.5011999999997</v>
      </c>
      <c r="M151" s="22">
        <v>0</v>
      </c>
      <c r="N151" s="22">
        <f t="shared" si="174"/>
        <v>38049.028762674774</v>
      </c>
      <c r="O151" s="22">
        <f t="shared" si="175"/>
        <v>38594.529962674773</v>
      </c>
      <c r="P151" s="32">
        <f t="shared" si="176"/>
        <v>7.2093134467960382E-2</v>
      </c>
      <c r="Q151" s="32">
        <f t="shared" si="177"/>
        <v>7.3562067809575901E-2</v>
      </c>
      <c r="R151" s="11"/>
      <c r="S151" s="22">
        <v>527776.03642111737</v>
      </c>
      <c r="T151" s="22">
        <v>3123.4388000000004</v>
      </c>
      <c r="U151" s="22">
        <f t="shared" si="178"/>
        <v>524652.59762111737</v>
      </c>
      <c r="V151" s="26">
        <f t="shared" si="179"/>
        <v>-545.5011999999997</v>
      </c>
      <c r="W151" s="22">
        <v>0</v>
      </c>
      <c r="X151" s="22">
        <f t="shared" si="180"/>
        <v>38049.028762674774</v>
      </c>
      <c r="Y151" s="22">
        <f t="shared" si="181"/>
        <v>38594.529962674773</v>
      </c>
      <c r="Z151" s="32">
        <f t="shared" si="182"/>
        <v>7.2093134467960382E-2</v>
      </c>
      <c r="AA151" s="32">
        <f t="shared" si="183"/>
        <v>7.3562067809575901E-2</v>
      </c>
      <c r="AB151" s="42"/>
      <c r="AC151" s="22">
        <v>527776.03642111737</v>
      </c>
      <c r="AD151" s="22">
        <v>3123.4388000000004</v>
      </c>
      <c r="AE151" s="22">
        <f t="shared" si="184"/>
        <v>524652.59762111737</v>
      </c>
      <c r="AF151" s="26">
        <f t="shared" si="185"/>
        <v>-545.5011999999997</v>
      </c>
      <c r="AG151" s="22">
        <v>0</v>
      </c>
      <c r="AH151" s="22">
        <f t="shared" si="186"/>
        <v>38049.028762674774</v>
      </c>
      <c r="AI151" s="22">
        <f t="shared" si="187"/>
        <v>38594.529962674773</v>
      </c>
      <c r="AJ151" s="32">
        <f t="shared" si="188"/>
        <v>7.2093134467960382E-2</v>
      </c>
      <c r="AK151" s="32">
        <f t="shared" si="189"/>
        <v>7.3562067809575901E-2</v>
      </c>
      <c r="AL151" s="11"/>
      <c r="AM151" s="22">
        <v>527776.03642111737</v>
      </c>
      <c r="AN151" s="22">
        <v>3123.4388000000004</v>
      </c>
      <c r="AO151" s="22">
        <f t="shared" si="190"/>
        <v>524652.59762111737</v>
      </c>
      <c r="AP151" s="26">
        <f t="shared" si="191"/>
        <v>-545.5011999999997</v>
      </c>
      <c r="AQ151" s="22">
        <v>0</v>
      </c>
      <c r="AR151" s="22">
        <f t="shared" si="192"/>
        <v>38049.028762674774</v>
      </c>
      <c r="AS151" s="22">
        <f t="shared" si="193"/>
        <v>38594.529962674773</v>
      </c>
      <c r="AT151" s="32">
        <f t="shared" si="194"/>
        <v>7.2093134467960382E-2</v>
      </c>
      <c r="AU151" s="32">
        <f t="shared" si="195"/>
        <v>7.3562067809575901E-2</v>
      </c>
      <c r="AV151" s="42"/>
      <c r="AW151" s="22">
        <v>527776.03642111737</v>
      </c>
      <c r="AX151" s="22">
        <v>3123.4388000000004</v>
      </c>
      <c r="AY151" s="22">
        <f t="shared" si="196"/>
        <v>524652.59762111737</v>
      </c>
      <c r="AZ151" s="26">
        <f t="shared" si="197"/>
        <v>-545.5011999999997</v>
      </c>
      <c r="BA151" s="22">
        <v>0</v>
      </c>
      <c r="BB151" s="22">
        <f t="shared" si="198"/>
        <v>38049.028762674774</v>
      </c>
      <c r="BC151" s="22">
        <f t="shared" si="199"/>
        <v>38594.529962674773</v>
      </c>
      <c r="BD151" s="32">
        <f t="shared" si="200"/>
        <v>7.2093134467960382E-2</v>
      </c>
      <c r="BE151" s="32">
        <f t="shared" si="201"/>
        <v>7.3562067809575901E-2</v>
      </c>
      <c r="BF151" s="11"/>
      <c r="BG151" s="22">
        <v>527776.03642111737</v>
      </c>
      <c r="BH151" s="22">
        <v>3123.4388000000004</v>
      </c>
      <c r="BI151" s="22">
        <f t="shared" si="202"/>
        <v>524652.59762111737</v>
      </c>
      <c r="BJ151" s="26">
        <f t="shared" si="203"/>
        <v>-545.5011999999997</v>
      </c>
      <c r="BK151" s="22">
        <v>0</v>
      </c>
      <c r="BL151" s="22">
        <f t="shared" si="204"/>
        <v>38049.028762674774</v>
      </c>
      <c r="BM151" s="22">
        <f t="shared" si="205"/>
        <v>38594.529962674773</v>
      </c>
      <c r="BN151" s="32">
        <f t="shared" si="206"/>
        <v>7.2093134467960382E-2</v>
      </c>
      <c r="BO151" s="32">
        <f t="shared" si="207"/>
        <v>7.3562067809575901E-2</v>
      </c>
      <c r="BP151" s="42"/>
      <c r="BQ151" s="22">
        <v>526984.3152706601</v>
      </c>
      <c r="BR151" s="22">
        <v>3123.4388000000004</v>
      </c>
      <c r="BS151" s="22">
        <f t="shared" si="208"/>
        <v>523860.87647066009</v>
      </c>
      <c r="BT151" s="26">
        <f t="shared" si="209"/>
        <v>-545.5011999999997</v>
      </c>
      <c r="BU151" s="22">
        <v>0</v>
      </c>
      <c r="BV151" s="22">
        <f t="shared" si="210"/>
        <v>37257.307612217497</v>
      </c>
      <c r="BW151" s="22">
        <f t="shared" si="211"/>
        <v>37802.808812217496</v>
      </c>
      <c r="BX151" s="32">
        <f t="shared" si="212"/>
        <v>7.069908255823909E-2</v>
      </c>
      <c r="BY151" s="32">
        <f t="shared" si="213"/>
        <v>7.2161924110274195E-2</v>
      </c>
      <c r="BZ151" s="42"/>
      <c r="CA151" s="22">
        <v>527473.39312843443</v>
      </c>
      <c r="CB151" s="22">
        <v>3123.4388000000004</v>
      </c>
      <c r="CC151" s="22">
        <f t="shared" si="214"/>
        <v>524349.95432843443</v>
      </c>
      <c r="CD151" s="26">
        <f t="shared" si="215"/>
        <v>-545.5011999999997</v>
      </c>
      <c r="CE151" s="22">
        <v>0</v>
      </c>
      <c r="CF151" s="22">
        <f t="shared" si="216"/>
        <v>37746.38546999183</v>
      </c>
      <c r="CG151" s="22">
        <f t="shared" si="217"/>
        <v>38291.886669991829</v>
      </c>
      <c r="CH151" s="32">
        <f t="shared" si="218"/>
        <v>7.1560738345717786E-2</v>
      </c>
      <c r="CI151" s="32">
        <f t="shared" si="219"/>
        <v>7.3027348155364075E-2</v>
      </c>
      <c r="CJ151" s="42"/>
      <c r="CK151" s="22">
        <v>527170.74983575149</v>
      </c>
      <c r="CL151" s="22">
        <v>3123.4388000000004</v>
      </c>
      <c r="CM151" s="22">
        <f t="shared" si="220"/>
        <v>524047.31103575148</v>
      </c>
      <c r="CN151" s="26">
        <f t="shared" si="221"/>
        <v>-545.5011999999997</v>
      </c>
      <c r="CO151" s="22">
        <v>0</v>
      </c>
      <c r="CP151" s="22">
        <f t="shared" si="222"/>
        <v>37443.742177308886</v>
      </c>
      <c r="CQ151" s="22">
        <f t="shared" si="223"/>
        <v>37989.243377308885</v>
      </c>
      <c r="CR151" s="32">
        <f t="shared" si="224"/>
        <v>7.1027730937224962E-2</v>
      </c>
      <c r="CS151" s="32">
        <f t="shared" si="225"/>
        <v>7.2492010887767327E-2</v>
      </c>
      <c r="CT151" s="42"/>
      <c r="CU151" s="22">
        <v>527776.03642111737</v>
      </c>
      <c r="CV151" s="22">
        <v>3123.4388000000004</v>
      </c>
      <c r="CW151" s="22">
        <f t="shared" si="226"/>
        <v>524652.59762111737</v>
      </c>
      <c r="CX151" s="26">
        <f t="shared" si="227"/>
        <v>-545.5011999999997</v>
      </c>
      <c r="CY151" s="22">
        <v>0</v>
      </c>
      <c r="CZ151" s="22">
        <f t="shared" si="228"/>
        <v>38049.028762674774</v>
      </c>
      <c r="DA151" s="22">
        <f t="shared" si="229"/>
        <v>38594.529962674773</v>
      </c>
      <c r="DB151" s="32">
        <f t="shared" si="230"/>
        <v>7.2093134467960382E-2</v>
      </c>
      <c r="DC151" s="32">
        <f t="shared" si="231"/>
        <v>7.3562067809575901E-2</v>
      </c>
      <c r="DD151" s="42"/>
      <c r="DE151" s="22">
        <v>527776.03642111737</v>
      </c>
      <c r="DF151" s="22">
        <v>3123.4388000000004</v>
      </c>
      <c r="DG151" s="22">
        <f t="shared" si="232"/>
        <v>524652.59762111737</v>
      </c>
      <c r="DH151" s="26">
        <f t="shared" si="233"/>
        <v>-545.5011999999997</v>
      </c>
      <c r="DI151" s="22">
        <v>0</v>
      </c>
      <c r="DJ151" s="22">
        <f t="shared" si="234"/>
        <v>38049.028762674774</v>
      </c>
      <c r="DK151" s="22">
        <f t="shared" si="235"/>
        <v>38594.529962674773</v>
      </c>
      <c r="DL151" s="32">
        <f t="shared" si="236"/>
        <v>7.2093134467960382E-2</v>
      </c>
      <c r="DM151" s="32">
        <f t="shared" si="237"/>
        <v>7.3562067809575901E-2</v>
      </c>
      <c r="DN151" s="42"/>
      <c r="DO151" s="22">
        <v>527776.03642111737</v>
      </c>
      <c r="DP151" s="22">
        <v>3123.4388000000004</v>
      </c>
      <c r="DQ151" s="22">
        <f t="shared" si="238"/>
        <v>524652.59762111737</v>
      </c>
      <c r="DR151" s="26">
        <f t="shared" si="239"/>
        <v>-545.5011999999997</v>
      </c>
      <c r="DS151" s="22">
        <v>0</v>
      </c>
      <c r="DT151" s="22">
        <f t="shared" si="240"/>
        <v>38049.028762674774</v>
      </c>
      <c r="DU151" s="22">
        <f t="shared" si="241"/>
        <v>38594.529962674773</v>
      </c>
      <c r="DV151" s="32">
        <f t="shared" si="242"/>
        <v>7.2093134467960382E-2</v>
      </c>
      <c r="DW151" s="32">
        <f t="shared" si="243"/>
        <v>7.3562067809575901E-2</v>
      </c>
      <c r="DX151" s="42"/>
      <c r="DY151" s="22">
        <v>527776.03642111737</v>
      </c>
      <c r="DZ151" s="22">
        <v>3123.4388000000004</v>
      </c>
      <c r="EA151" s="22">
        <f t="shared" si="244"/>
        <v>524652.59762111737</v>
      </c>
      <c r="EB151" s="26">
        <f t="shared" si="245"/>
        <v>-545.5011999999997</v>
      </c>
      <c r="EC151" s="22">
        <v>0</v>
      </c>
      <c r="ED151" s="22">
        <f t="shared" si="246"/>
        <v>38049.028762674774</v>
      </c>
      <c r="EE151" s="22">
        <f t="shared" si="247"/>
        <v>38594.529962674773</v>
      </c>
      <c r="EF151" s="32">
        <f t="shared" si="248"/>
        <v>7.2093134467960382E-2</v>
      </c>
      <c r="EG151" s="32">
        <f t="shared" si="249"/>
        <v>7.3562067809575901E-2</v>
      </c>
      <c r="EH151" s="42"/>
      <c r="EI151" s="45">
        <v>-12409.361103785617</v>
      </c>
    </row>
    <row r="152" spans="1:139" x14ac:dyDescent="0.3">
      <c r="A152" s="20">
        <v>8913548</v>
      </c>
      <c r="B152" s="20" t="s">
        <v>320</v>
      </c>
      <c r="C152" s="21">
        <v>97</v>
      </c>
      <c r="D152" s="22">
        <v>514707.64269766025</v>
      </c>
      <c r="E152" s="22">
        <v>1976.4964</v>
      </c>
      <c r="F152" s="22">
        <f t="shared" si="171"/>
        <v>512731.14629766025</v>
      </c>
      <c r="G152" s="11"/>
      <c r="H152" s="34">
        <v>97</v>
      </c>
      <c r="I152" s="22">
        <v>543166.74296952086</v>
      </c>
      <c r="J152" s="22">
        <v>3039.1552999999994</v>
      </c>
      <c r="K152" s="22">
        <f t="shared" si="172"/>
        <v>540127.58766952087</v>
      </c>
      <c r="L152" s="26">
        <f t="shared" si="173"/>
        <v>1062.6588999999994</v>
      </c>
      <c r="M152" s="22">
        <v>0</v>
      </c>
      <c r="N152" s="22">
        <f t="shared" si="174"/>
        <v>28459.100271860603</v>
      </c>
      <c r="O152" s="22">
        <f t="shared" si="175"/>
        <v>27396.441371860623</v>
      </c>
      <c r="P152" s="32">
        <f t="shared" si="176"/>
        <v>5.2394776816182119E-2</v>
      </c>
      <c r="Q152" s="32">
        <f t="shared" si="177"/>
        <v>5.0722166386774598E-2</v>
      </c>
      <c r="R152" s="11"/>
      <c r="S152" s="22">
        <v>543166.74296952086</v>
      </c>
      <c r="T152" s="22">
        <v>3039.1552999999994</v>
      </c>
      <c r="U152" s="22">
        <f t="shared" si="178"/>
        <v>540127.58766952087</v>
      </c>
      <c r="V152" s="26">
        <f t="shared" si="179"/>
        <v>1062.6588999999994</v>
      </c>
      <c r="W152" s="22">
        <v>0</v>
      </c>
      <c r="X152" s="22">
        <f t="shared" si="180"/>
        <v>28459.100271860603</v>
      </c>
      <c r="Y152" s="22">
        <f t="shared" si="181"/>
        <v>27396.441371860623</v>
      </c>
      <c r="Z152" s="32">
        <f t="shared" si="182"/>
        <v>5.2394776816182119E-2</v>
      </c>
      <c r="AA152" s="32">
        <f t="shared" si="183"/>
        <v>5.0722166386774598E-2</v>
      </c>
      <c r="AB152" s="42"/>
      <c r="AC152" s="22">
        <v>543166.74296952086</v>
      </c>
      <c r="AD152" s="22">
        <v>3039.1552999999994</v>
      </c>
      <c r="AE152" s="22">
        <f t="shared" si="184"/>
        <v>540127.58766952087</v>
      </c>
      <c r="AF152" s="26">
        <f t="shared" si="185"/>
        <v>1062.6588999999994</v>
      </c>
      <c r="AG152" s="22">
        <v>0</v>
      </c>
      <c r="AH152" s="22">
        <f t="shared" si="186"/>
        <v>28459.100271860603</v>
      </c>
      <c r="AI152" s="22">
        <f t="shared" si="187"/>
        <v>27396.441371860623</v>
      </c>
      <c r="AJ152" s="32">
        <f t="shared" si="188"/>
        <v>5.2394776816182119E-2</v>
      </c>
      <c r="AK152" s="32">
        <f t="shared" si="189"/>
        <v>5.0722166386774598E-2</v>
      </c>
      <c r="AL152" s="11"/>
      <c r="AM152" s="22">
        <v>543166.74296952086</v>
      </c>
      <c r="AN152" s="22">
        <v>3039.1552999999994</v>
      </c>
      <c r="AO152" s="22">
        <f t="shared" si="190"/>
        <v>540127.58766952087</v>
      </c>
      <c r="AP152" s="26">
        <f t="shared" si="191"/>
        <v>1062.6588999999994</v>
      </c>
      <c r="AQ152" s="22">
        <v>0</v>
      </c>
      <c r="AR152" s="22">
        <f t="shared" si="192"/>
        <v>28459.100271860603</v>
      </c>
      <c r="AS152" s="22">
        <f t="shared" si="193"/>
        <v>27396.441371860623</v>
      </c>
      <c r="AT152" s="32">
        <f t="shared" si="194"/>
        <v>5.2394776816182119E-2</v>
      </c>
      <c r="AU152" s="32">
        <f t="shared" si="195"/>
        <v>5.0722166386774598E-2</v>
      </c>
      <c r="AV152" s="42"/>
      <c r="AW152" s="22">
        <v>543166.74296952086</v>
      </c>
      <c r="AX152" s="22">
        <v>3039.1552999999994</v>
      </c>
      <c r="AY152" s="22">
        <f t="shared" si="196"/>
        <v>540127.58766952087</v>
      </c>
      <c r="AZ152" s="26">
        <f t="shared" si="197"/>
        <v>1062.6588999999994</v>
      </c>
      <c r="BA152" s="22">
        <v>0</v>
      </c>
      <c r="BB152" s="22">
        <f t="shared" si="198"/>
        <v>28459.100271860603</v>
      </c>
      <c r="BC152" s="22">
        <f t="shared" si="199"/>
        <v>27396.441371860623</v>
      </c>
      <c r="BD152" s="32">
        <f t="shared" si="200"/>
        <v>5.2394776816182119E-2</v>
      </c>
      <c r="BE152" s="32">
        <f t="shared" si="201"/>
        <v>5.0722166386774598E-2</v>
      </c>
      <c r="BF152" s="11"/>
      <c r="BG152" s="22">
        <v>543166.74296952086</v>
      </c>
      <c r="BH152" s="22">
        <v>3039.1552999999994</v>
      </c>
      <c r="BI152" s="22">
        <f t="shared" si="202"/>
        <v>540127.58766952087</v>
      </c>
      <c r="BJ152" s="26">
        <f t="shared" si="203"/>
        <v>1062.6588999999994</v>
      </c>
      <c r="BK152" s="22">
        <v>0</v>
      </c>
      <c r="BL152" s="22">
        <f t="shared" si="204"/>
        <v>28459.100271860603</v>
      </c>
      <c r="BM152" s="22">
        <f t="shared" si="205"/>
        <v>27396.441371860623</v>
      </c>
      <c r="BN152" s="32">
        <f t="shared" si="206"/>
        <v>5.2394776816182119E-2</v>
      </c>
      <c r="BO152" s="32">
        <f t="shared" si="207"/>
        <v>5.0722166386774598E-2</v>
      </c>
      <c r="BP152" s="42"/>
      <c r="BQ152" s="22">
        <v>542120.6199015209</v>
      </c>
      <c r="BR152" s="22">
        <v>3039.1552999999994</v>
      </c>
      <c r="BS152" s="22">
        <f t="shared" si="208"/>
        <v>539081.46460152091</v>
      </c>
      <c r="BT152" s="26">
        <f t="shared" si="209"/>
        <v>1062.6588999999994</v>
      </c>
      <c r="BU152" s="22">
        <v>0</v>
      </c>
      <c r="BV152" s="22">
        <f t="shared" si="210"/>
        <v>27412.977203860646</v>
      </c>
      <c r="BW152" s="22">
        <f t="shared" si="211"/>
        <v>26350.318303860666</v>
      </c>
      <c r="BX152" s="32">
        <f t="shared" si="212"/>
        <v>5.0566195413929024E-2</v>
      </c>
      <c r="BY152" s="32">
        <f t="shared" si="213"/>
        <v>4.8880030262844106E-2</v>
      </c>
      <c r="BZ152" s="42"/>
      <c r="CA152" s="22">
        <v>542856.64383908606</v>
      </c>
      <c r="CB152" s="22">
        <v>3039.1552999999994</v>
      </c>
      <c r="CC152" s="22">
        <f t="shared" si="214"/>
        <v>539817.48853908607</v>
      </c>
      <c r="CD152" s="26">
        <f t="shared" si="215"/>
        <v>1062.6588999999994</v>
      </c>
      <c r="CE152" s="22">
        <v>0</v>
      </c>
      <c r="CF152" s="22">
        <f t="shared" si="216"/>
        <v>28149.001141425804</v>
      </c>
      <c r="CG152" s="22">
        <f t="shared" si="217"/>
        <v>27086.342241425824</v>
      </c>
      <c r="CH152" s="32">
        <f t="shared" si="218"/>
        <v>5.1853470821239041E-2</v>
      </c>
      <c r="CI152" s="32">
        <f t="shared" si="219"/>
        <v>5.0176852022208257E-2</v>
      </c>
      <c r="CJ152" s="42"/>
      <c r="CK152" s="22">
        <v>542546.54470865126</v>
      </c>
      <c r="CL152" s="22">
        <v>3039.1552999999994</v>
      </c>
      <c r="CM152" s="22">
        <f t="shared" si="220"/>
        <v>539507.38940865127</v>
      </c>
      <c r="CN152" s="26">
        <f t="shared" si="221"/>
        <v>1062.6588999999994</v>
      </c>
      <c r="CO152" s="22">
        <v>0</v>
      </c>
      <c r="CP152" s="22">
        <f t="shared" si="222"/>
        <v>27838.902010991005</v>
      </c>
      <c r="CQ152" s="22">
        <f t="shared" si="223"/>
        <v>26776.243110991025</v>
      </c>
      <c r="CR152" s="32">
        <f t="shared" si="224"/>
        <v>5.1311546046137961E-2</v>
      </c>
      <c r="CS152" s="32">
        <f t="shared" si="225"/>
        <v>4.9630910783891584E-2</v>
      </c>
      <c r="CT152" s="42"/>
      <c r="CU152" s="22">
        <v>543166.74296952086</v>
      </c>
      <c r="CV152" s="22">
        <v>3039.1552999999994</v>
      </c>
      <c r="CW152" s="22">
        <f t="shared" si="226"/>
        <v>540127.58766952087</v>
      </c>
      <c r="CX152" s="26">
        <f t="shared" si="227"/>
        <v>1062.6588999999994</v>
      </c>
      <c r="CY152" s="22">
        <v>0</v>
      </c>
      <c r="CZ152" s="22">
        <f t="shared" si="228"/>
        <v>28459.100271860603</v>
      </c>
      <c r="DA152" s="22">
        <f t="shared" si="229"/>
        <v>27396.441371860623</v>
      </c>
      <c r="DB152" s="32">
        <f t="shared" si="230"/>
        <v>5.2394776816182119E-2</v>
      </c>
      <c r="DC152" s="32">
        <f t="shared" si="231"/>
        <v>5.0722166386774598E-2</v>
      </c>
      <c r="DD152" s="42"/>
      <c r="DE152" s="22">
        <v>543166.74296952086</v>
      </c>
      <c r="DF152" s="22">
        <v>3039.1552999999994</v>
      </c>
      <c r="DG152" s="22">
        <f t="shared" si="232"/>
        <v>540127.58766952087</v>
      </c>
      <c r="DH152" s="26">
        <f t="shared" si="233"/>
        <v>1062.6588999999994</v>
      </c>
      <c r="DI152" s="22">
        <v>0</v>
      </c>
      <c r="DJ152" s="22">
        <f t="shared" si="234"/>
        <v>28459.100271860603</v>
      </c>
      <c r="DK152" s="22">
        <f t="shared" si="235"/>
        <v>27396.441371860623</v>
      </c>
      <c r="DL152" s="32">
        <f t="shared" si="236"/>
        <v>5.2394776816182119E-2</v>
      </c>
      <c r="DM152" s="32">
        <f t="shared" si="237"/>
        <v>5.0722166386774598E-2</v>
      </c>
      <c r="DN152" s="42"/>
      <c r="DO152" s="22">
        <v>543166.74296952086</v>
      </c>
      <c r="DP152" s="22">
        <v>3039.1552999999994</v>
      </c>
      <c r="DQ152" s="22">
        <f t="shared" si="238"/>
        <v>540127.58766952087</v>
      </c>
      <c r="DR152" s="26">
        <f t="shared" si="239"/>
        <v>1062.6588999999994</v>
      </c>
      <c r="DS152" s="22">
        <v>0</v>
      </c>
      <c r="DT152" s="22">
        <f t="shared" si="240"/>
        <v>28459.100271860603</v>
      </c>
      <c r="DU152" s="22">
        <f t="shared" si="241"/>
        <v>27396.441371860623</v>
      </c>
      <c r="DV152" s="32">
        <f t="shared" si="242"/>
        <v>5.2394776816182119E-2</v>
      </c>
      <c r="DW152" s="32">
        <f t="shared" si="243"/>
        <v>5.0722166386774598E-2</v>
      </c>
      <c r="DX152" s="42"/>
      <c r="DY152" s="22">
        <v>543166.74296952086</v>
      </c>
      <c r="DZ152" s="22">
        <v>3039.1552999999994</v>
      </c>
      <c r="EA152" s="22">
        <f t="shared" si="244"/>
        <v>540127.58766952087</v>
      </c>
      <c r="EB152" s="26">
        <f t="shared" si="245"/>
        <v>1062.6588999999994</v>
      </c>
      <c r="EC152" s="22">
        <v>0</v>
      </c>
      <c r="ED152" s="22">
        <f t="shared" si="246"/>
        <v>28459.100271860603</v>
      </c>
      <c r="EE152" s="22">
        <f t="shared" si="247"/>
        <v>27396.441371860623</v>
      </c>
      <c r="EF152" s="32">
        <f t="shared" si="248"/>
        <v>5.2394776816182119E-2</v>
      </c>
      <c r="EG152" s="32">
        <f t="shared" si="249"/>
        <v>5.0722166386774598E-2</v>
      </c>
      <c r="EH152" s="42"/>
      <c r="EI152" s="45">
        <v>0</v>
      </c>
    </row>
    <row r="153" spans="1:139" x14ac:dyDescent="0.3">
      <c r="A153" s="20">
        <v>8913566</v>
      </c>
      <c r="B153" s="20" t="s">
        <v>263</v>
      </c>
      <c r="C153" s="21">
        <v>196</v>
      </c>
      <c r="D153" s="22">
        <v>901271.53599999996</v>
      </c>
      <c r="E153" s="22">
        <v>65331.536</v>
      </c>
      <c r="F153" s="22">
        <f t="shared" si="171"/>
        <v>835940</v>
      </c>
      <c r="G153" s="11"/>
      <c r="H153" s="34">
        <v>196</v>
      </c>
      <c r="I153" s="22">
        <v>888379.23991935479</v>
      </c>
      <c r="J153" s="22">
        <v>16666.6188</v>
      </c>
      <c r="K153" s="22">
        <f t="shared" si="172"/>
        <v>871712.62111935474</v>
      </c>
      <c r="L153" s="26">
        <f t="shared" si="173"/>
        <v>-48664.917199999996</v>
      </c>
      <c r="M153" s="22">
        <v>0</v>
      </c>
      <c r="N153" s="22">
        <f t="shared" si="174"/>
        <v>-12892.296080645174</v>
      </c>
      <c r="O153" s="22">
        <f t="shared" si="175"/>
        <v>35772.621119354735</v>
      </c>
      <c r="P153" s="32">
        <f t="shared" si="176"/>
        <v>-1.4512153707931659E-2</v>
      </c>
      <c r="Q153" s="32">
        <f t="shared" si="177"/>
        <v>4.1037172403698342E-2</v>
      </c>
      <c r="R153" s="11"/>
      <c r="S153" s="22">
        <v>888379.23991935479</v>
      </c>
      <c r="T153" s="22">
        <v>16666.6188</v>
      </c>
      <c r="U153" s="22">
        <f t="shared" si="178"/>
        <v>871712.62111935474</v>
      </c>
      <c r="V153" s="26">
        <f t="shared" si="179"/>
        <v>-48664.917199999996</v>
      </c>
      <c r="W153" s="22">
        <v>0</v>
      </c>
      <c r="X153" s="22">
        <f t="shared" si="180"/>
        <v>-12892.296080645174</v>
      </c>
      <c r="Y153" s="22">
        <f t="shared" si="181"/>
        <v>35772.621119354735</v>
      </c>
      <c r="Z153" s="32">
        <f t="shared" si="182"/>
        <v>-1.4512153707931659E-2</v>
      </c>
      <c r="AA153" s="32">
        <f t="shared" si="183"/>
        <v>4.1037172403698342E-2</v>
      </c>
      <c r="AB153" s="42"/>
      <c r="AC153" s="22">
        <v>888379.23991935479</v>
      </c>
      <c r="AD153" s="22">
        <v>16666.6188</v>
      </c>
      <c r="AE153" s="22">
        <f t="shared" si="184"/>
        <v>871712.62111935474</v>
      </c>
      <c r="AF153" s="26">
        <f t="shared" si="185"/>
        <v>-48664.917199999996</v>
      </c>
      <c r="AG153" s="22">
        <v>0</v>
      </c>
      <c r="AH153" s="22">
        <f t="shared" si="186"/>
        <v>-12892.296080645174</v>
      </c>
      <c r="AI153" s="22">
        <f t="shared" si="187"/>
        <v>35772.621119354735</v>
      </c>
      <c r="AJ153" s="32">
        <f t="shared" si="188"/>
        <v>-1.4512153707931659E-2</v>
      </c>
      <c r="AK153" s="32">
        <f t="shared" si="189"/>
        <v>4.1037172403698342E-2</v>
      </c>
      <c r="AL153" s="11"/>
      <c r="AM153" s="22">
        <v>888379.23991935479</v>
      </c>
      <c r="AN153" s="22">
        <v>16666.6188</v>
      </c>
      <c r="AO153" s="22">
        <f t="shared" si="190"/>
        <v>871712.62111935474</v>
      </c>
      <c r="AP153" s="26">
        <f t="shared" si="191"/>
        <v>-48664.917199999996</v>
      </c>
      <c r="AQ153" s="22">
        <v>0</v>
      </c>
      <c r="AR153" s="22">
        <f t="shared" si="192"/>
        <v>-12892.296080645174</v>
      </c>
      <c r="AS153" s="22">
        <f t="shared" si="193"/>
        <v>35772.621119354735</v>
      </c>
      <c r="AT153" s="32">
        <f t="shared" si="194"/>
        <v>-1.4512153707931659E-2</v>
      </c>
      <c r="AU153" s="32">
        <f t="shared" si="195"/>
        <v>4.1037172403698342E-2</v>
      </c>
      <c r="AV153" s="42"/>
      <c r="AW153" s="22">
        <v>888379.23991935479</v>
      </c>
      <c r="AX153" s="22">
        <v>16666.6188</v>
      </c>
      <c r="AY153" s="22">
        <f t="shared" si="196"/>
        <v>871712.62111935474</v>
      </c>
      <c r="AZ153" s="26">
        <f t="shared" si="197"/>
        <v>-48664.917199999996</v>
      </c>
      <c r="BA153" s="22">
        <v>0</v>
      </c>
      <c r="BB153" s="22">
        <f t="shared" si="198"/>
        <v>-12892.296080645174</v>
      </c>
      <c r="BC153" s="22">
        <f t="shared" si="199"/>
        <v>35772.621119354735</v>
      </c>
      <c r="BD153" s="32">
        <f t="shared" si="200"/>
        <v>-1.4512153707931659E-2</v>
      </c>
      <c r="BE153" s="32">
        <f t="shared" si="201"/>
        <v>4.1037172403698342E-2</v>
      </c>
      <c r="BF153" s="11"/>
      <c r="BG153" s="22">
        <v>888379.23991935479</v>
      </c>
      <c r="BH153" s="22">
        <v>16666.6188</v>
      </c>
      <c r="BI153" s="22">
        <f t="shared" si="202"/>
        <v>871712.62111935474</v>
      </c>
      <c r="BJ153" s="26">
        <f t="shared" si="203"/>
        <v>-48664.917199999996</v>
      </c>
      <c r="BK153" s="22">
        <v>0</v>
      </c>
      <c r="BL153" s="22">
        <f t="shared" si="204"/>
        <v>-12892.296080645174</v>
      </c>
      <c r="BM153" s="22">
        <f t="shared" si="205"/>
        <v>35772.621119354735</v>
      </c>
      <c r="BN153" s="32">
        <f t="shared" si="206"/>
        <v>-1.4512153707931659E-2</v>
      </c>
      <c r="BO153" s="32">
        <f t="shared" si="207"/>
        <v>4.1037172403698342E-2</v>
      </c>
      <c r="BP153" s="42"/>
      <c r="BQ153" s="22">
        <v>886471.81094193552</v>
      </c>
      <c r="BR153" s="22">
        <v>16666.6188</v>
      </c>
      <c r="BS153" s="22">
        <f t="shared" si="208"/>
        <v>869805.19214193546</v>
      </c>
      <c r="BT153" s="26">
        <f t="shared" si="209"/>
        <v>-48664.917199999996</v>
      </c>
      <c r="BU153" s="22">
        <v>0</v>
      </c>
      <c r="BV153" s="22">
        <f t="shared" si="210"/>
        <v>-14799.725058064447</v>
      </c>
      <c r="BW153" s="22">
        <f t="shared" si="211"/>
        <v>33865.192141935462</v>
      </c>
      <c r="BX153" s="32">
        <f t="shared" si="212"/>
        <v>-1.6695088185983885E-2</v>
      </c>
      <c r="BY153" s="32">
        <f t="shared" si="213"/>
        <v>3.8934226247305859E-2</v>
      </c>
      <c r="BZ153" s="42"/>
      <c r="CA153" s="22">
        <v>887824.07862903224</v>
      </c>
      <c r="CB153" s="22">
        <v>16666.6188</v>
      </c>
      <c r="CC153" s="22">
        <f t="shared" si="214"/>
        <v>871157.45982903219</v>
      </c>
      <c r="CD153" s="26">
        <f t="shared" si="215"/>
        <v>-48664.917199999996</v>
      </c>
      <c r="CE153" s="22">
        <v>0</v>
      </c>
      <c r="CF153" s="22">
        <f t="shared" si="216"/>
        <v>-13447.457370967721</v>
      </c>
      <c r="CG153" s="22">
        <f t="shared" si="217"/>
        <v>35217.459829032188</v>
      </c>
      <c r="CH153" s="32">
        <f t="shared" si="218"/>
        <v>-1.5146533749944168E-2</v>
      </c>
      <c r="CI153" s="32">
        <f t="shared" si="219"/>
        <v>4.0426055510038042E-2</v>
      </c>
      <c r="CJ153" s="42"/>
      <c r="CK153" s="22">
        <v>887268.9173387097</v>
      </c>
      <c r="CL153" s="22">
        <v>16666.6188</v>
      </c>
      <c r="CM153" s="22">
        <f t="shared" si="220"/>
        <v>870602.29853870964</v>
      </c>
      <c r="CN153" s="26">
        <f t="shared" si="221"/>
        <v>-48664.917199999996</v>
      </c>
      <c r="CO153" s="22">
        <v>0</v>
      </c>
      <c r="CP153" s="22">
        <f t="shared" si="222"/>
        <v>-14002.618661290267</v>
      </c>
      <c r="CQ153" s="22">
        <f t="shared" si="223"/>
        <v>34662.298538709641</v>
      </c>
      <c r="CR153" s="32">
        <f t="shared" si="224"/>
        <v>-1.5781707651035464E-2</v>
      </c>
      <c r="CS153" s="32">
        <f t="shared" si="225"/>
        <v>3.9814159228490076E-2</v>
      </c>
      <c r="CT153" s="42"/>
      <c r="CU153" s="22">
        <v>888379.23991935479</v>
      </c>
      <c r="CV153" s="22">
        <v>16666.6188</v>
      </c>
      <c r="CW153" s="22">
        <f t="shared" si="226"/>
        <v>871712.62111935474</v>
      </c>
      <c r="CX153" s="26">
        <f t="shared" si="227"/>
        <v>-48664.917199999996</v>
      </c>
      <c r="CY153" s="22">
        <v>0</v>
      </c>
      <c r="CZ153" s="22">
        <f t="shared" si="228"/>
        <v>-12892.296080645174</v>
      </c>
      <c r="DA153" s="22">
        <f t="shared" si="229"/>
        <v>35772.621119354735</v>
      </c>
      <c r="DB153" s="32">
        <f t="shared" si="230"/>
        <v>-1.4512153707931659E-2</v>
      </c>
      <c r="DC153" s="32">
        <f t="shared" si="231"/>
        <v>4.1037172403698342E-2</v>
      </c>
      <c r="DD153" s="42"/>
      <c r="DE153" s="22">
        <v>888379.23991935479</v>
      </c>
      <c r="DF153" s="22">
        <v>16666.6188</v>
      </c>
      <c r="DG153" s="22">
        <f t="shared" si="232"/>
        <v>871712.62111935474</v>
      </c>
      <c r="DH153" s="26">
        <f t="shared" si="233"/>
        <v>-48664.917199999996</v>
      </c>
      <c r="DI153" s="22">
        <v>0</v>
      </c>
      <c r="DJ153" s="22">
        <f t="shared" si="234"/>
        <v>-12892.296080645174</v>
      </c>
      <c r="DK153" s="22">
        <f t="shared" si="235"/>
        <v>35772.621119354735</v>
      </c>
      <c r="DL153" s="32">
        <f t="shared" si="236"/>
        <v>-1.4512153707931659E-2</v>
      </c>
      <c r="DM153" s="32">
        <f t="shared" si="237"/>
        <v>4.1037172403698342E-2</v>
      </c>
      <c r="DN153" s="42"/>
      <c r="DO153" s="22">
        <v>888379.23991935479</v>
      </c>
      <c r="DP153" s="22">
        <v>16666.6188</v>
      </c>
      <c r="DQ153" s="22">
        <f t="shared" si="238"/>
        <v>871712.62111935474</v>
      </c>
      <c r="DR153" s="26">
        <f t="shared" si="239"/>
        <v>-48664.917199999996</v>
      </c>
      <c r="DS153" s="22">
        <v>0</v>
      </c>
      <c r="DT153" s="22">
        <f t="shared" si="240"/>
        <v>-12892.296080645174</v>
      </c>
      <c r="DU153" s="22">
        <f t="shared" si="241"/>
        <v>35772.621119354735</v>
      </c>
      <c r="DV153" s="32">
        <f t="shared" si="242"/>
        <v>-1.4512153707931659E-2</v>
      </c>
      <c r="DW153" s="32">
        <f t="shared" si="243"/>
        <v>4.1037172403698342E-2</v>
      </c>
      <c r="DX153" s="42"/>
      <c r="DY153" s="22">
        <v>888379.23991935479</v>
      </c>
      <c r="DZ153" s="22">
        <v>16666.6188</v>
      </c>
      <c r="EA153" s="22">
        <f t="shared" si="244"/>
        <v>871712.62111935474</v>
      </c>
      <c r="EB153" s="26">
        <f t="shared" si="245"/>
        <v>-48664.917199999996</v>
      </c>
      <c r="EC153" s="22">
        <v>0</v>
      </c>
      <c r="ED153" s="22">
        <f t="shared" si="246"/>
        <v>-12892.296080645174</v>
      </c>
      <c r="EE153" s="22">
        <f t="shared" si="247"/>
        <v>35772.621119354735</v>
      </c>
      <c r="EF153" s="32">
        <f t="shared" si="248"/>
        <v>-1.4512153707931659E-2</v>
      </c>
      <c r="EG153" s="32">
        <f t="shared" si="249"/>
        <v>4.1037172403698342E-2</v>
      </c>
      <c r="EH153" s="42"/>
      <c r="EI153" s="45">
        <v>0</v>
      </c>
    </row>
    <row r="154" spans="1:139" x14ac:dyDescent="0.3">
      <c r="A154" s="20">
        <v>8913568</v>
      </c>
      <c r="B154" s="20" t="s">
        <v>264</v>
      </c>
      <c r="C154" s="21">
        <v>103</v>
      </c>
      <c r="D154" s="22">
        <v>510202.80338047096</v>
      </c>
      <c r="E154" s="22">
        <v>2073.5359999999996</v>
      </c>
      <c r="F154" s="22">
        <f t="shared" si="171"/>
        <v>508129.26738047093</v>
      </c>
      <c r="G154" s="11"/>
      <c r="H154" s="34">
        <v>103</v>
      </c>
      <c r="I154" s="22">
        <v>537168.4797268362</v>
      </c>
      <c r="J154" s="22">
        <v>2170.2000000000003</v>
      </c>
      <c r="K154" s="22">
        <f t="shared" si="172"/>
        <v>534998.27972683625</v>
      </c>
      <c r="L154" s="26">
        <f t="shared" si="173"/>
        <v>96.664000000000669</v>
      </c>
      <c r="M154" s="22">
        <v>0</v>
      </c>
      <c r="N154" s="22">
        <f t="shared" si="174"/>
        <v>26965.676346365246</v>
      </c>
      <c r="O154" s="22">
        <f t="shared" si="175"/>
        <v>26869.012346365314</v>
      </c>
      <c r="P154" s="32">
        <f t="shared" si="176"/>
        <v>5.0199662422631304E-2</v>
      </c>
      <c r="Q154" s="32">
        <f t="shared" si="177"/>
        <v>5.0222614472862068E-2</v>
      </c>
      <c r="R154" s="11"/>
      <c r="S154" s="22">
        <v>537168.4797268362</v>
      </c>
      <c r="T154" s="22">
        <v>2170.2000000000003</v>
      </c>
      <c r="U154" s="22">
        <f t="shared" si="178"/>
        <v>534998.27972683625</v>
      </c>
      <c r="V154" s="26">
        <f t="shared" si="179"/>
        <v>96.664000000000669</v>
      </c>
      <c r="W154" s="22">
        <v>0</v>
      </c>
      <c r="X154" s="22">
        <f t="shared" si="180"/>
        <v>26965.676346365246</v>
      </c>
      <c r="Y154" s="22">
        <f t="shared" si="181"/>
        <v>26869.012346365314</v>
      </c>
      <c r="Z154" s="32">
        <f t="shared" si="182"/>
        <v>5.0199662422631304E-2</v>
      </c>
      <c r="AA154" s="32">
        <f t="shared" si="183"/>
        <v>5.0222614472862068E-2</v>
      </c>
      <c r="AB154" s="42"/>
      <c r="AC154" s="22">
        <v>537168.4797268362</v>
      </c>
      <c r="AD154" s="22">
        <v>2170.2000000000003</v>
      </c>
      <c r="AE154" s="22">
        <f t="shared" si="184"/>
        <v>534998.27972683625</v>
      </c>
      <c r="AF154" s="26">
        <f t="shared" si="185"/>
        <v>96.664000000000669</v>
      </c>
      <c r="AG154" s="22">
        <v>0</v>
      </c>
      <c r="AH154" s="22">
        <f t="shared" si="186"/>
        <v>26965.676346365246</v>
      </c>
      <c r="AI154" s="22">
        <f t="shared" si="187"/>
        <v>26869.012346365314</v>
      </c>
      <c r="AJ154" s="32">
        <f t="shared" si="188"/>
        <v>5.0199662422631304E-2</v>
      </c>
      <c r="AK154" s="32">
        <f t="shared" si="189"/>
        <v>5.0222614472862068E-2</v>
      </c>
      <c r="AL154" s="11"/>
      <c r="AM154" s="22">
        <v>537168.4797268362</v>
      </c>
      <c r="AN154" s="22">
        <v>2170.2000000000003</v>
      </c>
      <c r="AO154" s="22">
        <f t="shared" si="190"/>
        <v>534998.27972683625</v>
      </c>
      <c r="AP154" s="26">
        <f t="shared" si="191"/>
        <v>96.664000000000669</v>
      </c>
      <c r="AQ154" s="22">
        <v>0</v>
      </c>
      <c r="AR154" s="22">
        <f t="shared" si="192"/>
        <v>26965.676346365246</v>
      </c>
      <c r="AS154" s="22">
        <f t="shared" si="193"/>
        <v>26869.012346365314</v>
      </c>
      <c r="AT154" s="32">
        <f t="shared" si="194"/>
        <v>5.0199662422631304E-2</v>
      </c>
      <c r="AU154" s="32">
        <f t="shared" si="195"/>
        <v>5.0222614472862068E-2</v>
      </c>
      <c r="AV154" s="42"/>
      <c r="AW154" s="22">
        <v>537168.4797268362</v>
      </c>
      <c r="AX154" s="22">
        <v>2170.2000000000003</v>
      </c>
      <c r="AY154" s="22">
        <f t="shared" si="196"/>
        <v>534998.27972683625</v>
      </c>
      <c r="AZ154" s="26">
        <f t="shared" si="197"/>
        <v>96.664000000000669</v>
      </c>
      <c r="BA154" s="22">
        <v>0</v>
      </c>
      <c r="BB154" s="22">
        <f t="shared" si="198"/>
        <v>26965.676346365246</v>
      </c>
      <c r="BC154" s="22">
        <f t="shared" si="199"/>
        <v>26869.012346365314</v>
      </c>
      <c r="BD154" s="32">
        <f t="shared" si="200"/>
        <v>5.0199662422631304E-2</v>
      </c>
      <c r="BE154" s="32">
        <f t="shared" si="201"/>
        <v>5.0222614472862068E-2</v>
      </c>
      <c r="BF154" s="11"/>
      <c r="BG154" s="22">
        <v>537168.4797268362</v>
      </c>
      <c r="BH154" s="22">
        <v>2170.2000000000003</v>
      </c>
      <c r="BI154" s="22">
        <f t="shared" si="202"/>
        <v>534998.27972683625</v>
      </c>
      <c r="BJ154" s="26">
        <f t="shared" si="203"/>
        <v>96.664000000000669</v>
      </c>
      <c r="BK154" s="22">
        <v>0</v>
      </c>
      <c r="BL154" s="22">
        <f t="shared" si="204"/>
        <v>26965.676346365246</v>
      </c>
      <c r="BM154" s="22">
        <f t="shared" si="205"/>
        <v>26869.012346365314</v>
      </c>
      <c r="BN154" s="32">
        <f t="shared" si="206"/>
        <v>5.0199662422631304E-2</v>
      </c>
      <c r="BO154" s="32">
        <f t="shared" si="207"/>
        <v>5.0222614472862068E-2</v>
      </c>
      <c r="BP154" s="42"/>
      <c r="BQ154" s="22">
        <v>535766.22777265275</v>
      </c>
      <c r="BR154" s="22">
        <v>2170.2000000000003</v>
      </c>
      <c r="BS154" s="22">
        <f t="shared" si="208"/>
        <v>533596.0277726528</v>
      </c>
      <c r="BT154" s="26">
        <f t="shared" si="209"/>
        <v>96.664000000000669</v>
      </c>
      <c r="BU154" s="22">
        <v>0</v>
      </c>
      <c r="BV154" s="22">
        <f t="shared" si="210"/>
        <v>25563.424392181798</v>
      </c>
      <c r="BW154" s="22">
        <f t="shared" si="211"/>
        <v>25466.760392181866</v>
      </c>
      <c r="BX154" s="32">
        <f t="shared" si="212"/>
        <v>4.7713765943137032E-2</v>
      </c>
      <c r="BY154" s="32">
        <f t="shared" si="213"/>
        <v>4.7726667866111606E-2</v>
      </c>
      <c r="BZ154" s="42"/>
      <c r="CA154" s="22">
        <v>536773.8105443276</v>
      </c>
      <c r="CB154" s="22">
        <v>2170.2000000000003</v>
      </c>
      <c r="CC154" s="22">
        <f t="shared" si="214"/>
        <v>534603.61054432765</v>
      </c>
      <c r="CD154" s="26">
        <f t="shared" si="215"/>
        <v>96.664000000000669</v>
      </c>
      <c r="CE154" s="22">
        <v>0</v>
      </c>
      <c r="CF154" s="22">
        <f t="shared" si="216"/>
        <v>26571.007163856644</v>
      </c>
      <c r="CG154" s="22">
        <f t="shared" si="217"/>
        <v>26474.343163856713</v>
      </c>
      <c r="CH154" s="32">
        <f t="shared" si="218"/>
        <v>4.9501310685988412E-2</v>
      </c>
      <c r="CI154" s="32">
        <f t="shared" si="219"/>
        <v>4.9521444752123583E-2</v>
      </c>
      <c r="CJ154" s="42"/>
      <c r="CK154" s="22">
        <v>536379.14136181888</v>
      </c>
      <c r="CL154" s="22">
        <v>2170.2000000000003</v>
      </c>
      <c r="CM154" s="22">
        <f t="shared" si="220"/>
        <v>534208.94136181893</v>
      </c>
      <c r="CN154" s="26">
        <f t="shared" si="221"/>
        <v>96.664000000000669</v>
      </c>
      <c r="CO154" s="22">
        <v>0</v>
      </c>
      <c r="CP154" s="22">
        <f t="shared" si="222"/>
        <v>26176.337981347926</v>
      </c>
      <c r="CQ154" s="22">
        <f t="shared" si="223"/>
        <v>26079.673981347994</v>
      </c>
      <c r="CR154" s="32">
        <f t="shared" si="224"/>
        <v>4.8801931251257334E-2</v>
      </c>
      <c r="CS154" s="32">
        <f t="shared" si="225"/>
        <v>4.8819238994512203E-2</v>
      </c>
      <c r="CT154" s="42"/>
      <c r="CU154" s="22">
        <v>537168.4797268362</v>
      </c>
      <c r="CV154" s="22">
        <v>2170.2000000000003</v>
      </c>
      <c r="CW154" s="22">
        <f t="shared" si="226"/>
        <v>534998.27972683625</v>
      </c>
      <c r="CX154" s="26">
        <f t="shared" si="227"/>
        <v>96.664000000000669</v>
      </c>
      <c r="CY154" s="22">
        <v>0</v>
      </c>
      <c r="CZ154" s="22">
        <f t="shared" si="228"/>
        <v>26965.676346365246</v>
      </c>
      <c r="DA154" s="22">
        <f t="shared" si="229"/>
        <v>26869.012346365314</v>
      </c>
      <c r="DB154" s="32">
        <f t="shared" si="230"/>
        <v>5.0199662422631304E-2</v>
      </c>
      <c r="DC154" s="32">
        <f t="shared" si="231"/>
        <v>5.0222614472862068E-2</v>
      </c>
      <c r="DD154" s="42"/>
      <c r="DE154" s="22">
        <v>537168.4797268362</v>
      </c>
      <c r="DF154" s="22">
        <v>2170.2000000000003</v>
      </c>
      <c r="DG154" s="22">
        <f t="shared" si="232"/>
        <v>534998.27972683625</v>
      </c>
      <c r="DH154" s="26">
        <f t="shared" si="233"/>
        <v>96.664000000000669</v>
      </c>
      <c r="DI154" s="22">
        <v>0</v>
      </c>
      <c r="DJ154" s="22">
        <f t="shared" si="234"/>
        <v>26965.676346365246</v>
      </c>
      <c r="DK154" s="22">
        <f t="shared" si="235"/>
        <v>26869.012346365314</v>
      </c>
      <c r="DL154" s="32">
        <f t="shared" si="236"/>
        <v>5.0199662422631304E-2</v>
      </c>
      <c r="DM154" s="32">
        <f t="shared" si="237"/>
        <v>5.0222614472862068E-2</v>
      </c>
      <c r="DN154" s="42"/>
      <c r="DO154" s="22">
        <v>537168.4797268362</v>
      </c>
      <c r="DP154" s="22">
        <v>2170.2000000000003</v>
      </c>
      <c r="DQ154" s="22">
        <f t="shared" si="238"/>
        <v>534998.27972683625</v>
      </c>
      <c r="DR154" s="26">
        <f t="shared" si="239"/>
        <v>96.664000000000669</v>
      </c>
      <c r="DS154" s="22">
        <v>0</v>
      </c>
      <c r="DT154" s="22">
        <f t="shared" si="240"/>
        <v>26965.676346365246</v>
      </c>
      <c r="DU154" s="22">
        <f t="shared" si="241"/>
        <v>26869.012346365314</v>
      </c>
      <c r="DV154" s="32">
        <f t="shared" si="242"/>
        <v>5.0199662422631304E-2</v>
      </c>
      <c r="DW154" s="32">
        <f t="shared" si="243"/>
        <v>5.0222614472862068E-2</v>
      </c>
      <c r="DX154" s="42"/>
      <c r="DY154" s="22">
        <v>537168.4797268362</v>
      </c>
      <c r="DZ154" s="22">
        <v>2170.2000000000003</v>
      </c>
      <c r="EA154" s="22">
        <f t="shared" si="244"/>
        <v>534998.27972683625</v>
      </c>
      <c r="EB154" s="26">
        <f t="shared" si="245"/>
        <v>96.664000000000669</v>
      </c>
      <c r="EC154" s="22">
        <v>0</v>
      </c>
      <c r="ED154" s="22">
        <f t="shared" si="246"/>
        <v>26965.676346365246</v>
      </c>
      <c r="EE154" s="22">
        <f t="shared" si="247"/>
        <v>26869.012346365314</v>
      </c>
      <c r="EF154" s="32">
        <f t="shared" si="248"/>
        <v>5.0199662422631304E-2</v>
      </c>
      <c r="EG154" s="32">
        <f t="shared" si="249"/>
        <v>5.0222614472862068E-2</v>
      </c>
      <c r="EH154" s="42"/>
      <c r="EI154" s="45">
        <v>0</v>
      </c>
    </row>
    <row r="155" spans="1:139" x14ac:dyDescent="0.3">
      <c r="A155" s="20">
        <v>8913586</v>
      </c>
      <c r="B155" s="20" t="s">
        <v>265</v>
      </c>
      <c r="C155" s="21">
        <v>77</v>
      </c>
      <c r="D155" s="22">
        <v>440140.5602881739</v>
      </c>
      <c r="E155" s="22">
        <v>2521.5438999999997</v>
      </c>
      <c r="F155" s="22">
        <f t="shared" si="171"/>
        <v>437619.01638817391</v>
      </c>
      <c r="G155" s="11"/>
      <c r="H155" s="34">
        <v>77</v>
      </c>
      <c r="I155" s="22">
        <v>451764.87010000006</v>
      </c>
      <c r="J155" s="22">
        <v>2539.7937000000002</v>
      </c>
      <c r="K155" s="22">
        <f t="shared" si="172"/>
        <v>449225.07640000008</v>
      </c>
      <c r="L155" s="26">
        <f t="shared" si="173"/>
        <v>18.249800000000505</v>
      </c>
      <c r="M155" s="22">
        <v>42847.788680769241</v>
      </c>
      <c r="N155" s="22">
        <f t="shared" si="174"/>
        <v>11624.309811826155</v>
      </c>
      <c r="O155" s="22">
        <f t="shared" si="175"/>
        <v>11606.060011826165</v>
      </c>
      <c r="P155" s="32">
        <f t="shared" si="176"/>
        <v>2.5730884761475732E-2</v>
      </c>
      <c r="Q155" s="32">
        <f t="shared" si="177"/>
        <v>2.5835734961268876E-2</v>
      </c>
      <c r="R155" s="11"/>
      <c r="S155" s="22">
        <v>451764.87010000006</v>
      </c>
      <c r="T155" s="22">
        <v>2539.7937000000002</v>
      </c>
      <c r="U155" s="22">
        <f t="shared" si="178"/>
        <v>449225.07640000008</v>
      </c>
      <c r="V155" s="26">
        <f t="shared" si="179"/>
        <v>18.249800000000505</v>
      </c>
      <c r="W155" s="22">
        <v>42847.788680769241</v>
      </c>
      <c r="X155" s="22">
        <f t="shared" si="180"/>
        <v>11624.309811826155</v>
      </c>
      <c r="Y155" s="22">
        <f t="shared" si="181"/>
        <v>11606.060011826165</v>
      </c>
      <c r="Z155" s="32">
        <f t="shared" si="182"/>
        <v>2.5730884761475732E-2</v>
      </c>
      <c r="AA155" s="32">
        <f t="shared" si="183"/>
        <v>2.5835734961268876E-2</v>
      </c>
      <c r="AB155" s="42"/>
      <c r="AC155" s="22">
        <v>452567.04639100004</v>
      </c>
      <c r="AD155" s="22">
        <v>2539.7937000000002</v>
      </c>
      <c r="AE155" s="22">
        <f t="shared" si="184"/>
        <v>450027.25269100006</v>
      </c>
      <c r="AF155" s="26">
        <f t="shared" si="185"/>
        <v>18.249800000000505</v>
      </c>
      <c r="AG155" s="22">
        <v>43649.964971769245</v>
      </c>
      <c r="AH155" s="22">
        <f t="shared" si="186"/>
        <v>12426.486102826137</v>
      </c>
      <c r="AI155" s="22">
        <f t="shared" si="187"/>
        <v>12408.236302826146</v>
      </c>
      <c r="AJ155" s="32">
        <f t="shared" si="188"/>
        <v>2.745777935428852E-2</v>
      </c>
      <c r="AK155" s="32">
        <f t="shared" si="189"/>
        <v>2.7572188636642302E-2</v>
      </c>
      <c r="AL155" s="11"/>
      <c r="AM155" s="22">
        <v>452567.04639100004</v>
      </c>
      <c r="AN155" s="22">
        <v>2539.7937000000002</v>
      </c>
      <c r="AO155" s="22">
        <f t="shared" si="190"/>
        <v>450027.25269100006</v>
      </c>
      <c r="AP155" s="26">
        <f t="shared" si="191"/>
        <v>18.249800000000505</v>
      </c>
      <c r="AQ155" s="22">
        <v>43649.964971769245</v>
      </c>
      <c r="AR155" s="22">
        <f t="shared" si="192"/>
        <v>12426.486102826137</v>
      </c>
      <c r="AS155" s="22">
        <f t="shared" si="193"/>
        <v>12408.236302826146</v>
      </c>
      <c r="AT155" s="32">
        <f t="shared" si="194"/>
        <v>2.745777935428852E-2</v>
      </c>
      <c r="AU155" s="32">
        <f t="shared" si="195"/>
        <v>2.7572188636642302E-2</v>
      </c>
      <c r="AV155" s="42"/>
      <c r="AW155" s="22">
        <v>453369.22268200002</v>
      </c>
      <c r="AX155" s="22">
        <v>2539.7937000000002</v>
      </c>
      <c r="AY155" s="22">
        <f t="shared" si="196"/>
        <v>450829.42898200004</v>
      </c>
      <c r="AZ155" s="26">
        <f t="shared" si="197"/>
        <v>18.249800000000505</v>
      </c>
      <c r="BA155" s="22">
        <v>44452.141262769241</v>
      </c>
      <c r="BB155" s="22">
        <f t="shared" si="198"/>
        <v>13228.662393826118</v>
      </c>
      <c r="BC155" s="22">
        <f t="shared" si="199"/>
        <v>13210.412593826128</v>
      </c>
      <c r="BD155" s="32">
        <f t="shared" si="200"/>
        <v>2.9178562928399092E-2</v>
      </c>
      <c r="BE155" s="32">
        <f t="shared" si="201"/>
        <v>2.9302462848656605E-2</v>
      </c>
      <c r="BF155" s="11"/>
      <c r="BG155" s="22">
        <v>453369.22268200002</v>
      </c>
      <c r="BH155" s="22">
        <v>2539.7937000000002</v>
      </c>
      <c r="BI155" s="22">
        <f t="shared" si="202"/>
        <v>450829.42898200004</v>
      </c>
      <c r="BJ155" s="26">
        <f t="shared" si="203"/>
        <v>18.249800000000505</v>
      </c>
      <c r="BK155" s="22">
        <v>44452.141262769241</v>
      </c>
      <c r="BL155" s="22">
        <f t="shared" si="204"/>
        <v>13228.662393826118</v>
      </c>
      <c r="BM155" s="22">
        <f t="shared" si="205"/>
        <v>13210.412593826128</v>
      </c>
      <c r="BN155" s="32">
        <f t="shared" si="206"/>
        <v>2.9178562928399092E-2</v>
      </c>
      <c r="BO155" s="32">
        <f t="shared" si="207"/>
        <v>2.9302462848656605E-2</v>
      </c>
      <c r="BP155" s="42"/>
      <c r="BQ155" s="22">
        <v>453369.22268200002</v>
      </c>
      <c r="BR155" s="22">
        <v>2539.7937000000002</v>
      </c>
      <c r="BS155" s="22">
        <f t="shared" si="208"/>
        <v>450829.42898200004</v>
      </c>
      <c r="BT155" s="26">
        <f t="shared" si="209"/>
        <v>18.249800000000505</v>
      </c>
      <c r="BU155" s="22">
        <v>44851.188105076959</v>
      </c>
      <c r="BV155" s="22">
        <f t="shared" si="210"/>
        <v>13228.662393826118</v>
      </c>
      <c r="BW155" s="22">
        <f t="shared" si="211"/>
        <v>13210.412593826128</v>
      </c>
      <c r="BX155" s="32">
        <f t="shared" si="212"/>
        <v>2.9178562928399092E-2</v>
      </c>
      <c r="BY155" s="32">
        <f t="shared" si="213"/>
        <v>2.9302462848656605E-2</v>
      </c>
      <c r="BZ155" s="42"/>
      <c r="CA155" s="22">
        <v>453369.22268200002</v>
      </c>
      <c r="CB155" s="22">
        <v>2539.7937000000002</v>
      </c>
      <c r="CC155" s="22">
        <f t="shared" si="214"/>
        <v>450829.42898200004</v>
      </c>
      <c r="CD155" s="26">
        <f t="shared" si="215"/>
        <v>18.249800000000505</v>
      </c>
      <c r="CE155" s="22">
        <v>44645.910493538489</v>
      </c>
      <c r="CF155" s="22">
        <f t="shared" si="216"/>
        <v>13228.662393826118</v>
      </c>
      <c r="CG155" s="22">
        <f t="shared" si="217"/>
        <v>13210.412593826128</v>
      </c>
      <c r="CH155" s="32">
        <f t="shared" si="218"/>
        <v>2.9178562928399092E-2</v>
      </c>
      <c r="CI155" s="32">
        <f t="shared" si="219"/>
        <v>2.9302462848656605E-2</v>
      </c>
      <c r="CJ155" s="42"/>
      <c r="CK155" s="22">
        <v>453369.22268200002</v>
      </c>
      <c r="CL155" s="22">
        <v>2539.7937000000002</v>
      </c>
      <c r="CM155" s="22">
        <f t="shared" si="220"/>
        <v>450829.42898200004</v>
      </c>
      <c r="CN155" s="26">
        <f t="shared" si="221"/>
        <v>18.249800000000505</v>
      </c>
      <c r="CO155" s="22">
        <v>44839.679724307738</v>
      </c>
      <c r="CP155" s="22">
        <f t="shared" si="222"/>
        <v>13228.662393826118</v>
      </c>
      <c r="CQ155" s="22">
        <f t="shared" si="223"/>
        <v>13210.412593826128</v>
      </c>
      <c r="CR155" s="32">
        <f t="shared" si="224"/>
        <v>2.9178562928399092E-2</v>
      </c>
      <c r="CS155" s="32">
        <f t="shared" si="225"/>
        <v>2.9302462848656605E-2</v>
      </c>
      <c r="CT155" s="42"/>
      <c r="CU155" s="22">
        <v>451764.87010000006</v>
      </c>
      <c r="CV155" s="22">
        <v>2539.7937000000002</v>
      </c>
      <c r="CW155" s="22">
        <f t="shared" si="226"/>
        <v>449225.07640000008</v>
      </c>
      <c r="CX155" s="26">
        <f t="shared" si="227"/>
        <v>18.249800000000505</v>
      </c>
      <c r="CY155" s="22">
        <v>42847.788680769241</v>
      </c>
      <c r="CZ155" s="22">
        <f t="shared" si="228"/>
        <v>11624.309811826155</v>
      </c>
      <c r="DA155" s="22">
        <f t="shared" si="229"/>
        <v>11606.060011826165</v>
      </c>
      <c r="DB155" s="32">
        <f t="shared" si="230"/>
        <v>2.5730884761475732E-2</v>
      </c>
      <c r="DC155" s="32">
        <f t="shared" si="231"/>
        <v>2.5835734961268876E-2</v>
      </c>
      <c r="DD155" s="42"/>
      <c r="DE155" s="22">
        <v>451764.87010000006</v>
      </c>
      <c r="DF155" s="22">
        <v>2539.7937000000002</v>
      </c>
      <c r="DG155" s="22">
        <f t="shared" si="232"/>
        <v>449225.07640000008</v>
      </c>
      <c r="DH155" s="26">
        <f t="shared" si="233"/>
        <v>18.249800000000505</v>
      </c>
      <c r="DI155" s="22">
        <v>42847.788680769241</v>
      </c>
      <c r="DJ155" s="22">
        <f t="shared" si="234"/>
        <v>11624.309811826155</v>
      </c>
      <c r="DK155" s="22">
        <f t="shared" si="235"/>
        <v>11606.060011826165</v>
      </c>
      <c r="DL155" s="32">
        <f t="shared" si="236"/>
        <v>2.5730884761475732E-2</v>
      </c>
      <c r="DM155" s="32">
        <f t="shared" si="237"/>
        <v>2.5835734961268876E-2</v>
      </c>
      <c r="DN155" s="42"/>
      <c r="DO155" s="22">
        <v>453369.22268200002</v>
      </c>
      <c r="DP155" s="22">
        <v>2539.7937000000002</v>
      </c>
      <c r="DQ155" s="22">
        <f t="shared" si="238"/>
        <v>450829.42898200004</v>
      </c>
      <c r="DR155" s="26">
        <f t="shared" si="239"/>
        <v>18.249800000000505</v>
      </c>
      <c r="DS155" s="22">
        <v>44452.141262769241</v>
      </c>
      <c r="DT155" s="22">
        <f t="shared" si="240"/>
        <v>13228.662393826118</v>
      </c>
      <c r="DU155" s="22">
        <f t="shared" si="241"/>
        <v>13210.412593826128</v>
      </c>
      <c r="DV155" s="32">
        <f t="shared" si="242"/>
        <v>2.9178562928399092E-2</v>
      </c>
      <c r="DW155" s="32">
        <f t="shared" si="243"/>
        <v>2.9302462848656605E-2</v>
      </c>
      <c r="DX155" s="42"/>
      <c r="DY155" s="22">
        <v>453369.22268200002</v>
      </c>
      <c r="DZ155" s="22">
        <v>2539.7937000000002</v>
      </c>
      <c r="EA155" s="22">
        <f t="shared" si="244"/>
        <v>450829.42898200004</v>
      </c>
      <c r="EB155" s="26">
        <f t="shared" si="245"/>
        <v>18.249800000000505</v>
      </c>
      <c r="EC155" s="22">
        <v>44452.141262769241</v>
      </c>
      <c r="ED155" s="22">
        <f t="shared" si="246"/>
        <v>13228.662393826118</v>
      </c>
      <c r="EE155" s="22">
        <f t="shared" si="247"/>
        <v>13210.412593826128</v>
      </c>
      <c r="EF155" s="32">
        <f t="shared" si="248"/>
        <v>2.9178562928399092E-2</v>
      </c>
      <c r="EG155" s="32">
        <f t="shared" si="249"/>
        <v>2.9302462848656605E-2</v>
      </c>
      <c r="EH155" s="42"/>
      <c r="EI155" s="45">
        <v>52486.5309389432</v>
      </c>
    </row>
    <row r="156" spans="1:139" x14ac:dyDescent="0.3">
      <c r="A156" s="20">
        <v>8913592</v>
      </c>
      <c r="B156" s="37" t="s">
        <v>266</v>
      </c>
      <c r="C156" s="21">
        <v>66</v>
      </c>
      <c r="D156" s="22">
        <v>390127.80156502343</v>
      </c>
      <c r="E156" s="22">
        <v>1774.931</v>
      </c>
      <c r="F156" s="22">
        <f t="shared" si="171"/>
        <v>388352.87056502345</v>
      </c>
      <c r="G156" s="11"/>
      <c r="H156" s="34">
        <v>66</v>
      </c>
      <c r="I156" s="22">
        <v>431818.94125581393</v>
      </c>
      <c r="J156" s="22">
        <v>1582.5236</v>
      </c>
      <c r="K156" s="22">
        <f t="shared" si="172"/>
        <v>430236.41765581392</v>
      </c>
      <c r="L156" s="26">
        <f t="shared" si="173"/>
        <v>-192.40740000000005</v>
      </c>
      <c r="M156" s="22">
        <v>0</v>
      </c>
      <c r="N156" s="22">
        <f t="shared" si="174"/>
        <v>41691.1396907905</v>
      </c>
      <c r="O156" s="22">
        <f t="shared" si="175"/>
        <v>41883.547090790467</v>
      </c>
      <c r="P156" s="32">
        <f t="shared" si="176"/>
        <v>9.654773264355776E-2</v>
      </c>
      <c r="Q156" s="32">
        <f t="shared" si="177"/>
        <v>9.7350073987221161E-2</v>
      </c>
      <c r="R156" s="11"/>
      <c r="S156" s="22">
        <v>431818.94125581393</v>
      </c>
      <c r="T156" s="22">
        <v>1582.5236</v>
      </c>
      <c r="U156" s="22">
        <f t="shared" si="178"/>
        <v>430236.41765581392</v>
      </c>
      <c r="V156" s="26">
        <f t="shared" si="179"/>
        <v>-192.40740000000005</v>
      </c>
      <c r="W156" s="22">
        <v>0</v>
      </c>
      <c r="X156" s="22">
        <f t="shared" si="180"/>
        <v>41691.1396907905</v>
      </c>
      <c r="Y156" s="22">
        <f t="shared" si="181"/>
        <v>41883.547090790467</v>
      </c>
      <c r="Z156" s="32">
        <f t="shared" si="182"/>
        <v>9.654773264355776E-2</v>
      </c>
      <c r="AA156" s="32">
        <f t="shared" si="183"/>
        <v>9.7350073987221161E-2</v>
      </c>
      <c r="AB156" s="42"/>
      <c r="AC156" s="22">
        <v>431818.94125581393</v>
      </c>
      <c r="AD156" s="22">
        <v>1582.5236</v>
      </c>
      <c r="AE156" s="22">
        <f t="shared" si="184"/>
        <v>430236.41765581392</v>
      </c>
      <c r="AF156" s="26">
        <f t="shared" si="185"/>
        <v>-192.40740000000005</v>
      </c>
      <c r="AG156" s="22">
        <v>0</v>
      </c>
      <c r="AH156" s="22">
        <f t="shared" si="186"/>
        <v>41691.1396907905</v>
      </c>
      <c r="AI156" s="22">
        <f t="shared" si="187"/>
        <v>41883.547090790467</v>
      </c>
      <c r="AJ156" s="32">
        <f t="shared" si="188"/>
        <v>9.654773264355776E-2</v>
      </c>
      <c r="AK156" s="32">
        <f t="shared" si="189"/>
        <v>9.7350073987221161E-2</v>
      </c>
      <c r="AL156" s="11"/>
      <c r="AM156" s="22">
        <v>431818.94125581393</v>
      </c>
      <c r="AN156" s="22">
        <v>1582.5236</v>
      </c>
      <c r="AO156" s="22">
        <f t="shared" si="190"/>
        <v>430236.41765581392</v>
      </c>
      <c r="AP156" s="26">
        <f t="shared" si="191"/>
        <v>-192.40740000000005</v>
      </c>
      <c r="AQ156" s="22">
        <v>0</v>
      </c>
      <c r="AR156" s="22">
        <f t="shared" si="192"/>
        <v>41691.1396907905</v>
      </c>
      <c r="AS156" s="22">
        <f t="shared" si="193"/>
        <v>41883.547090790467</v>
      </c>
      <c r="AT156" s="32">
        <f t="shared" si="194"/>
        <v>9.654773264355776E-2</v>
      </c>
      <c r="AU156" s="32">
        <f t="shared" si="195"/>
        <v>9.7350073987221161E-2</v>
      </c>
      <c r="AV156" s="42"/>
      <c r="AW156" s="22">
        <v>431818.94125581393</v>
      </c>
      <c r="AX156" s="22">
        <v>1582.5236</v>
      </c>
      <c r="AY156" s="22">
        <f t="shared" si="196"/>
        <v>430236.41765581392</v>
      </c>
      <c r="AZ156" s="26">
        <f t="shared" si="197"/>
        <v>-192.40740000000005</v>
      </c>
      <c r="BA156" s="22">
        <v>0</v>
      </c>
      <c r="BB156" s="22">
        <f t="shared" si="198"/>
        <v>41691.1396907905</v>
      </c>
      <c r="BC156" s="22">
        <f t="shared" si="199"/>
        <v>41883.547090790467</v>
      </c>
      <c r="BD156" s="32">
        <f t="shared" si="200"/>
        <v>9.654773264355776E-2</v>
      </c>
      <c r="BE156" s="32">
        <f t="shared" si="201"/>
        <v>9.7350073987221161E-2</v>
      </c>
      <c r="BF156" s="11"/>
      <c r="BG156" s="22">
        <v>431818.94125581393</v>
      </c>
      <c r="BH156" s="22">
        <v>1582.5236</v>
      </c>
      <c r="BI156" s="22">
        <f t="shared" si="202"/>
        <v>430236.41765581392</v>
      </c>
      <c r="BJ156" s="26">
        <f t="shared" si="203"/>
        <v>-192.40740000000005</v>
      </c>
      <c r="BK156" s="22">
        <v>0</v>
      </c>
      <c r="BL156" s="22">
        <f t="shared" si="204"/>
        <v>41691.1396907905</v>
      </c>
      <c r="BM156" s="22">
        <f t="shared" si="205"/>
        <v>41883.547090790467</v>
      </c>
      <c r="BN156" s="32">
        <f t="shared" si="206"/>
        <v>9.654773264355776E-2</v>
      </c>
      <c r="BO156" s="32">
        <f t="shared" si="207"/>
        <v>9.7350073987221161E-2</v>
      </c>
      <c r="BP156" s="42"/>
      <c r="BQ156" s="22">
        <v>431298.90746511624</v>
      </c>
      <c r="BR156" s="22">
        <v>1582.5236</v>
      </c>
      <c r="BS156" s="22">
        <f t="shared" si="208"/>
        <v>429716.38386511622</v>
      </c>
      <c r="BT156" s="26">
        <f t="shared" si="209"/>
        <v>-192.40740000000005</v>
      </c>
      <c r="BU156" s="22">
        <v>0</v>
      </c>
      <c r="BV156" s="22">
        <f t="shared" si="210"/>
        <v>41171.105900092807</v>
      </c>
      <c r="BW156" s="22">
        <f t="shared" si="211"/>
        <v>41363.513300092774</v>
      </c>
      <c r="BX156" s="32">
        <f t="shared" si="212"/>
        <v>9.5458405267170213E-2</v>
      </c>
      <c r="BY156" s="32">
        <f t="shared" si="213"/>
        <v>9.6257705903706886E-2</v>
      </c>
      <c r="BZ156" s="42"/>
      <c r="CA156" s="22">
        <v>431621.59241860465</v>
      </c>
      <c r="CB156" s="22">
        <v>1582.5236</v>
      </c>
      <c r="CC156" s="22">
        <f t="shared" si="214"/>
        <v>430039.06881860463</v>
      </c>
      <c r="CD156" s="26">
        <f t="shared" si="215"/>
        <v>-192.40740000000005</v>
      </c>
      <c r="CE156" s="22">
        <v>0</v>
      </c>
      <c r="CF156" s="22">
        <f t="shared" si="216"/>
        <v>41493.790853581217</v>
      </c>
      <c r="CG156" s="22">
        <f t="shared" si="217"/>
        <v>41686.198253581184</v>
      </c>
      <c r="CH156" s="32">
        <f t="shared" si="218"/>
        <v>9.613465031040154E-2</v>
      </c>
      <c r="CI156" s="32">
        <f t="shared" si="219"/>
        <v>9.6935839732191623E-2</v>
      </c>
      <c r="CJ156" s="42"/>
      <c r="CK156" s="22">
        <v>431424.24358139536</v>
      </c>
      <c r="CL156" s="22">
        <v>1582.5236</v>
      </c>
      <c r="CM156" s="22">
        <f t="shared" si="220"/>
        <v>429841.71998139535</v>
      </c>
      <c r="CN156" s="26">
        <f t="shared" si="221"/>
        <v>-192.40740000000005</v>
      </c>
      <c r="CO156" s="22">
        <v>0</v>
      </c>
      <c r="CP156" s="22">
        <f t="shared" si="222"/>
        <v>41296.442016371933</v>
      </c>
      <c r="CQ156" s="22">
        <f t="shared" si="223"/>
        <v>41488.849416371901</v>
      </c>
      <c r="CR156" s="32">
        <f t="shared" si="224"/>
        <v>9.5721190060058997E-2</v>
      </c>
      <c r="CS156" s="32">
        <f t="shared" si="225"/>
        <v>9.6521225110879516E-2</v>
      </c>
      <c r="CT156" s="42"/>
      <c r="CU156" s="22">
        <v>431818.94125581393</v>
      </c>
      <c r="CV156" s="22">
        <v>1582.5236</v>
      </c>
      <c r="CW156" s="22">
        <f t="shared" si="226"/>
        <v>430236.41765581392</v>
      </c>
      <c r="CX156" s="26">
        <f t="shared" si="227"/>
        <v>-192.40740000000005</v>
      </c>
      <c r="CY156" s="22">
        <v>0</v>
      </c>
      <c r="CZ156" s="22">
        <f t="shared" si="228"/>
        <v>41691.1396907905</v>
      </c>
      <c r="DA156" s="22">
        <f t="shared" si="229"/>
        <v>41883.547090790467</v>
      </c>
      <c r="DB156" s="32">
        <f t="shared" si="230"/>
        <v>9.654773264355776E-2</v>
      </c>
      <c r="DC156" s="32">
        <f t="shared" si="231"/>
        <v>9.7350073987221161E-2</v>
      </c>
      <c r="DD156" s="42"/>
      <c r="DE156" s="22">
        <v>425161.30031419999</v>
      </c>
      <c r="DF156" s="22">
        <v>1582.5236</v>
      </c>
      <c r="DG156" s="22">
        <f t="shared" si="232"/>
        <v>423578.77671419998</v>
      </c>
      <c r="DH156" s="26">
        <f t="shared" si="233"/>
        <v>-192.40740000000005</v>
      </c>
      <c r="DI156" s="22">
        <v>-6657.6409416139441</v>
      </c>
      <c r="DJ156" s="22">
        <f t="shared" si="234"/>
        <v>35033.498749176564</v>
      </c>
      <c r="DK156" s="22">
        <f t="shared" si="235"/>
        <v>35225.906149176531</v>
      </c>
      <c r="DL156" s="32">
        <f t="shared" si="236"/>
        <v>8.240048829299923E-2</v>
      </c>
      <c r="DM156" s="32">
        <f t="shared" si="237"/>
        <v>8.3162585298612354E-2</v>
      </c>
      <c r="DN156" s="42"/>
      <c r="DO156" s="22">
        <v>431818.94125581393</v>
      </c>
      <c r="DP156" s="22">
        <v>1582.5236</v>
      </c>
      <c r="DQ156" s="22">
        <f t="shared" si="238"/>
        <v>430236.41765581392</v>
      </c>
      <c r="DR156" s="26">
        <f t="shared" si="239"/>
        <v>-192.40740000000005</v>
      </c>
      <c r="DS156" s="22">
        <v>0</v>
      </c>
      <c r="DT156" s="22">
        <f t="shared" si="240"/>
        <v>41691.1396907905</v>
      </c>
      <c r="DU156" s="22">
        <f t="shared" si="241"/>
        <v>41883.547090790467</v>
      </c>
      <c r="DV156" s="32">
        <f t="shared" si="242"/>
        <v>9.654773264355776E-2</v>
      </c>
      <c r="DW156" s="32">
        <f t="shared" si="243"/>
        <v>9.7350073987221161E-2</v>
      </c>
      <c r="DX156" s="42"/>
      <c r="DY156" s="22">
        <v>419588.61188639997</v>
      </c>
      <c r="DZ156" s="22">
        <v>1582.5236</v>
      </c>
      <c r="EA156" s="22">
        <f t="shared" si="244"/>
        <v>418006.08828639996</v>
      </c>
      <c r="EB156" s="26">
        <f t="shared" si="245"/>
        <v>-192.40740000000005</v>
      </c>
      <c r="EC156" s="22">
        <v>-12230.329369413947</v>
      </c>
      <c r="ED156" s="22">
        <f t="shared" si="246"/>
        <v>29460.810321376543</v>
      </c>
      <c r="EE156" s="22">
        <f t="shared" si="247"/>
        <v>29653.21772137651</v>
      </c>
      <c r="EF156" s="32">
        <f t="shared" si="248"/>
        <v>7.021356034646814E-2</v>
      </c>
      <c r="EG156" s="32">
        <f t="shared" si="249"/>
        <v>7.0939678995917854E-2</v>
      </c>
      <c r="EH156" s="42"/>
      <c r="EI156" s="45">
        <v>-20851.587695906743</v>
      </c>
    </row>
    <row r="157" spans="1:139" x14ac:dyDescent="0.3">
      <c r="A157" s="20">
        <v>8913606</v>
      </c>
      <c r="B157" s="20" t="s">
        <v>267</v>
      </c>
      <c r="C157" s="21">
        <v>211</v>
      </c>
      <c r="D157" s="22">
        <v>903213.94400000002</v>
      </c>
      <c r="E157" s="22">
        <v>3298.944</v>
      </c>
      <c r="F157" s="22">
        <f t="shared" si="171"/>
        <v>899915</v>
      </c>
      <c r="G157" s="11"/>
      <c r="H157" s="34">
        <v>211</v>
      </c>
      <c r="I157" s="22">
        <v>932907.69759999996</v>
      </c>
      <c r="J157" s="22">
        <v>3452.6976</v>
      </c>
      <c r="K157" s="22">
        <f t="shared" si="172"/>
        <v>929455</v>
      </c>
      <c r="L157" s="26">
        <f t="shared" si="173"/>
        <v>153.75360000000001</v>
      </c>
      <c r="M157" s="22">
        <v>0</v>
      </c>
      <c r="N157" s="22">
        <f t="shared" si="174"/>
        <v>29693.753599999938</v>
      </c>
      <c r="O157" s="22">
        <f t="shared" si="175"/>
        <v>29540</v>
      </c>
      <c r="P157" s="32">
        <f t="shared" si="176"/>
        <v>3.1829251357224454E-2</v>
      </c>
      <c r="Q157" s="32">
        <f t="shared" si="177"/>
        <v>3.1782065834279227E-2</v>
      </c>
      <c r="R157" s="11"/>
      <c r="S157" s="22">
        <v>932907.69759999996</v>
      </c>
      <c r="T157" s="22">
        <v>3452.6976</v>
      </c>
      <c r="U157" s="22">
        <f t="shared" si="178"/>
        <v>929455</v>
      </c>
      <c r="V157" s="26">
        <f t="shared" si="179"/>
        <v>153.75360000000001</v>
      </c>
      <c r="W157" s="22">
        <v>0</v>
      </c>
      <c r="X157" s="22">
        <f t="shared" si="180"/>
        <v>29693.753599999938</v>
      </c>
      <c r="Y157" s="22">
        <f t="shared" si="181"/>
        <v>29540</v>
      </c>
      <c r="Z157" s="32">
        <f t="shared" si="182"/>
        <v>3.1829251357224454E-2</v>
      </c>
      <c r="AA157" s="32">
        <f t="shared" si="183"/>
        <v>3.1782065834279227E-2</v>
      </c>
      <c r="AB157" s="42"/>
      <c r="AC157" s="22">
        <v>932907.69759999996</v>
      </c>
      <c r="AD157" s="22">
        <v>3452.6976</v>
      </c>
      <c r="AE157" s="22">
        <f t="shared" si="184"/>
        <v>929455</v>
      </c>
      <c r="AF157" s="26">
        <f t="shared" si="185"/>
        <v>153.75360000000001</v>
      </c>
      <c r="AG157" s="22">
        <v>0</v>
      </c>
      <c r="AH157" s="22">
        <f t="shared" si="186"/>
        <v>29693.753599999938</v>
      </c>
      <c r="AI157" s="22">
        <f t="shared" si="187"/>
        <v>29540</v>
      </c>
      <c r="AJ157" s="32">
        <f t="shared" si="188"/>
        <v>3.1829251357224454E-2</v>
      </c>
      <c r="AK157" s="32">
        <f t="shared" si="189"/>
        <v>3.1782065834279227E-2</v>
      </c>
      <c r="AL157" s="11"/>
      <c r="AM157" s="22">
        <v>932907.69759999996</v>
      </c>
      <c r="AN157" s="22">
        <v>3452.6976</v>
      </c>
      <c r="AO157" s="22">
        <f t="shared" si="190"/>
        <v>929455</v>
      </c>
      <c r="AP157" s="26">
        <f t="shared" si="191"/>
        <v>153.75360000000001</v>
      </c>
      <c r="AQ157" s="22">
        <v>0</v>
      </c>
      <c r="AR157" s="22">
        <f t="shared" si="192"/>
        <v>29693.753599999938</v>
      </c>
      <c r="AS157" s="22">
        <f t="shared" si="193"/>
        <v>29540</v>
      </c>
      <c r="AT157" s="32">
        <f t="shared" si="194"/>
        <v>3.1829251357224454E-2</v>
      </c>
      <c r="AU157" s="32">
        <f t="shared" si="195"/>
        <v>3.1782065834279227E-2</v>
      </c>
      <c r="AV157" s="42"/>
      <c r="AW157" s="22">
        <v>932907.69759999996</v>
      </c>
      <c r="AX157" s="22">
        <v>3452.6976</v>
      </c>
      <c r="AY157" s="22">
        <f t="shared" si="196"/>
        <v>929455</v>
      </c>
      <c r="AZ157" s="26">
        <f t="shared" si="197"/>
        <v>153.75360000000001</v>
      </c>
      <c r="BA157" s="22">
        <v>0</v>
      </c>
      <c r="BB157" s="22">
        <f t="shared" si="198"/>
        <v>29693.753599999938</v>
      </c>
      <c r="BC157" s="22">
        <f t="shared" si="199"/>
        <v>29540</v>
      </c>
      <c r="BD157" s="32">
        <f t="shared" si="200"/>
        <v>3.1829251357224454E-2</v>
      </c>
      <c r="BE157" s="32">
        <f t="shared" si="201"/>
        <v>3.1782065834279227E-2</v>
      </c>
      <c r="BF157" s="11"/>
      <c r="BG157" s="22">
        <v>932907.69759999996</v>
      </c>
      <c r="BH157" s="22">
        <v>3452.6976</v>
      </c>
      <c r="BI157" s="22">
        <f t="shared" si="202"/>
        <v>929455</v>
      </c>
      <c r="BJ157" s="26">
        <f t="shared" si="203"/>
        <v>153.75360000000001</v>
      </c>
      <c r="BK157" s="22">
        <v>0</v>
      </c>
      <c r="BL157" s="22">
        <f t="shared" si="204"/>
        <v>29693.753599999938</v>
      </c>
      <c r="BM157" s="22">
        <f t="shared" si="205"/>
        <v>29540</v>
      </c>
      <c r="BN157" s="32">
        <f t="shared" si="206"/>
        <v>3.1829251357224454E-2</v>
      </c>
      <c r="BO157" s="32">
        <f t="shared" si="207"/>
        <v>3.1782065834279227E-2</v>
      </c>
      <c r="BP157" s="42"/>
      <c r="BQ157" s="22">
        <v>932907.69759999996</v>
      </c>
      <c r="BR157" s="22">
        <v>3452.6976</v>
      </c>
      <c r="BS157" s="22">
        <f t="shared" si="208"/>
        <v>929455</v>
      </c>
      <c r="BT157" s="26">
        <f t="shared" si="209"/>
        <v>153.75360000000001</v>
      </c>
      <c r="BU157" s="22">
        <v>0</v>
      </c>
      <c r="BV157" s="22">
        <f t="shared" si="210"/>
        <v>29693.753599999938</v>
      </c>
      <c r="BW157" s="22">
        <f t="shared" si="211"/>
        <v>29540</v>
      </c>
      <c r="BX157" s="32">
        <f t="shared" si="212"/>
        <v>3.1829251357224454E-2</v>
      </c>
      <c r="BY157" s="32">
        <f t="shared" si="213"/>
        <v>3.1782065834279227E-2</v>
      </c>
      <c r="BZ157" s="42"/>
      <c r="CA157" s="22">
        <v>932907.69759999996</v>
      </c>
      <c r="CB157" s="22">
        <v>3452.6976</v>
      </c>
      <c r="CC157" s="22">
        <f t="shared" si="214"/>
        <v>929455</v>
      </c>
      <c r="CD157" s="26">
        <f t="shared" si="215"/>
        <v>153.75360000000001</v>
      </c>
      <c r="CE157" s="22">
        <v>0</v>
      </c>
      <c r="CF157" s="22">
        <f t="shared" si="216"/>
        <v>29693.753599999938</v>
      </c>
      <c r="CG157" s="22">
        <f t="shared" si="217"/>
        <v>29540</v>
      </c>
      <c r="CH157" s="32">
        <f t="shared" si="218"/>
        <v>3.1829251357224454E-2</v>
      </c>
      <c r="CI157" s="32">
        <f t="shared" si="219"/>
        <v>3.1782065834279227E-2</v>
      </c>
      <c r="CJ157" s="42"/>
      <c r="CK157" s="22">
        <v>932907.69759999996</v>
      </c>
      <c r="CL157" s="22">
        <v>3452.6976</v>
      </c>
      <c r="CM157" s="22">
        <f t="shared" si="220"/>
        <v>929455</v>
      </c>
      <c r="CN157" s="26">
        <f t="shared" si="221"/>
        <v>153.75360000000001</v>
      </c>
      <c r="CO157" s="22">
        <v>0</v>
      </c>
      <c r="CP157" s="22">
        <f t="shared" si="222"/>
        <v>29693.753599999938</v>
      </c>
      <c r="CQ157" s="22">
        <f t="shared" si="223"/>
        <v>29540</v>
      </c>
      <c r="CR157" s="32">
        <f t="shared" si="224"/>
        <v>3.1829251357224454E-2</v>
      </c>
      <c r="CS157" s="32">
        <f t="shared" si="225"/>
        <v>3.1782065834279227E-2</v>
      </c>
      <c r="CT157" s="42"/>
      <c r="CU157" s="22">
        <v>932907.69759999996</v>
      </c>
      <c r="CV157" s="22">
        <v>3452.6976</v>
      </c>
      <c r="CW157" s="22">
        <f t="shared" si="226"/>
        <v>929455</v>
      </c>
      <c r="CX157" s="26">
        <f t="shared" si="227"/>
        <v>153.75360000000001</v>
      </c>
      <c r="CY157" s="22">
        <v>0</v>
      </c>
      <c r="CZ157" s="22">
        <f t="shared" si="228"/>
        <v>29693.753599999938</v>
      </c>
      <c r="DA157" s="22">
        <f t="shared" si="229"/>
        <v>29540</v>
      </c>
      <c r="DB157" s="32">
        <f t="shared" si="230"/>
        <v>3.1829251357224454E-2</v>
      </c>
      <c r="DC157" s="32">
        <f t="shared" si="231"/>
        <v>3.1782065834279227E-2</v>
      </c>
      <c r="DD157" s="42"/>
      <c r="DE157" s="22">
        <v>932907.69759999996</v>
      </c>
      <c r="DF157" s="22">
        <v>3452.6976</v>
      </c>
      <c r="DG157" s="22">
        <f t="shared" si="232"/>
        <v>929455</v>
      </c>
      <c r="DH157" s="26">
        <f t="shared" si="233"/>
        <v>153.75360000000001</v>
      </c>
      <c r="DI157" s="22">
        <v>0</v>
      </c>
      <c r="DJ157" s="22">
        <f t="shared" si="234"/>
        <v>29693.753599999938</v>
      </c>
      <c r="DK157" s="22">
        <f t="shared" si="235"/>
        <v>29540</v>
      </c>
      <c r="DL157" s="32">
        <f t="shared" si="236"/>
        <v>3.1829251357224454E-2</v>
      </c>
      <c r="DM157" s="32">
        <f t="shared" si="237"/>
        <v>3.1782065834279227E-2</v>
      </c>
      <c r="DN157" s="42"/>
      <c r="DO157" s="22">
        <v>932907.69759999996</v>
      </c>
      <c r="DP157" s="22">
        <v>3452.6976</v>
      </c>
      <c r="DQ157" s="22">
        <f t="shared" si="238"/>
        <v>929455</v>
      </c>
      <c r="DR157" s="26">
        <f t="shared" si="239"/>
        <v>153.75360000000001</v>
      </c>
      <c r="DS157" s="22">
        <v>0</v>
      </c>
      <c r="DT157" s="22">
        <f t="shared" si="240"/>
        <v>29693.753599999938</v>
      </c>
      <c r="DU157" s="22">
        <f t="shared" si="241"/>
        <v>29540</v>
      </c>
      <c r="DV157" s="32">
        <f t="shared" si="242"/>
        <v>3.1829251357224454E-2</v>
      </c>
      <c r="DW157" s="32">
        <f t="shared" si="243"/>
        <v>3.1782065834279227E-2</v>
      </c>
      <c r="DX157" s="42"/>
      <c r="DY157" s="22">
        <v>932907.69759999996</v>
      </c>
      <c r="DZ157" s="22">
        <v>3452.6976</v>
      </c>
      <c r="EA157" s="22">
        <f t="shared" si="244"/>
        <v>929455</v>
      </c>
      <c r="EB157" s="26">
        <f t="shared" si="245"/>
        <v>153.75360000000001</v>
      </c>
      <c r="EC157" s="22">
        <v>0</v>
      </c>
      <c r="ED157" s="22">
        <f t="shared" si="246"/>
        <v>29693.753599999938</v>
      </c>
      <c r="EE157" s="22">
        <f t="shared" si="247"/>
        <v>29540</v>
      </c>
      <c r="EF157" s="32">
        <f t="shared" si="248"/>
        <v>3.1829251357224454E-2</v>
      </c>
      <c r="EG157" s="32">
        <f t="shared" si="249"/>
        <v>3.1782065834279227E-2</v>
      </c>
      <c r="EH157" s="42"/>
      <c r="EI157" s="45">
        <v>0</v>
      </c>
    </row>
    <row r="158" spans="1:139" x14ac:dyDescent="0.3">
      <c r="A158" s="20">
        <v>8913764</v>
      </c>
      <c r="B158" s="20" t="s">
        <v>268</v>
      </c>
      <c r="C158" s="21">
        <v>95</v>
      </c>
      <c r="D158" s="22">
        <v>553919.62033865543</v>
      </c>
      <c r="E158" s="22">
        <v>2200.5432000000001</v>
      </c>
      <c r="F158" s="22">
        <f t="shared" si="171"/>
        <v>551719.07713865547</v>
      </c>
      <c r="G158" s="11"/>
      <c r="H158" s="34">
        <v>95</v>
      </c>
      <c r="I158" s="22">
        <v>586042.00464233675</v>
      </c>
      <c r="J158" s="22">
        <v>2215.2399999999998</v>
      </c>
      <c r="K158" s="22">
        <f t="shared" si="172"/>
        <v>583826.76464233676</v>
      </c>
      <c r="L158" s="26">
        <f t="shared" si="173"/>
        <v>14.696799999999712</v>
      </c>
      <c r="M158" s="22">
        <v>0</v>
      </c>
      <c r="N158" s="22">
        <f t="shared" si="174"/>
        <v>32122.38430368132</v>
      </c>
      <c r="O158" s="22">
        <f t="shared" si="175"/>
        <v>32107.687503681285</v>
      </c>
      <c r="P158" s="32">
        <f t="shared" si="176"/>
        <v>5.4812426497117234E-2</v>
      </c>
      <c r="Q158" s="32">
        <f t="shared" si="177"/>
        <v>5.4995230517311172E-2</v>
      </c>
      <c r="R158" s="11"/>
      <c r="S158" s="22">
        <v>586042.00464233675</v>
      </c>
      <c r="T158" s="22">
        <v>2215.2399999999998</v>
      </c>
      <c r="U158" s="22">
        <f t="shared" si="178"/>
        <v>583826.76464233676</v>
      </c>
      <c r="V158" s="26">
        <f t="shared" si="179"/>
        <v>14.696799999999712</v>
      </c>
      <c r="W158" s="22">
        <v>0</v>
      </c>
      <c r="X158" s="22">
        <f t="shared" si="180"/>
        <v>32122.38430368132</v>
      </c>
      <c r="Y158" s="22">
        <f t="shared" si="181"/>
        <v>32107.687503681285</v>
      </c>
      <c r="Z158" s="32">
        <f t="shared" si="182"/>
        <v>5.4812426497117234E-2</v>
      </c>
      <c r="AA158" s="32">
        <f t="shared" si="183"/>
        <v>5.4995230517311172E-2</v>
      </c>
      <c r="AB158" s="42"/>
      <c r="AC158" s="22">
        <v>586042.00464233675</v>
      </c>
      <c r="AD158" s="22">
        <v>2215.2399999999998</v>
      </c>
      <c r="AE158" s="22">
        <f t="shared" si="184"/>
        <v>583826.76464233676</v>
      </c>
      <c r="AF158" s="26">
        <f t="shared" si="185"/>
        <v>14.696799999999712</v>
      </c>
      <c r="AG158" s="22">
        <v>0</v>
      </c>
      <c r="AH158" s="22">
        <f t="shared" si="186"/>
        <v>32122.38430368132</v>
      </c>
      <c r="AI158" s="22">
        <f t="shared" si="187"/>
        <v>32107.687503681285</v>
      </c>
      <c r="AJ158" s="32">
        <f t="shared" si="188"/>
        <v>5.4812426497117234E-2</v>
      </c>
      <c r="AK158" s="32">
        <f t="shared" si="189"/>
        <v>5.4995230517311172E-2</v>
      </c>
      <c r="AL158" s="11"/>
      <c r="AM158" s="22">
        <v>586042.00464233675</v>
      </c>
      <c r="AN158" s="22">
        <v>2215.2399999999998</v>
      </c>
      <c r="AO158" s="22">
        <f t="shared" si="190"/>
        <v>583826.76464233676</v>
      </c>
      <c r="AP158" s="26">
        <f t="shared" si="191"/>
        <v>14.696799999999712</v>
      </c>
      <c r="AQ158" s="22">
        <v>0</v>
      </c>
      <c r="AR158" s="22">
        <f t="shared" si="192"/>
        <v>32122.38430368132</v>
      </c>
      <c r="AS158" s="22">
        <f t="shared" si="193"/>
        <v>32107.687503681285</v>
      </c>
      <c r="AT158" s="32">
        <f t="shared" si="194"/>
        <v>5.4812426497117234E-2</v>
      </c>
      <c r="AU158" s="32">
        <f t="shared" si="195"/>
        <v>5.4995230517311172E-2</v>
      </c>
      <c r="AV158" s="42"/>
      <c r="AW158" s="22">
        <v>586042.00464233675</v>
      </c>
      <c r="AX158" s="22">
        <v>2215.2399999999998</v>
      </c>
      <c r="AY158" s="22">
        <f t="shared" si="196"/>
        <v>583826.76464233676</v>
      </c>
      <c r="AZ158" s="26">
        <f t="shared" si="197"/>
        <v>14.696799999999712</v>
      </c>
      <c r="BA158" s="22">
        <v>0</v>
      </c>
      <c r="BB158" s="22">
        <f t="shared" si="198"/>
        <v>32122.38430368132</v>
      </c>
      <c r="BC158" s="22">
        <f t="shared" si="199"/>
        <v>32107.687503681285</v>
      </c>
      <c r="BD158" s="32">
        <f t="shared" si="200"/>
        <v>5.4812426497117234E-2</v>
      </c>
      <c r="BE158" s="32">
        <f t="shared" si="201"/>
        <v>5.4995230517311172E-2</v>
      </c>
      <c r="BF158" s="11"/>
      <c r="BG158" s="22">
        <v>586042.00464233675</v>
      </c>
      <c r="BH158" s="22">
        <v>2215.2399999999998</v>
      </c>
      <c r="BI158" s="22">
        <f t="shared" si="202"/>
        <v>583826.76464233676</v>
      </c>
      <c r="BJ158" s="26">
        <f t="shared" si="203"/>
        <v>14.696799999999712</v>
      </c>
      <c r="BK158" s="22">
        <v>0</v>
      </c>
      <c r="BL158" s="22">
        <f t="shared" si="204"/>
        <v>32122.38430368132</v>
      </c>
      <c r="BM158" s="22">
        <f t="shared" si="205"/>
        <v>32107.687503681285</v>
      </c>
      <c r="BN158" s="32">
        <f t="shared" si="206"/>
        <v>5.4812426497117234E-2</v>
      </c>
      <c r="BO158" s="32">
        <f t="shared" si="207"/>
        <v>5.4995230517311172E-2</v>
      </c>
      <c r="BP158" s="42"/>
      <c r="BQ158" s="22">
        <v>582738.55177296</v>
      </c>
      <c r="BR158" s="22">
        <v>2215.2399999999998</v>
      </c>
      <c r="BS158" s="22">
        <f t="shared" si="208"/>
        <v>580523.31177296001</v>
      </c>
      <c r="BT158" s="26">
        <f t="shared" si="209"/>
        <v>14.696799999999712</v>
      </c>
      <c r="BU158" s="22">
        <v>0</v>
      </c>
      <c r="BV158" s="22">
        <f t="shared" si="210"/>
        <v>28818.93143430457</v>
      </c>
      <c r="BW158" s="22">
        <f t="shared" si="211"/>
        <v>28804.234634304536</v>
      </c>
      <c r="BX158" s="32">
        <f t="shared" si="212"/>
        <v>4.9454307333235567E-2</v>
      </c>
      <c r="BY158" s="32">
        <f t="shared" si="213"/>
        <v>4.9617705353354941E-2</v>
      </c>
      <c r="BZ158" s="42"/>
      <c r="CA158" s="22">
        <v>585396.79747582064</v>
      </c>
      <c r="CB158" s="22">
        <v>2215.2399999999998</v>
      </c>
      <c r="CC158" s="22">
        <f t="shared" si="214"/>
        <v>583181.55747582065</v>
      </c>
      <c r="CD158" s="26">
        <f t="shared" si="215"/>
        <v>14.696799999999712</v>
      </c>
      <c r="CE158" s="22">
        <v>0</v>
      </c>
      <c r="CF158" s="22">
        <f t="shared" si="216"/>
        <v>31477.177137165214</v>
      </c>
      <c r="CG158" s="22">
        <f t="shared" si="217"/>
        <v>31462.48033716518</v>
      </c>
      <c r="CH158" s="32">
        <f t="shared" si="218"/>
        <v>5.3770668498515924E-2</v>
      </c>
      <c r="CI158" s="32">
        <f t="shared" si="219"/>
        <v>5.3949717603114788E-2</v>
      </c>
      <c r="CJ158" s="42"/>
      <c r="CK158" s="22">
        <v>584751.59030930453</v>
      </c>
      <c r="CL158" s="22">
        <v>2215.2399999999998</v>
      </c>
      <c r="CM158" s="22">
        <f t="shared" si="220"/>
        <v>582536.35030930454</v>
      </c>
      <c r="CN158" s="26">
        <f t="shared" si="221"/>
        <v>14.696799999999712</v>
      </c>
      <c r="CO158" s="22">
        <v>0</v>
      </c>
      <c r="CP158" s="22">
        <f t="shared" si="222"/>
        <v>30831.969970649108</v>
      </c>
      <c r="CQ158" s="22">
        <f t="shared" si="223"/>
        <v>30817.273170649074</v>
      </c>
      <c r="CR158" s="32">
        <f t="shared" si="224"/>
        <v>5.2726611575935223E-2</v>
      </c>
      <c r="CS158" s="32">
        <f t="shared" si="225"/>
        <v>5.2901888704947393E-2</v>
      </c>
      <c r="CT158" s="42"/>
      <c r="CU158" s="22">
        <v>586042.00464233675</v>
      </c>
      <c r="CV158" s="22">
        <v>2215.2399999999998</v>
      </c>
      <c r="CW158" s="22">
        <f t="shared" si="226"/>
        <v>583826.76464233676</v>
      </c>
      <c r="CX158" s="26">
        <f t="shared" si="227"/>
        <v>14.696799999999712</v>
      </c>
      <c r="CY158" s="22">
        <v>0</v>
      </c>
      <c r="CZ158" s="22">
        <f t="shared" si="228"/>
        <v>32122.38430368132</v>
      </c>
      <c r="DA158" s="22">
        <f t="shared" si="229"/>
        <v>32107.687503681285</v>
      </c>
      <c r="DB158" s="32">
        <f t="shared" si="230"/>
        <v>5.4812426497117234E-2</v>
      </c>
      <c r="DC158" s="32">
        <f t="shared" si="231"/>
        <v>5.4995230517311172E-2</v>
      </c>
      <c r="DD158" s="42"/>
      <c r="DE158" s="22">
        <v>586042.00464233675</v>
      </c>
      <c r="DF158" s="22">
        <v>2215.2399999999998</v>
      </c>
      <c r="DG158" s="22">
        <f t="shared" si="232"/>
        <v>583826.76464233676</v>
      </c>
      <c r="DH158" s="26">
        <f t="shared" si="233"/>
        <v>14.696799999999712</v>
      </c>
      <c r="DI158" s="22">
        <v>0</v>
      </c>
      <c r="DJ158" s="22">
        <f t="shared" si="234"/>
        <v>32122.38430368132</v>
      </c>
      <c r="DK158" s="22">
        <f t="shared" si="235"/>
        <v>32107.687503681285</v>
      </c>
      <c r="DL158" s="32">
        <f t="shared" si="236"/>
        <v>5.4812426497117234E-2</v>
      </c>
      <c r="DM158" s="32">
        <f t="shared" si="237"/>
        <v>5.4995230517311172E-2</v>
      </c>
      <c r="DN158" s="42"/>
      <c r="DO158" s="22">
        <v>586042.00464233675</v>
      </c>
      <c r="DP158" s="22">
        <v>2215.2399999999998</v>
      </c>
      <c r="DQ158" s="22">
        <f t="shared" si="238"/>
        <v>583826.76464233676</v>
      </c>
      <c r="DR158" s="26">
        <f t="shared" si="239"/>
        <v>14.696799999999712</v>
      </c>
      <c r="DS158" s="22">
        <v>0</v>
      </c>
      <c r="DT158" s="22">
        <f t="shared" si="240"/>
        <v>32122.38430368132</v>
      </c>
      <c r="DU158" s="22">
        <f t="shared" si="241"/>
        <v>32107.687503681285</v>
      </c>
      <c r="DV158" s="32">
        <f t="shared" si="242"/>
        <v>5.4812426497117234E-2</v>
      </c>
      <c r="DW158" s="32">
        <f t="shared" si="243"/>
        <v>5.4995230517311172E-2</v>
      </c>
      <c r="DX158" s="42"/>
      <c r="DY158" s="22">
        <v>586042.00464233675</v>
      </c>
      <c r="DZ158" s="22">
        <v>2215.2399999999998</v>
      </c>
      <c r="EA158" s="22">
        <f t="shared" si="244"/>
        <v>583826.76464233676</v>
      </c>
      <c r="EB158" s="26">
        <f t="shared" si="245"/>
        <v>14.696799999999712</v>
      </c>
      <c r="EC158" s="22">
        <v>0</v>
      </c>
      <c r="ED158" s="22">
        <f t="shared" si="246"/>
        <v>32122.38430368132</v>
      </c>
      <c r="EE158" s="22">
        <f t="shared" si="247"/>
        <v>32107.687503681285</v>
      </c>
      <c r="EF158" s="32">
        <f t="shared" si="248"/>
        <v>5.4812426497117234E-2</v>
      </c>
      <c r="EG158" s="32">
        <f t="shared" si="249"/>
        <v>5.4995230517311172E-2</v>
      </c>
      <c r="EH158" s="42"/>
      <c r="EI158" s="45">
        <v>0</v>
      </c>
    </row>
    <row r="159" spans="1:139" x14ac:dyDescent="0.3">
      <c r="A159" s="20">
        <v>8913768</v>
      </c>
      <c r="B159" s="20" t="s">
        <v>269</v>
      </c>
      <c r="C159" s="21">
        <v>189</v>
      </c>
      <c r="D159" s="22">
        <v>956491.62372236955</v>
      </c>
      <c r="E159" s="22">
        <v>3507.2195999999999</v>
      </c>
      <c r="F159" s="22">
        <f t="shared" si="171"/>
        <v>952984.4041223696</v>
      </c>
      <c r="G159" s="11"/>
      <c r="H159" s="34">
        <v>189</v>
      </c>
      <c r="I159" s="22">
        <v>1007435.6872074814</v>
      </c>
      <c r="J159" s="22">
        <v>2795.098</v>
      </c>
      <c r="K159" s="22">
        <f t="shared" si="172"/>
        <v>1004640.5892074814</v>
      </c>
      <c r="L159" s="26">
        <f t="shared" si="173"/>
        <v>-712.12159999999994</v>
      </c>
      <c r="M159" s="22">
        <v>0</v>
      </c>
      <c r="N159" s="22">
        <f t="shared" si="174"/>
        <v>50944.063485111808</v>
      </c>
      <c r="O159" s="22">
        <f t="shared" si="175"/>
        <v>51656.185085111763</v>
      </c>
      <c r="P159" s="32">
        <f t="shared" si="176"/>
        <v>5.0568055243629541E-2</v>
      </c>
      <c r="Q159" s="32">
        <f t="shared" si="177"/>
        <v>5.1417577231138108E-2</v>
      </c>
      <c r="R159" s="11"/>
      <c r="S159" s="22">
        <v>1007435.6872074814</v>
      </c>
      <c r="T159" s="22">
        <v>2795.098</v>
      </c>
      <c r="U159" s="22">
        <f t="shared" si="178"/>
        <v>1004640.5892074814</v>
      </c>
      <c r="V159" s="26">
        <f t="shared" si="179"/>
        <v>-712.12159999999994</v>
      </c>
      <c r="W159" s="22">
        <v>0</v>
      </c>
      <c r="X159" s="22">
        <f t="shared" si="180"/>
        <v>50944.063485111808</v>
      </c>
      <c r="Y159" s="22">
        <f t="shared" si="181"/>
        <v>51656.185085111763</v>
      </c>
      <c r="Z159" s="32">
        <f t="shared" si="182"/>
        <v>5.0568055243629541E-2</v>
      </c>
      <c r="AA159" s="32">
        <f t="shared" si="183"/>
        <v>5.1417577231138108E-2</v>
      </c>
      <c r="AB159" s="42"/>
      <c r="AC159" s="22">
        <v>1007435.6872074814</v>
      </c>
      <c r="AD159" s="22">
        <v>2795.098</v>
      </c>
      <c r="AE159" s="22">
        <f t="shared" si="184"/>
        <v>1004640.5892074814</v>
      </c>
      <c r="AF159" s="26">
        <f t="shared" si="185"/>
        <v>-712.12159999999994</v>
      </c>
      <c r="AG159" s="22">
        <v>0</v>
      </c>
      <c r="AH159" s="22">
        <f t="shared" si="186"/>
        <v>50944.063485111808</v>
      </c>
      <c r="AI159" s="22">
        <f t="shared" si="187"/>
        <v>51656.185085111763</v>
      </c>
      <c r="AJ159" s="32">
        <f t="shared" si="188"/>
        <v>5.0568055243629541E-2</v>
      </c>
      <c r="AK159" s="32">
        <f t="shared" si="189"/>
        <v>5.1417577231138108E-2</v>
      </c>
      <c r="AL159" s="11"/>
      <c r="AM159" s="22">
        <v>1007435.6872074814</v>
      </c>
      <c r="AN159" s="22">
        <v>2795.098</v>
      </c>
      <c r="AO159" s="22">
        <f t="shared" si="190"/>
        <v>1004640.5892074814</v>
      </c>
      <c r="AP159" s="26">
        <f t="shared" si="191"/>
        <v>-712.12159999999994</v>
      </c>
      <c r="AQ159" s="22">
        <v>0</v>
      </c>
      <c r="AR159" s="22">
        <f t="shared" si="192"/>
        <v>50944.063485111808</v>
      </c>
      <c r="AS159" s="22">
        <f t="shared" si="193"/>
        <v>51656.185085111763</v>
      </c>
      <c r="AT159" s="32">
        <f t="shared" si="194"/>
        <v>5.0568055243629541E-2</v>
      </c>
      <c r="AU159" s="32">
        <f t="shared" si="195"/>
        <v>5.1417577231138108E-2</v>
      </c>
      <c r="AV159" s="42"/>
      <c r="AW159" s="22">
        <v>1007435.6872074814</v>
      </c>
      <c r="AX159" s="22">
        <v>2795.098</v>
      </c>
      <c r="AY159" s="22">
        <f t="shared" si="196"/>
        <v>1004640.5892074814</v>
      </c>
      <c r="AZ159" s="26">
        <f t="shared" si="197"/>
        <v>-712.12159999999994</v>
      </c>
      <c r="BA159" s="22">
        <v>0</v>
      </c>
      <c r="BB159" s="22">
        <f t="shared" si="198"/>
        <v>50944.063485111808</v>
      </c>
      <c r="BC159" s="22">
        <f t="shared" si="199"/>
        <v>51656.185085111763</v>
      </c>
      <c r="BD159" s="32">
        <f t="shared" si="200"/>
        <v>5.0568055243629541E-2</v>
      </c>
      <c r="BE159" s="32">
        <f t="shared" si="201"/>
        <v>5.1417577231138108E-2</v>
      </c>
      <c r="BF159" s="11"/>
      <c r="BG159" s="22">
        <v>1007435.6872074814</v>
      </c>
      <c r="BH159" s="22">
        <v>2795.098</v>
      </c>
      <c r="BI159" s="22">
        <f t="shared" si="202"/>
        <v>1004640.5892074814</v>
      </c>
      <c r="BJ159" s="26">
        <f t="shared" si="203"/>
        <v>-712.12159999999994</v>
      </c>
      <c r="BK159" s="22">
        <v>0</v>
      </c>
      <c r="BL159" s="22">
        <f t="shared" si="204"/>
        <v>50944.063485111808</v>
      </c>
      <c r="BM159" s="22">
        <f t="shared" si="205"/>
        <v>51656.185085111763</v>
      </c>
      <c r="BN159" s="32">
        <f t="shared" si="206"/>
        <v>5.0568055243629541E-2</v>
      </c>
      <c r="BO159" s="32">
        <f t="shared" si="207"/>
        <v>5.1417577231138108E-2</v>
      </c>
      <c r="BP159" s="42"/>
      <c r="BQ159" s="22">
        <v>1001610.07210917</v>
      </c>
      <c r="BR159" s="22">
        <v>2795.098</v>
      </c>
      <c r="BS159" s="22">
        <f t="shared" si="208"/>
        <v>998814.97410917003</v>
      </c>
      <c r="BT159" s="26">
        <f t="shared" si="209"/>
        <v>-712.12159999999994</v>
      </c>
      <c r="BU159" s="22">
        <v>0</v>
      </c>
      <c r="BV159" s="22">
        <f t="shared" si="210"/>
        <v>45118.448386800475</v>
      </c>
      <c r="BW159" s="22">
        <f t="shared" si="211"/>
        <v>45830.56998680043</v>
      </c>
      <c r="BX159" s="32">
        <f t="shared" si="212"/>
        <v>4.5045921205435734E-2</v>
      </c>
      <c r="BY159" s="32">
        <f t="shared" si="213"/>
        <v>4.588494483442853E-2</v>
      </c>
      <c r="BZ159" s="42"/>
      <c r="CA159" s="22">
        <v>1006301.1649749968</v>
      </c>
      <c r="CB159" s="22">
        <v>2795.098</v>
      </c>
      <c r="CC159" s="22">
        <f t="shared" si="214"/>
        <v>1003506.0669749968</v>
      </c>
      <c r="CD159" s="26">
        <f t="shared" si="215"/>
        <v>-712.12159999999994</v>
      </c>
      <c r="CE159" s="22">
        <v>0</v>
      </c>
      <c r="CF159" s="22">
        <f t="shared" si="216"/>
        <v>49809.54125262727</v>
      </c>
      <c r="CG159" s="22">
        <f t="shared" si="217"/>
        <v>50521.662852627225</v>
      </c>
      <c r="CH159" s="32">
        <f t="shared" si="218"/>
        <v>4.9497648404158281E-2</v>
      </c>
      <c r="CI159" s="32">
        <f t="shared" si="219"/>
        <v>5.0345149387010145E-2</v>
      </c>
      <c r="CJ159" s="42"/>
      <c r="CK159" s="22">
        <v>1005166.6427425123</v>
      </c>
      <c r="CL159" s="22">
        <v>2795.098</v>
      </c>
      <c r="CM159" s="22">
        <f t="shared" si="220"/>
        <v>1002371.5447425123</v>
      </c>
      <c r="CN159" s="26">
        <f t="shared" si="221"/>
        <v>-712.12159999999994</v>
      </c>
      <c r="CO159" s="22">
        <v>0</v>
      </c>
      <c r="CP159" s="22">
        <f t="shared" si="222"/>
        <v>48675.019020142732</v>
      </c>
      <c r="CQ159" s="22">
        <f t="shared" si="223"/>
        <v>49387.140620142687</v>
      </c>
      <c r="CR159" s="32">
        <f t="shared" si="224"/>
        <v>4.8424825248216612E-2</v>
      </c>
      <c r="CS159" s="32">
        <f t="shared" si="225"/>
        <v>4.9270293913649739E-2</v>
      </c>
      <c r="CT159" s="42"/>
      <c r="CU159" s="22">
        <v>1007435.6872074814</v>
      </c>
      <c r="CV159" s="22">
        <v>2795.098</v>
      </c>
      <c r="CW159" s="22">
        <f t="shared" si="226"/>
        <v>1004640.5892074814</v>
      </c>
      <c r="CX159" s="26">
        <f t="shared" si="227"/>
        <v>-712.12159999999994</v>
      </c>
      <c r="CY159" s="22">
        <v>0</v>
      </c>
      <c r="CZ159" s="22">
        <f t="shared" si="228"/>
        <v>50944.063485111808</v>
      </c>
      <c r="DA159" s="22">
        <f t="shared" si="229"/>
        <v>51656.185085111763</v>
      </c>
      <c r="DB159" s="32">
        <f t="shared" si="230"/>
        <v>5.0568055243629541E-2</v>
      </c>
      <c r="DC159" s="32">
        <f t="shared" si="231"/>
        <v>5.1417577231138108E-2</v>
      </c>
      <c r="DD159" s="42"/>
      <c r="DE159" s="22">
        <v>1007435.6872074814</v>
      </c>
      <c r="DF159" s="22">
        <v>2795.098</v>
      </c>
      <c r="DG159" s="22">
        <f t="shared" si="232"/>
        <v>1004640.5892074814</v>
      </c>
      <c r="DH159" s="26">
        <f t="shared" si="233"/>
        <v>-712.12159999999994</v>
      </c>
      <c r="DI159" s="22">
        <v>0</v>
      </c>
      <c r="DJ159" s="22">
        <f t="shared" si="234"/>
        <v>50944.063485111808</v>
      </c>
      <c r="DK159" s="22">
        <f t="shared" si="235"/>
        <v>51656.185085111763</v>
      </c>
      <c r="DL159" s="32">
        <f t="shared" si="236"/>
        <v>5.0568055243629541E-2</v>
      </c>
      <c r="DM159" s="32">
        <f t="shared" si="237"/>
        <v>5.1417577231138108E-2</v>
      </c>
      <c r="DN159" s="42"/>
      <c r="DO159" s="22">
        <v>1007435.6872074814</v>
      </c>
      <c r="DP159" s="22">
        <v>2795.098</v>
      </c>
      <c r="DQ159" s="22">
        <f t="shared" si="238"/>
        <v>1004640.5892074814</v>
      </c>
      <c r="DR159" s="26">
        <f t="shared" si="239"/>
        <v>-712.12159999999994</v>
      </c>
      <c r="DS159" s="22">
        <v>0</v>
      </c>
      <c r="DT159" s="22">
        <f t="shared" si="240"/>
        <v>50944.063485111808</v>
      </c>
      <c r="DU159" s="22">
        <f t="shared" si="241"/>
        <v>51656.185085111763</v>
      </c>
      <c r="DV159" s="32">
        <f t="shared" si="242"/>
        <v>5.0568055243629541E-2</v>
      </c>
      <c r="DW159" s="32">
        <f t="shared" si="243"/>
        <v>5.1417577231138108E-2</v>
      </c>
      <c r="DX159" s="42"/>
      <c r="DY159" s="22">
        <v>1007435.6872074814</v>
      </c>
      <c r="DZ159" s="22">
        <v>2795.098</v>
      </c>
      <c r="EA159" s="22">
        <f t="shared" si="244"/>
        <v>1004640.5892074814</v>
      </c>
      <c r="EB159" s="26">
        <f t="shared" si="245"/>
        <v>-712.12159999999994</v>
      </c>
      <c r="EC159" s="22">
        <v>0</v>
      </c>
      <c r="ED159" s="22">
        <f t="shared" si="246"/>
        <v>50944.063485111808</v>
      </c>
      <c r="EE159" s="22">
        <f t="shared" si="247"/>
        <v>51656.185085111763</v>
      </c>
      <c r="EF159" s="32">
        <f t="shared" si="248"/>
        <v>5.0568055243629541E-2</v>
      </c>
      <c r="EG159" s="32">
        <f t="shared" si="249"/>
        <v>5.1417577231138108E-2</v>
      </c>
      <c r="EH159" s="42"/>
      <c r="EI159" s="45">
        <v>0</v>
      </c>
    </row>
    <row r="160" spans="1:139" x14ac:dyDescent="0.3">
      <c r="A160" s="20">
        <v>8913772</v>
      </c>
      <c r="B160" s="20" t="s">
        <v>159</v>
      </c>
      <c r="C160" s="21">
        <v>502</v>
      </c>
      <c r="D160" s="22">
        <v>2265647.9743991499</v>
      </c>
      <c r="E160" s="22">
        <v>53644.36</v>
      </c>
      <c r="F160" s="22">
        <f t="shared" si="171"/>
        <v>2212003.61439915</v>
      </c>
      <c r="G160" s="11"/>
      <c r="H160" s="34">
        <v>502</v>
      </c>
      <c r="I160" s="22">
        <v>2382422.1597797503</v>
      </c>
      <c r="J160" s="22">
        <v>54210.444000000003</v>
      </c>
      <c r="K160" s="22">
        <f t="shared" si="172"/>
        <v>2328211.7157797501</v>
      </c>
      <c r="L160" s="26">
        <f t="shared" si="173"/>
        <v>566.08400000000256</v>
      </c>
      <c r="M160" s="22">
        <v>0</v>
      </c>
      <c r="N160" s="22">
        <f t="shared" si="174"/>
        <v>116774.18538060039</v>
      </c>
      <c r="O160" s="22">
        <f t="shared" si="175"/>
        <v>116208.10138060013</v>
      </c>
      <c r="P160" s="32">
        <f t="shared" si="176"/>
        <v>4.9014900613330387E-2</v>
      </c>
      <c r="Q160" s="32">
        <f t="shared" si="177"/>
        <v>4.9913030070669683E-2</v>
      </c>
      <c r="R160" s="11"/>
      <c r="S160" s="22">
        <v>2382422.1597797503</v>
      </c>
      <c r="T160" s="22">
        <v>54210.444000000003</v>
      </c>
      <c r="U160" s="22">
        <f t="shared" si="178"/>
        <v>2328211.7157797501</v>
      </c>
      <c r="V160" s="26">
        <f t="shared" si="179"/>
        <v>566.08400000000256</v>
      </c>
      <c r="W160" s="22">
        <v>0</v>
      </c>
      <c r="X160" s="22">
        <f t="shared" si="180"/>
        <v>116774.18538060039</v>
      </c>
      <c r="Y160" s="22">
        <f t="shared" si="181"/>
        <v>116208.10138060013</v>
      </c>
      <c r="Z160" s="32">
        <f t="shared" si="182"/>
        <v>4.9014900613330387E-2</v>
      </c>
      <c r="AA160" s="32">
        <f t="shared" si="183"/>
        <v>4.9913030070669683E-2</v>
      </c>
      <c r="AB160" s="42"/>
      <c r="AC160" s="22">
        <v>2382422.1597797503</v>
      </c>
      <c r="AD160" s="22">
        <v>54210.444000000003</v>
      </c>
      <c r="AE160" s="22">
        <f t="shared" si="184"/>
        <v>2328211.7157797501</v>
      </c>
      <c r="AF160" s="26">
        <f t="shared" si="185"/>
        <v>566.08400000000256</v>
      </c>
      <c r="AG160" s="22">
        <v>0</v>
      </c>
      <c r="AH160" s="22">
        <f t="shared" si="186"/>
        <v>116774.18538060039</v>
      </c>
      <c r="AI160" s="22">
        <f t="shared" si="187"/>
        <v>116208.10138060013</v>
      </c>
      <c r="AJ160" s="32">
        <f t="shared" si="188"/>
        <v>4.9014900613330387E-2</v>
      </c>
      <c r="AK160" s="32">
        <f t="shared" si="189"/>
        <v>4.9913030070669683E-2</v>
      </c>
      <c r="AL160" s="11"/>
      <c r="AM160" s="22">
        <v>2382422.1597797503</v>
      </c>
      <c r="AN160" s="22">
        <v>54210.444000000003</v>
      </c>
      <c r="AO160" s="22">
        <f t="shared" si="190"/>
        <v>2328211.7157797501</v>
      </c>
      <c r="AP160" s="26">
        <f t="shared" si="191"/>
        <v>566.08400000000256</v>
      </c>
      <c r="AQ160" s="22">
        <v>0</v>
      </c>
      <c r="AR160" s="22">
        <f t="shared" si="192"/>
        <v>116774.18538060039</v>
      </c>
      <c r="AS160" s="22">
        <f t="shared" si="193"/>
        <v>116208.10138060013</v>
      </c>
      <c r="AT160" s="32">
        <f t="shared" si="194"/>
        <v>4.9014900613330387E-2</v>
      </c>
      <c r="AU160" s="32">
        <f t="shared" si="195"/>
        <v>4.9913030070669683E-2</v>
      </c>
      <c r="AV160" s="42"/>
      <c r="AW160" s="22">
        <v>2382422.1597797503</v>
      </c>
      <c r="AX160" s="22">
        <v>54210.444000000003</v>
      </c>
      <c r="AY160" s="22">
        <f t="shared" si="196"/>
        <v>2328211.7157797501</v>
      </c>
      <c r="AZ160" s="26">
        <f t="shared" si="197"/>
        <v>566.08400000000256</v>
      </c>
      <c r="BA160" s="22">
        <v>0</v>
      </c>
      <c r="BB160" s="22">
        <f t="shared" si="198"/>
        <v>116774.18538060039</v>
      </c>
      <c r="BC160" s="22">
        <f t="shared" si="199"/>
        <v>116208.10138060013</v>
      </c>
      <c r="BD160" s="32">
        <f t="shared" si="200"/>
        <v>4.9014900613330387E-2</v>
      </c>
      <c r="BE160" s="32">
        <f t="shared" si="201"/>
        <v>4.9913030070669683E-2</v>
      </c>
      <c r="BF160" s="11"/>
      <c r="BG160" s="22">
        <v>2382422.1597797503</v>
      </c>
      <c r="BH160" s="22">
        <v>54210.444000000003</v>
      </c>
      <c r="BI160" s="22">
        <f t="shared" si="202"/>
        <v>2328211.7157797501</v>
      </c>
      <c r="BJ160" s="26">
        <f t="shared" si="203"/>
        <v>566.08400000000256</v>
      </c>
      <c r="BK160" s="22">
        <v>0</v>
      </c>
      <c r="BL160" s="22">
        <f t="shared" si="204"/>
        <v>116774.18538060039</v>
      </c>
      <c r="BM160" s="22">
        <f t="shared" si="205"/>
        <v>116208.10138060013</v>
      </c>
      <c r="BN160" s="32">
        <f t="shared" si="206"/>
        <v>4.9014900613330387E-2</v>
      </c>
      <c r="BO160" s="32">
        <f t="shared" si="207"/>
        <v>4.9913030070669683E-2</v>
      </c>
      <c r="BP160" s="42"/>
      <c r="BQ160" s="22">
        <v>2370138.5948771234</v>
      </c>
      <c r="BR160" s="22">
        <v>54210.444000000003</v>
      </c>
      <c r="BS160" s="22">
        <f t="shared" si="208"/>
        <v>2315928.1508771232</v>
      </c>
      <c r="BT160" s="26">
        <f t="shared" si="209"/>
        <v>566.08400000000256</v>
      </c>
      <c r="BU160" s="22">
        <v>0</v>
      </c>
      <c r="BV160" s="22">
        <f t="shared" si="210"/>
        <v>104490.62047797348</v>
      </c>
      <c r="BW160" s="22">
        <f t="shared" si="211"/>
        <v>103924.53647797322</v>
      </c>
      <c r="BX160" s="32">
        <f t="shared" si="212"/>
        <v>4.4086291284324938E-2</v>
      </c>
      <c r="BY160" s="32">
        <f t="shared" si="213"/>
        <v>4.4873817194464066E-2</v>
      </c>
      <c r="BZ160" s="42"/>
      <c r="CA160" s="22">
        <v>2379813.9844256938</v>
      </c>
      <c r="CB160" s="22">
        <v>54210.444000000003</v>
      </c>
      <c r="CC160" s="22">
        <f t="shared" si="214"/>
        <v>2325603.5404256936</v>
      </c>
      <c r="CD160" s="26">
        <f t="shared" si="215"/>
        <v>566.08400000000256</v>
      </c>
      <c r="CE160" s="22">
        <v>0</v>
      </c>
      <c r="CF160" s="22">
        <f t="shared" si="216"/>
        <v>114166.01002654387</v>
      </c>
      <c r="CG160" s="22">
        <f t="shared" si="217"/>
        <v>113599.9260265436</v>
      </c>
      <c r="CH160" s="32">
        <f t="shared" si="218"/>
        <v>4.7972661213727119E-2</v>
      </c>
      <c r="CI160" s="32">
        <f t="shared" si="219"/>
        <v>4.884750304677879E-2</v>
      </c>
      <c r="CJ160" s="42"/>
      <c r="CK160" s="22">
        <v>2377205.8090716372</v>
      </c>
      <c r="CL160" s="22">
        <v>54210.444000000003</v>
      </c>
      <c r="CM160" s="22">
        <f t="shared" si="220"/>
        <v>2322995.3650716371</v>
      </c>
      <c r="CN160" s="26">
        <f t="shared" si="221"/>
        <v>566.08400000000256</v>
      </c>
      <c r="CO160" s="22">
        <v>0</v>
      </c>
      <c r="CP160" s="22">
        <f t="shared" si="222"/>
        <v>111557.83467248734</v>
      </c>
      <c r="CQ160" s="22">
        <f t="shared" si="223"/>
        <v>110991.75067248708</v>
      </c>
      <c r="CR160" s="32">
        <f t="shared" si="224"/>
        <v>4.6928134807164075E-2</v>
      </c>
      <c r="CS160" s="32">
        <f t="shared" si="225"/>
        <v>4.7779583352317315E-2</v>
      </c>
      <c r="CT160" s="42"/>
      <c r="CU160" s="22">
        <v>2382422.1597797503</v>
      </c>
      <c r="CV160" s="22">
        <v>54210.444000000003</v>
      </c>
      <c r="CW160" s="22">
        <f t="shared" si="226"/>
        <v>2328211.7157797501</v>
      </c>
      <c r="CX160" s="26">
        <f t="shared" si="227"/>
        <v>566.08400000000256</v>
      </c>
      <c r="CY160" s="22">
        <v>0</v>
      </c>
      <c r="CZ160" s="22">
        <f t="shared" si="228"/>
        <v>116774.18538060039</v>
      </c>
      <c r="DA160" s="22">
        <f t="shared" si="229"/>
        <v>116208.10138060013</v>
      </c>
      <c r="DB160" s="32">
        <f t="shared" si="230"/>
        <v>4.9014900613330387E-2</v>
      </c>
      <c r="DC160" s="32">
        <f t="shared" si="231"/>
        <v>4.9913030070669683E-2</v>
      </c>
      <c r="DD160" s="42"/>
      <c r="DE160" s="22">
        <v>2382422.1597797503</v>
      </c>
      <c r="DF160" s="22">
        <v>54210.444000000003</v>
      </c>
      <c r="DG160" s="22">
        <f t="shared" si="232"/>
        <v>2328211.7157797501</v>
      </c>
      <c r="DH160" s="26">
        <f t="shared" si="233"/>
        <v>566.08400000000256</v>
      </c>
      <c r="DI160" s="22">
        <v>0</v>
      </c>
      <c r="DJ160" s="22">
        <f t="shared" si="234"/>
        <v>116774.18538060039</v>
      </c>
      <c r="DK160" s="22">
        <f t="shared" si="235"/>
        <v>116208.10138060013</v>
      </c>
      <c r="DL160" s="32">
        <f t="shared" si="236"/>
        <v>4.9014900613330387E-2</v>
      </c>
      <c r="DM160" s="32">
        <f t="shared" si="237"/>
        <v>4.9913030070669683E-2</v>
      </c>
      <c r="DN160" s="42"/>
      <c r="DO160" s="22">
        <v>2382422.1597797503</v>
      </c>
      <c r="DP160" s="22">
        <v>54210.444000000003</v>
      </c>
      <c r="DQ160" s="22">
        <f t="shared" si="238"/>
        <v>2328211.7157797501</v>
      </c>
      <c r="DR160" s="26">
        <f t="shared" si="239"/>
        <v>566.08400000000256</v>
      </c>
      <c r="DS160" s="22">
        <v>0</v>
      </c>
      <c r="DT160" s="22">
        <f t="shared" si="240"/>
        <v>116774.18538060039</v>
      </c>
      <c r="DU160" s="22">
        <f t="shared" si="241"/>
        <v>116208.10138060013</v>
      </c>
      <c r="DV160" s="32">
        <f t="shared" si="242"/>
        <v>4.9014900613330387E-2</v>
      </c>
      <c r="DW160" s="32">
        <f t="shared" si="243"/>
        <v>4.9913030070669683E-2</v>
      </c>
      <c r="DX160" s="42"/>
      <c r="DY160" s="22">
        <v>2382422.1597797503</v>
      </c>
      <c r="DZ160" s="22">
        <v>54210.444000000003</v>
      </c>
      <c r="EA160" s="22">
        <f t="shared" si="244"/>
        <v>2328211.7157797501</v>
      </c>
      <c r="EB160" s="26">
        <f t="shared" si="245"/>
        <v>566.08400000000256</v>
      </c>
      <c r="EC160" s="22">
        <v>0</v>
      </c>
      <c r="ED160" s="22">
        <f t="shared" si="246"/>
        <v>116774.18538060039</v>
      </c>
      <c r="EE160" s="22">
        <f t="shared" si="247"/>
        <v>116208.10138060013</v>
      </c>
      <c r="EF160" s="32">
        <f t="shared" si="248"/>
        <v>4.9014900613330387E-2</v>
      </c>
      <c r="EG160" s="32">
        <f t="shared" si="249"/>
        <v>4.9913030070669683E-2</v>
      </c>
      <c r="EH160" s="42"/>
      <c r="EI160" s="45">
        <v>7535.7246363649238</v>
      </c>
    </row>
    <row r="161" spans="1:139" x14ac:dyDescent="0.3">
      <c r="A161" s="20">
        <v>8913774</v>
      </c>
      <c r="B161" s="20" t="s">
        <v>307</v>
      </c>
      <c r="C161" s="21">
        <v>82</v>
      </c>
      <c r="D161" s="22">
        <v>465809.12841747119</v>
      </c>
      <c r="E161" s="22">
        <v>1474.528</v>
      </c>
      <c r="F161" s="22">
        <f t="shared" si="171"/>
        <v>464334.6004174712</v>
      </c>
      <c r="G161" s="11"/>
      <c r="H161" s="34">
        <v>82</v>
      </c>
      <c r="I161" s="22">
        <v>491815.11032160919</v>
      </c>
      <c r="J161" s="22">
        <v>1543.2511999999999</v>
      </c>
      <c r="K161" s="22">
        <f t="shared" si="172"/>
        <v>490271.85912160919</v>
      </c>
      <c r="L161" s="26">
        <f t="shared" si="173"/>
        <v>68.723199999999906</v>
      </c>
      <c r="M161" s="22">
        <v>0</v>
      </c>
      <c r="N161" s="22">
        <f t="shared" si="174"/>
        <v>26005.981904137996</v>
      </c>
      <c r="O161" s="22">
        <f t="shared" si="175"/>
        <v>25937.258704137988</v>
      </c>
      <c r="P161" s="32">
        <f t="shared" si="176"/>
        <v>5.2877557761761507E-2</v>
      </c>
      <c r="Q161" s="32">
        <f t="shared" si="177"/>
        <v>5.2903829215505509E-2</v>
      </c>
      <c r="R161" s="11"/>
      <c r="S161" s="22">
        <v>491815.11032160919</v>
      </c>
      <c r="T161" s="22">
        <v>1543.2511999999999</v>
      </c>
      <c r="U161" s="22">
        <f t="shared" si="178"/>
        <v>490271.85912160919</v>
      </c>
      <c r="V161" s="26">
        <f t="shared" si="179"/>
        <v>68.723199999999906</v>
      </c>
      <c r="W161" s="22">
        <v>0</v>
      </c>
      <c r="X161" s="22">
        <f t="shared" si="180"/>
        <v>26005.981904137996</v>
      </c>
      <c r="Y161" s="22">
        <f t="shared" si="181"/>
        <v>25937.258704137988</v>
      </c>
      <c r="Z161" s="32">
        <f t="shared" si="182"/>
        <v>5.2877557761761507E-2</v>
      </c>
      <c r="AA161" s="32">
        <f t="shared" si="183"/>
        <v>5.2903829215505509E-2</v>
      </c>
      <c r="AB161" s="42"/>
      <c r="AC161" s="22">
        <v>491815.11032160919</v>
      </c>
      <c r="AD161" s="22">
        <v>1543.2511999999999</v>
      </c>
      <c r="AE161" s="22">
        <f t="shared" si="184"/>
        <v>490271.85912160919</v>
      </c>
      <c r="AF161" s="26">
        <f t="shared" si="185"/>
        <v>68.723199999999906</v>
      </c>
      <c r="AG161" s="22">
        <v>0</v>
      </c>
      <c r="AH161" s="22">
        <f t="shared" si="186"/>
        <v>26005.981904137996</v>
      </c>
      <c r="AI161" s="22">
        <f t="shared" si="187"/>
        <v>25937.258704137988</v>
      </c>
      <c r="AJ161" s="32">
        <f t="shared" si="188"/>
        <v>5.2877557761761507E-2</v>
      </c>
      <c r="AK161" s="32">
        <f t="shared" si="189"/>
        <v>5.2903829215505509E-2</v>
      </c>
      <c r="AL161" s="11"/>
      <c r="AM161" s="22">
        <v>491815.11032160919</v>
      </c>
      <c r="AN161" s="22">
        <v>1543.2511999999999</v>
      </c>
      <c r="AO161" s="22">
        <f t="shared" si="190"/>
        <v>490271.85912160919</v>
      </c>
      <c r="AP161" s="26">
        <f t="shared" si="191"/>
        <v>68.723199999999906</v>
      </c>
      <c r="AQ161" s="22">
        <v>0</v>
      </c>
      <c r="AR161" s="22">
        <f t="shared" si="192"/>
        <v>26005.981904137996</v>
      </c>
      <c r="AS161" s="22">
        <f t="shared" si="193"/>
        <v>25937.258704137988</v>
      </c>
      <c r="AT161" s="32">
        <f t="shared" si="194"/>
        <v>5.2877557761761507E-2</v>
      </c>
      <c r="AU161" s="32">
        <f t="shared" si="195"/>
        <v>5.2903829215505509E-2</v>
      </c>
      <c r="AV161" s="42"/>
      <c r="AW161" s="22">
        <v>491815.11032160919</v>
      </c>
      <c r="AX161" s="22">
        <v>1543.2511999999999</v>
      </c>
      <c r="AY161" s="22">
        <f t="shared" si="196"/>
        <v>490271.85912160919</v>
      </c>
      <c r="AZ161" s="26">
        <f t="shared" si="197"/>
        <v>68.723199999999906</v>
      </c>
      <c r="BA161" s="22">
        <v>0</v>
      </c>
      <c r="BB161" s="22">
        <f t="shared" si="198"/>
        <v>26005.981904137996</v>
      </c>
      <c r="BC161" s="22">
        <f t="shared" si="199"/>
        <v>25937.258704137988</v>
      </c>
      <c r="BD161" s="32">
        <f t="shared" si="200"/>
        <v>5.2877557761761507E-2</v>
      </c>
      <c r="BE161" s="32">
        <f t="shared" si="201"/>
        <v>5.2903829215505509E-2</v>
      </c>
      <c r="BF161" s="11"/>
      <c r="BG161" s="22">
        <v>491815.11032160919</v>
      </c>
      <c r="BH161" s="22">
        <v>1543.2511999999999</v>
      </c>
      <c r="BI161" s="22">
        <f t="shared" si="202"/>
        <v>490271.85912160919</v>
      </c>
      <c r="BJ161" s="26">
        <f t="shared" si="203"/>
        <v>68.723199999999906</v>
      </c>
      <c r="BK161" s="22">
        <v>0</v>
      </c>
      <c r="BL161" s="22">
        <f t="shared" si="204"/>
        <v>26005.981904137996</v>
      </c>
      <c r="BM161" s="22">
        <f t="shared" si="205"/>
        <v>25937.258704137988</v>
      </c>
      <c r="BN161" s="32">
        <f t="shared" si="206"/>
        <v>5.2877557761761507E-2</v>
      </c>
      <c r="BO161" s="32">
        <f t="shared" si="207"/>
        <v>5.2903829215505509E-2</v>
      </c>
      <c r="BP161" s="42"/>
      <c r="BQ161" s="22">
        <v>489800.82443678158</v>
      </c>
      <c r="BR161" s="22">
        <v>1543.2511999999999</v>
      </c>
      <c r="BS161" s="22">
        <f t="shared" si="208"/>
        <v>488257.57323678158</v>
      </c>
      <c r="BT161" s="26">
        <f t="shared" si="209"/>
        <v>68.723199999999906</v>
      </c>
      <c r="BU161" s="22">
        <v>0</v>
      </c>
      <c r="BV161" s="22">
        <f t="shared" si="210"/>
        <v>23991.696019310388</v>
      </c>
      <c r="BW161" s="22">
        <f t="shared" si="211"/>
        <v>23922.97281931038</v>
      </c>
      <c r="BX161" s="32">
        <f t="shared" si="212"/>
        <v>4.8982555402797182E-2</v>
      </c>
      <c r="BY161" s="32">
        <f t="shared" si="213"/>
        <v>4.8996624180796644E-2</v>
      </c>
      <c r="BZ161" s="42"/>
      <c r="CA161" s="22">
        <v>491375.39537908044</v>
      </c>
      <c r="CB161" s="22">
        <v>1543.2511999999999</v>
      </c>
      <c r="CC161" s="22">
        <f t="shared" si="214"/>
        <v>489832.14417908044</v>
      </c>
      <c r="CD161" s="26">
        <f t="shared" si="215"/>
        <v>68.723199999999906</v>
      </c>
      <c r="CE161" s="22">
        <v>0</v>
      </c>
      <c r="CF161" s="22">
        <f t="shared" si="216"/>
        <v>25566.266961609246</v>
      </c>
      <c r="CG161" s="22">
        <f t="shared" si="217"/>
        <v>25497.543761609239</v>
      </c>
      <c r="CH161" s="32">
        <f t="shared" si="218"/>
        <v>5.2030010460506856E-2</v>
      </c>
      <c r="CI161" s="32">
        <f t="shared" si="219"/>
        <v>5.2053635239355488E-2</v>
      </c>
      <c r="CJ161" s="42"/>
      <c r="CK161" s="22">
        <v>490935.68043655169</v>
      </c>
      <c r="CL161" s="22">
        <v>1543.2511999999999</v>
      </c>
      <c r="CM161" s="22">
        <f t="shared" si="220"/>
        <v>489392.42923655169</v>
      </c>
      <c r="CN161" s="26">
        <f t="shared" si="221"/>
        <v>68.723199999999906</v>
      </c>
      <c r="CO161" s="22">
        <v>0</v>
      </c>
      <c r="CP161" s="22">
        <f t="shared" si="222"/>
        <v>25126.552019080496</v>
      </c>
      <c r="CQ161" s="22">
        <f t="shared" si="223"/>
        <v>25057.828819080489</v>
      </c>
      <c r="CR161" s="32">
        <f t="shared" si="224"/>
        <v>5.1180944918766888E-2</v>
      </c>
      <c r="CS161" s="32">
        <f t="shared" si="225"/>
        <v>5.1201913479067308E-2</v>
      </c>
      <c r="CT161" s="42"/>
      <c r="CU161" s="22">
        <v>491815.11032160919</v>
      </c>
      <c r="CV161" s="22">
        <v>1543.2511999999999</v>
      </c>
      <c r="CW161" s="22">
        <f t="shared" si="226"/>
        <v>490271.85912160919</v>
      </c>
      <c r="CX161" s="26">
        <f t="shared" si="227"/>
        <v>68.723199999999906</v>
      </c>
      <c r="CY161" s="22">
        <v>0</v>
      </c>
      <c r="CZ161" s="22">
        <f t="shared" si="228"/>
        <v>26005.981904137996</v>
      </c>
      <c r="DA161" s="22">
        <f t="shared" si="229"/>
        <v>25937.258704137988</v>
      </c>
      <c r="DB161" s="32">
        <f t="shared" si="230"/>
        <v>5.2877557761761507E-2</v>
      </c>
      <c r="DC161" s="32">
        <f t="shared" si="231"/>
        <v>5.2903829215505509E-2</v>
      </c>
      <c r="DD161" s="42"/>
      <c r="DE161" s="22">
        <v>491815.11032160919</v>
      </c>
      <c r="DF161" s="22">
        <v>1543.2511999999999</v>
      </c>
      <c r="DG161" s="22">
        <f t="shared" si="232"/>
        <v>490271.85912160919</v>
      </c>
      <c r="DH161" s="26">
        <f t="shared" si="233"/>
        <v>68.723199999999906</v>
      </c>
      <c r="DI161" s="22">
        <v>0</v>
      </c>
      <c r="DJ161" s="22">
        <f t="shared" si="234"/>
        <v>26005.981904137996</v>
      </c>
      <c r="DK161" s="22">
        <f t="shared" si="235"/>
        <v>25937.258704137988</v>
      </c>
      <c r="DL161" s="32">
        <f t="shared" si="236"/>
        <v>5.2877557761761507E-2</v>
      </c>
      <c r="DM161" s="32">
        <f t="shared" si="237"/>
        <v>5.2903829215505509E-2</v>
      </c>
      <c r="DN161" s="42"/>
      <c r="DO161" s="22">
        <v>491815.11032160919</v>
      </c>
      <c r="DP161" s="22">
        <v>1543.2511999999999</v>
      </c>
      <c r="DQ161" s="22">
        <f t="shared" si="238"/>
        <v>490271.85912160919</v>
      </c>
      <c r="DR161" s="26">
        <f t="shared" si="239"/>
        <v>68.723199999999906</v>
      </c>
      <c r="DS161" s="22">
        <v>0</v>
      </c>
      <c r="DT161" s="22">
        <f t="shared" si="240"/>
        <v>26005.981904137996</v>
      </c>
      <c r="DU161" s="22">
        <f t="shared" si="241"/>
        <v>25937.258704137988</v>
      </c>
      <c r="DV161" s="32">
        <f t="shared" si="242"/>
        <v>5.2877557761761507E-2</v>
      </c>
      <c r="DW161" s="32">
        <f t="shared" si="243"/>
        <v>5.2903829215505509E-2</v>
      </c>
      <c r="DX161" s="42"/>
      <c r="DY161" s="22">
        <v>491815.11032160919</v>
      </c>
      <c r="DZ161" s="22">
        <v>1543.2511999999999</v>
      </c>
      <c r="EA161" s="22">
        <f t="shared" si="244"/>
        <v>490271.85912160919</v>
      </c>
      <c r="EB161" s="26">
        <f t="shared" si="245"/>
        <v>68.723199999999906</v>
      </c>
      <c r="EC161" s="22">
        <v>0</v>
      </c>
      <c r="ED161" s="22">
        <f t="shared" si="246"/>
        <v>26005.981904137996</v>
      </c>
      <c r="EE161" s="22">
        <f t="shared" si="247"/>
        <v>25937.258704137988</v>
      </c>
      <c r="EF161" s="32">
        <f t="shared" si="248"/>
        <v>5.2877557761761507E-2</v>
      </c>
      <c r="EG161" s="32">
        <f t="shared" si="249"/>
        <v>5.2903829215505509E-2</v>
      </c>
      <c r="EH161" s="42"/>
      <c r="EI161" s="45">
        <v>0</v>
      </c>
    </row>
    <row r="162" spans="1:139" x14ac:dyDescent="0.3">
      <c r="A162" s="20">
        <v>8913775</v>
      </c>
      <c r="B162" s="20" t="s">
        <v>46</v>
      </c>
      <c r="C162" s="21">
        <v>564</v>
      </c>
      <c r="D162" s="22">
        <v>2616480.6772850524</v>
      </c>
      <c r="E162" s="22">
        <v>42736.319999999992</v>
      </c>
      <c r="F162" s="22">
        <f t="shared" si="171"/>
        <v>2573744.3572850525</v>
      </c>
      <c r="G162" s="11"/>
      <c r="H162" s="34">
        <v>564</v>
      </c>
      <c r="I162" s="22">
        <v>2758155.0075418949</v>
      </c>
      <c r="J162" s="22">
        <v>44728.128000000004</v>
      </c>
      <c r="K162" s="22">
        <f t="shared" si="172"/>
        <v>2713426.8795418949</v>
      </c>
      <c r="L162" s="26">
        <f t="shared" si="173"/>
        <v>1991.8080000000118</v>
      </c>
      <c r="M162" s="22">
        <v>0</v>
      </c>
      <c r="N162" s="22">
        <f t="shared" si="174"/>
        <v>141674.33025684254</v>
      </c>
      <c r="O162" s="22">
        <f t="shared" si="175"/>
        <v>139682.52225684235</v>
      </c>
      <c r="P162" s="32">
        <f t="shared" si="176"/>
        <v>5.136561573568145E-2</v>
      </c>
      <c r="Q162" s="32">
        <f t="shared" si="177"/>
        <v>5.1478270267752639E-2</v>
      </c>
      <c r="R162" s="11"/>
      <c r="S162" s="22">
        <v>2758155.0075418949</v>
      </c>
      <c r="T162" s="22">
        <v>44728.128000000004</v>
      </c>
      <c r="U162" s="22">
        <f t="shared" si="178"/>
        <v>2713426.8795418949</v>
      </c>
      <c r="V162" s="26">
        <f t="shared" si="179"/>
        <v>1991.8080000000118</v>
      </c>
      <c r="W162" s="22">
        <v>0</v>
      </c>
      <c r="X162" s="22">
        <f t="shared" si="180"/>
        <v>141674.33025684254</v>
      </c>
      <c r="Y162" s="22">
        <f t="shared" si="181"/>
        <v>139682.52225684235</v>
      </c>
      <c r="Z162" s="32">
        <f t="shared" si="182"/>
        <v>5.136561573568145E-2</v>
      </c>
      <c r="AA162" s="32">
        <f t="shared" si="183"/>
        <v>5.1478270267752639E-2</v>
      </c>
      <c r="AB162" s="42"/>
      <c r="AC162" s="22">
        <v>2758155.0075418949</v>
      </c>
      <c r="AD162" s="22">
        <v>44728.128000000004</v>
      </c>
      <c r="AE162" s="22">
        <f t="shared" si="184"/>
        <v>2713426.8795418949</v>
      </c>
      <c r="AF162" s="26">
        <f t="shared" si="185"/>
        <v>1991.8080000000118</v>
      </c>
      <c r="AG162" s="22">
        <v>0</v>
      </c>
      <c r="AH162" s="22">
        <f t="shared" si="186"/>
        <v>141674.33025684254</v>
      </c>
      <c r="AI162" s="22">
        <f t="shared" si="187"/>
        <v>139682.52225684235</v>
      </c>
      <c r="AJ162" s="32">
        <f t="shared" si="188"/>
        <v>5.136561573568145E-2</v>
      </c>
      <c r="AK162" s="32">
        <f t="shared" si="189"/>
        <v>5.1478270267752639E-2</v>
      </c>
      <c r="AL162" s="11"/>
      <c r="AM162" s="22">
        <v>2758155.0075418949</v>
      </c>
      <c r="AN162" s="22">
        <v>44728.128000000004</v>
      </c>
      <c r="AO162" s="22">
        <f t="shared" si="190"/>
        <v>2713426.8795418949</v>
      </c>
      <c r="AP162" s="26">
        <f t="shared" si="191"/>
        <v>1991.8080000000118</v>
      </c>
      <c r="AQ162" s="22">
        <v>0</v>
      </c>
      <c r="AR162" s="22">
        <f t="shared" si="192"/>
        <v>141674.33025684254</v>
      </c>
      <c r="AS162" s="22">
        <f t="shared" si="193"/>
        <v>139682.52225684235</v>
      </c>
      <c r="AT162" s="32">
        <f t="shared" si="194"/>
        <v>5.136561573568145E-2</v>
      </c>
      <c r="AU162" s="32">
        <f t="shared" si="195"/>
        <v>5.1478270267752639E-2</v>
      </c>
      <c r="AV162" s="42"/>
      <c r="AW162" s="22">
        <v>2758155.0075418949</v>
      </c>
      <c r="AX162" s="22">
        <v>44728.128000000004</v>
      </c>
      <c r="AY162" s="22">
        <f t="shared" si="196"/>
        <v>2713426.8795418949</v>
      </c>
      <c r="AZ162" s="26">
        <f t="shared" si="197"/>
        <v>1991.8080000000118</v>
      </c>
      <c r="BA162" s="22">
        <v>0</v>
      </c>
      <c r="BB162" s="22">
        <f t="shared" si="198"/>
        <v>141674.33025684254</v>
      </c>
      <c r="BC162" s="22">
        <f t="shared" si="199"/>
        <v>139682.52225684235</v>
      </c>
      <c r="BD162" s="32">
        <f t="shared" si="200"/>
        <v>5.136561573568145E-2</v>
      </c>
      <c r="BE162" s="32">
        <f t="shared" si="201"/>
        <v>5.1478270267752639E-2</v>
      </c>
      <c r="BF162" s="11"/>
      <c r="BG162" s="22">
        <v>2758155.0075418949</v>
      </c>
      <c r="BH162" s="22">
        <v>44728.128000000004</v>
      </c>
      <c r="BI162" s="22">
        <f t="shared" si="202"/>
        <v>2713426.8795418949</v>
      </c>
      <c r="BJ162" s="26">
        <f t="shared" si="203"/>
        <v>1991.8080000000118</v>
      </c>
      <c r="BK162" s="22">
        <v>0</v>
      </c>
      <c r="BL162" s="22">
        <f t="shared" si="204"/>
        <v>141674.33025684254</v>
      </c>
      <c r="BM162" s="22">
        <f t="shared" si="205"/>
        <v>139682.52225684235</v>
      </c>
      <c r="BN162" s="32">
        <f t="shared" si="206"/>
        <v>5.136561573568145E-2</v>
      </c>
      <c r="BO162" s="32">
        <f t="shared" si="207"/>
        <v>5.1478270267752639E-2</v>
      </c>
      <c r="BP162" s="42"/>
      <c r="BQ162" s="22">
        <v>2741517.3232631581</v>
      </c>
      <c r="BR162" s="22">
        <v>44728.128000000004</v>
      </c>
      <c r="BS162" s="22">
        <f t="shared" si="208"/>
        <v>2696789.1952631581</v>
      </c>
      <c r="BT162" s="26">
        <f t="shared" si="209"/>
        <v>1991.8080000000118</v>
      </c>
      <c r="BU162" s="22">
        <v>0</v>
      </c>
      <c r="BV162" s="22">
        <f t="shared" si="210"/>
        <v>125036.64597810572</v>
      </c>
      <c r="BW162" s="22">
        <f t="shared" si="211"/>
        <v>123044.83797810553</v>
      </c>
      <c r="BX162" s="32">
        <f t="shared" si="212"/>
        <v>4.5608555859598873E-2</v>
      </c>
      <c r="BY162" s="32">
        <f t="shared" si="213"/>
        <v>4.5626420557539564E-2</v>
      </c>
      <c r="BZ162" s="42"/>
      <c r="CA162" s="22">
        <v>2754910.7591208424</v>
      </c>
      <c r="CB162" s="22">
        <v>44728.128000000004</v>
      </c>
      <c r="CC162" s="22">
        <f t="shared" si="214"/>
        <v>2710182.6311208424</v>
      </c>
      <c r="CD162" s="26">
        <f t="shared" si="215"/>
        <v>1991.8080000000118</v>
      </c>
      <c r="CE162" s="22">
        <v>0</v>
      </c>
      <c r="CF162" s="22">
        <f t="shared" si="216"/>
        <v>138430.08183579007</v>
      </c>
      <c r="CG162" s="22">
        <f t="shared" si="217"/>
        <v>136438.27383578988</v>
      </c>
      <c r="CH162" s="32">
        <f t="shared" si="218"/>
        <v>5.024848132647549E-2</v>
      </c>
      <c r="CI162" s="32">
        <f t="shared" si="219"/>
        <v>5.0342833825690742E-2</v>
      </c>
      <c r="CJ162" s="42"/>
      <c r="CK162" s="22">
        <v>2751666.51069979</v>
      </c>
      <c r="CL162" s="22">
        <v>44728.128000000004</v>
      </c>
      <c r="CM162" s="22">
        <f t="shared" si="220"/>
        <v>2706938.3826997899</v>
      </c>
      <c r="CN162" s="26">
        <f t="shared" si="221"/>
        <v>1991.8080000000118</v>
      </c>
      <c r="CO162" s="22">
        <v>0</v>
      </c>
      <c r="CP162" s="22">
        <f t="shared" si="222"/>
        <v>135185.8334147376</v>
      </c>
      <c r="CQ162" s="22">
        <f t="shared" si="223"/>
        <v>133194.02541473741</v>
      </c>
      <c r="CR162" s="32">
        <f t="shared" si="224"/>
        <v>4.9128712687046446E-2</v>
      </c>
      <c r="CS162" s="32">
        <f t="shared" si="225"/>
        <v>4.9204675756932124E-2</v>
      </c>
      <c r="CT162" s="42"/>
      <c r="CU162" s="22">
        <v>2758155.0075418949</v>
      </c>
      <c r="CV162" s="22">
        <v>44728.128000000004</v>
      </c>
      <c r="CW162" s="22">
        <f t="shared" si="226"/>
        <v>2713426.8795418949</v>
      </c>
      <c r="CX162" s="26">
        <f t="shared" si="227"/>
        <v>1991.8080000000118</v>
      </c>
      <c r="CY162" s="22">
        <v>0</v>
      </c>
      <c r="CZ162" s="22">
        <f t="shared" si="228"/>
        <v>141674.33025684254</v>
      </c>
      <c r="DA162" s="22">
        <f t="shared" si="229"/>
        <v>139682.52225684235</v>
      </c>
      <c r="DB162" s="32">
        <f t="shared" si="230"/>
        <v>5.136561573568145E-2</v>
      </c>
      <c r="DC162" s="32">
        <f t="shared" si="231"/>
        <v>5.1478270267752639E-2</v>
      </c>
      <c r="DD162" s="42"/>
      <c r="DE162" s="22">
        <v>2758155.0075418949</v>
      </c>
      <c r="DF162" s="22">
        <v>44728.128000000004</v>
      </c>
      <c r="DG162" s="22">
        <f t="shared" si="232"/>
        <v>2713426.8795418949</v>
      </c>
      <c r="DH162" s="26">
        <f t="shared" si="233"/>
        <v>1991.8080000000118</v>
      </c>
      <c r="DI162" s="22">
        <v>0</v>
      </c>
      <c r="DJ162" s="22">
        <f t="shared" si="234"/>
        <v>141674.33025684254</v>
      </c>
      <c r="DK162" s="22">
        <f t="shared" si="235"/>
        <v>139682.52225684235</v>
      </c>
      <c r="DL162" s="32">
        <f t="shared" si="236"/>
        <v>5.136561573568145E-2</v>
      </c>
      <c r="DM162" s="32">
        <f t="shared" si="237"/>
        <v>5.1478270267752639E-2</v>
      </c>
      <c r="DN162" s="42"/>
      <c r="DO162" s="22">
        <v>2758155.0075418949</v>
      </c>
      <c r="DP162" s="22">
        <v>44728.128000000004</v>
      </c>
      <c r="DQ162" s="22">
        <f t="shared" si="238"/>
        <v>2713426.8795418949</v>
      </c>
      <c r="DR162" s="26">
        <f t="shared" si="239"/>
        <v>1991.8080000000118</v>
      </c>
      <c r="DS162" s="22">
        <v>0</v>
      </c>
      <c r="DT162" s="22">
        <f t="shared" si="240"/>
        <v>141674.33025684254</v>
      </c>
      <c r="DU162" s="22">
        <f t="shared" si="241"/>
        <v>139682.52225684235</v>
      </c>
      <c r="DV162" s="32">
        <f t="shared" si="242"/>
        <v>5.136561573568145E-2</v>
      </c>
      <c r="DW162" s="32">
        <f t="shared" si="243"/>
        <v>5.1478270267752639E-2</v>
      </c>
      <c r="DX162" s="42"/>
      <c r="DY162" s="22">
        <v>2758155.0075418949</v>
      </c>
      <c r="DZ162" s="22">
        <v>44728.128000000004</v>
      </c>
      <c r="EA162" s="22">
        <f t="shared" si="244"/>
        <v>2713426.8795418949</v>
      </c>
      <c r="EB162" s="26">
        <f t="shared" si="245"/>
        <v>1991.8080000000118</v>
      </c>
      <c r="EC162" s="22">
        <v>0</v>
      </c>
      <c r="ED162" s="22">
        <f t="shared" si="246"/>
        <v>141674.33025684254</v>
      </c>
      <c r="EE162" s="22">
        <f t="shared" si="247"/>
        <v>139682.52225684235</v>
      </c>
      <c r="EF162" s="32">
        <f t="shared" si="248"/>
        <v>5.136561573568145E-2</v>
      </c>
      <c r="EG162" s="32">
        <f t="shared" si="249"/>
        <v>5.1478270267752639E-2</v>
      </c>
      <c r="EH162" s="42"/>
      <c r="EI162" s="45">
        <v>0</v>
      </c>
    </row>
    <row r="163" spans="1:139" x14ac:dyDescent="0.3">
      <c r="A163" s="20">
        <v>8913776</v>
      </c>
      <c r="B163" s="20" t="s">
        <v>160</v>
      </c>
      <c r="C163" s="21">
        <v>418</v>
      </c>
      <c r="D163" s="22">
        <v>1810761.04</v>
      </c>
      <c r="E163" s="22">
        <v>27991.039999999997</v>
      </c>
      <c r="F163" s="22">
        <f t="shared" si="171"/>
        <v>1782770</v>
      </c>
      <c r="G163" s="11"/>
      <c r="H163" s="34">
        <v>418</v>
      </c>
      <c r="I163" s="22">
        <v>1870585.6159999999</v>
      </c>
      <c r="J163" s="22">
        <v>29295.616000000002</v>
      </c>
      <c r="K163" s="22">
        <f t="shared" si="172"/>
        <v>1841290</v>
      </c>
      <c r="L163" s="26">
        <f t="shared" si="173"/>
        <v>1304.5760000000046</v>
      </c>
      <c r="M163" s="22">
        <v>0</v>
      </c>
      <c r="N163" s="22">
        <f t="shared" si="174"/>
        <v>59824.575999999885</v>
      </c>
      <c r="O163" s="22">
        <f t="shared" si="175"/>
        <v>58520</v>
      </c>
      <c r="P163" s="32">
        <f t="shared" si="176"/>
        <v>3.19817363548036E-2</v>
      </c>
      <c r="Q163" s="32">
        <f t="shared" si="177"/>
        <v>3.1782065834279227E-2</v>
      </c>
      <c r="R163" s="11"/>
      <c r="S163" s="22">
        <v>1870585.6159999999</v>
      </c>
      <c r="T163" s="22">
        <v>29295.616000000002</v>
      </c>
      <c r="U163" s="22">
        <f t="shared" si="178"/>
        <v>1841290</v>
      </c>
      <c r="V163" s="26">
        <f t="shared" si="179"/>
        <v>1304.5760000000046</v>
      </c>
      <c r="W163" s="22">
        <v>0</v>
      </c>
      <c r="X163" s="22">
        <f t="shared" si="180"/>
        <v>59824.575999999885</v>
      </c>
      <c r="Y163" s="22">
        <f t="shared" si="181"/>
        <v>58520</v>
      </c>
      <c r="Z163" s="32">
        <f t="shared" si="182"/>
        <v>3.19817363548036E-2</v>
      </c>
      <c r="AA163" s="32">
        <f t="shared" si="183"/>
        <v>3.1782065834279227E-2</v>
      </c>
      <c r="AB163" s="42"/>
      <c r="AC163" s="22">
        <v>1870585.6159999999</v>
      </c>
      <c r="AD163" s="22">
        <v>29295.616000000002</v>
      </c>
      <c r="AE163" s="22">
        <f t="shared" si="184"/>
        <v>1841290</v>
      </c>
      <c r="AF163" s="26">
        <f t="shared" si="185"/>
        <v>1304.5760000000046</v>
      </c>
      <c r="AG163" s="22">
        <v>0</v>
      </c>
      <c r="AH163" s="22">
        <f t="shared" si="186"/>
        <v>59824.575999999885</v>
      </c>
      <c r="AI163" s="22">
        <f t="shared" si="187"/>
        <v>58520</v>
      </c>
      <c r="AJ163" s="32">
        <f t="shared" si="188"/>
        <v>3.19817363548036E-2</v>
      </c>
      <c r="AK163" s="32">
        <f t="shared" si="189"/>
        <v>3.1782065834279227E-2</v>
      </c>
      <c r="AL163" s="11"/>
      <c r="AM163" s="22">
        <v>1870585.6159999999</v>
      </c>
      <c r="AN163" s="22">
        <v>29295.616000000002</v>
      </c>
      <c r="AO163" s="22">
        <f t="shared" si="190"/>
        <v>1841290</v>
      </c>
      <c r="AP163" s="26">
        <f t="shared" si="191"/>
        <v>1304.5760000000046</v>
      </c>
      <c r="AQ163" s="22">
        <v>0</v>
      </c>
      <c r="AR163" s="22">
        <f t="shared" si="192"/>
        <v>59824.575999999885</v>
      </c>
      <c r="AS163" s="22">
        <f t="shared" si="193"/>
        <v>58520</v>
      </c>
      <c r="AT163" s="32">
        <f t="shared" si="194"/>
        <v>3.19817363548036E-2</v>
      </c>
      <c r="AU163" s="32">
        <f t="shared" si="195"/>
        <v>3.1782065834279227E-2</v>
      </c>
      <c r="AV163" s="42"/>
      <c r="AW163" s="22">
        <v>1870585.6159999999</v>
      </c>
      <c r="AX163" s="22">
        <v>29295.616000000002</v>
      </c>
      <c r="AY163" s="22">
        <f t="shared" si="196"/>
        <v>1841290</v>
      </c>
      <c r="AZ163" s="26">
        <f t="shared" si="197"/>
        <v>1304.5760000000046</v>
      </c>
      <c r="BA163" s="22">
        <v>0</v>
      </c>
      <c r="BB163" s="22">
        <f t="shared" si="198"/>
        <v>59824.575999999885</v>
      </c>
      <c r="BC163" s="22">
        <f t="shared" si="199"/>
        <v>58520</v>
      </c>
      <c r="BD163" s="32">
        <f t="shared" si="200"/>
        <v>3.19817363548036E-2</v>
      </c>
      <c r="BE163" s="32">
        <f t="shared" si="201"/>
        <v>3.1782065834279227E-2</v>
      </c>
      <c r="BF163" s="11"/>
      <c r="BG163" s="22">
        <v>1870585.6159999999</v>
      </c>
      <c r="BH163" s="22">
        <v>29295.616000000002</v>
      </c>
      <c r="BI163" s="22">
        <f t="shared" si="202"/>
        <v>1841290</v>
      </c>
      <c r="BJ163" s="26">
        <f t="shared" si="203"/>
        <v>1304.5760000000046</v>
      </c>
      <c r="BK163" s="22">
        <v>0</v>
      </c>
      <c r="BL163" s="22">
        <f t="shared" si="204"/>
        <v>59824.575999999885</v>
      </c>
      <c r="BM163" s="22">
        <f t="shared" si="205"/>
        <v>58520</v>
      </c>
      <c r="BN163" s="32">
        <f t="shared" si="206"/>
        <v>3.19817363548036E-2</v>
      </c>
      <c r="BO163" s="32">
        <f t="shared" si="207"/>
        <v>3.1782065834279227E-2</v>
      </c>
      <c r="BP163" s="42"/>
      <c r="BQ163" s="22">
        <v>1870585.6159999999</v>
      </c>
      <c r="BR163" s="22">
        <v>29295.616000000002</v>
      </c>
      <c r="BS163" s="22">
        <f t="shared" si="208"/>
        <v>1841290</v>
      </c>
      <c r="BT163" s="26">
        <f t="shared" si="209"/>
        <v>1304.5760000000046</v>
      </c>
      <c r="BU163" s="22">
        <v>0</v>
      </c>
      <c r="BV163" s="22">
        <f t="shared" si="210"/>
        <v>59824.575999999885</v>
      </c>
      <c r="BW163" s="22">
        <f t="shared" si="211"/>
        <v>58520</v>
      </c>
      <c r="BX163" s="32">
        <f t="shared" si="212"/>
        <v>3.19817363548036E-2</v>
      </c>
      <c r="BY163" s="32">
        <f t="shared" si="213"/>
        <v>3.1782065834279227E-2</v>
      </c>
      <c r="BZ163" s="42"/>
      <c r="CA163" s="22">
        <v>1870585.6159999999</v>
      </c>
      <c r="CB163" s="22">
        <v>29295.616000000002</v>
      </c>
      <c r="CC163" s="22">
        <f t="shared" si="214"/>
        <v>1841290</v>
      </c>
      <c r="CD163" s="26">
        <f t="shared" si="215"/>
        <v>1304.5760000000046</v>
      </c>
      <c r="CE163" s="22">
        <v>0</v>
      </c>
      <c r="CF163" s="22">
        <f t="shared" si="216"/>
        <v>59824.575999999885</v>
      </c>
      <c r="CG163" s="22">
        <f t="shared" si="217"/>
        <v>58520</v>
      </c>
      <c r="CH163" s="32">
        <f t="shared" si="218"/>
        <v>3.19817363548036E-2</v>
      </c>
      <c r="CI163" s="32">
        <f t="shared" si="219"/>
        <v>3.1782065834279227E-2</v>
      </c>
      <c r="CJ163" s="42"/>
      <c r="CK163" s="22">
        <v>1870585.6159999999</v>
      </c>
      <c r="CL163" s="22">
        <v>29295.616000000002</v>
      </c>
      <c r="CM163" s="22">
        <f t="shared" si="220"/>
        <v>1841290</v>
      </c>
      <c r="CN163" s="26">
        <f t="shared" si="221"/>
        <v>1304.5760000000046</v>
      </c>
      <c r="CO163" s="22">
        <v>0</v>
      </c>
      <c r="CP163" s="22">
        <f t="shared" si="222"/>
        <v>59824.575999999885</v>
      </c>
      <c r="CQ163" s="22">
        <f t="shared" si="223"/>
        <v>58520</v>
      </c>
      <c r="CR163" s="32">
        <f t="shared" si="224"/>
        <v>3.19817363548036E-2</v>
      </c>
      <c r="CS163" s="32">
        <f t="shared" si="225"/>
        <v>3.1782065834279227E-2</v>
      </c>
      <c r="CT163" s="42"/>
      <c r="CU163" s="22">
        <v>1870585.6159999999</v>
      </c>
      <c r="CV163" s="22">
        <v>29295.616000000002</v>
      </c>
      <c r="CW163" s="22">
        <f t="shared" si="226"/>
        <v>1841290</v>
      </c>
      <c r="CX163" s="26">
        <f t="shared" si="227"/>
        <v>1304.5760000000046</v>
      </c>
      <c r="CY163" s="22">
        <v>0</v>
      </c>
      <c r="CZ163" s="22">
        <f t="shared" si="228"/>
        <v>59824.575999999885</v>
      </c>
      <c r="DA163" s="22">
        <f t="shared" si="229"/>
        <v>58520</v>
      </c>
      <c r="DB163" s="32">
        <f t="shared" si="230"/>
        <v>3.19817363548036E-2</v>
      </c>
      <c r="DC163" s="32">
        <f t="shared" si="231"/>
        <v>3.1782065834279227E-2</v>
      </c>
      <c r="DD163" s="42"/>
      <c r="DE163" s="22">
        <v>1870585.6159999999</v>
      </c>
      <c r="DF163" s="22">
        <v>29295.616000000002</v>
      </c>
      <c r="DG163" s="22">
        <f t="shared" si="232"/>
        <v>1841290</v>
      </c>
      <c r="DH163" s="26">
        <f t="shared" si="233"/>
        <v>1304.5760000000046</v>
      </c>
      <c r="DI163" s="22">
        <v>0</v>
      </c>
      <c r="DJ163" s="22">
        <f t="shared" si="234"/>
        <v>59824.575999999885</v>
      </c>
      <c r="DK163" s="22">
        <f t="shared" si="235"/>
        <v>58520</v>
      </c>
      <c r="DL163" s="32">
        <f t="shared" si="236"/>
        <v>3.19817363548036E-2</v>
      </c>
      <c r="DM163" s="32">
        <f t="shared" si="237"/>
        <v>3.1782065834279227E-2</v>
      </c>
      <c r="DN163" s="42"/>
      <c r="DO163" s="22">
        <v>1870585.6159999999</v>
      </c>
      <c r="DP163" s="22">
        <v>29295.616000000002</v>
      </c>
      <c r="DQ163" s="22">
        <f t="shared" si="238"/>
        <v>1841290</v>
      </c>
      <c r="DR163" s="26">
        <f t="shared" si="239"/>
        <v>1304.5760000000046</v>
      </c>
      <c r="DS163" s="22">
        <v>0</v>
      </c>
      <c r="DT163" s="22">
        <f t="shared" si="240"/>
        <v>59824.575999999885</v>
      </c>
      <c r="DU163" s="22">
        <f t="shared" si="241"/>
        <v>58520</v>
      </c>
      <c r="DV163" s="32">
        <f t="shared" si="242"/>
        <v>3.19817363548036E-2</v>
      </c>
      <c r="DW163" s="32">
        <f t="shared" si="243"/>
        <v>3.1782065834279227E-2</v>
      </c>
      <c r="DX163" s="42"/>
      <c r="DY163" s="22">
        <v>1870585.6159999999</v>
      </c>
      <c r="DZ163" s="22">
        <v>29295.616000000002</v>
      </c>
      <c r="EA163" s="22">
        <f t="shared" si="244"/>
        <v>1841290</v>
      </c>
      <c r="EB163" s="26">
        <f t="shared" si="245"/>
        <v>1304.5760000000046</v>
      </c>
      <c r="EC163" s="22">
        <v>0</v>
      </c>
      <c r="ED163" s="22">
        <f t="shared" si="246"/>
        <v>59824.575999999885</v>
      </c>
      <c r="EE163" s="22">
        <f t="shared" si="247"/>
        <v>58520</v>
      </c>
      <c r="EF163" s="32">
        <f t="shared" si="248"/>
        <v>3.19817363548036E-2</v>
      </c>
      <c r="EG163" s="32">
        <f t="shared" si="249"/>
        <v>3.1782065834279227E-2</v>
      </c>
      <c r="EH163" s="42"/>
      <c r="EI163" s="45">
        <v>0</v>
      </c>
    </row>
    <row r="164" spans="1:139" x14ac:dyDescent="0.3">
      <c r="A164" s="20">
        <v>8913779</v>
      </c>
      <c r="B164" s="20" t="s">
        <v>321</v>
      </c>
      <c r="C164" s="21">
        <v>370</v>
      </c>
      <c r="D164" s="22">
        <v>1774563.4767028103</v>
      </c>
      <c r="E164" s="22">
        <v>50483.840000000004</v>
      </c>
      <c r="F164" s="22">
        <f t="shared" si="171"/>
        <v>1724079.6367028102</v>
      </c>
      <c r="G164" s="11"/>
      <c r="H164" s="34">
        <v>370</v>
      </c>
      <c r="I164" s="22">
        <v>1870931.1508157388</v>
      </c>
      <c r="J164" s="22">
        <v>52836.735999999997</v>
      </c>
      <c r="K164" s="22">
        <f t="shared" si="172"/>
        <v>1818094.4148157388</v>
      </c>
      <c r="L164" s="26">
        <f t="shared" si="173"/>
        <v>2352.8959999999934</v>
      </c>
      <c r="M164" s="22">
        <v>0</v>
      </c>
      <c r="N164" s="22">
        <f t="shared" si="174"/>
        <v>96367.674112928566</v>
      </c>
      <c r="O164" s="22">
        <f t="shared" si="175"/>
        <v>94014.778112928616</v>
      </c>
      <c r="P164" s="32">
        <f t="shared" si="176"/>
        <v>5.1507867657723055E-2</v>
      </c>
      <c r="Q164" s="32">
        <f t="shared" si="177"/>
        <v>5.1710613787049602E-2</v>
      </c>
      <c r="R164" s="11"/>
      <c r="S164" s="22">
        <v>1870931.1508157388</v>
      </c>
      <c r="T164" s="22">
        <v>52836.735999999997</v>
      </c>
      <c r="U164" s="22">
        <f t="shared" si="178"/>
        <v>1818094.4148157388</v>
      </c>
      <c r="V164" s="26">
        <f t="shared" si="179"/>
        <v>2352.8959999999934</v>
      </c>
      <c r="W164" s="22">
        <v>0</v>
      </c>
      <c r="X164" s="22">
        <f t="shared" si="180"/>
        <v>96367.674112928566</v>
      </c>
      <c r="Y164" s="22">
        <f t="shared" si="181"/>
        <v>94014.778112928616</v>
      </c>
      <c r="Z164" s="32">
        <f t="shared" si="182"/>
        <v>5.1507867657723055E-2</v>
      </c>
      <c r="AA164" s="32">
        <f t="shared" si="183"/>
        <v>5.1710613787049602E-2</v>
      </c>
      <c r="AB164" s="42"/>
      <c r="AC164" s="22">
        <v>1870931.1508157388</v>
      </c>
      <c r="AD164" s="22">
        <v>52836.735999999997</v>
      </c>
      <c r="AE164" s="22">
        <f t="shared" si="184"/>
        <v>1818094.4148157388</v>
      </c>
      <c r="AF164" s="26">
        <f t="shared" si="185"/>
        <v>2352.8959999999934</v>
      </c>
      <c r="AG164" s="22">
        <v>0</v>
      </c>
      <c r="AH164" s="22">
        <f t="shared" si="186"/>
        <v>96367.674112928566</v>
      </c>
      <c r="AI164" s="22">
        <f t="shared" si="187"/>
        <v>94014.778112928616</v>
      </c>
      <c r="AJ164" s="32">
        <f t="shared" si="188"/>
        <v>5.1507867657723055E-2</v>
      </c>
      <c r="AK164" s="32">
        <f t="shared" si="189"/>
        <v>5.1710613787049602E-2</v>
      </c>
      <c r="AL164" s="11"/>
      <c r="AM164" s="22">
        <v>1870931.1508157388</v>
      </c>
      <c r="AN164" s="22">
        <v>52836.735999999997</v>
      </c>
      <c r="AO164" s="22">
        <f t="shared" si="190"/>
        <v>1818094.4148157388</v>
      </c>
      <c r="AP164" s="26">
        <f t="shared" si="191"/>
        <v>2352.8959999999934</v>
      </c>
      <c r="AQ164" s="22">
        <v>0</v>
      </c>
      <c r="AR164" s="22">
        <f t="shared" si="192"/>
        <v>96367.674112928566</v>
      </c>
      <c r="AS164" s="22">
        <f t="shared" si="193"/>
        <v>94014.778112928616</v>
      </c>
      <c r="AT164" s="32">
        <f t="shared" si="194"/>
        <v>5.1507867657723055E-2</v>
      </c>
      <c r="AU164" s="32">
        <f t="shared" si="195"/>
        <v>5.1710613787049602E-2</v>
      </c>
      <c r="AV164" s="42"/>
      <c r="AW164" s="22">
        <v>1870931.1508157388</v>
      </c>
      <c r="AX164" s="22">
        <v>52836.735999999997</v>
      </c>
      <c r="AY164" s="22">
        <f t="shared" si="196"/>
        <v>1818094.4148157388</v>
      </c>
      <c r="AZ164" s="26">
        <f t="shared" si="197"/>
        <v>2352.8959999999934</v>
      </c>
      <c r="BA164" s="22">
        <v>0</v>
      </c>
      <c r="BB164" s="22">
        <f t="shared" si="198"/>
        <v>96367.674112928566</v>
      </c>
      <c r="BC164" s="22">
        <f t="shared" si="199"/>
        <v>94014.778112928616</v>
      </c>
      <c r="BD164" s="32">
        <f t="shared" si="200"/>
        <v>5.1507867657723055E-2</v>
      </c>
      <c r="BE164" s="32">
        <f t="shared" si="201"/>
        <v>5.1710613787049602E-2</v>
      </c>
      <c r="BF164" s="11"/>
      <c r="BG164" s="22">
        <v>1870931.1508157388</v>
      </c>
      <c r="BH164" s="22">
        <v>52836.735999999997</v>
      </c>
      <c r="BI164" s="22">
        <f t="shared" si="202"/>
        <v>1818094.4148157388</v>
      </c>
      <c r="BJ164" s="26">
        <f t="shared" si="203"/>
        <v>2352.8959999999934</v>
      </c>
      <c r="BK164" s="22">
        <v>0</v>
      </c>
      <c r="BL164" s="22">
        <f t="shared" si="204"/>
        <v>96367.674112928566</v>
      </c>
      <c r="BM164" s="22">
        <f t="shared" si="205"/>
        <v>94014.778112928616</v>
      </c>
      <c r="BN164" s="32">
        <f t="shared" si="206"/>
        <v>5.1507867657723055E-2</v>
      </c>
      <c r="BO164" s="32">
        <f t="shared" si="207"/>
        <v>5.1710613787049602E-2</v>
      </c>
      <c r="BP164" s="42"/>
      <c r="BQ164" s="22">
        <v>1860169.8001880432</v>
      </c>
      <c r="BR164" s="22">
        <v>52836.735999999997</v>
      </c>
      <c r="BS164" s="22">
        <f t="shared" si="208"/>
        <v>1807333.0641880431</v>
      </c>
      <c r="BT164" s="26">
        <f t="shared" si="209"/>
        <v>2352.8959999999934</v>
      </c>
      <c r="BU164" s="22">
        <v>0</v>
      </c>
      <c r="BV164" s="22">
        <f t="shared" si="210"/>
        <v>85606.32348523289</v>
      </c>
      <c r="BW164" s="22">
        <f t="shared" si="211"/>
        <v>83253.42748523294</v>
      </c>
      <c r="BX164" s="32">
        <f t="shared" si="212"/>
        <v>4.6020703850035094E-2</v>
      </c>
      <c r="BY164" s="32">
        <f t="shared" si="213"/>
        <v>4.6064241912508318E-2</v>
      </c>
      <c r="BZ164" s="42"/>
      <c r="CA164" s="22">
        <v>1868834.4293032195</v>
      </c>
      <c r="CB164" s="22">
        <v>52836.735999999997</v>
      </c>
      <c r="CC164" s="22">
        <f t="shared" si="214"/>
        <v>1815997.6933032195</v>
      </c>
      <c r="CD164" s="26">
        <f t="shared" si="215"/>
        <v>2352.8959999999934</v>
      </c>
      <c r="CE164" s="22">
        <v>0</v>
      </c>
      <c r="CF164" s="22">
        <f t="shared" si="216"/>
        <v>94270.952600409277</v>
      </c>
      <c r="CG164" s="22">
        <f t="shared" si="217"/>
        <v>91918.056600409327</v>
      </c>
      <c r="CH164" s="32">
        <f t="shared" si="218"/>
        <v>5.0443715677668394E-2</v>
      </c>
      <c r="CI164" s="32">
        <f t="shared" si="219"/>
        <v>5.0615734226630238E-2</v>
      </c>
      <c r="CJ164" s="42"/>
      <c r="CK164" s="22">
        <v>1866737.7077907003</v>
      </c>
      <c r="CL164" s="22">
        <v>52836.735999999997</v>
      </c>
      <c r="CM164" s="22">
        <f t="shared" si="220"/>
        <v>1813900.9717907002</v>
      </c>
      <c r="CN164" s="26">
        <f t="shared" si="221"/>
        <v>2352.8959999999934</v>
      </c>
      <c r="CO164" s="22">
        <v>0</v>
      </c>
      <c r="CP164" s="22">
        <f t="shared" si="222"/>
        <v>92174.231087889988</v>
      </c>
      <c r="CQ164" s="22">
        <f t="shared" si="223"/>
        <v>89821.335087890038</v>
      </c>
      <c r="CR164" s="32">
        <f t="shared" si="224"/>
        <v>4.9377173184645726E-2</v>
      </c>
      <c r="CS164" s="32">
        <f t="shared" si="225"/>
        <v>4.9518323483347365E-2</v>
      </c>
      <c r="CT164" s="42"/>
      <c r="CU164" s="22">
        <v>1870931.1508157388</v>
      </c>
      <c r="CV164" s="22">
        <v>52836.735999999997</v>
      </c>
      <c r="CW164" s="22">
        <f t="shared" si="226"/>
        <v>1818094.4148157388</v>
      </c>
      <c r="CX164" s="26">
        <f t="shared" si="227"/>
        <v>2352.8959999999934</v>
      </c>
      <c r="CY164" s="22">
        <v>0</v>
      </c>
      <c r="CZ164" s="22">
        <f t="shared" si="228"/>
        <v>96367.674112928566</v>
      </c>
      <c r="DA164" s="22">
        <f t="shared" si="229"/>
        <v>94014.778112928616</v>
      </c>
      <c r="DB164" s="32">
        <f t="shared" si="230"/>
        <v>5.1507867657723055E-2</v>
      </c>
      <c r="DC164" s="32">
        <f t="shared" si="231"/>
        <v>5.1710613787049602E-2</v>
      </c>
      <c r="DD164" s="42"/>
      <c r="DE164" s="22">
        <v>1870931.1508157388</v>
      </c>
      <c r="DF164" s="22">
        <v>52836.735999999997</v>
      </c>
      <c r="DG164" s="22">
        <f t="shared" si="232"/>
        <v>1818094.4148157388</v>
      </c>
      <c r="DH164" s="26">
        <f t="shared" si="233"/>
        <v>2352.8959999999934</v>
      </c>
      <c r="DI164" s="22">
        <v>0</v>
      </c>
      <c r="DJ164" s="22">
        <f t="shared" si="234"/>
        <v>96367.674112928566</v>
      </c>
      <c r="DK164" s="22">
        <f t="shared" si="235"/>
        <v>94014.778112928616</v>
      </c>
      <c r="DL164" s="32">
        <f t="shared" si="236"/>
        <v>5.1507867657723055E-2</v>
      </c>
      <c r="DM164" s="32">
        <f t="shared" si="237"/>
        <v>5.1710613787049602E-2</v>
      </c>
      <c r="DN164" s="42"/>
      <c r="DO164" s="22">
        <v>1870931.1508157388</v>
      </c>
      <c r="DP164" s="22">
        <v>52836.735999999997</v>
      </c>
      <c r="DQ164" s="22">
        <f t="shared" si="238"/>
        <v>1818094.4148157388</v>
      </c>
      <c r="DR164" s="26">
        <f t="shared" si="239"/>
        <v>2352.8959999999934</v>
      </c>
      <c r="DS164" s="22">
        <v>0</v>
      </c>
      <c r="DT164" s="22">
        <f t="shared" si="240"/>
        <v>96367.674112928566</v>
      </c>
      <c r="DU164" s="22">
        <f t="shared" si="241"/>
        <v>94014.778112928616</v>
      </c>
      <c r="DV164" s="32">
        <f t="shared" si="242"/>
        <v>5.1507867657723055E-2</v>
      </c>
      <c r="DW164" s="32">
        <f t="shared" si="243"/>
        <v>5.1710613787049602E-2</v>
      </c>
      <c r="DX164" s="42"/>
      <c r="DY164" s="22">
        <v>1870931.1508157388</v>
      </c>
      <c r="DZ164" s="22">
        <v>52836.735999999997</v>
      </c>
      <c r="EA164" s="22">
        <f t="shared" si="244"/>
        <v>1818094.4148157388</v>
      </c>
      <c r="EB164" s="26">
        <f t="shared" si="245"/>
        <v>2352.8959999999934</v>
      </c>
      <c r="EC164" s="22">
        <v>0</v>
      </c>
      <c r="ED164" s="22">
        <f t="shared" si="246"/>
        <v>96367.674112928566</v>
      </c>
      <c r="EE164" s="22">
        <f t="shared" si="247"/>
        <v>94014.778112928616</v>
      </c>
      <c r="EF164" s="32">
        <f t="shared" si="248"/>
        <v>5.1507867657723055E-2</v>
      </c>
      <c r="EG164" s="32">
        <f t="shared" si="249"/>
        <v>5.1710613787049602E-2</v>
      </c>
      <c r="EH164" s="42"/>
      <c r="EI164" s="45">
        <v>0</v>
      </c>
    </row>
    <row r="165" spans="1:139" x14ac:dyDescent="0.3">
      <c r="A165" s="20">
        <v>8913780</v>
      </c>
      <c r="B165" s="20" t="s">
        <v>270</v>
      </c>
      <c r="C165" s="21">
        <v>180</v>
      </c>
      <c r="D165" s="22">
        <v>905688.36632999987</v>
      </c>
      <c r="E165" s="22">
        <v>14377.12</v>
      </c>
      <c r="F165" s="22">
        <f t="shared" si="171"/>
        <v>891311.24632999988</v>
      </c>
      <c r="G165" s="11"/>
      <c r="H165" s="34">
        <v>180</v>
      </c>
      <c r="I165" s="22">
        <v>955885.80389946303</v>
      </c>
      <c r="J165" s="22">
        <v>15034.438999999998</v>
      </c>
      <c r="K165" s="22">
        <f t="shared" si="172"/>
        <v>940851.36489946302</v>
      </c>
      <c r="L165" s="26">
        <f t="shared" si="173"/>
        <v>657.31899999999769</v>
      </c>
      <c r="M165" s="22">
        <v>0</v>
      </c>
      <c r="N165" s="22">
        <f t="shared" si="174"/>
        <v>50197.43756946316</v>
      </c>
      <c r="O165" s="22">
        <f t="shared" si="175"/>
        <v>49540.118569463142</v>
      </c>
      <c r="P165" s="32">
        <f t="shared" si="176"/>
        <v>5.2514052792380167E-2</v>
      </c>
      <c r="Q165" s="32">
        <f t="shared" si="177"/>
        <v>5.2654564172053761E-2</v>
      </c>
      <c r="R165" s="11"/>
      <c r="S165" s="22">
        <v>955885.80389946303</v>
      </c>
      <c r="T165" s="22">
        <v>15034.438999999998</v>
      </c>
      <c r="U165" s="22">
        <f t="shared" si="178"/>
        <v>940851.36489946302</v>
      </c>
      <c r="V165" s="26">
        <f t="shared" si="179"/>
        <v>657.31899999999769</v>
      </c>
      <c r="W165" s="22">
        <v>0</v>
      </c>
      <c r="X165" s="22">
        <f t="shared" si="180"/>
        <v>50197.43756946316</v>
      </c>
      <c r="Y165" s="22">
        <f t="shared" si="181"/>
        <v>49540.118569463142</v>
      </c>
      <c r="Z165" s="32">
        <f t="shared" si="182"/>
        <v>5.2514052792380167E-2</v>
      </c>
      <c r="AA165" s="32">
        <f t="shared" si="183"/>
        <v>5.2654564172053761E-2</v>
      </c>
      <c r="AB165" s="42"/>
      <c r="AC165" s="22">
        <v>955885.80389946303</v>
      </c>
      <c r="AD165" s="22">
        <v>15034.438999999998</v>
      </c>
      <c r="AE165" s="22">
        <f t="shared" si="184"/>
        <v>940851.36489946302</v>
      </c>
      <c r="AF165" s="26">
        <f t="shared" si="185"/>
        <v>657.31899999999769</v>
      </c>
      <c r="AG165" s="22">
        <v>0</v>
      </c>
      <c r="AH165" s="22">
        <f t="shared" si="186"/>
        <v>50197.43756946316</v>
      </c>
      <c r="AI165" s="22">
        <f t="shared" si="187"/>
        <v>49540.118569463142</v>
      </c>
      <c r="AJ165" s="32">
        <f t="shared" si="188"/>
        <v>5.2514052792380167E-2</v>
      </c>
      <c r="AK165" s="32">
        <f t="shared" si="189"/>
        <v>5.2654564172053761E-2</v>
      </c>
      <c r="AL165" s="11"/>
      <c r="AM165" s="22">
        <v>955885.80389946303</v>
      </c>
      <c r="AN165" s="22">
        <v>15034.438999999998</v>
      </c>
      <c r="AO165" s="22">
        <f t="shared" si="190"/>
        <v>940851.36489946302</v>
      </c>
      <c r="AP165" s="26">
        <f t="shared" si="191"/>
        <v>657.31899999999769</v>
      </c>
      <c r="AQ165" s="22">
        <v>0</v>
      </c>
      <c r="AR165" s="22">
        <f t="shared" si="192"/>
        <v>50197.43756946316</v>
      </c>
      <c r="AS165" s="22">
        <f t="shared" si="193"/>
        <v>49540.118569463142</v>
      </c>
      <c r="AT165" s="32">
        <f t="shared" si="194"/>
        <v>5.2514052792380167E-2</v>
      </c>
      <c r="AU165" s="32">
        <f t="shared" si="195"/>
        <v>5.2654564172053761E-2</v>
      </c>
      <c r="AV165" s="42"/>
      <c r="AW165" s="22">
        <v>955885.80389946303</v>
      </c>
      <c r="AX165" s="22">
        <v>15034.438999999998</v>
      </c>
      <c r="AY165" s="22">
        <f t="shared" si="196"/>
        <v>940851.36489946302</v>
      </c>
      <c r="AZ165" s="26">
        <f t="shared" si="197"/>
        <v>657.31899999999769</v>
      </c>
      <c r="BA165" s="22">
        <v>0</v>
      </c>
      <c r="BB165" s="22">
        <f t="shared" si="198"/>
        <v>50197.43756946316</v>
      </c>
      <c r="BC165" s="22">
        <f t="shared" si="199"/>
        <v>49540.118569463142</v>
      </c>
      <c r="BD165" s="32">
        <f t="shared" si="200"/>
        <v>5.2514052792380167E-2</v>
      </c>
      <c r="BE165" s="32">
        <f t="shared" si="201"/>
        <v>5.2654564172053761E-2</v>
      </c>
      <c r="BF165" s="11"/>
      <c r="BG165" s="22">
        <v>955885.80389946303</v>
      </c>
      <c r="BH165" s="22">
        <v>15034.438999999998</v>
      </c>
      <c r="BI165" s="22">
        <f t="shared" si="202"/>
        <v>940851.36489946302</v>
      </c>
      <c r="BJ165" s="26">
        <f t="shared" si="203"/>
        <v>657.31899999999769</v>
      </c>
      <c r="BK165" s="22">
        <v>0</v>
      </c>
      <c r="BL165" s="22">
        <f t="shared" si="204"/>
        <v>50197.43756946316</v>
      </c>
      <c r="BM165" s="22">
        <f t="shared" si="205"/>
        <v>49540.118569463142</v>
      </c>
      <c r="BN165" s="32">
        <f t="shared" si="206"/>
        <v>5.2514052792380167E-2</v>
      </c>
      <c r="BO165" s="32">
        <f t="shared" si="207"/>
        <v>5.2654564172053761E-2</v>
      </c>
      <c r="BP165" s="42"/>
      <c r="BQ165" s="22">
        <v>950889.14906711411</v>
      </c>
      <c r="BR165" s="22">
        <v>15034.438999999998</v>
      </c>
      <c r="BS165" s="22">
        <f t="shared" si="208"/>
        <v>935854.71006711409</v>
      </c>
      <c r="BT165" s="26">
        <f t="shared" si="209"/>
        <v>657.31899999999769</v>
      </c>
      <c r="BU165" s="22">
        <v>0</v>
      </c>
      <c r="BV165" s="22">
        <f t="shared" si="210"/>
        <v>45200.782737114234</v>
      </c>
      <c r="BW165" s="22">
        <f t="shared" si="211"/>
        <v>44543.463737114216</v>
      </c>
      <c r="BX165" s="32">
        <f t="shared" si="212"/>
        <v>4.7535280827906416E-2</v>
      </c>
      <c r="BY165" s="32">
        <f t="shared" si="213"/>
        <v>4.7596558801226548E-2</v>
      </c>
      <c r="BZ165" s="42"/>
      <c r="CA165" s="22">
        <v>954868.98242295301</v>
      </c>
      <c r="CB165" s="22">
        <v>15034.438999999998</v>
      </c>
      <c r="CC165" s="22">
        <f t="shared" si="214"/>
        <v>939834.54342295299</v>
      </c>
      <c r="CD165" s="26">
        <f t="shared" si="215"/>
        <v>657.31899999999769</v>
      </c>
      <c r="CE165" s="22">
        <v>0</v>
      </c>
      <c r="CF165" s="22">
        <f t="shared" si="216"/>
        <v>49180.616092953132</v>
      </c>
      <c r="CG165" s="22">
        <f t="shared" si="217"/>
        <v>48523.297092953115</v>
      </c>
      <c r="CH165" s="32">
        <f t="shared" si="218"/>
        <v>5.1505093367006968E-2</v>
      </c>
      <c r="CI165" s="32">
        <f t="shared" si="219"/>
        <v>5.1629616545298886E-2</v>
      </c>
      <c r="CJ165" s="42"/>
      <c r="CK165" s="22">
        <v>953852.16094644298</v>
      </c>
      <c r="CL165" s="22">
        <v>15034.438999999998</v>
      </c>
      <c r="CM165" s="22">
        <f t="shared" si="220"/>
        <v>938817.72194644297</v>
      </c>
      <c r="CN165" s="26">
        <f t="shared" si="221"/>
        <v>657.31899999999769</v>
      </c>
      <c r="CO165" s="22">
        <v>0</v>
      </c>
      <c r="CP165" s="22">
        <f t="shared" si="222"/>
        <v>48163.794616443105</v>
      </c>
      <c r="CQ165" s="22">
        <f t="shared" si="223"/>
        <v>47506.475616443087</v>
      </c>
      <c r="CR165" s="32">
        <f t="shared" si="224"/>
        <v>5.0493982808251361E-2</v>
      </c>
      <c r="CS165" s="32">
        <f t="shared" si="225"/>
        <v>5.0602448703192679E-2</v>
      </c>
      <c r="CT165" s="42"/>
      <c r="CU165" s="22">
        <v>955885.80389946303</v>
      </c>
      <c r="CV165" s="22">
        <v>15034.438999999998</v>
      </c>
      <c r="CW165" s="22">
        <f t="shared" si="226"/>
        <v>940851.36489946302</v>
      </c>
      <c r="CX165" s="26">
        <f t="shared" si="227"/>
        <v>657.31899999999769</v>
      </c>
      <c r="CY165" s="22">
        <v>0</v>
      </c>
      <c r="CZ165" s="22">
        <f t="shared" si="228"/>
        <v>50197.43756946316</v>
      </c>
      <c r="DA165" s="22">
        <f t="shared" si="229"/>
        <v>49540.118569463142</v>
      </c>
      <c r="DB165" s="32">
        <f t="shared" si="230"/>
        <v>5.2514052792380167E-2</v>
      </c>
      <c r="DC165" s="32">
        <f t="shared" si="231"/>
        <v>5.2654564172053761E-2</v>
      </c>
      <c r="DD165" s="42"/>
      <c r="DE165" s="22">
        <v>955885.80389946303</v>
      </c>
      <c r="DF165" s="22">
        <v>15034.438999999998</v>
      </c>
      <c r="DG165" s="22">
        <f t="shared" si="232"/>
        <v>940851.36489946302</v>
      </c>
      <c r="DH165" s="26">
        <f t="shared" si="233"/>
        <v>657.31899999999769</v>
      </c>
      <c r="DI165" s="22">
        <v>0</v>
      </c>
      <c r="DJ165" s="22">
        <f t="shared" si="234"/>
        <v>50197.43756946316</v>
      </c>
      <c r="DK165" s="22">
        <f t="shared" si="235"/>
        <v>49540.118569463142</v>
      </c>
      <c r="DL165" s="32">
        <f t="shared" si="236"/>
        <v>5.2514052792380167E-2</v>
      </c>
      <c r="DM165" s="32">
        <f t="shared" si="237"/>
        <v>5.2654564172053761E-2</v>
      </c>
      <c r="DN165" s="42"/>
      <c r="DO165" s="22">
        <v>955885.80389946303</v>
      </c>
      <c r="DP165" s="22">
        <v>15034.438999999998</v>
      </c>
      <c r="DQ165" s="22">
        <f t="shared" si="238"/>
        <v>940851.36489946302</v>
      </c>
      <c r="DR165" s="26">
        <f t="shared" si="239"/>
        <v>657.31899999999769</v>
      </c>
      <c r="DS165" s="22">
        <v>0</v>
      </c>
      <c r="DT165" s="22">
        <f t="shared" si="240"/>
        <v>50197.43756946316</v>
      </c>
      <c r="DU165" s="22">
        <f t="shared" si="241"/>
        <v>49540.118569463142</v>
      </c>
      <c r="DV165" s="32">
        <f t="shared" si="242"/>
        <v>5.2514052792380167E-2</v>
      </c>
      <c r="DW165" s="32">
        <f t="shared" si="243"/>
        <v>5.2654564172053761E-2</v>
      </c>
      <c r="DX165" s="42"/>
      <c r="DY165" s="22">
        <v>955885.80389946303</v>
      </c>
      <c r="DZ165" s="22">
        <v>15034.438999999998</v>
      </c>
      <c r="EA165" s="22">
        <f t="shared" si="244"/>
        <v>940851.36489946302</v>
      </c>
      <c r="EB165" s="26">
        <f t="shared" si="245"/>
        <v>657.31899999999769</v>
      </c>
      <c r="EC165" s="22">
        <v>0</v>
      </c>
      <c r="ED165" s="22">
        <f t="shared" si="246"/>
        <v>50197.43756946316</v>
      </c>
      <c r="EE165" s="22">
        <f t="shared" si="247"/>
        <v>49540.118569463142</v>
      </c>
      <c r="EF165" s="32">
        <f t="shared" si="248"/>
        <v>5.2514052792380167E-2</v>
      </c>
      <c r="EG165" s="32">
        <f t="shared" si="249"/>
        <v>5.2654564172053761E-2</v>
      </c>
      <c r="EH165" s="42"/>
      <c r="EI165" s="45">
        <v>0</v>
      </c>
    </row>
    <row r="166" spans="1:139" x14ac:dyDescent="0.3">
      <c r="A166" s="20">
        <v>8913781</v>
      </c>
      <c r="B166" s="20" t="s">
        <v>48</v>
      </c>
      <c r="C166" s="21">
        <v>276</v>
      </c>
      <c r="D166" s="22">
        <v>1248851.0323722437</v>
      </c>
      <c r="E166" s="22">
        <v>22773.723999999998</v>
      </c>
      <c r="F166" s="22">
        <f t="shared" si="171"/>
        <v>1226077.3083722438</v>
      </c>
      <c r="G166" s="11"/>
      <c r="H166" s="34">
        <v>276</v>
      </c>
      <c r="I166" s="22">
        <v>1304059.8803772219</v>
      </c>
      <c r="J166" s="22">
        <v>11791.291499999999</v>
      </c>
      <c r="K166" s="22">
        <f t="shared" si="172"/>
        <v>1292268.5888772218</v>
      </c>
      <c r="L166" s="26">
        <f t="shared" si="173"/>
        <v>-10982.432499999999</v>
      </c>
      <c r="M166" s="22">
        <v>0</v>
      </c>
      <c r="N166" s="22">
        <f t="shared" si="174"/>
        <v>55208.84800497815</v>
      </c>
      <c r="O166" s="22">
        <f t="shared" si="175"/>
        <v>66191.280504978029</v>
      </c>
      <c r="P166" s="32">
        <f t="shared" si="176"/>
        <v>4.2336129525745426E-2</v>
      </c>
      <c r="Q166" s="32">
        <f t="shared" si="177"/>
        <v>5.1220993123796223E-2</v>
      </c>
      <c r="R166" s="11"/>
      <c r="S166" s="22">
        <v>1304059.8803772219</v>
      </c>
      <c r="T166" s="22">
        <v>11791.291499999999</v>
      </c>
      <c r="U166" s="22">
        <f t="shared" si="178"/>
        <v>1292268.5888772218</v>
      </c>
      <c r="V166" s="26">
        <f t="shared" si="179"/>
        <v>-10982.432499999999</v>
      </c>
      <c r="W166" s="22">
        <v>0</v>
      </c>
      <c r="X166" s="22">
        <f t="shared" si="180"/>
        <v>55208.84800497815</v>
      </c>
      <c r="Y166" s="22">
        <f t="shared" si="181"/>
        <v>66191.280504978029</v>
      </c>
      <c r="Z166" s="32">
        <f t="shared" si="182"/>
        <v>4.2336129525745426E-2</v>
      </c>
      <c r="AA166" s="32">
        <f t="shared" si="183"/>
        <v>5.1220993123796223E-2</v>
      </c>
      <c r="AB166" s="42"/>
      <c r="AC166" s="22">
        <v>1304059.8803772219</v>
      </c>
      <c r="AD166" s="22">
        <v>11791.291499999999</v>
      </c>
      <c r="AE166" s="22">
        <f t="shared" si="184"/>
        <v>1292268.5888772218</v>
      </c>
      <c r="AF166" s="26">
        <f t="shared" si="185"/>
        <v>-10982.432499999999</v>
      </c>
      <c r="AG166" s="22">
        <v>0</v>
      </c>
      <c r="AH166" s="22">
        <f t="shared" si="186"/>
        <v>55208.84800497815</v>
      </c>
      <c r="AI166" s="22">
        <f t="shared" si="187"/>
        <v>66191.280504978029</v>
      </c>
      <c r="AJ166" s="32">
        <f t="shared" si="188"/>
        <v>4.2336129525745426E-2</v>
      </c>
      <c r="AK166" s="32">
        <f t="shared" si="189"/>
        <v>5.1220993123796223E-2</v>
      </c>
      <c r="AL166" s="11"/>
      <c r="AM166" s="22">
        <v>1304059.8803772219</v>
      </c>
      <c r="AN166" s="22">
        <v>11791.291499999999</v>
      </c>
      <c r="AO166" s="22">
        <f t="shared" si="190"/>
        <v>1292268.5888772218</v>
      </c>
      <c r="AP166" s="26">
        <f t="shared" si="191"/>
        <v>-10982.432499999999</v>
      </c>
      <c r="AQ166" s="22">
        <v>0</v>
      </c>
      <c r="AR166" s="22">
        <f t="shared" si="192"/>
        <v>55208.84800497815</v>
      </c>
      <c r="AS166" s="22">
        <f t="shared" si="193"/>
        <v>66191.280504978029</v>
      </c>
      <c r="AT166" s="32">
        <f t="shared" si="194"/>
        <v>4.2336129525745426E-2</v>
      </c>
      <c r="AU166" s="32">
        <f t="shared" si="195"/>
        <v>5.1220993123796223E-2</v>
      </c>
      <c r="AV166" s="42"/>
      <c r="AW166" s="22">
        <v>1304059.8803772219</v>
      </c>
      <c r="AX166" s="22">
        <v>11791.291499999999</v>
      </c>
      <c r="AY166" s="22">
        <f t="shared" si="196"/>
        <v>1292268.5888772218</v>
      </c>
      <c r="AZ166" s="26">
        <f t="shared" si="197"/>
        <v>-10982.432499999999</v>
      </c>
      <c r="BA166" s="22">
        <v>0</v>
      </c>
      <c r="BB166" s="22">
        <f t="shared" si="198"/>
        <v>55208.84800497815</v>
      </c>
      <c r="BC166" s="22">
        <f t="shared" si="199"/>
        <v>66191.280504978029</v>
      </c>
      <c r="BD166" s="32">
        <f t="shared" si="200"/>
        <v>4.2336129525745426E-2</v>
      </c>
      <c r="BE166" s="32">
        <f t="shared" si="201"/>
        <v>5.1220993123796223E-2</v>
      </c>
      <c r="BF166" s="11"/>
      <c r="BG166" s="22">
        <v>1304059.8803772219</v>
      </c>
      <c r="BH166" s="22">
        <v>11791.291499999999</v>
      </c>
      <c r="BI166" s="22">
        <f t="shared" si="202"/>
        <v>1292268.5888772218</v>
      </c>
      <c r="BJ166" s="26">
        <f t="shared" si="203"/>
        <v>-10982.432499999999</v>
      </c>
      <c r="BK166" s="22">
        <v>0</v>
      </c>
      <c r="BL166" s="22">
        <f t="shared" si="204"/>
        <v>55208.84800497815</v>
      </c>
      <c r="BM166" s="22">
        <f t="shared" si="205"/>
        <v>66191.280504978029</v>
      </c>
      <c r="BN166" s="32">
        <f t="shared" si="206"/>
        <v>4.2336129525745426E-2</v>
      </c>
      <c r="BO166" s="32">
        <f t="shared" si="207"/>
        <v>5.1220993123796223E-2</v>
      </c>
      <c r="BP166" s="42"/>
      <c r="BQ166" s="22">
        <v>1298446.0349700651</v>
      </c>
      <c r="BR166" s="22">
        <v>11791.291499999999</v>
      </c>
      <c r="BS166" s="22">
        <f t="shared" si="208"/>
        <v>1286654.7434700651</v>
      </c>
      <c r="BT166" s="26">
        <f t="shared" si="209"/>
        <v>-10982.432499999999</v>
      </c>
      <c r="BU166" s="22">
        <v>0</v>
      </c>
      <c r="BV166" s="22">
        <f t="shared" si="210"/>
        <v>49595.002597821411</v>
      </c>
      <c r="BW166" s="22">
        <f t="shared" si="211"/>
        <v>60577.43509782129</v>
      </c>
      <c r="BX166" s="32">
        <f t="shared" si="212"/>
        <v>3.8195659474569377E-2</v>
      </c>
      <c r="BY166" s="32">
        <f t="shared" si="213"/>
        <v>4.7081344397367983E-2</v>
      </c>
      <c r="BZ166" s="42"/>
      <c r="CA166" s="22">
        <v>1302744.4860897455</v>
      </c>
      <c r="CB166" s="22">
        <v>11791.291499999999</v>
      </c>
      <c r="CC166" s="22">
        <f t="shared" si="214"/>
        <v>1290953.1945897455</v>
      </c>
      <c r="CD166" s="26">
        <f t="shared" si="215"/>
        <v>-10982.432499999999</v>
      </c>
      <c r="CE166" s="22">
        <v>0</v>
      </c>
      <c r="CF166" s="22">
        <f t="shared" si="216"/>
        <v>53893.453717501834</v>
      </c>
      <c r="CG166" s="22">
        <f t="shared" si="217"/>
        <v>64875.886217501713</v>
      </c>
      <c r="CH166" s="32">
        <f t="shared" si="218"/>
        <v>4.1369166627038122E-2</v>
      </c>
      <c r="CI166" s="32">
        <f t="shared" si="219"/>
        <v>5.0254251269054528E-2</v>
      </c>
      <c r="CJ166" s="42"/>
      <c r="CK166" s="22">
        <v>1301429.0918022697</v>
      </c>
      <c r="CL166" s="22">
        <v>11791.291499999999</v>
      </c>
      <c r="CM166" s="22">
        <f t="shared" si="220"/>
        <v>1289637.8003022696</v>
      </c>
      <c r="CN166" s="26">
        <f t="shared" si="221"/>
        <v>-10982.432499999999</v>
      </c>
      <c r="CO166" s="22">
        <v>0</v>
      </c>
      <c r="CP166" s="22">
        <f t="shared" si="222"/>
        <v>52578.059430025984</v>
      </c>
      <c r="CQ166" s="22">
        <f t="shared" si="223"/>
        <v>63560.491930025863</v>
      </c>
      <c r="CR166" s="32">
        <f t="shared" si="224"/>
        <v>4.0400249050229729E-2</v>
      </c>
      <c r="CS166" s="32">
        <f t="shared" si="225"/>
        <v>4.9285537315305383E-2</v>
      </c>
      <c r="CT166" s="42"/>
      <c r="CU166" s="22">
        <v>1304059.8803772219</v>
      </c>
      <c r="CV166" s="22">
        <v>11791.291499999999</v>
      </c>
      <c r="CW166" s="22">
        <f t="shared" si="226"/>
        <v>1292268.5888772218</v>
      </c>
      <c r="CX166" s="26">
        <f t="shared" si="227"/>
        <v>-10982.432499999999</v>
      </c>
      <c r="CY166" s="22">
        <v>0</v>
      </c>
      <c r="CZ166" s="22">
        <f t="shared" si="228"/>
        <v>55208.84800497815</v>
      </c>
      <c r="DA166" s="22">
        <f t="shared" si="229"/>
        <v>66191.280504978029</v>
      </c>
      <c r="DB166" s="32">
        <f t="shared" si="230"/>
        <v>4.2336129525745426E-2</v>
      </c>
      <c r="DC166" s="32">
        <f t="shared" si="231"/>
        <v>5.1220993123796223E-2</v>
      </c>
      <c r="DD166" s="42"/>
      <c r="DE166" s="22">
        <v>1304059.8803772219</v>
      </c>
      <c r="DF166" s="22">
        <v>11791.291499999999</v>
      </c>
      <c r="DG166" s="22">
        <f t="shared" si="232"/>
        <v>1292268.5888772218</v>
      </c>
      <c r="DH166" s="26">
        <f t="shared" si="233"/>
        <v>-10982.432499999999</v>
      </c>
      <c r="DI166" s="22">
        <v>0</v>
      </c>
      <c r="DJ166" s="22">
        <f t="shared" si="234"/>
        <v>55208.84800497815</v>
      </c>
      <c r="DK166" s="22">
        <f t="shared" si="235"/>
        <v>66191.280504978029</v>
      </c>
      <c r="DL166" s="32">
        <f t="shared" si="236"/>
        <v>4.2336129525745426E-2</v>
      </c>
      <c r="DM166" s="32">
        <f t="shared" si="237"/>
        <v>5.1220993123796223E-2</v>
      </c>
      <c r="DN166" s="42"/>
      <c r="DO166" s="22">
        <v>1304059.8803772219</v>
      </c>
      <c r="DP166" s="22">
        <v>11791.291499999999</v>
      </c>
      <c r="DQ166" s="22">
        <f t="shared" si="238"/>
        <v>1292268.5888772218</v>
      </c>
      <c r="DR166" s="26">
        <f t="shared" si="239"/>
        <v>-10982.432499999999</v>
      </c>
      <c r="DS166" s="22">
        <v>0</v>
      </c>
      <c r="DT166" s="22">
        <f t="shared" si="240"/>
        <v>55208.84800497815</v>
      </c>
      <c r="DU166" s="22">
        <f t="shared" si="241"/>
        <v>66191.280504978029</v>
      </c>
      <c r="DV166" s="32">
        <f t="shared" si="242"/>
        <v>4.2336129525745426E-2</v>
      </c>
      <c r="DW166" s="32">
        <f t="shared" si="243"/>
        <v>5.1220993123796223E-2</v>
      </c>
      <c r="DX166" s="42"/>
      <c r="DY166" s="22">
        <v>1304059.8803772219</v>
      </c>
      <c r="DZ166" s="22">
        <v>11791.291499999999</v>
      </c>
      <c r="EA166" s="22">
        <f t="shared" si="244"/>
        <v>1292268.5888772218</v>
      </c>
      <c r="EB166" s="26">
        <f t="shared" si="245"/>
        <v>-10982.432499999999</v>
      </c>
      <c r="EC166" s="22">
        <v>0</v>
      </c>
      <c r="ED166" s="22">
        <f t="shared" si="246"/>
        <v>55208.84800497815</v>
      </c>
      <c r="EE166" s="22">
        <f t="shared" si="247"/>
        <v>66191.280504978029</v>
      </c>
      <c r="EF166" s="32">
        <f t="shared" si="248"/>
        <v>4.2336129525745426E-2</v>
      </c>
      <c r="EG166" s="32">
        <f t="shared" si="249"/>
        <v>5.1220993123796223E-2</v>
      </c>
      <c r="EH166" s="42"/>
      <c r="EI166" s="45">
        <v>0</v>
      </c>
    </row>
    <row r="167" spans="1:139" x14ac:dyDescent="0.3">
      <c r="A167" s="20">
        <v>8913782</v>
      </c>
      <c r="B167" s="20" t="s">
        <v>161</v>
      </c>
      <c r="C167" s="21">
        <v>290</v>
      </c>
      <c r="D167" s="22">
        <v>1484479.8694453444</v>
      </c>
      <c r="E167" s="22">
        <v>25741.759999999998</v>
      </c>
      <c r="F167" s="22">
        <f t="shared" si="171"/>
        <v>1458738.1094453444</v>
      </c>
      <c r="G167" s="11"/>
      <c r="H167" s="34">
        <v>290</v>
      </c>
      <c r="I167" s="22">
        <v>1568568.7315714078</v>
      </c>
      <c r="J167" s="22">
        <v>26941.504000000001</v>
      </c>
      <c r="K167" s="22">
        <f t="shared" si="172"/>
        <v>1541627.2275714078</v>
      </c>
      <c r="L167" s="26">
        <f t="shared" si="173"/>
        <v>1199.7440000000024</v>
      </c>
      <c r="M167" s="22">
        <v>0</v>
      </c>
      <c r="N167" s="22">
        <f t="shared" si="174"/>
        <v>84088.862126063323</v>
      </c>
      <c r="O167" s="22">
        <f t="shared" si="175"/>
        <v>82889.118126063375</v>
      </c>
      <c r="P167" s="32">
        <f t="shared" si="176"/>
        <v>5.360865637160972E-2</v>
      </c>
      <c r="Q167" s="32">
        <f t="shared" si="177"/>
        <v>5.3767289941189088E-2</v>
      </c>
      <c r="R167" s="11"/>
      <c r="S167" s="22">
        <v>1568568.7315714078</v>
      </c>
      <c r="T167" s="22">
        <v>26941.504000000001</v>
      </c>
      <c r="U167" s="22">
        <f t="shared" si="178"/>
        <v>1541627.2275714078</v>
      </c>
      <c r="V167" s="26">
        <f t="shared" si="179"/>
        <v>1199.7440000000024</v>
      </c>
      <c r="W167" s="22">
        <v>0</v>
      </c>
      <c r="X167" s="22">
        <f t="shared" si="180"/>
        <v>84088.862126063323</v>
      </c>
      <c r="Y167" s="22">
        <f t="shared" si="181"/>
        <v>82889.118126063375</v>
      </c>
      <c r="Z167" s="32">
        <f t="shared" si="182"/>
        <v>5.360865637160972E-2</v>
      </c>
      <c r="AA167" s="32">
        <f t="shared" si="183"/>
        <v>5.3767289941189088E-2</v>
      </c>
      <c r="AB167" s="42"/>
      <c r="AC167" s="22">
        <v>1568568.7315714078</v>
      </c>
      <c r="AD167" s="22">
        <v>26941.504000000001</v>
      </c>
      <c r="AE167" s="22">
        <f t="shared" si="184"/>
        <v>1541627.2275714078</v>
      </c>
      <c r="AF167" s="26">
        <f t="shared" si="185"/>
        <v>1199.7440000000024</v>
      </c>
      <c r="AG167" s="22">
        <v>0</v>
      </c>
      <c r="AH167" s="22">
        <f t="shared" si="186"/>
        <v>84088.862126063323</v>
      </c>
      <c r="AI167" s="22">
        <f t="shared" si="187"/>
        <v>82889.118126063375</v>
      </c>
      <c r="AJ167" s="32">
        <f t="shared" si="188"/>
        <v>5.360865637160972E-2</v>
      </c>
      <c r="AK167" s="32">
        <f t="shared" si="189"/>
        <v>5.3767289941189088E-2</v>
      </c>
      <c r="AL167" s="11"/>
      <c r="AM167" s="22">
        <v>1568568.7315714078</v>
      </c>
      <c r="AN167" s="22">
        <v>26941.504000000001</v>
      </c>
      <c r="AO167" s="22">
        <f t="shared" si="190"/>
        <v>1541627.2275714078</v>
      </c>
      <c r="AP167" s="26">
        <f t="shared" si="191"/>
        <v>1199.7440000000024</v>
      </c>
      <c r="AQ167" s="22">
        <v>0</v>
      </c>
      <c r="AR167" s="22">
        <f t="shared" si="192"/>
        <v>84088.862126063323</v>
      </c>
      <c r="AS167" s="22">
        <f t="shared" si="193"/>
        <v>82889.118126063375</v>
      </c>
      <c r="AT167" s="32">
        <f t="shared" si="194"/>
        <v>5.360865637160972E-2</v>
      </c>
      <c r="AU167" s="32">
        <f t="shared" si="195"/>
        <v>5.3767289941189088E-2</v>
      </c>
      <c r="AV167" s="42"/>
      <c r="AW167" s="22">
        <v>1568568.7315714078</v>
      </c>
      <c r="AX167" s="22">
        <v>26941.504000000001</v>
      </c>
      <c r="AY167" s="22">
        <f t="shared" si="196"/>
        <v>1541627.2275714078</v>
      </c>
      <c r="AZ167" s="26">
        <f t="shared" si="197"/>
        <v>1199.7440000000024</v>
      </c>
      <c r="BA167" s="22">
        <v>0</v>
      </c>
      <c r="BB167" s="22">
        <f t="shared" si="198"/>
        <v>84088.862126063323</v>
      </c>
      <c r="BC167" s="22">
        <f t="shared" si="199"/>
        <v>82889.118126063375</v>
      </c>
      <c r="BD167" s="32">
        <f t="shared" si="200"/>
        <v>5.360865637160972E-2</v>
      </c>
      <c r="BE167" s="32">
        <f t="shared" si="201"/>
        <v>5.3767289941189088E-2</v>
      </c>
      <c r="BF167" s="11"/>
      <c r="BG167" s="22">
        <v>1568568.7315714078</v>
      </c>
      <c r="BH167" s="22">
        <v>26941.504000000001</v>
      </c>
      <c r="BI167" s="22">
        <f t="shared" si="202"/>
        <v>1541627.2275714078</v>
      </c>
      <c r="BJ167" s="26">
        <f t="shared" si="203"/>
        <v>1199.7440000000024</v>
      </c>
      <c r="BK167" s="22">
        <v>0</v>
      </c>
      <c r="BL167" s="22">
        <f t="shared" si="204"/>
        <v>84088.862126063323</v>
      </c>
      <c r="BM167" s="22">
        <f t="shared" si="205"/>
        <v>82889.118126063375</v>
      </c>
      <c r="BN167" s="32">
        <f t="shared" si="206"/>
        <v>5.360865637160972E-2</v>
      </c>
      <c r="BO167" s="32">
        <f t="shared" si="207"/>
        <v>5.3767289941189088E-2</v>
      </c>
      <c r="BP167" s="42"/>
      <c r="BQ167" s="22">
        <v>1557912.1773533726</v>
      </c>
      <c r="BR167" s="22">
        <v>26941.504000000001</v>
      </c>
      <c r="BS167" s="22">
        <f t="shared" si="208"/>
        <v>1530970.6733533726</v>
      </c>
      <c r="BT167" s="26">
        <f t="shared" si="209"/>
        <v>1199.7440000000024</v>
      </c>
      <c r="BU167" s="22">
        <v>0</v>
      </c>
      <c r="BV167" s="22">
        <f t="shared" si="210"/>
        <v>73432.307908028131</v>
      </c>
      <c r="BW167" s="22">
        <f t="shared" si="211"/>
        <v>72232.563908028184</v>
      </c>
      <c r="BX167" s="32">
        <f t="shared" si="212"/>
        <v>4.7135075375543387E-2</v>
      </c>
      <c r="BY167" s="32">
        <f t="shared" si="213"/>
        <v>4.7180893249779282E-2</v>
      </c>
      <c r="BZ167" s="42"/>
      <c r="CA167" s="22">
        <v>1566672.8943280061</v>
      </c>
      <c r="CB167" s="22">
        <v>26941.504000000001</v>
      </c>
      <c r="CC167" s="22">
        <f t="shared" si="214"/>
        <v>1539731.3903280061</v>
      </c>
      <c r="CD167" s="26">
        <f t="shared" si="215"/>
        <v>1199.7440000000024</v>
      </c>
      <c r="CE167" s="22">
        <v>0</v>
      </c>
      <c r="CF167" s="22">
        <f t="shared" si="216"/>
        <v>82193.024882661644</v>
      </c>
      <c r="CG167" s="22">
        <f t="shared" si="217"/>
        <v>80993.280882661697</v>
      </c>
      <c r="CH167" s="32">
        <f t="shared" si="218"/>
        <v>5.2463424356311947E-2</v>
      </c>
      <c r="CI167" s="32">
        <f t="shared" si="219"/>
        <v>5.2602214510550339E-2</v>
      </c>
      <c r="CJ167" s="42"/>
      <c r="CK167" s="22">
        <v>1564777.0570846044</v>
      </c>
      <c r="CL167" s="22">
        <v>26941.504000000001</v>
      </c>
      <c r="CM167" s="22">
        <f t="shared" si="220"/>
        <v>1537835.5530846044</v>
      </c>
      <c r="CN167" s="26">
        <f t="shared" si="221"/>
        <v>1199.7440000000024</v>
      </c>
      <c r="CO167" s="22">
        <v>0</v>
      </c>
      <c r="CP167" s="22">
        <f t="shared" si="222"/>
        <v>80297.187639259966</v>
      </c>
      <c r="CQ167" s="22">
        <f t="shared" si="223"/>
        <v>79097.443639260018</v>
      </c>
      <c r="CR167" s="32">
        <f t="shared" si="224"/>
        <v>5.1315417283063131E-2</v>
      </c>
      <c r="CS167" s="32">
        <f t="shared" si="225"/>
        <v>5.143426647966725E-2</v>
      </c>
      <c r="CT167" s="42"/>
      <c r="CU167" s="22">
        <v>1568568.7315714078</v>
      </c>
      <c r="CV167" s="22">
        <v>26941.504000000001</v>
      </c>
      <c r="CW167" s="22">
        <f t="shared" si="226"/>
        <v>1541627.2275714078</v>
      </c>
      <c r="CX167" s="26">
        <f t="shared" si="227"/>
        <v>1199.7440000000024</v>
      </c>
      <c r="CY167" s="22">
        <v>0</v>
      </c>
      <c r="CZ167" s="22">
        <f t="shared" si="228"/>
        <v>84088.862126063323</v>
      </c>
      <c r="DA167" s="22">
        <f t="shared" si="229"/>
        <v>82889.118126063375</v>
      </c>
      <c r="DB167" s="32">
        <f t="shared" si="230"/>
        <v>5.360865637160972E-2</v>
      </c>
      <c r="DC167" s="32">
        <f t="shared" si="231"/>
        <v>5.3767289941189088E-2</v>
      </c>
      <c r="DD167" s="42"/>
      <c r="DE167" s="22">
        <v>1568568.7315714078</v>
      </c>
      <c r="DF167" s="22">
        <v>26941.504000000001</v>
      </c>
      <c r="DG167" s="22">
        <f t="shared" si="232"/>
        <v>1541627.2275714078</v>
      </c>
      <c r="DH167" s="26">
        <f t="shared" si="233"/>
        <v>1199.7440000000024</v>
      </c>
      <c r="DI167" s="22">
        <v>0</v>
      </c>
      <c r="DJ167" s="22">
        <f t="shared" si="234"/>
        <v>84088.862126063323</v>
      </c>
      <c r="DK167" s="22">
        <f t="shared" si="235"/>
        <v>82889.118126063375</v>
      </c>
      <c r="DL167" s="32">
        <f t="shared" si="236"/>
        <v>5.360865637160972E-2</v>
      </c>
      <c r="DM167" s="32">
        <f t="shared" si="237"/>
        <v>5.3767289941189088E-2</v>
      </c>
      <c r="DN167" s="42"/>
      <c r="DO167" s="22">
        <v>1568568.7315714078</v>
      </c>
      <c r="DP167" s="22">
        <v>26941.504000000001</v>
      </c>
      <c r="DQ167" s="22">
        <f t="shared" si="238"/>
        <v>1541627.2275714078</v>
      </c>
      <c r="DR167" s="26">
        <f t="shared" si="239"/>
        <v>1199.7440000000024</v>
      </c>
      <c r="DS167" s="22">
        <v>0</v>
      </c>
      <c r="DT167" s="22">
        <f t="shared" si="240"/>
        <v>84088.862126063323</v>
      </c>
      <c r="DU167" s="22">
        <f t="shared" si="241"/>
        <v>82889.118126063375</v>
      </c>
      <c r="DV167" s="32">
        <f t="shared" si="242"/>
        <v>5.360865637160972E-2</v>
      </c>
      <c r="DW167" s="32">
        <f t="shared" si="243"/>
        <v>5.3767289941189088E-2</v>
      </c>
      <c r="DX167" s="42"/>
      <c r="DY167" s="22">
        <v>1568568.7315714078</v>
      </c>
      <c r="DZ167" s="22">
        <v>26941.504000000001</v>
      </c>
      <c r="EA167" s="22">
        <f t="shared" si="244"/>
        <v>1541627.2275714078</v>
      </c>
      <c r="EB167" s="26">
        <f t="shared" si="245"/>
        <v>1199.7440000000024</v>
      </c>
      <c r="EC167" s="22">
        <v>0</v>
      </c>
      <c r="ED167" s="22">
        <f t="shared" si="246"/>
        <v>84088.862126063323</v>
      </c>
      <c r="EE167" s="22">
        <f t="shared" si="247"/>
        <v>82889.118126063375</v>
      </c>
      <c r="EF167" s="32">
        <f t="shared" si="248"/>
        <v>5.360865637160972E-2</v>
      </c>
      <c r="EG167" s="32">
        <f t="shared" si="249"/>
        <v>5.3767289941189088E-2</v>
      </c>
      <c r="EH167" s="42"/>
      <c r="EI167" s="45">
        <v>0</v>
      </c>
    </row>
    <row r="168" spans="1:139" x14ac:dyDescent="0.3">
      <c r="A168" s="20">
        <v>8913793</v>
      </c>
      <c r="B168" s="20" t="s">
        <v>50</v>
      </c>
      <c r="C168" s="21">
        <v>324</v>
      </c>
      <c r="D168" s="22">
        <v>1506375.8371102866</v>
      </c>
      <c r="E168" s="22">
        <v>20712.8</v>
      </c>
      <c r="F168" s="22">
        <f t="shared" si="171"/>
        <v>1485663.0371102865</v>
      </c>
      <c r="G168" s="11"/>
      <c r="H168" s="34">
        <v>324</v>
      </c>
      <c r="I168" s="22">
        <v>1577728.1522274243</v>
      </c>
      <c r="J168" s="22">
        <v>7540.8149999999987</v>
      </c>
      <c r="K168" s="22">
        <f t="shared" si="172"/>
        <v>1570187.3372274244</v>
      </c>
      <c r="L168" s="26">
        <f t="shared" si="173"/>
        <v>-13171.985000000001</v>
      </c>
      <c r="M168" s="22">
        <v>0</v>
      </c>
      <c r="N168" s="22">
        <f t="shared" si="174"/>
        <v>71352.315117137739</v>
      </c>
      <c r="O168" s="22">
        <f t="shared" si="175"/>
        <v>84524.300117137842</v>
      </c>
      <c r="P168" s="32">
        <f t="shared" si="176"/>
        <v>4.5224720758391172E-2</v>
      </c>
      <c r="Q168" s="32">
        <f t="shared" si="177"/>
        <v>5.38307105866664E-2</v>
      </c>
      <c r="R168" s="11"/>
      <c r="S168" s="22">
        <v>1577728.1522274243</v>
      </c>
      <c r="T168" s="22">
        <v>7540.8149999999987</v>
      </c>
      <c r="U168" s="22">
        <f t="shared" si="178"/>
        <v>1570187.3372274244</v>
      </c>
      <c r="V168" s="26">
        <f t="shared" si="179"/>
        <v>-13171.985000000001</v>
      </c>
      <c r="W168" s="22">
        <v>0</v>
      </c>
      <c r="X168" s="22">
        <f t="shared" si="180"/>
        <v>71352.315117137739</v>
      </c>
      <c r="Y168" s="22">
        <f t="shared" si="181"/>
        <v>84524.300117137842</v>
      </c>
      <c r="Z168" s="32">
        <f t="shared" si="182"/>
        <v>4.5224720758391172E-2</v>
      </c>
      <c r="AA168" s="32">
        <f t="shared" si="183"/>
        <v>5.38307105866664E-2</v>
      </c>
      <c r="AB168" s="42"/>
      <c r="AC168" s="22">
        <v>1577728.1522274243</v>
      </c>
      <c r="AD168" s="22">
        <v>7540.8149999999987</v>
      </c>
      <c r="AE168" s="22">
        <f t="shared" si="184"/>
        <v>1570187.3372274244</v>
      </c>
      <c r="AF168" s="26">
        <f t="shared" si="185"/>
        <v>-13171.985000000001</v>
      </c>
      <c r="AG168" s="22">
        <v>0</v>
      </c>
      <c r="AH168" s="22">
        <f t="shared" si="186"/>
        <v>71352.315117137739</v>
      </c>
      <c r="AI168" s="22">
        <f t="shared" si="187"/>
        <v>84524.300117137842</v>
      </c>
      <c r="AJ168" s="32">
        <f t="shared" si="188"/>
        <v>4.5224720758391172E-2</v>
      </c>
      <c r="AK168" s="32">
        <f t="shared" si="189"/>
        <v>5.38307105866664E-2</v>
      </c>
      <c r="AL168" s="11"/>
      <c r="AM168" s="22">
        <v>1577728.1522274243</v>
      </c>
      <c r="AN168" s="22">
        <v>7540.8149999999987</v>
      </c>
      <c r="AO168" s="22">
        <f t="shared" si="190"/>
        <v>1570187.3372274244</v>
      </c>
      <c r="AP168" s="26">
        <f t="shared" si="191"/>
        <v>-13171.985000000001</v>
      </c>
      <c r="AQ168" s="22">
        <v>0</v>
      </c>
      <c r="AR168" s="22">
        <f t="shared" si="192"/>
        <v>71352.315117137739</v>
      </c>
      <c r="AS168" s="22">
        <f t="shared" si="193"/>
        <v>84524.300117137842</v>
      </c>
      <c r="AT168" s="32">
        <f t="shared" si="194"/>
        <v>4.5224720758391172E-2</v>
      </c>
      <c r="AU168" s="32">
        <f t="shared" si="195"/>
        <v>5.38307105866664E-2</v>
      </c>
      <c r="AV168" s="42"/>
      <c r="AW168" s="22">
        <v>1577728.1522274243</v>
      </c>
      <c r="AX168" s="22">
        <v>7540.8149999999987</v>
      </c>
      <c r="AY168" s="22">
        <f t="shared" si="196"/>
        <v>1570187.3372274244</v>
      </c>
      <c r="AZ168" s="26">
        <f t="shared" si="197"/>
        <v>-13171.985000000001</v>
      </c>
      <c r="BA168" s="22">
        <v>0</v>
      </c>
      <c r="BB168" s="22">
        <f t="shared" si="198"/>
        <v>71352.315117137739</v>
      </c>
      <c r="BC168" s="22">
        <f t="shared" si="199"/>
        <v>84524.300117137842</v>
      </c>
      <c r="BD168" s="32">
        <f t="shared" si="200"/>
        <v>4.5224720758391172E-2</v>
      </c>
      <c r="BE168" s="32">
        <f t="shared" si="201"/>
        <v>5.38307105866664E-2</v>
      </c>
      <c r="BF168" s="11"/>
      <c r="BG168" s="22">
        <v>1577728.1522274243</v>
      </c>
      <c r="BH168" s="22">
        <v>7540.8149999999987</v>
      </c>
      <c r="BI168" s="22">
        <f t="shared" si="202"/>
        <v>1570187.3372274244</v>
      </c>
      <c r="BJ168" s="26">
        <f t="shared" si="203"/>
        <v>-13171.985000000001</v>
      </c>
      <c r="BK168" s="22">
        <v>0</v>
      </c>
      <c r="BL168" s="22">
        <f t="shared" si="204"/>
        <v>71352.315117137739</v>
      </c>
      <c r="BM168" s="22">
        <f t="shared" si="205"/>
        <v>84524.300117137842</v>
      </c>
      <c r="BN168" s="32">
        <f t="shared" si="206"/>
        <v>4.5224720758391172E-2</v>
      </c>
      <c r="BO168" s="32">
        <f t="shared" si="207"/>
        <v>5.38307105866664E-2</v>
      </c>
      <c r="BP168" s="42"/>
      <c r="BQ168" s="22">
        <v>1569250.6803153283</v>
      </c>
      <c r="BR168" s="22">
        <v>7540.8149999999987</v>
      </c>
      <c r="BS168" s="22">
        <f t="shared" si="208"/>
        <v>1561709.8653153284</v>
      </c>
      <c r="BT168" s="26">
        <f t="shared" si="209"/>
        <v>-13171.985000000001</v>
      </c>
      <c r="BU168" s="22">
        <v>0</v>
      </c>
      <c r="BV168" s="22">
        <f t="shared" si="210"/>
        <v>62874.843205041718</v>
      </c>
      <c r="BW168" s="22">
        <f t="shared" si="211"/>
        <v>76046.82820504182</v>
      </c>
      <c r="BX168" s="32">
        <f t="shared" si="212"/>
        <v>4.0066793657471934E-2</v>
      </c>
      <c r="BY168" s="32">
        <f t="shared" si="213"/>
        <v>4.8694594235458091E-2</v>
      </c>
      <c r="BZ168" s="42"/>
      <c r="CA168" s="22">
        <v>1575984.099047028</v>
      </c>
      <c r="CB168" s="22">
        <v>7540.8149999999987</v>
      </c>
      <c r="CC168" s="22">
        <f t="shared" si="214"/>
        <v>1568443.284047028</v>
      </c>
      <c r="CD168" s="26">
        <f t="shared" si="215"/>
        <v>-13171.985000000001</v>
      </c>
      <c r="CE168" s="22">
        <v>0</v>
      </c>
      <c r="CF168" s="22">
        <f t="shared" si="216"/>
        <v>69608.261936741415</v>
      </c>
      <c r="CG168" s="22">
        <f t="shared" si="217"/>
        <v>82780.246936741518</v>
      </c>
      <c r="CH168" s="32">
        <f t="shared" si="218"/>
        <v>4.4168124525388548E-2</v>
      </c>
      <c r="CI168" s="32">
        <f t="shared" si="219"/>
        <v>5.2778603969118362E-2</v>
      </c>
      <c r="CJ168" s="42"/>
      <c r="CK168" s="22">
        <v>1574240.0458666319</v>
      </c>
      <c r="CL168" s="22">
        <v>7540.8149999999987</v>
      </c>
      <c r="CM168" s="22">
        <f t="shared" si="220"/>
        <v>1566699.230866632</v>
      </c>
      <c r="CN168" s="26">
        <f t="shared" si="221"/>
        <v>-13171.985000000001</v>
      </c>
      <c r="CO168" s="22">
        <v>0</v>
      </c>
      <c r="CP168" s="22">
        <f t="shared" si="222"/>
        <v>67864.208756345324</v>
      </c>
      <c r="CQ168" s="22">
        <f t="shared" si="223"/>
        <v>81036.193756345427</v>
      </c>
      <c r="CR168" s="32">
        <f t="shared" si="224"/>
        <v>4.3109187150035637E-2</v>
      </c>
      <c r="CS168" s="32">
        <f t="shared" si="225"/>
        <v>5.1724154936566617E-2</v>
      </c>
      <c r="CT168" s="42"/>
      <c r="CU168" s="22">
        <v>1577728.1522274243</v>
      </c>
      <c r="CV168" s="22">
        <v>7540.8149999999987</v>
      </c>
      <c r="CW168" s="22">
        <f t="shared" si="226"/>
        <v>1570187.3372274244</v>
      </c>
      <c r="CX168" s="26">
        <f t="shared" si="227"/>
        <v>-13171.985000000001</v>
      </c>
      <c r="CY168" s="22">
        <v>0</v>
      </c>
      <c r="CZ168" s="22">
        <f t="shared" si="228"/>
        <v>71352.315117137739</v>
      </c>
      <c r="DA168" s="22">
        <f t="shared" si="229"/>
        <v>84524.300117137842</v>
      </c>
      <c r="DB168" s="32">
        <f t="shared" si="230"/>
        <v>4.5224720758391172E-2</v>
      </c>
      <c r="DC168" s="32">
        <f t="shared" si="231"/>
        <v>5.38307105866664E-2</v>
      </c>
      <c r="DD168" s="42"/>
      <c r="DE168" s="22">
        <v>1577728.1522274243</v>
      </c>
      <c r="DF168" s="22">
        <v>7540.8149999999987</v>
      </c>
      <c r="DG168" s="22">
        <f t="shared" si="232"/>
        <v>1570187.3372274244</v>
      </c>
      <c r="DH168" s="26">
        <f t="shared" si="233"/>
        <v>-13171.985000000001</v>
      </c>
      <c r="DI168" s="22">
        <v>0</v>
      </c>
      <c r="DJ168" s="22">
        <f t="shared" si="234"/>
        <v>71352.315117137739</v>
      </c>
      <c r="DK168" s="22">
        <f t="shared" si="235"/>
        <v>84524.300117137842</v>
      </c>
      <c r="DL168" s="32">
        <f t="shared" si="236"/>
        <v>4.5224720758391172E-2</v>
      </c>
      <c r="DM168" s="32">
        <f t="shared" si="237"/>
        <v>5.38307105866664E-2</v>
      </c>
      <c r="DN168" s="42"/>
      <c r="DO168" s="22">
        <v>1577728.1522274243</v>
      </c>
      <c r="DP168" s="22">
        <v>7540.8149999999987</v>
      </c>
      <c r="DQ168" s="22">
        <f t="shared" si="238"/>
        <v>1570187.3372274244</v>
      </c>
      <c r="DR168" s="26">
        <f t="shared" si="239"/>
        <v>-13171.985000000001</v>
      </c>
      <c r="DS168" s="22">
        <v>0</v>
      </c>
      <c r="DT168" s="22">
        <f t="shared" si="240"/>
        <v>71352.315117137739</v>
      </c>
      <c r="DU168" s="22">
        <f t="shared" si="241"/>
        <v>84524.300117137842</v>
      </c>
      <c r="DV168" s="32">
        <f t="shared" si="242"/>
        <v>4.5224720758391172E-2</v>
      </c>
      <c r="DW168" s="32">
        <f t="shared" si="243"/>
        <v>5.38307105866664E-2</v>
      </c>
      <c r="DX168" s="42"/>
      <c r="DY168" s="22">
        <v>1577728.1522274243</v>
      </c>
      <c r="DZ168" s="22">
        <v>7540.8149999999987</v>
      </c>
      <c r="EA168" s="22">
        <f t="shared" si="244"/>
        <v>1570187.3372274244</v>
      </c>
      <c r="EB168" s="26">
        <f t="shared" si="245"/>
        <v>-13171.985000000001</v>
      </c>
      <c r="EC168" s="22">
        <v>0</v>
      </c>
      <c r="ED168" s="22">
        <f t="shared" si="246"/>
        <v>71352.315117137739</v>
      </c>
      <c r="EE168" s="22">
        <f t="shared" si="247"/>
        <v>84524.300117137842</v>
      </c>
      <c r="EF168" s="32">
        <f t="shared" si="248"/>
        <v>4.5224720758391172E-2</v>
      </c>
      <c r="EG168" s="32">
        <f t="shared" si="249"/>
        <v>5.38307105866664E-2</v>
      </c>
      <c r="EH168" s="42"/>
      <c r="EI168" s="45">
        <v>0</v>
      </c>
    </row>
    <row r="169" spans="1:139" x14ac:dyDescent="0.3">
      <c r="A169" s="20">
        <v>8913795</v>
      </c>
      <c r="B169" s="20" t="s">
        <v>51</v>
      </c>
      <c r="C169" s="21">
        <v>371</v>
      </c>
      <c r="D169" s="22">
        <v>1628550.2</v>
      </c>
      <c r="E169" s="22">
        <v>46235.199999999997</v>
      </c>
      <c r="F169" s="22">
        <f t="shared" si="171"/>
        <v>1582315</v>
      </c>
      <c r="G169" s="11"/>
      <c r="H169" s="34">
        <v>371</v>
      </c>
      <c r="I169" s="22">
        <v>1682645.08</v>
      </c>
      <c r="J169" s="22">
        <v>48390.080000000002</v>
      </c>
      <c r="K169" s="22">
        <f t="shared" si="172"/>
        <v>1634255</v>
      </c>
      <c r="L169" s="26">
        <f t="shared" si="173"/>
        <v>2154.8800000000047</v>
      </c>
      <c r="M169" s="22">
        <v>0</v>
      </c>
      <c r="N169" s="22">
        <f t="shared" si="174"/>
        <v>54094.880000000121</v>
      </c>
      <c r="O169" s="22">
        <f t="shared" si="175"/>
        <v>51940</v>
      </c>
      <c r="P169" s="32">
        <f t="shared" si="176"/>
        <v>3.214871670976515E-2</v>
      </c>
      <c r="Q169" s="32">
        <f t="shared" si="177"/>
        <v>3.1782065834279227E-2</v>
      </c>
      <c r="R169" s="11"/>
      <c r="S169" s="22">
        <v>1682645.08</v>
      </c>
      <c r="T169" s="22">
        <v>48390.080000000002</v>
      </c>
      <c r="U169" s="22">
        <f t="shared" si="178"/>
        <v>1634255</v>
      </c>
      <c r="V169" s="26">
        <f t="shared" si="179"/>
        <v>2154.8800000000047</v>
      </c>
      <c r="W169" s="22">
        <v>0</v>
      </c>
      <c r="X169" s="22">
        <f t="shared" si="180"/>
        <v>54094.880000000121</v>
      </c>
      <c r="Y169" s="22">
        <f t="shared" si="181"/>
        <v>51940</v>
      </c>
      <c r="Z169" s="32">
        <f t="shared" si="182"/>
        <v>3.214871670976515E-2</v>
      </c>
      <c r="AA169" s="32">
        <f t="shared" si="183"/>
        <v>3.1782065834279227E-2</v>
      </c>
      <c r="AB169" s="42"/>
      <c r="AC169" s="22">
        <v>1682645.08</v>
      </c>
      <c r="AD169" s="22">
        <v>48390.080000000002</v>
      </c>
      <c r="AE169" s="22">
        <f t="shared" si="184"/>
        <v>1634255</v>
      </c>
      <c r="AF169" s="26">
        <f t="shared" si="185"/>
        <v>2154.8800000000047</v>
      </c>
      <c r="AG169" s="22">
        <v>0</v>
      </c>
      <c r="AH169" s="22">
        <f t="shared" si="186"/>
        <v>54094.880000000121</v>
      </c>
      <c r="AI169" s="22">
        <f t="shared" si="187"/>
        <v>51940</v>
      </c>
      <c r="AJ169" s="32">
        <f t="shared" si="188"/>
        <v>3.214871670976515E-2</v>
      </c>
      <c r="AK169" s="32">
        <f t="shared" si="189"/>
        <v>3.1782065834279227E-2</v>
      </c>
      <c r="AL169" s="11"/>
      <c r="AM169" s="22">
        <v>1682645.08</v>
      </c>
      <c r="AN169" s="22">
        <v>48390.080000000002</v>
      </c>
      <c r="AO169" s="22">
        <f t="shared" si="190"/>
        <v>1634255</v>
      </c>
      <c r="AP169" s="26">
        <f t="shared" si="191"/>
        <v>2154.8800000000047</v>
      </c>
      <c r="AQ169" s="22">
        <v>0</v>
      </c>
      <c r="AR169" s="22">
        <f t="shared" si="192"/>
        <v>54094.880000000121</v>
      </c>
      <c r="AS169" s="22">
        <f t="shared" si="193"/>
        <v>51940</v>
      </c>
      <c r="AT169" s="32">
        <f t="shared" si="194"/>
        <v>3.214871670976515E-2</v>
      </c>
      <c r="AU169" s="32">
        <f t="shared" si="195"/>
        <v>3.1782065834279227E-2</v>
      </c>
      <c r="AV169" s="42"/>
      <c r="AW169" s="22">
        <v>1683004.6801455</v>
      </c>
      <c r="AX169" s="22">
        <v>48390.080000000002</v>
      </c>
      <c r="AY169" s="22">
        <f t="shared" si="196"/>
        <v>1634614.6001454999</v>
      </c>
      <c r="AZ169" s="26">
        <f t="shared" si="197"/>
        <v>2154.8800000000047</v>
      </c>
      <c r="BA169" s="22">
        <v>359.60014549989961</v>
      </c>
      <c r="BB169" s="22">
        <f t="shared" si="198"/>
        <v>54454.480145500042</v>
      </c>
      <c r="BC169" s="22">
        <f t="shared" si="199"/>
        <v>52299.60014549992</v>
      </c>
      <c r="BD169" s="32">
        <f t="shared" si="200"/>
        <v>3.2355513200826226E-2</v>
      </c>
      <c r="BE169" s="32">
        <f t="shared" si="201"/>
        <v>3.199506485555962E-2</v>
      </c>
      <c r="BF169" s="11"/>
      <c r="BG169" s="22">
        <v>1683004.6801455</v>
      </c>
      <c r="BH169" s="22">
        <v>48390.080000000002</v>
      </c>
      <c r="BI169" s="22">
        <f t="shared" si="202"/>
        <v>1634614.6001454999</v>
      </c>
      <c r="BJ169" s="26">
        <f t="shared" si="203"/>
        <v>2154.8800000000047</v>
      </c>
      <c r="BK169" s="22">
        <v>359.60014549989961</v>
      </c>
      <c r="BL169" s="22">
        <f t="shared" si="204"/>
        <v>54454.480145500042</v>
      </c>
      <c r="BM169" s="22">
        <f t="shared" si="205"/>
        <v>52299.60014549992</v>
      </c>
      <c r="BN169" s="32">
        <f t="shared" si="206"/>
        <v>3.2355513200826226E-2</v>
      </c>
      <c r="BO169" s="32">
        <f t="shared" si="207"/>
        <v>3.199506485555962E-2</v>
      </c>
      <c r="BP169" s="42"/>
      <c r="BQ169" s="22">
        <v>1683004.6801455</v>
      </c>
      <c r="BR169" s="22">
        <v>48390.080000000002</v>
      </c>
      <c r="BS169" s="22">
        <f t="shared" si="208"/>
        <v>1634614.6001454999</v>
      </c>
      <c r="BT169" s="26">
        <f t="shared" si="209"/>
        <v>2154.8800000000047</v>
      </c>
      <c r="BU169" s="22">
        <v>359.60014549989961</v>
      </c>
      <c r="BV169" s="22">
        <f t="shared" si="210"/>
        <v>54454.480145500042</v>
      </c>
      <c r="BW169" s="22">
        <f t="shared" si="211"/>
        <v>52299.60014549992</v>
      </c>
      <c r="BX169" s="32">
        <f t="shared" si="212"/>
        <v>3.2355513200826226E-2</v>
      </c>
      <c r="BY169" s="32">
        <f t="shared" si="213"/>
        <v>3.199506485555962E-2</v>
      </c>
      <c r="BZ169" s="42"/>
      <c r="CA169" s="22">
        <v>1683004.6801455</v>
      </c>
      <c r="CB169" s="22">
        <v>48390.080000000002</v>
      </c>
      <c r="CC169" s="22">
        <f t="shared" si="214"/>
        <v>1634614.6001454999</v>
      </c>
      <c r="CD169" s="26">
        <f t="shared" si="215"/>
        <v>2154.8800000000047</v>
      </c>
      <c r="CE169" s="22">
        <v>359.60014549989961</v>
      </c>
      <c r="CF169" s="22">
        <f t="shared" si="216"/>
        <v>54454.480145500042</v>
      </c>
      <c r="CG169" s="22">
        <f t="shared" si="217"/>
        <v>52299.60014549992</v>
      </c>
      <c r="CH169" s="32">
        <f t="shared" si="218"/>
        <v>3.2355513200826226E-2</v>
      </c>
      <c r="CI169" s="32">
        <f t="shared" si="219"/>
        <v>3.199506485555962E-2</v>
      </c>
      <c r="CJ169" s="42"/>
      <c r="CK169" s="22">
        <v>1683004.6801455</v>
      </c>
      <c r="CL169" s="22">
        <v>48390.080000000002</v>
      </c>
      <c r="CM169" s="22">
        <f t="shared" si="220"/>
        <v>1634614.6001454999</v>
      </c>
      <c r="CN169" s="26">
        <f t="shared" si="221"/>
        <v>2154.8800000000047</v>
      </c>
      <c r="CO169" s="22">
        <v>359.60014549989961</v>
      </c>
      <c r="CP169" s="22">
        <f t="shared" si="222"/>
        <v>54454.480145500042</v>
      </c>
      <c r="CQ169" s="22">
        <f t="shared" si="223"/>
        <v>52299.60014549992</v>
      </c>
      <c r="CR169" s="32">
        <f t="shared" si="224"/>
        <v>3.2355513200826226E-2</v>
      </c>
      <c r="CS169" s="32">
        <f t="shared" si="225"/>
        <v>3.199506485555962E-2</v>
      </c>
      <c r="CT169" s="42"/>
      <c r="CU169" s="22">
        <v>1682645.08</v>
      </c>
      <c r="CV169" s="22">
        <v>48390.080000000002</v>
      </c>
      <c r="CW169" s="22">
        <f t="shared" si="226"/>
        <v>1634255</v>
      </c>
      <c r="CX169" s="26">
        <f t="shared" si="227"/>
        <v>2154.8800000000047</v>
      </c>
      <c r="CY169" s="22">
        <v>0</v>
      </c>
      <c r="CZ169" s="22">
        <f t="shared" si="228"/>
        <v>54094.880000000121</v>
      </c>
      <c r="DA169" s="22">
        <f t="shared" si="229"/>
        <v>51940</v>
      </c>
      <c r="DB169" s="32">
        <f t="shared" si="230"/>
        <v>3.214871670976515E-2</v>
      </c>
      <c r="DC169" s="32">
        <f t="shared" si="231"/>
        <v>3.1782065834279227E-2</v>
      </c>
      <c r="DD169" s="42"/>
      <c r="DE169" s="22">
        <v>1682645.08</v>
      </c>
      <c r="DF169" s="22">
        <v>48390.080000000002</v>
      </c>
      <c r="DG169" s="22">
        <f t="shared" si="232"/>
        <v>1634255</v>
      </c>
      <c r="DH169" s="26">
        <f t="shared" si="233"/>
        <v>2154.8800000000047</v>
      </c>
      <c r="DI169" s="22">
        <v>0</v>
      </c>
      <c r="DJ169" s="22">
        <f t="shared" si="234"/>
        <v>54094.880000000121</v>
      </c>
      <c r="DK169" s="22">
        <f t="shared" si="235"/>
        <v>51940</v>
      </c>
      <c r="DL169" s="32">
        <f t="shared" si="236"/>
        <v>3.214871670976515E-2</v>
      </c>
      <c r="DM169" s="32">
        <f t="shared" si="237"/>
        <v>3.1782065834279227E-2</v>
      </c>
      <c r="DN169" s="42"/>
      <c r="DO169" s="22">
        <v>1683004.6801455</v>
      </c>
      <c r="DP169" s="22">
        <v>48390.080000000002</v>
      </c>
      <c r="DQ169" s="22">
        <f t="shared" si="238"/>
        <v>1634614.6001454999</v>
      </c>
      <c r="DR169" s="26">
        <f t="shared" si="239"/>
        <v>2154.8800000000047</v>
      </c>
      <c r="DS169" s="22">
        <v>359.60014549989961</v>
      </c>
      <c r="DT169" s="22">
        <f t="shared" si="240"/>
        <v>54454.480145500042</v>
      </c>
      <c r="DU169" s="22">
        <f t="shared" si="241"/>
        <v>52299.60014549992</v>
      </c>
      <c r="DV169" s="32">
        <f t="shared" si="242"/>
        <v>3.2355513200826226E-2</v>
      </c>
      <c r="DW169" s="32">
        <f t="shared" si="243"/>
        <v>3.199506485555962E-2</v>
      </c>
      <c r="DX169" s="42"/>
      <c r="DY169" s="22">
        <v>1683004.6801455</v>
      </c>
      <c r="DZ169" s="22">
        <v>48390.080000000002</v>
      </c>
      <c r="EA169" s="22">
        <f t="shared" si="244"/>
        <v>1634614.6001454999</v>
      </c>
      <c r="EB169" s="26">
        <f t="shared" si="245"/>
        <v>2154.8800000000047</v>
      </c>
      <c r="EC169" s="22">
        <v>359.60014549989961</v>
      </c>
      <c r="ED169" s="22">
        <f t="shared" si="246"/>
        <v>54454.480145500042</v>
      </c>
      <c r="EE169" s="22">
        <f t="shared" si="247"/>
        <v>52299.60014549992</v>
      </c>
      <c r="EF169" s="32">
        <f t="shared" si="248"/>
        <v>3.2355513200826226E-2</v>
      </c>
      <c r="EG169" s="32">
        <f t="shared" si="249"/>
        <v>3.199506485555962E-2</v>
      </c>
      <c r="EH169" s="42"/>
      <c r="EI169" s="45">
        <v>0</v>
      </c>
    </row>
    <row r="170" spans="1:139" x14ac:dyDescent="0.3">
      <c r="A170" s="20">
        <v>8913796</v>
      </c>
      <c r="B170" s="20" t="s">
        <v>272</v>
      </c>
      <c r="C170" s="21">
        <v>291</v>
      </c>
      <c r="D170" s="22">
        <v>1293463.2491472731</v>
      </c>
      <c r="E170" s="22">
        <v>24563.880400000002</v>
      </c>
      <c r="F170" s="22">
        <f t="shared" si="171"/>
        <v>1268899.3687472732</v>
      </c>
      <c r="G170" s="11"/>
      <c r="H170" s="34">
        <v>291</v>
      </c>
      <c r="I170" s="22">
        <v>1358370.3980774989</v>
      </c>
      <c r="J170" s="22">
        <v>18378.418999999998</v>
      </c>
      <c r="K170" s="22">
        <f t="shared" si="172"/>
        <v>1339991.9790774989</v>
      </c>
      <c r="L170" s="26">
        <f t="shared" si="173"/>
        <v>-6185.4614000000038</v>
      </c>
      <c r="M170" s="22">
        <v>0</v>
      </c>
      <c r="N170" s="22">
        <f t="shared" si="174"/>
        <v>64907.148930225754</v>
      </c>
      <c r="O170" s="22">
        <f t="shared" si="175"/>
        <v>71092.610330225667</v>
      </c>
      <c r="P170" s="32">
        <f t="shared" si="176"/>
        <v>4.77831002663845E-2</v>
      </c>
      <c r="Q170" s="32">
        <f t="shared" si="177"/>
        <v>5.3054504385293785E-2</v>
      </c>
      <c r="R170" s="11"/>
      <c r="S170" s="22">
        <v>1358370.3980774989</v>
      </c>
      <c r="T170" s="22">
        <v>18378.418999999998</v>
      </c>
      <c r="U170" s="22">
        <f t="shared" si="178"/>
        <v>1339991.9790774989</v>
      </c>
      <c r="V170" s="26">
        <f t="shared" si="179"/>
        <v>-6185.4614000000038</v>
      </c>
      <c r="W170" s="22">
        <v>0</v>
      </c>
      <c r="X170" s="22">
        <f t="shared" si="180"/>
        <v>64907.148930225754</v>
      </c>
      <c r="Y170" s="22">
        <f t="shared" si="181"/>
        <v>71092.610330225667</v>
      </c>
      <c r="Z170" s="32">
        <f t="shared" si="182"/>
        <v>4.77831002663845E-2</v>
      </c>
      <c r="AA170" s="32">
        <f t="shared" si="183"/>
        <v>5.3054504385293785E-2</v>
      </c>
      <c r="AB170" s="42"/>
      <c r="AC170" s="22">
        <v>1358370.3980774989</v>
      </c>
      <c r="AD170" s="22">
        <v>18378.418999999998</v>
      </c>
      <c r="AE170" s="22">
        <f t="shared" si="184"/>
        <v>1339991.9790774989</v>
      </c>
      <c r="AF170" s="26">
        <f t="shared" si="185"/>
        <v>-6185.4614000000038</v>
      </c>
      <c r="AG170" s="22">
        <v>0</v>
      </c>
      <c r="AH170" s="22">
        <f t="shared" si="186"/>
        <v>64907.148930225754</v>
      </c>
      <c r="AI170" s="22">
        <f t="shared" si="187"/>
        <v>71092.610330225667</v>
      </c>
      <c r="AJ170" s="32">
        <f t="shared" si="188"/>
        <v>4.77831002663845E-2</v>
      </c>
      <c r="AK170" s="32">
        <f t="shared" si="189"/>
        <v>5.3054504385293785E-2</v>
      </c>
      <c r="AL170" s="11"/>
      <c r="AM170" s="22">
        <v>1358370.3980774989</v>
      </c>
      <c r="AN170" s="22">
        <v>18378.418999999998</v>
      </c>
      <c r="AO170" s="22">
        <f t="shared" si="190"/>
        <v>1339991.9790774989</v>
      </c>
      <c r="AP170" s="26">
        <f t="shared" si="191"/>
        <v>-6185.4614000000038</v>
      </c>
      <c r="AQ170" s="22">
        <v>0</v>
      </c>
      <c r="AR170" s="22">
        <f t="shared" si="192"/>
        <v>64907.148930225754</v>
      </c>
      <c r="AS170" s="22">
        <f t="shared" si="193"/>
        <v>71092.610330225667</v>
      </c>
      <c r="AT170" s="32">
        <f t="shared" si="194"/>
        <v>4.77831002663845E-2</v>
      </c>
      <c r="AU170" s="32">
        <f t="shared" si="195"/>
        <v>5.3054504385293785E-2</v>
      </c>
      <c r="AV170" s="42"/>
      <c r="AW170" s="22">
        <v>1358370.3980774989</v>
      </c>
      <c r="AX170" s="22">
        <v>18378.418999999998</v>
      </c>
      <c r="AY170" s="22">
        <f t="shared" si="196"/>
        <v>1339991.9790774989</v>
      </c>
      <c r="AZ170" s="26">
        <f t="shared" si="197"/>
        <v>-6185.4614000000038</v>
      </c>
      <c r="BA170" s="22">
        <v>0</v>
      </c>
      <c r="BB170" s="22">
        <f t="shared" si="198"/>
        <v>64907.148930225754</v>
      </c>
      <c r="BC170" s="22">
        <f t="shared" si="199"/>
        <v>71092.610330225667</v>
      </c>
      <c r="BD170" s="32">
        <f t="shared" si="200"/>
        <v>4.77831002663845E-2</v>
      </c>
      <c r="BE170" s="32">
        <f t="shared" si="201"/>
        <v>5.3054504385293785E-2</v>
      </c>
      <c r="BF170" s="11"/>
      <c r="BG170" s="22">
        <v>1358370.3980774989</v>
      </c>
      <c r="BH170" s="22">
        <v>18378.418999999998</v>
      </c>
      <c r="BI170" s="22">
        <f t="shared" si="202"/>
        <v>1339991.9790774989</v>
      </c>
      <c r="BJ170" s="26">
        <f t="shared" si="203"/>
        <v>-6185.4614000000038</v>
      </c>
      <c r="BK170" s="22">
        <v>0</v>
      </c>
      <c r="BL170" s="22">
        <f t="shared" si="204"/>
        <v>64907.148930225754</v>
      </c>
      <c r="BM170" s="22">
        <f t="shared" si="205"/>
        <v>71092.610330225667</v>
      </c>
      <c r="BN170" s="32">
        <f t="shared" si="206"/>
        <v>4.77831002663845E-2</v>
      </c>
      <c r="BO170" s="32">
        <f t="shared" si="207"/>
        <v>5.3054504385293785E-2</v>
      </c>
      <c r="BP170" s="42"/>
      <c r="BQ170" s="22">
        <v>1352839.2183759841</v>
      </c>
      <c r="BR170" s="22">
        <v>18378.418999999998</v>
      </c>
      <c r="BS170" s="22">
        <f t="shared" si="208"/>
        <v>1334460.7993759841</v>
      </c>
      <c r="BT170" s="26">
        <f t="shared" si="209"/>
        <v>-6185.4614000000038</v>
      </c>
      <c r="BU170" s="22">
        <v>0</v>
      </c>
      <c r="BV170" s="22">
        <f t="shared" si="210"/>
        <v>59375.969228710979</v>
      </c>
      <c r="BW170" s="22">
        <f t="shared" si="211"/>
        <v>65561.430628710892</v>
      </c>
      <c r="BX170" s="32">
        <f t="shared" si="212"/>
        <v>4.3889893508549271E-2</v>
      </c>
      <c r="BY170" s="32">
        <f t="shared" si="213"/>
        <v>4.9129529064749225E-2</v>
      </c>
      <c r="BZ170" s="42"/>
      <c r="CA170" s="22">
        <v>1357006.778095233</v>
      </c>
      <c r="CB170" s="22">
        <v>18378.418999999998</v>
      </c>
      <c r="CC170" s="22">
        <f t="shared" si="214"/>
        <v>1338628.359095233</v>
      </c>
      <c r="CD170" s="26">
        <f t="shared" si="215"/>
        <v>-6185.4614000000038</v>
      </c>
      <c r="CE170" s="22">
        <v>0</v>
      </c>
      <c r="CF170" s="22">
        <f t="shared" si="216"/>
        <v>63543.528947959887</v>
      </c>
      <c r="CG170" s="22">
        <f t="shared" si="217"/>
        <v>69728.9903479598</v>
      </c>
      <c r="CH170" s="32">
        <f t="shared" si="218"/>
        <v>4.6826242855730588E-2</v>
      </c>
      <c r="CI170" s="32">
        <f t="shared" si="219"/>
        <v>5.2089879819286811E-2</v>
      </c>
      <c r="CJ170" s="42"/>
      <c r="CK170" s="22">
        <v>1355643.1581129669</v>
      </c>
      <c r="CL170" s="22">
        <v>18378.418999999998</v>
      </c>
      <c r="CM170" s="22">
        <f t="shared" si="220"/>
        <v>1337264.7391129669</v>
      </c>
      <c r="CN170" s="26">
        <f t="shared" si="221"/>
        <v>-6185.4614000000038</v>
      </c>
      <c r="CO170" s="22">
        <v>0</v>
      </c>
      <c r="CP170" s="22">
        <f t="shared" si="222"/>
        <v>62179.908965693787</v>
      </c>
      <c r="CQ170" s="22">
        <f t="shared" si="223"/>
        <v>68365.3703656937</v>
      </c>
      <c r="CR170" s="32">
        <f t="shared" si="224"/>
        <v>4.5867460469646897E-2</v>
      </c>
      <c r="CS170" s="32">
        <f t="shared" si="225"/>
        <v>5.1123287981885882E-2</v>
      </c>
      <c r="CT170" s="42"/>
      <c r="CU170" s="22">
        <v>1358370.3980774989</v>
      </c>
      <c r="CV170" s="22">
        <v>18378.418999999998</v>
      </c>
      <c r="CW170" s="22">
        <f t="shared" si="226"/>
        <v>1339991.9790774989</v>
      </c>
      <c r="CX170" s="26">
        <f t="shared" si="227"/>
        <v>-6185.4614000000038</v>
      </c>
      <c r="CY170" s="22">
        <v>0</v>
      </c>
      <c r="CZ170" s="22">
        <f t="shared" si="228"/>
        <v>64907.148930225754</v>
      </c>
      <c r="DA170" s="22">
        <f t="shared" si="229"/>
        <v>71092.610330225667</v>
      </c>
      <c r="DB170" s="32">
        <f t="shared" si="230"/>
        <v>4.77831002663845E-2</v>
      </c>
      <c r="DC170" s="32">
        <f t="shared" si="231"/>
        <v>5.3054504385293785E-2</v>
      </c>
      <c r="DD170" s="42"/>
      <c r="DE170" s="22">
        <v>1358370.3980774989</v>
      </c>
      <c r="DF170" s="22">
        <v>18378.418999999998</v>
      </c>
      <c r="DG170" s="22">
        <f t="shared" si="232"/>
        <v>1339991.9790774989</v>
      </c>
      <c r="DH170" s="26">
        <f t="shared" si="233"/>
        <v>-6185.4614000000038</v>
      </c>
      <c r="DI170" s="22">
        <v>0</v>
      </c>
      <c r="DJ170" s="22">
        <f t="shared" si="234"/>
        <v>64907.148930225754</v>
      </c>
      <c r="DK170" s="22">
        <f t="shared" si="235"/>
        <v>71092.610330225667</v>
      </c>
      <c r="DL170" s="32">
        <f t="shared" si="236"/>
        <v>4.77831002663845E-2</v>
      </c>
      <c r="DM170" s="32">
        <f t="shared" si="237"/>
        <v>5.3054504385293785E-2</v>
      </c>
      <c r="DN170" s="42"/>
      <c r="DO170" s="22">
        <v>1358370.3980774989</v>
      </c>
      <c r="DP170" s="22">
        <v>18378.418999999998</v>
      </c>
      <c r="DQ170" s="22">
        <f t="shared" si="238"/>
        <v>1339991.9790774989</v>
      </c>
      <c r="DR170" s="26">
        <f t="shared" si="239"/>
        <v>-6185.4614000000038</v>
      </c>
      <c r="DS170" s="22">
        <v>0</v>
      </c>
      <c r="DT170" s="22">
        <f t="shared" si="240"/>
        <v>64907.148930225754</v>
      </c>
      <c r="DU170" s="22">
        <f t="shared" si="241"/>
        <v>71092.610330225667</v>
      </c>
      <c r="DV170" s="32">
        <f t="shared" si="242"/>
        <v>4.77831002663845E-2</v>
      </c>
      <c r="DW170" s="32">
        <f t="shared" si="243"/>
        <v>5.3054504385293785E-2</v>
      </c>
      <c r="DX170" s="42"/>
      <c r="DY170" s="22">
        <v>1358370.3980774989</v>
      </c>
      <c r="DZ170" s="22">
        <v>18378.418999999998</v>
      </c>
      <c r="EA170" s="22">
        <f t="shared" si="244"/>
        <v>1339991.9790774989</v>
      </c>
      <c r="EB170" s="26">
        <f t="shared" si="245"/>
        <v>-6185.4614000000038</v>
      </c>
      <c r="EC170" s="22">
        <v>0</v>
      </c>
      <c r="ED170" s="22">
        <f t="shared" si="246"/>
        <v>64907.148930225754</v>
      </c>
      <c r="EE170" s="22">
        <f t="shared" si="247"/>
        <v>71092.610330225667</v>
      </c>
      <c r="EF170" s="32">
        <f t="shared" si="248"/>
        <v>4.77831002663845E-2</v>
      </c>
      <c r="EG170" s="32">
        <f t="shared" si="249"/>
        <v>5.3054504385293785E-2</v>
      </c>
      <c r="EH170" s="42"/>
      <c r="EI170" s="45">
        <v>0</v>
      </c>
    </row>
    <row r="171" spans="1:139" x14ac:dyDescent="0.3">
      <c r="A171" s="20">
        <v>8913797</v>
      </c>
      <c r="B171" s="20" t="s">
        <v>52</v>
      </c>
      <c r="C171" s="21">
        <v>213</v>
      </c>
      <c r="D171" s="22">
        <v>1297128.5671979478</v>
      </c>
      <c r="E171" s="22">
        <v>22398.431199999999</v>
      </c>
      <c r="F171" s="22">
        <f t="shared" si="171"/>
        <v>1274730.1359979478</v>
      </c>
      <c r="G171" s="11"/>
      <c r="H171" s="34">
        <v>213</v>
      </c>
      <c r="I171" s="22">
        <v>1332547.6362000001</v>
      </c>
      <c r="J171" s="22">
        <v>21220.406300000002</v>
      </c>
      <c r="K171" s="22">
        <f t="shared" si="172"/>
        <v>1311327.2299000002</v>
      </c>
      <c r="L171" s="26">
        <f t="shared" si="173"/>
        <v>-1178.0248999999967</v>
      </c>
      <c r="M171" s="22">
        <v>72103.123492453393</v>
      </c>
      <c r="N171" s="22">
        <f t="shared" si="174"/>
        <v>35419.069002052303</v>
      </c>
      <c r="O171" s="22">
        <f t="shared" si="175"/>
        <v>36597.09390205238</v>
      </c>
      <c r="P171" s="32">
        <f t="shared" si="176"/>
        <v>2.6579964603033756E-2</v>
      </c>
      <c r="Q171" s="32">
        <f t="shared" si="177"/>
        <v>2.7908437396547633E-2</v>
      </c>
      <c r="R171" s="11"/>
      <c r="S171" s="22">
        <v>1332547.6362000001</v>
      </c>
      <c r="T171" s="22">
        <v>21220.406300000002</v>
      </c>
      <c r="U171" s="22">
        <f t="shared" si="178"/>
        <v>1311327.2299000002</v>
      </c>
      <c r="V171" s="26">
        <f t="shared" si="179"/>
        <v>-1178.0248999999967</v>
      </c>
      <c r="W171" s="22">
        <v>72103.123492453393</v>
      </c>
      <c r="X171" s="22">
        <f t="shared" si="180"/>
        <v>35419.069002052303</v>
      </c>
      <c r="Y171" s="22">
        <f t="shared" si="181"/>
        <v>36597.09390205238</v>
      </c>
      <c r="Z171" s="32">
        <f t="shared" si="182"/>
        <v>2.6579964603033756E-2</v>
      </c>
      <c r="AA171" s="32">
        <f t="shared" si="183"/>
        <v>2.7908437396547633E-2</v>
      </c>
      <c r="AB171" s="42"/>
      <c r="AC171" s="22">
        <v>1335505.0678747499</v>
      </c>
      <c r="AD171" s="22">
        <v>21220.406300000002</v>
      </c>
      <c r="AE171" s="22">
        <f t="shared" si="184"/>
        <v>1314284.66157475</v>
      </c>
      <c r="AF171" s="26">
        <f t="shared" si="185"/>
        <v>-1178.0248999999967</v>
      </c>
      <c r="AG171" s="22">
        <v>75060.555167203405</v>
      </c>
      <c r="AH171" s="22">
        <f t="shared" si="186"/>
        <v>38376.500676802127</v>
      </c>
      <c r="AI171" s="22">
        <f t="shared" si="187"/>
        <v>39554.525576802203</v>
      </c>
      <c r="AJ171" s="32">
        <f t="shared" si="188"/>
        <v>2.873557098354737E-2</v>
      </c>
      <c r="AK171" s="32">
        <f t="shared" si="189"/>
        <v>3.0095858784054248E-2</v>
      </c>
      <c r="AL171" s="11"/>
      <c r="AM171" s="22">
        <v>1335505.0678747499</v>
      </c>
      <c r="AN171" s="22">
        <v>21220.406300000002</v>
      </c>
      <c r="AO171" s="22">
        <f t="shared" si="190"/>
        <v>1314284.66157475</v>
      </c>
      <c r="AP171" s="26">
        <f t="shared" si="191"/>
        <v>-1178.0248999999967</v>
      </c>
      <c r="AQ171" s="22">
        <v>75060.555167203405</v>
      </c>
      <c r="AR171" s="22">
        <f t="shared" si="192"/>
        <v>38376.500676802127</v>
      </c>
      <c r="AS171" s="22">
        <f t="shared" si="193"/>
        <v>39554.525576802203</v>
      </c>
      <c r="AT171" s="32">
        <f t="shared" si="194"/>
        <v>2.873557098354737E-2</v>
      </c>
      <c r="AU171" s="32">
        <f t="shared" si="195"/>
        <v>3.0095858784054248E-2</v>
      </c>
      <c r="AV171" s="42"/>
      <c r="AW171" s="22">
        <v>1338462.4995494999</v>
      </c>
      <c r="AX171" s="22">
        <v>21220.406300000002</v>
      </c>
      <c r="AY171" s="22">
        <f t="shared" si="196"/>
        <v>1317242.0932495</v>
      </c>
      <c r="AZ171" s="26">
        <f t="shared" si="197"/>
        <v>-1178.0248999999967</v>
      </c>
      <c r="BA171" s="22">
        <v>78017.986841953403</v>
      </c>
      <c r="BB171" s="22">
        <f t="shared" si="198"/>
        <v>41333.932351552183</v>
      </c>
      <c r="BC171" s="22">
        <f t="shared" si="199"/>
        <v>42511.95725155226</v>
      </c>
      <c r="BD171" s="32">
        <f t="shared" si="200"/>
        <v>3.0881651421287012E-2</v>
      </c>
      <c r="BE171" s="32">
        <f t="shared" si="201"/>
        <v>3.2273457908317871E-2</v>
      </c>
      <c r="BF171" s="11"/>
      <c r="BG171" s="22">
        <v>1338462.4995494999</v>
      </c>
      <c r="BH171" s="22">
        <v>21220.406300000002</v>
      </c>
      <c r="BI171" s="22">
        <f t="shared" si="202"/>
        <v>1317242.0932495</v>
      </c>
      <c r="BJ171" s="26">
        <f t="shared" si="203"/>
        <v>-1178.0248999999967</v>
      </c>
      <c r="BK171" s="22">
        <v>78017.986841953403</v>
      </c>
      <c r="BL171" s="22">
        <f t="shared" si="204"/>
        <v>41333.932351552183</v>
      </c>
      <c r="BM171" s="22">
        <f t="shared" si="205"/>
        <v>42511.95725155226</v>
      </c>
      <c r="BN171" s="32">
        <f t="shared" si="206"/>
        <v>3.0881651421287012E-2</v>
      </c>
      <c r="BO171" s="32">
        <f t="shared" si="207"/>
        <v>3.2273457908317871E-2</v>
      </c>
      <c r="BP171" s="42"/>
      <c r="BQ171" s="22">
        <v>1338462.4995494999</v>
      </c>
      <c r="BR171" s="22">
        <v>21220.406300000002</v>
      </c>
      <c r="BS171" s="22">
        <f t="shared" si="208"/>
        <v>1317242.0932495</v>
      </c>
      <c r="BT171" s="26">
        <f t="shared" si="209"/>
        <v>-1178.0248999999967</v>
      </c>
      <c r="BU171" s="22">
        <v>87666.000790786216</v>
      </c>
      <c r="BV171" s="22">
        <f t="shared" si="210"/>
        <v>41333.932351552183</v>
      </c>
      <c r="BW171" s="22">
        <f t="shared" si="211"/>
        <v>42511.95725155226</v>
      </c>
      <c r="BX171" s="32">
        <f t="shared" si="212"/>
        <v>3.0881651421287012E-2</v>
      </c>
      <c r="BY171" s="32">
        <f t="shared" si="213"/>
        <v>3.2273457908317871E-2</v>
      </c>
      <c r="BZ171" s="42"/>
      <c r="CA171" s="22">
        <v>1338462.4995494999</v>
      </c>
      <c r="CB171" s="22">
        <v>21220.406300000002</v>
      </c>
      <c r="CC171" s="22">
        <f t="shared" si="214"/>
        <v>1317242.0932495</v>
      </c>
      <c r="CD171" s="26">
        <f t="shared" si="215"/>
        <v>-1178.0248999999967</v>
      </c>
      <c r="CE171" s="22">
        <v>79628.358646737557</v>
      </c>
      <c r="CF171" s="22">
        <f t="shared" si="216"/>
        <v>41333.932351552183</v>
      </c>
      <c r="CG171" s="22">
        <f t="shared" si="217"/>
        <v>42511.95725155226</v>
      </c>
      <c r="CH171" s="32">
        <f t="shared" si="218"/>
        <v>3.0881651421287012E-2</v>
      </c>
      <c r="CI171" s="32">
        <f t="shared" si="219"/>
        <v>3.2273457908317871E-2</v>
      </c>
      <c r="CJ171" s="42"/>
      <c r="CK171" s="22">
        <v>1338462.4995494999</v>
      </c>
      <c r="CL171" s="22">
        <v>21220.406300000002</v>
      </c>
      <c r="CM171" s="22">
        <f t="shared" si="220"/>
        <v>1317242.0932495</v>
      </c>
      <c r="CN171" s="26">
        <f t="shared" si="221"/>
        <v>-1178.0248999999967</v>
      </c>
      <c r="CO171" s="22">
        <v>81238.730451521915</v>
      </c>
      <c r="CP171" s="22">
        <f t="shared" si="222"/>
        <v>41333.932351552183</v>
      </c>
      <c r="CQ171" s="22">
        <f t="shared" si="223"/>
        <v>42511.95725155226</v>
      </c>
      <c r="CR171" s="32">
        <f t="shared" si="224"/>
        <v>3.0881651421287012E-2</v>
      </c>
      <c r="CS171" s="32">
        <f t="shared" si="225"/>
        <v>3.2273457908317871E-2</v>
      </c>
      <c r="CT171" s="42"/>
      <c r="CU171" s="22">
        <v>1332547.6362000001</v>
      </c>
      <c r="CV171" s="22">
        <v>21220.406300000002</v>
      </c>
      <c r="CW171" s="22">
        <f t="shared" si="226"/>
        <v>1311327.2299000002</v>
      </c>
      <c r="CX171" s="26">
        <f t="shared" si="227"/>
        <v>-1178.0248999999967</v>
      </c>
      <c r="CY171" s="22">
        <v>72103.123492453393</v>
      </c>
      <c r="CZ171" s="22">
        <f t="shared" si="228"/>
        <v>35419.069002052303</v>
      </c>
      <c r="DA171" s="22">
        <f t="shared" si="229"/>
        <v>36597.09390205238</v>
      </c>
      <c r="DB171" s="32">
        <f t="shared" si="230"/>
        <v>2.6579964603033756E-2</v>
      </c>
      <c r="DC171" s="32">
        <f t="shared" si="231"/>
        <v>2.7908437396547633E-2</v>
      </c>
      <c r="DD171" s="42"/>
      <c r="DE171" s="22">
        <v>1332547.6362000001</v>
      </c>
      <c r="DF171" s="22">
        <v>21220.406300000002</v>
      </c>
      <c r="DG171" s="22">
        <f t="shared" si="232"/>
        <v>1311327.2299000002</v>
      </c>
      <c r="DH171" s="26">
        <f t="shared" si="233"/>
        <v>-1178.0248999999967</v>
      </c>
      <c r="DI171" s="22">
        <v>72103.123492453393</v>
      </c>
      <c r="DJ171" s="22">
        <f t="shared" si="234"/>
        <v>35419.069002052303</v>
      </c>
      <c r="DK171" s="22">
        <f t="shared" si="235"/>
        <v>36597.09390205238</v>
      </c>
      <c r="DL171" s="32">
        <f t="shared" si="236"/>
        <v>2.6579964603033756E-2</v>
      </c>
      <c r="DM171" s="32">
        <f t="shared" si="237"/>
        <v>2.7908437396547633E-2</v>
      </c>
      <c r="DN171" s="42"/>
      <c r="DO171" s="22">
        <v>1338462.4995494999</v>
      </c>
      <c r="DP171" s="22">
        <v>21220.406300000002</v>
      </c>
      <c r="DQ171" s="22">
        <f t="shared" si="238"/>
        <v>1317242.0932495</v>
      </c>
      <c r="DR171" s="26">
        <f t="shared" si="239"/>
        <v>-1178.0248999999967</v>
      </c>
      <c r="DS171" s="22">
        <v>78017.986841953403</v>
      </c>
      <c r="DT171" s="22">
        <f t="shared" si="240"/>
        <v>41333.932351552183</v>
      </c>
      <c r="DU171" s="22">
        <f t="shared" si="241"/>
        <v>42511.95725155226</v>
      </c>
      <c r="DV171" s="32">
        <f t="shared" si="242"/>
        <v>3.0881651421287012E-2</v>
      </c>
      <c r="DW171" s="32">
        <f t="shared" si="243"/>
        <v>3.2273457908317871E-2</v>
      </c>
      <c r="DX171" s="42"/>
      <c r="DY171" s="22">
        <v>1338462.4995494999</v>
      </c>
      <c r="DZ171" s="22">
        <v>21220.406300000002</v>
      </c>
      <c r="EA171" s="22">
        <f t="shared" si="244"/>
        <v>1317242.0932495</v>
      </c>
      <c r="EB171" s="26">
        <f t="shared" si="245"/>
        <v>-1178.0248999999967</v>
      </c>
      <c r="EC171" s="22">
        <v>78017.986841953403</v>
      </c>
      <c r="ED171" s="22">
        <f t="shared" si="246"/>
        <v>41333.932351552183</v>
      </c>
      <c r="EE171" s="22">
        <f t="shared" si="247"/>
        <v>42511.95725155226</v>
      </c>
      <c r="EF171" s="32">
        <f t="shared" si="248"/>
        <v>3.0881651421287012E-2</v>
      </c>
      <c r="EG171" s="32">
        <f t="shared" si="249"/>
        <v>3.2273457908317871E-2</v>
      </c>
      <c r="EH171" s="42"/>
      <c r="EI171" s="45">
        <v>104369.77256293454</v>
      </c>
    </row>
    <row r="172" spans="1:139" x14ac:dyDescent="0.3">
      <c r="A172" s="20">
        <v>8914121</v>
      </c>
      <c r="B172" s="20" t="s">
        <v>53</v>
      </c>
      <c r="C172" s="21">
        <v>889</v>
      </c>
      <c r="D172" s="22">
        <v>5274759.7244928787</v>
      </c>
      <c r="E172" s="22">
        <v>20393.471999999998</v>
      </c>
      <c r="F172" s="22">
        <f t="shared" si="171"/>
        <v>5254366.2524928786</v>
      </c>
      <c r="G172" s="11"/>
      <c r="H172" s="34">
        <v>889</v>
      </c>
      <c r="I172" s="22">
        <v>5561308.9714906663</v>
      </c>
      <c r="J172" s="22">
        <v>21343.948799999998</v>
      </c>
      <c r="K172" s="22">
        <f t="shared" si="172"/>
        <v>5539965.0226906659</v>
      </c>
      <c r="L172" s="26">
        <f t="shared" si="173"/>
        <v>950.47680000000037</v>
      </c>
      <c r="M172" s="22">
        <v>0</v>
      </c>
      <c r="N172" s="22">
        <f t="shared" si="174"/>
        <v>286549.24699778762</v>
      </c>
      <c r="O172" s="22">
        <f t="shared" si="175"/>
        <v>285598.77019778732</v>
      </c>
      <c r="P172" s="32">
        <f t="shared" si="176"/>
        <v>5.1525503881684226E-2</v>
      </c>
      <c r="Q172" s="32">
        <f t="shared" si="177"/>
        <v>5.1552450065664293E-2</v>
      </c>
      <c r="R172" s="11"/>
      <c r="S172" s="22">
        <v>5561308.9714906663</v>
      </c>
      <c r="T172" s="22">
        <v>21343.948799999998</v>
      </c>
      <c r="U172" s="22">
        <f t="shared" si="178"/>
        <v>5539965.0226906659</v>
      </c>
      <c r="V172" s="26">
        <f t="shared" si="179"/>
        <v>950.47680000000037</v>
      </c>
      <c r="W172" s="22">
        <v>0</v>
      </c>
      <c r="X172" s="22">
        <f t="shared" si="180"/>
        <v>286549.24699778762</v>
      </c>
      <c r="Y172" s="22">
        <f t="shared" si="181"/>
        <v>285598.77019778732</v>
      </c>
      <c r="Z172" s="32">
        <f t="shared" si="182"/>
        <v>5.1525503881684226E-2</v>
      </c>
      <c r="AA172" s="32">
        <f t="shared" si="183"/>
        <v>5.1552450065664293E-2</v>
      </c>
      <c r="AB172" s="42"/>
      <c r="AC172" s="22">
        <v>5561308.9714906663</v>
      </c>
      <c r="AD172" s="22">
        <v>21343.948799999998</v>
      </c>
      <c r="AE172" s="22">
        <f t="shared" si="184"/>
        <v>5539965.0226906659</v>
      </c>
      <c r="AF172" s="26">
        <f t="shared" si="185"/>
        <v>950.47680000000037</v>
      </c>
      <c r="AG172" s="22">
        <v>0</v>
      </c>
      <c r="AH172" s="22">
        <f t="shared" si="186"/>
        <v>286549.24699778762</v>
      </c>
      <c r="AI172" s="22">
        <f t="shared" si="187"/>
        <v>285598.77019778732</v>
      </c>
      <c r="AJ172" s="32">
        <f t="shared" si="188"/>
        <v>5.1525503881684226E-2</v>
      </c>
      <c r="AK172" s="32">
        <f t="shared" si="189"/>
        <v>5.1552450065664293E-2</v>
      </c>
      <c r="AL172" s="11"/>
      <c r="AM172" s="22">
        <v>5561308.9714906663</v>
      </c>
      <c r="AN172" s="22">
        <v>21343.948799999998</v>
      </c>
      <c r="AO172" s="22">
        <f t="shared" si="190"/>
        <v>5539965.0226906659</v>
      </c>
      <c r="AP172" s="26">
        <f t="shared" si="191"/>
        <v>950.47680000000037</v>
      </c>
      <c r="AQ172" s="22">
        <v>0</v>
      </c>
      <c r="AR172" s="22">
        <f t="shared" si="192"/>
        <v>286549.24699778762</v>
      </c>
      <c r="AS172" s="22">
        <f t="shared" si="193"/>
        <v>285598.77019778732</v>
      </c>
      <c r="AT172" s="32">
        <f t="shared" si="194"/>
        <v>5.1525503881684226E-2</v>
      </c>
      <c r="AU172" s="32">
        <f t="shared" si="195"/>
        <v>5.1552450065664293E-2</v>
      </c>
      <c r="AV172" s="42"/>
      <c r="AW172" s="22">
        <v>5561308.9714906663</v>
      </c>
      <c r="AX172" s="22">
        <v>21343.948799999998</v>
      </c>
      <c r="AY172" s="22">
        <f t="shared" si="196"/>
        <v>5539965.0226906659</v>
      </c>
      <c r="AZ172" s="26">
        <f t="shared" si="197"/>
        <v>950.47680000000037</v>
      </c>
      <c r="BA172" s="22">
        <v>0</v>
      </c>
      <c r="BB172" s="22">
        <f t="shared" si="198"/>
        <v>286549.24699778762</v>
      </c>
      <c r="BC172" s="22">
        <f t="shared" si="199"/>
        <v>285598.77019778732</v>
      </c>
      <c r="BD172" s="32">
        <f t="shared" si="200"/>
        <v>5.1525503881684226E-2</v>
      </c>
      <c r="BE172" s="32">
        <f t="shared" si="201"/>
        <v>5.1552450065664293E-2</v>
      </c>
      <c r="BF172" s="11"/>
      <c r="BG172" s="22">
        <v>5561308.9714906663</v>
      </c>
      <c r="BH172" s="22">
        <v>21343.948799999998</v>
      </c>
      <c r="BI172" s="22">
        <f t="shared" si="202"/>
        <v>5539965.0226906659</v>
      </c>
      <c r="BJ172" s="26">
        <f t="shared" si="203"/>
        <v>950.47680000000037</v>
      </c>
      <c r="BK172" s="22">
        <v>0</v>
      </c>
      <c r="BL172" s="22">
        <f t="shared" si="204"/>
        <v>286549.24699778762</v>
      </c>
      <c r="BM172" s="22">
        <f t="shared" si="205"/>
        <v>285598.77019778732</v>
      </c>
      <c r="BN172" s="32">
        <f t="shared" si="206"/>
        <v>5.1525503881684226E-2</v>
      </c>
      <c r="BO172" s="32">
        <f t="shared" si="207"/>
        <v>5.1552450065664293E-2</v>
      </c>
      <c r="BP172" s="42"/>
      <c r="BQ172" s="22">
        <v>5538041.324175274</v>
      </c>
      <c r="BR172" s="22">
        <v>21343.948799999998</v>
      </c>
      <c r="BS172" s="22">
        <f t="shared" si="208"/>
        <v>5516697.3753752736</v>
      </c>
      <c r="BT172" s="26">
        <f t="shared" si="209"/>
        <v>950.47680000000037</v>
      </c>
      <c r="BU172" s="22">
        <v>0</v>
      </c>
      <c r="BV172" s="22">
        <f t="shared" si="210"/>
        <v>263281.59968239535</v>
      </c>
      <c r="BW172" s="22">
        <f t="shared" si="211"/>
        <v>262331.12288239505</v>
      </c>
      <c r="BX172" s="32">
        <f t="shared" si="212"/>
        <v>4.7540562496904679E-2</v>
      </c>
      <c r="BY172" s="32">
        <f t="shared" si="213"/>
        <v>4.7552204703733628E-2</v>
      </c>
      <c r="BZ172" s="42"/>
      <c r="CA172" s="22">
        <v>5557836.0769142527</v>
      </c>
      <c r="CB172" s="22">
        <v>21343.948799999998</v>
      </c>
      <c r="CC172" s="22">
        <f t="shared" si="214"/>
        <v>5536492.1281142524</v>
      </c>
      <c r="CD172" s="26">
        <f t="shared" si="215"/>
        <v>950.47680000000037</v>
      </c>
      <c r="CE172" s="22">
        <v>0</v>
      </c>
      <c r="CF172" s="22">
        <f t="shared" si="216"/>
        <v>283076.35242137406</v>
      </c>
      <c r="CG172" s="22">
        <f t="shared" si="217"/>
        <v>282125.87562137377</v>
      </c>
      <c r="CH172" s="32">
        <f t="shared" si="218"/>
        <v>5.0932835820256851E-2</v>
      </c>
      <c r="CI172" s="32">
        <f t="shared" si="219"/>
        <v>5.0957514088883347E-2</v>
      </c>
      <c r="CJ172" s="42"/>
      <c r="CK172" s="22">
        <v>5554363.1823378401</v>
      </c>
      <c r="CL172" s="22">
        <v>21343.948799999998</v>
      </c>
      <c r="CM172" s="22">
        <f t="shared" si="220"/>
        <v>5533019.2335378397</v>
      </c>
      <c r="CN172" s="26">
        <f t="shared" si="221"/>
        <v>950.47680000000037</v>
      </c>
      <c r="CO172" s="22">
        <v>0</v>
      </c>
      <c r="CP172" s="22">
        <f t="shared" si="222"/>
        <v>279603.45784496143</v>
      </c>
      <c r="CQ172" s="22">
        <f t="shared" si="223"/>
        <v>278652.98104496114</v>
      </c>
      <c r="CR172" s="32">
        <f t="shared" si="224"/>
        <v>5.0339426621230754E-2</v>
      </c>
      <c r="CS172" s="32">
        <f t="shared" si="225"/>
        <v>5.0361831268529507E-2</v>
      </c>
      <c r="CT172" s="42"/>
      <c r="CU172" s="22">
        <v>5561308.9714906663</v>
      </c>
      <c r="CV172" s="22">
        <v>21343.948799999998</v>
      </c>
      <c r="CW172" s="22">
        <f t="shared" si="226"/>
        <v>5539965.0226906659</v>
      </c>
      <c r="CX172" s="26">
        <f t="shared" si="227"/>
        <v>950.47680000000037</v>
      </c>
      <c r="CY172" s="22">
        <v>0</v>
      </c>
      <c r="CZ172" s="22">
        <f t="shared" si="228"/>
        <v>286549.24699778762</v>
      </c>
      <c r="DA172" s="22">
        <f t="shared" si="229"/>
        <v>285598.77019778732</v>
      </c>
      <c r="DB172" s="32">
        <f t="shared" si="230"/>
        <v>5.1525503881684226E-2</v>
      </c>
      <c r="DC172" s="32">
        <f t="shared" si="231"/>
        <v>5.1552450065664293E-2</v>
      </c>
      <c r="DD172" s="42"/>
      <c r="DE172" s="22">
        <v>5561308.9714906663</v>
      </c>
      <c r="DF172" s="22">
        <v>21343.948799999998</v>
      </c>
      <c r="DG172" s="22">
        <f t="shared" si="232"/>
        <v>5539965.0226906659</v>
      </c>
      <c r="DH172" s="26">
        <f t="shared" si="233"/>
        <v>950.47680000000037</v>
      </c>
      <c r="DI172" s="22">
        <v>0</v>
      </c>
      <c r="DJ172" s="22">
        <f t="shared" si="234"/>
        <v>286549.24699778762</v>
      </c>
      <c r="DK172" s="22">
        <f t="shared" si="235"/>
        <v>285598.77019778732</v>
      </c>
      <c r="DL172" s="32">
        <f t="shared" si="236"/>
        <v>5.1525503881684226E-2</v>
      </c>
      <c r="DM172" s="32">
        <f t="shared" si="237"/>
        <v>5.1552450065664293E-2</v>
      </c>
      <c r="DN172" s="42"/>
      <c r="DO172" s="22">
        <v>5561308.9714906663</v>
      </c>
      <c r="DP172" s="22">
        <v>21343.948799999998</v>
      </c>
      <c r="DQ172" s="22">
        <f t="shared" si="238"/>
        <v>5539965.0226906659</v>
      </c>
      <c r="DR172" s="26">
        <f t="shared" si="239"/>
        <v>950.47680000000037</v>
      </c>
      <c r="DS172" s="22">
        <v>0</v>
      </c>
      <c r="DT172" s="22">
        <f t="shared" si="240"/>
        <v>286549.24699778762</v>
      </c>
      <c r="DU172" s="22">
        <f t="shared" si="241"/>
        <v>285598.77019778732</v>
      </c>
      <c r="DV172" s="32">
        <f t="shared" si="242"/>
        <v>5.1525503881684226E-2</v>
      </c>
      <c r="DW172" s="32">
        <f t="shared" si="243"/>
        <v>5.1552450065664293E-2</v>
      </c>
      <c r="DX172" s="42"/>
      <c r="DY172" s="22">
        <v>5561308.9714906663</v>
      </c>
      <c r="DZ172" s="22">
        <v>21343.948799999998</v>
      </c>
      <c r="EA172" s="22">
        <f t="shared" si="244"/>
        <v>5539965.0226906659</v>
      </c>
      <c r="EB172" s="26">
        <f t="shared" si="245"/>
        <v>950.47680000000037</v>
      </c>
      <c r="EC172" s="22">
        <v>0</v>
      </c>
      <c r="ED172" s="22">
        <f t="shared" si="246"/>
        <v>286549.24699778762</v>
      </c>
      <c r="EE172" s="22">
        <f t="shared" si="247"/>
        <v>285598.77019778732</v>
      </c>
      <c r="EF172" s="32">
        <f t="shared" si="248"/>
        <v>5.1525503881684226E-2</v>
      </c>
      <c r="EG172" s="32">
        <f t="shared" si="249"/>
        <v>5.1552450065664293E-2</v>
      </c>
      <c r="EH172" s="42"/>
      <c r="EI172" s="45">
        <v>0</v>
      </c>
    </row>
    <row r="173" spans="1:139" x14ac:dyDescent="0.3">
      <c r="A173" s="20">
        <v>8912002</v>
      </c>
      <c r="B173" s="20" t="s">
        <v>322</v>
      </c>
      <c r="C173" s="21">
        <v>404</v>
      </c>
      <c r="D173" s="22">
        <v>1837046.5199157204</v>
      </c>
      <c r="E173" s="22">
        <v>20341.131399999998</v>
      </c>
      <c r="F173" s="22">
        <f t="shared" si="171"/>
        <v>1816705.3885157204</v>
      </c>
      <c r="G173" s="11"/>
      <c r="H173" s="34">
        <v>404</v>
      </c>
      <c r="I173" s="22">
        <v>1928235.6202355195</v>
      </c>
      <c r="J173" s="22">
        <v>7492.6836000000003</v>
      </c>
      <c r="K173" s="22">
        <f t="shared" si="172"/>
        <v>1920742.9366355194</v>
      </c>
      <c r="L173" s="26">
        <f t="shared" si="173"/>
        <v>-12848.447799999998</v>
      </c>
      <c r="M173" s="22">
        <v>0</v>
      </c>
      <c r="N173" s="22">
        <f t="shared" si="174"/>
        <v>91189.100319799036</v>
      </c>
      <c r="O173" s="22">
        <f t="shared" si="175"/>
        <v>104037.548119799</v>
      </c>
      <c r="P173" s="32">
        <f t="shared" si="176"/>
        <v>4.7291471728263673E-2</v>
      </c>
      <c r="Q173" s="32">
        <f t="shared" si="177"/>
        <v>5.4165263937941105E-2</v>
      </c>
      <c r="R173" s="11"/>
      <c r="S173" s="22">
        <v>1928235.6202355195</v>
      </c>
      <c r="T173" s="22">
        <v>7492.6836000000003</v>
      </c>
      <c r="U173" s="22">
        <f t="shared" si="178"/>
        <v>1920742.9366355194</v>
      </c>
      <c r="V173" s="26">
        <f t="shared" si="179"/>
        <v>-12848.447799999998</v>
      </c>
      <c r="W173" s="22">
        <v>0</v>
      </c>
      <c r="X173" s="22">
        <f t="shared" si="180"/>
        <v>91189.100319799036</v>
      </c>
      <c r="Y173" s="22">
        <f t="shared" si="181"/>
        <v>104037.548119799</v>
      </c>
      <c r="Z173" s="32">
        <f t="shared" si="182"/>
        <v>4.7291471728263673E-2</v>
      </c>
      <c r="AA173" s="32">
        <f t="shared" si="183"/>
        <v>5.4165263937941105E-2</v>
      </c>
      <c r="AB173" s="42"/>
      <c r="AC173" s="22">
        <v>1928235.6202355195</v>
      </c>
      <c r="AD173" s="22">
        <v>7492.6836000000003</v>
      </c>
      <c r="AE173" s="22">
        <f t="shared" si="184"/>
        <v>1920742.9366355194</v>
      </c>
      <c r="AF173" s="26">
        <f t="shared" si="185"/>
        <v>-12848.447799999998</v>
      </c>
      <c r="AG173" s="22">
        <v>0</v>
      </c>
      <c r="AH173" s="22">
        <f t="shared" si="186"/>
        <v>91189.100319799036</v>
      </c>
      <c r="AI173" s="22">
        <f t="shared" si="187"/>
        <v>104037.548119799</v>
      </c>
      <c r="AJ173" s="32">
        <f t="shared" si="188"/>
        <v>4.7291471728263673E-2</v>
      </c>
      <c r="AK173" s="32">
        <f t="shared" si="189"/>
        <v>5.4165263937941105E-2</v>
      </c>
      <c r="AL173" s="11"/>
      <c r="AM173" s="22">
        <v>1928235.6202355195</v>
      </c>
      <c r="AN173" s="22">
        <v>7492.6836000000003</v>
      </c>
      <c r="AO173" s="22">
        <f t="shared" si="190"/>
        <v>1920742.9366355194</v>
      </c>
      <c r="AP173" s="26">
        <f t="shared" si="191"/>
        <v>-12848.447799999998</v>
      </c>
      <c r="AQ173" s="22">
        <v>0</v>
      </c>
      <c r="AR173" s="22">
        <f t="shared" si="192"/>
        <v>91189.100319799036</v>
      </c>
      <c r="AS173" s="22">
        <f t="shared" si="193"/>
        <v>104037.548119799</v>
      </c>
      <c r="AT173" s="32">
        <f t="shared" si="194"/>
        <v>4.7291471728263673E-2</v>
      </c>
      <c r="AU173" s="32">
        <f t="shared" si="195"/>
        <v>5.4165263937941105E-2</v>
      </c>
      <c r="AV173" s="42"/>
      <c r="AW173" s="22">
        <v>1928235.6202355195</v>
      </c>
      <c r="AX173" s="22">
        <v>7492.6836000000003</v>
      </c>
      <c r="AY173" s="22">
        <f t="shared" si="196"/>
        <v>1920742.9366355194</v>
      </c>
      <c r="AZ173" s="26">
        <f t="shared" si="197"/>
        <v>-12848.447799999998</v>
      </c>
      <c r="BA173" s="22">
        <v>0</v>
      </c>
      <c r="BB173" s="22">
        <f t="shared" si="198"/>
        <v>91189.100319799036</v>
      </c>
      <c r="BC173" s="22">
        <f t="shared" si="199"/>
        <v>104037.548119799</v>
      </c>
      <c r="BD173" s="32">
        <f t="shared" si="200"/>
        <v>4.7291471728263673E-2</v>
      </c>
      <c r="BE173" s="32">
        <f t="shared" si="201"/>
        <v>5.4165263937941105E-2</v>
      </c>
      <c r="BF173" s="11"/>
      <c r="BG173" s="22">
        <v>1928235.6202355195</v>
      </c>
      <c r="BH173" s="22">
        <v>7492.6836000000003</v>
      </c>
      <c r="BI173" s="22">
        <f t="shared" si="202"/>
        <v>1920742.9366355194</v>
      </c>
      <c r="BJ173" s="26">
        <f t="shared" si="203"/>
        <v>-12848.447799999998</v>
      </c>
      <c r="BK173" s="22">
        <v>0</v>
      </c>
      <c r="BL173" s="22">
        <f t="shared" si="204"/>
        <v>91189.100319799036</v>
      </c>
      <c r="BM173" s="22">
        <f t="shared" si="205"/>
        <v>104037.548119799</v>
      </c>
      <c r="BN173" s="32">
        <f t="shared" si="206"/>
        <v>4.7291471728263673E-2</v>
      </c>
      <c r="BO173" s="32">
        <f t="shared" si="207"/>
        <v>5.4165263937941105E-2</v>
      </c>
      <c r="BP173" s="42"/>
      <c r="BQ173" s="22">
        <v>1917801.1120002163</v>
      </c>
      <c r="BR173" s="22">
        <v>7492.6836000000003</v>
      </c>
      <c r="BS173" s="22">
        <f t="shared" si="208"/>
        <v>1910308.4284002162</v>
      </c>
      <c r="BT173" s="26">
        <f t="shared" si="209"/>
        <v>-12848.447799999998</v>
      </c>
      <c r="BU173" s="22">
        <v>0</v>
      </c>
      <c r="BV173" s="22">
        <f t="shared" si="210"/>
        <v>80754.592084495816</v>
      </c>
      <c r="BW173" s="22">
        <f t="shared" si="211"/>
        <v>93603.039884495782</v>
      </c>
      <c r="BX173" s="32">
        <f t="shared" si="212"/>
        <v>4.2107907634004287E-2</v>
      </c>
      <c r="BY173" s="32">
        <f t="shared" si="213"/>
        <v>4.8998914778847234E-2</v>
      </c>
      <c r="BZ173" s="42"/>
      <c r="CA173" s="22">
        <v>1926071.3238478454</v>
      </c>
      <c r="CB173" s="22">
        <v>7492.6836000000003</v>
      </c>
      <c r="CC173" s="22">
        <f t="shared" si="214"/>
        <v>1918578.6402478453</v>
      </c>
      <c r="CD173" s="26">
        <f t="shared" si="215"/>
        <v>-12848.447799999998</v>
      </c>
      <c r="CE173" s="22">
        <v>0</v>
      </c>
      <c r="CF173" s="22">
        <f t="shared" si="216"/>
        <v>89024.803932124982</v>
      </c>
      <c r="CG173" s="22">
        <f t="shared" si="217"/>
        <v>101873.25173212495</v>
      </c>
      <c r="CH173" s="32">
        <f t="shared" si="218"/>
        <v>4.6220927973878972E-2</v>
      </c>
      <c r="CI173" s="32">
        <f t="shared" si="219"/>
        <v>5.3098293494482342E-2</v>
      </c>
      <c r="CJ173" s="42"/>
      <c r="CK173" s="22">
        <v>1923907.0274601714</v>
      </c>
      <c r="CL173" s="22">
        <v>7492.6836000000003</v>
      </c>
      <c r="CM173" s="22">
        <f t="shared" si="220"/>
        <v>1916414.3438601713</v>
      </c>
      <c r="CN173" s="26">
        <f t="shared" si="221"/>
        <v>-12848.447799999998</v>
      </c>
      <c r="CO173" s="22">
        <v>0</v>
      </c>
      <c r="CP173" s="22">
        <f t="shared" si="222"/>
        <v>86860.507544450928</v>
      </c>
      <c r="CQ173" s="22">
        <f t="shared" si="223"/>
        <v>99708.955344450893</v>
      </c>
      <c r="CR173" s="32">
        <f t="shared" si="224"/>
        <v>4.5147975606242806E-2</v>
      </c>
      <c r="CS173" s="32">
        <f t="shared" si="225"/>
        <v>5.2028913091732749E-2</v>
      </c>
      <c r="CT173" s="42"/>
      <c r="CU173" s="22">
        <v>1928235.6202355195</v>
      </c>
      <c r="CV173" s="22">
        <v>7492.6836000000003</v>
      </c>
      <c r="CW173" s="22">
        <f t="shared" si="226"/>
        <v>1920742.9366355194</v>
      </c>
      <c r="CX173" s="26">
        <f t="shared" si="227"/>
        <v>-12848.447799999998</v>
      </c>
      <c r="CY173" s="22">
        <v>0</v>
      </c>
      <c r="CZ173" s="22">
        <f t="shared" si="228"/>
        <v>91189.100319799036</v>
      </c>
      <c r="DA173" s="22">
        <f t="shared" si="229"/>
        <v>104037.548119799</v>
      </c>
      <c r="DB173" s="32">
        <f t="shared" si="230"/>
        <v>4.7291471728263673E-2</v>
      </c>
      <c r="DC173" s="32">
        <f t="shared" si="231"/>
        <v>5.4165263937941105E-2</v>
      </c>
      <c r="DD173" s="42"/>
      <c r="DE173" s="22">
        <v>1928235.6202355195</v>
      </c>
      <c r="DF173" s="22">
        <v>7492.6836000000003</v>
      </c>
      <c r="DG173" s="22">
        <f t="shared" si="232"/>
        <v>1920742.9366355194</v>
      </c>
      <c r="DH173" s="26">
        <f t="shared" si="233"/>
        <v>-12848.447799999998</v>
      </c>
      <c r="DI173" s="22">
        <v>0</v>
      </c>
      <c r="DJ173" s="22">
        <f t="shared" si="234"/>
        <v>91189.100319799036</v>
      </c>
      <c r="DK173" s="22">
        <f t="shared" si="235"/>
        <v>104037.548119799</v>
      </c>
      <c r="DL173" s="32">
        <f t="shared" si="236"/>
        <v>4.7291471728263673E-2</v>
      </c>
      <c r="DM173" s="32">
        <f t="shared" si="237"/>
        <v>5.4165263937941105E-2</v>
      </c>
      <c r="DN173" s="42"/>
      <c r="DO173" s="22">
        <v>1928235.6202355195</v>
      </c>
      <c r="DP173" s="22">
        <v>7492.6836000000003</v>
      </c>
      <c r="DQ173" s="22">
        <f t="shared" si="238"/>
        <v>1920742.9366355194</v>
      </c>
      <c r="DR173" s="26">
        <f t="shared" si="239"/>
        <v>-12848.447799999998</v>
      </c>
      <c r="DS173" s="22">
        <v>0</v>
      </c>
      <c r="DT173" s="22">
        <f t="shared" si="240"/>
        <v>91189.100319799036</v>
      </c>
      <c r="DU173" s="22">
        <f t="shared" si="241"/>
        <v>104037.548119799</v>
      </c>
      <c r="DV173" s="32">
        <f t="shared" si="242"/>
        <v>4.7291471728263673E-2</v>
      </c>
      <c r="DW173" s="32">
        <f t="shared" si="243"/>
        <v>5.4165263937941105E-2</v>
      </c>
      <c r="DX173" s="42"/>
      <c r="DY173" s="22">
        <v>1928235.6202355195</v>
      </c>
      <c r="DZ173" s="22">
        <v>7492.6836000000003</v>
      </c>
      <c r="EA173" s="22">
        <f t="shared" si="244"/>
        <v>1920742.9366355194</v>
      </c>
      <c r="EB173" s="26">
        <f t="shared" si="245"/>
        <v>-12848.447799999998</v>
      </c>
      <c r="EC173" s="22">
        <v>0</v>
      </c>
      <c r="ED173" s="22">
        <f t="shared" si="246"/>
        <v>91189.100319799036</v>
      </c>
      <c r="EE173" s="22">
        <f t="shared" si="247"/>
        <v>104037.548119799</v>
      </c>
      <c r="EF173" s="32">
        <f t="shared" si="248"/>
        <v>4.7291471728263673E-2</v>
      </c>
      <c r="EG173" s="32">
        <f t="shared" si="249"/>
        <v>5.4165263937941105E-2</v>
      </c>
      <c r="EH173" s="42"/>
      <c r="EI173" s="45">
        <v>0</v>
      </c>
    </row>
    <row r="174" spans="1:139" x14ac:dyDescent="0.3">
      <c r="A174" s="20">
        <v>8912003</v>
      </c>
      <c r="B174" s="20" t="s">
        <v>54</v>
      </c>
      <c r="C174" s="21">
        <v>196</v>
      </c>
      <c r="D174" s="22">
        <v>1070205.8476481154</v>
      </c>
      <c r="E174" s="22">
        <v>3225.2563</v>
      </c>
      <c r="F174" s="22">
        <f t="shared" si="171"/>
        <v>1066980.5913481154</v>
      </c>
      <c r="G174" s="11"/>
      <c r="H174" s="34">
        <v>196</v>
      </c>
      <c r="I174" s="22">
        <v>1132478.5854657744</v>
      </c>
      <c r="J174" s="22">
        <v>3283.3108999999999</v>
      </c>
      <c r="K174" s="22">
        <f t="shared" si="172"/>
        <v>1129195.2745657745</v>
      </c>
      <c r="L174" s="26">
        <f t="shared" si="173"/>
        <v>58.054599999999937</v>
      </c>
      <c r="M174" s="22">
        <v>0</v>
      </c>
      <c r="N174" s="22">
        <f t="shared" si="174"/>
        <v>62272.737817659043</v>
      </c>
      <c r="O174" s="22">
        <f t="shared" si="175"/>
        <v>62214.683217659127</v>
      </c>
      <c r="P174" s="32">
        <f t="shared" si="176"/>
        <v>5.4988004733040524E-2</v>
      </c>
      <c r="Q174" s="32">
        <f t="shared" si="177"/>
        <v>5.5096478544495703E-2</v>
      </c>
      <c r="R174" s="11"/>
      <c r="S174" s="22">
        <v>1132478.5854657744</v>
      </c>
      <c r="T174" s="22">
        <v>3283.3108999999999</v>
      </c>
      <c r="U174" s="22">
        <f t="shared" si="178"/>
        <v>1129195.2745657745</v>
      </c>
      <c r="V174" s="26">
        <f t="shared" si="179"/>
        <v>58.054599999999937</v>
      </c>
      <c r="W174" s="22">
        <v>0</v>
      </c>
      <c r="X174" s="22">
        <f t="shared" si="180"/>
        <v>62272.737817659043</v>
      </c>
      <c r="Y174" s="22">
        <f t="shared" si="181"/>
        <v>62214.683217659127</v>
      </c>
      <c r="Z174" s="32">
        <f t="shared" si="182"/>
        <v>5.4988004733040524E-2</v>
      </c>
      <c r="AA174" s="32">
        <f t="shared" si="183"/>
        <v>5.5096478544495703E-2</v>
      </c>
      <c r="AB174" s="42"/>
      <c r="AC174" s="22">
        <v>1132478.5854657744</v>
      </c>
      <c r="AD174" s="22">
        <v>3283.3108999999999</v>
      </c>
      <c r="AE174" s="22">
        <f t="shared" si="184"/>
        <v>1129195.2745657745</v>
      </c>
      <c r="AF174" s="26">
        <f t="shared" si="185"/>
        <v>58.054599999999937</v>
      </c>
      <c r="AG174" s="22">
        <v>0</v>
      </c>
      <c r="AH174" s="22">
        <f t="shared" si="186"/>
        <v>62272.737817659043</v>
      </c>
      <c r="AI174" s="22">
        <f t="shared" si="187"/>
        <v>62214.683217659127</v>
      </c>
      <c r="AJ174" s="32">
        <f t="shared" si="188"/>
        <v>5.4988004733040524E-2</v>
      </c>
      <c r="AK174" s="32">
        <f t="shared" si="189"/>
        <v>5.5096478544495703E-2</v>
      </c>
      <c r="AL174" s="11"/>
      <c r="AM174" s="22">
        <v>1132478.5854657744</v>
      </c>
      <c r="AN174" s="22">
        <v>3283.3108999999999</v>
      </c>
      <c r="AO174" s="22">
        <f t="shared" si="190"/>
        <v>1129195.2745657745</v>
      </c>
      <c r="AP174" s="26">
        <f t="shared" si="191"/>
        <v>58.054599999999937</v>
      </c>
      <c r="AQ174" s="22">
        <v>0</v>
      </c>
      <c r="AR174" s="22">
        <f t="shared" si="192"/>
        <v>62272.737817659043</v>
      </c>
      <c r="AS174" s="22">
        <f t="shared" si="193"/>
        <v>62214.683217659127</v>
      </c>
      <c r="AT174" s="32">
        <f t="shared" si="194"/>
        <v>5.4988004733040524E-2</v>
      </c>
      <c r="AU174" s="32">
        <f t="shared" si="195"/>
        <v>5.5096478544495703E-2</v>
      </c>
      <c r="AV174" s="42"/>
      <c r="AW174" s="22">
        <v>1132478.5854657744</v>
      </c>
      <c r="AX174" s="22">
        <v>3283.3108999999999</v>
      </c>
      <c r="AY174" s="22">
        <f t="shared" si="196"/>
        <v>1129195.2745657745</v>
      </c>
      <c r="AZ174" s="26">
        <f t="shared" si="197"/>
        <v>58.054599999999937</v>
      </c>
      <c r="BA174" s="22">
        <v>0</v>
      </c>
      <c r="BB174" s="22">
        <f t="shared" si="198"/>
        <v>62272.737817659043</v>
      </c>
      <c r="BC174" s="22">
        <f t="shared" si="199"/>
        <v>62214.683217659127</v>
      </c>
      <c r="BD174" s="32">
        <f t="shared" si="200"/>
        <v>5.4988004733040524E-2</v>
      </c>
      <c r="BE174" s="32">
        <f t="shared" si="201"/>
        <v>5.5096478544495703E-2</v>
      </c>
      <c r="BF174" s="11"/>
      <c r="BG174" s="22">
        <v>1132478.5854657744</v>
      </c>
      <c r="BH174" s="22">
        <v>3283.3108999999999</v>
      </c>
      <c r="BI174" s="22">
        <f t="shared" si="202"/>
        <v>1129195.2745657745</v>
      </c>
      <c r="BJ174" s="26">
        <f t="shared" si="203"/>
        <v>58.054599999999937</v>
      </c>
      <c r="BK174" s="22">
        <v>0</v>
      </c>
      <c r="BL174" s="22">
        <f t="shared" si="204"/>
        <v>62272.737817659043</v>
      </c>
      <c r="BM174" s="22">
        <f t="shared" si="205"/>
        <v>62214.683217659127</v>
      </c>
      <c r="BN174" s="32">
        <f t="shared" si="206"/>
        <v>5.4988004733040524E-2</v>
      </c>
      <c r="BO174" s="32">
        <f t="shared" si="207"/>
        <v>5.5096478544495703E-2</v>
      </c>
      <c r="BP174" s="42"/>
      <c r="BQ174" s="22">
        <v>1124134.767230232</v>
      </c>
      <c r="BR174" s="22">
        <v>3283.3108999999999</v>
      </c>
      <c r="BS174" s="22">
        <f t="shared" si="208"/>
        <v>1120851.4563302321</v>
      </c>
      <c r="BT174" s="26">
        <f t="shared" si="209"/>
        <v>58.054599999999937</v>
      </c>
      <c r="BU174" s="22">
        <v>0</v>
      </c>
      <c r="BV174" s="22">
        <f t="shared" si="210"/>
        <v>53928.91958211665</v>
      </c>
      <c r="BW174" s="22">
        <f t="shared" si="211"/>
        <v>53870.864982116735</v>
      </c>
      <c r="BX174" s="32">
        <f t="shared" si="212"/>
        <v>4.7973713787887465E-2</v>
      </c>
      <c r="BY174" s="32">
        <f t="shared" si="213"/>
        <v>4.8062448130722663E-2</v>
      </c>
      <c r="BZ174" s="42"/>
      <c r="CA174" s="22">
        <v>1131041.9815443864</v>
      </c>
      <c r="CB174" s="22">
        <v>3283.3108999999999</v>
      </c>
      <c r="CC174" s="22">
        <f t="shared" si="214"/>
        <v>1127758.6706443864</v>
      </c>
      <c r="CD174" s="26">
        <f t="shared" si="215"/>
        <v>58.054599999999937</v>
      </c>
      <c r="CE174" s="22">
        <v>0</v>
      </c>
      <c r="CF174" s="22">
        <f t="shared" si="216"/>
        <v>60836.133896271</v>
      </c>
      <c r="CG174" s="22">
        <f t="shared" si="217"/>
        <v>60778.079296271084</v>
      </c>
      <c r="CH174" s="32">
        <f t="shared" si="218"/>
        <v>5.3787688599500109E-2</v>
      </c>
      <c r="CI174" s="32">
        <f t="shared" si="219"/>
        <v>5.3892806039383664E-2</v>
      </c>
      <c r="CJ174" s="42"/>
      <c r="CK174" s="22">
        <v>1129605.3776229983</v>
      </c>
      <c r="CL174" s="22">
        <v>3283.3108999999999</v>
      </c>
      <c r="CM174" s="22">
        <f t="shared" si="220"/>
        <v>1126322.0667229984</v>
      </c>
      <c r="CN174" s="26">
        <f t="shared" si="221"/>
        <v>58.054599999999937</v>
      </c>
      <c r="CO174" s="22">
        <v>0</v>
      </c>
      <c r="CP174" s="22">
        <f t="shared" si="222"/>
        <v>59399.529974882957</v>
      </c>
      <c r="CQ174" s="22">
        <f t="shared" si="223"/>
        <v>59341.475374883041</v>
      </c>
      <c r="CR174" s="32">
        <f t="shared" si="224"/>
        <v>5.2584319401768408E-2</v>
      </c>
      <c r="CS174" s="32">
        <f t="shared" si="225"/>
        <v>5.2686063008190322E-2</v>
      </c>
      <c r="CT174" s="42"/>
      <c r="CU174" s="22">
        <v>1132478.5854657744</v>
      </c>
      <c r="CV174" s="22">
        <v>3283.3108999999999</v>
      </c>
      <c r="CW174" s="22">
        <f t="shared" si="226"/>
        <v>1129195.2745657745</v>
      </c>
      <c r="CX174" s="26">
        <f t="shared" si="227"/>
        <v>58.054599999999937</v>
      </c>
      <c r="CY174" s="22">
        <v>0</v>
      </c>
      <c r="CZ174" s="22">
        <f t="shared" si="228"/>
        <v>62272.737817659043</v>
      </c>
      <c r="DA174" s="22">
        <f t="shared" si="229"/>
        <v>62214.683217659127</v>
      </c>
      <c r="DB174" s="32">
        <f t="shared" si="230"/>
        <v>5.4988004733040524E-2</v>
      </c>
      <c r="DC174" s="32">
        <f t="shared" si="231"/>
        <v>5.5096478544495703E-2</v>
      </c>
      <c r="DD174" s="42"/>
      <c r="DE174" s="22">
        <v>1132478.5854657744</v>
      </c>
      <c r="DF174" s="22">
        <v>3283.3108999999999</v>
      </c>
      <c r="DG174" s="22">
        <f t="shared" si="232"/>
        <v>1129195.2745657745</v>
      </c>
      <c r="DH174" s="26">
        <f t="shared" si="233"/>
        <v>58.054599999999937</v>
      </c>
      <c r="DI174" s="22">
        <v>0</v>
      </c>
      <c r="DJ174" s="22">
        <f t="shared" si="234"/>
        <v>62272.737817659043</v>
      </c>
      <c r="DK174" s="22">
        <f t="shared" si="235"/>
        <v>62214.683217659127</v>
      </c>
      <c r="DL174" s="32">
        <f t="shared" si="236"/>
        <v>5.4988004733040524E-2</v>
      </c>
      <c r="DM174" s="32">
        <f t="shared" si="237"/>
        <v>5.5096478544495703E-2</v>
      </c>
      <c r="DN174" s="42"/>
      <c r="DO174" s="22">
        <v>1132478.5854657744</v>
      </c>
      <c r="DP174" s="22">
        <v>3283.3108999999999</v>
      </c>
      <c r="DQ174" s="22">
        <f t="shared" si="238"/>
        <v>1129195.2745657745</v>
      </c>
      <c r="DR174" s="26">
        <f t="shared" si="239"/>
        <v>58.054599999999937</v>
      </c>
      <c r="DS174" s="22">
        <v>0</v>
      </c>
      <c r="DT174" s="22">
        <f t="shared" si="240"/>
        <v>62272.737817659043</v>
      </c>
      <c r="DU174" s="22">
        <f t="shared" si="241"/>
        <v>62214.683217659127</v>
      </c>
      <c r="DV174" s="32">
        <f t="shared" si="242"/>
        <v>5.4988004733040524E-2</v>
      </c>
      <c r="DW174" s="32">
        <f t="shared" si="243"/>
        <v>5.5096478544495703E-2</v>
      </c>
      <c r="DX174" s="42"/>
      <c r="DY174" s="22">
        <v>1132478.5854657744</v>
      </c>
      <c r="DZ174" s="22">
        <v>3283.3108999999999</v>
      </c>
      <c r="EA174" s="22">
        <f t="shared" si="244"/>
        <v>1129195.2745657745</v>
      </c>
      <c r="EB174" s="26">
        <f t="shared" si="245"/>
        <v>58.054599999999937</v>
      </c>
      <c r="EC174" s="22">
        <v>0</v>
      </c>
      <c r="ED174" s="22">
        <f t="shared" si="246"/>
        <v>62272.737817659043</v>
      </c>
      <c r="EE174" s="22">
        <f t="shared" si="247"/>
        <v>62214.683217659127</v>
      </c>
      <c r="EF174" s="32">
        <f t="shared" si="248"/>
        <v>5.4988004733040524E-2</v>
      </c>
      <c r="EG174" s="32">
        <f t="shared" si="249"/>
        <v>5.5096478544495703E-2</v>
      </c>
      <c r="EH174" s="42"/>
      <c r="EI174" s="45">
        <v>0</v>
      </c>
    </row>
    <row r="175" spans="1:139" x14ac:dyDescent="0.3">
      <c r="A175" s="20">
        <v>8912006</v>
      </c>
      <c r="B175" s="20" t="s">
        <v>308</v>
      </c>
      <c r="C175" s="21">
        <v>278</v>
      </c>
      <c r="D175" s="22">
        <v>1193377.8119000001</v>
      </c>
      <c r="E175" s="22">
        <v>7707.8118999999997</v>
      </c>
      <c r="F175" s="22">
        <f t="shared" si="171"/>
        <v>1185670</v>
      </c>
      <c r="G175" s="11"/>
      <c r="H175" s="34">
        <v>278</v>
      </c>
      <c r="I175" s="22">
        <v>1231991.2671999999</v>
      </c>
      <c r="J175" s="22">
        <v>7401.2672000000002</v>
      </c>
      <c r="K175" s="22">
        <f t="shared" si="172"/>
        <v>1224590</v>
      </c>
      <c r="L175" s="26">
        <f t="shared" si="173"/>
        <v>-306.54469999999947</v>
      </c>
      <c r="M175" s="22">
        <v>0</v>
      </c>
      <c r="N175" s="22">
        <f t="shared" si="174"/>
        <v>38613.455299999798</v>
      </c>
      <c r="O175" s="22">
        <f t="shared" si="175"/>
        <v>38920</v>
      </c>
      <c r="P175" s="32">
        <f t="shared" si="176"/>
        <v>3.1342312504988999E-2</v>
      </c>
      <c r="Q175" s="32">
        <f t="shared" si="177"/>
        <v>3.1782065834279227E-2</v>
      </c>
      <c r="R175" s="11"/>
      <c r="S175" s="22">
        <v>1231991.2671999999</v>
      </c>
      <c r="T175" s="22">
        <v>7401.2672000000002</v>
      </c>
      <c r="U175" s="22">
        <f t="shared" si="178"/>
        <v>1224590</v>
      </c>
      <c r="V175" s="26">
        <f t="shared" si="179"/>
        <v>-306.54469999999947</v>
      </c>
      <c r="W175" s="22">
        <v>0</v>
      </c>
      <c r="X175" s="22">
        <f t="shared" si="180"/>
        <v>38613.455299999798</v>
      </c>
      <c r="Y175" s="22">
        <f t="shared" si="181"/>
        <v>38920</v>
      </c>
      <c r="Z175" s="32">
        <f t="shared" si="182"/>
        <v>3.1342312504988999E-2</v>
      </c>
      <c r="AA175" s="32">
        <f t="shared" si="183"/>
        <v>3.1782065834279227E-2</v>
      </c>
      <c r="AB175" s="42"/>
      <c r="AC175" s="22">
        <v>1231991.2671999999</v>
      </c>
      <c r="AD175" s="22">
        <v>7401.2672000000002</v>
      </c>
      <c r="AE175" s="22">
        <f t="shared" si="184"/>
        <v>1224590</v>
      </c>
      <c r="AF175" s="26">
        <f t="shared" si="185"/>
        <v>-306.54469999999947</v>
      </c>
      <c r="AG175" s="22">
        <v>0</v>
      </c>
      <c r="AH175" s="22">
        <f t="shared" si="186"/>
        <v>38613.455299999798</v>
      </c>
      <c r="AI175" s="22">
        <f t="shared" si="187"/>
        <v>38920</v>
      </c>
      <c r="AJ175" s="32">
        <f t="shared" si="188"/>
        <v>3.1342312504988999E-2</v>
      </c>
      <c r="AK175" s="32">
        <f t="shared" si="189"/>
        <v>3.1782065834279227E-2</v>
      </c>
      <c r="AL175" s="11"/>
      <c r="AM175" s="22">
        <v>1231991.2671999999</v>
      </c>
      <c r="AN175" s="22">
        <v>7401.2672000000002</v>
      </c>
      <c r="AO175" s="22">
        <f t="shared" si="190"/>
        <v>1224590</v>
      </c>
      <c r="AP175" s="26">
        <f t="shared" si="191"/>
        <v>-306.54469999999947</v>
      </c>
      <c r="AQ175" s="22">
        <v>0</v>
      </c>
      <c r="AR175" s="22">
        <f t="shared" si="192"/>
        <v>38613.455299999798</v>
      </c>
      <c r="AS175" s="22">
        <f t="shared" si="193"/>
        <v>38920</v>
      </c>
      <c r="AT175" s="32">
        <f t="shared" si="194"/>
        <v>3.1342312504988999E-2</v>
      </c>
      <c r="AU175" s="32">
        <f t="shared" si="195"/>
        <v>3.1782065834279227E-2</v>
      </c>
      <c r="AV175" s="42"/>
      <c r="AW175" s="22">
        <v>1231991.2671999999</v>
      </c>
      <c r="AX175" s="22">
        <v>7401.2672000000002</v>
      </c>
      <c r="AY175" s="22">
        <f t="shared" si="196"/>
        <v>1224590</v>
      </c>
      <c r="AZ175" s="26">
        <f t="shared" si="197"/>
        <v>-306.54469999999947</v>
      </c>
      <c r="BA175" s="22">
        <v>0</v>
      </c>
      <c r="BB175" s="22">
        <f t="shared" si="198"/>
        <v>38613.455299999798</v>
      </c>
      <c r="BC175" s="22">
        <f t="shared" si="199"/>
        <v>38920</v>
      </c>
      <c r="BD175" s="32">
        <f t="shared" si="200"/>
        <v>3.1342312504988999E-2</v>
      </c>
      <c r="BE175" s="32">
        <f t="shared" si="201"/>
        <v>3.1782065834279227E-2</v>
      </c>
      <c r="BF175" s="11"/>
      <c r="BG175" s="22">
        <v>1231991.2671999999</v>
      </c>
      <c r="BH175" s="22">
        <v>7401.2672000000002</v>
      </c>
      <c r="BI175" s="22">
        <f t="shared" si="202"/>
        <v>1224590</v>
      </c>
      <c r="BJ175" s="26">
        <f t="shared" si="203"/>
        <v>-306.54469999999947</v>
      </c>
      <c r="BK175" s="22">
        <v>0</v>
      </c>
      <c r="BL175" s="22">
        <f t="shared" si="204"/>
        <v>38613.455299999798</v>
      </c>
      <c r="BM175" s="22">
        <f t="shared" si="205"/>
        <v>38920</v>
      </c>
      <c r="BN175" s="32">
        <f t="shared" si="206"/>
        <v>3.1342312504988999E-2</v>
      </c>
      <c r="BO175" s="32">
        <f t="shared" si="207"/>
        <v>3.1782065834279227E-2</v>
      </c>
      <c r="BP175" s="42"/>
      <c r="BQ175" s="22">
        <v>1231991.2671999999</v>
      </c>
      <c r="BR175" s="22">
        <v>7401.2672000000002</v>
      </c>
      <c r="BS175" s="22">
        <f t="shared" si="208"/>
        <v>1224590</v>
      </c>
      <c r="BT175" s="26">
        <f t="shared" si="209"/>
        <v>-306.54469999999947</v>
      </c>
      <c r="BU175" s="22">
        <v>0</v>
      </c>
      <c r="BV175" s="22">
        <f t="shared" si="210"/>
        <v>38613.455299999798</v>
      </c>
      <c r="BW175" s="22">
        <f t="shared" si="211"/>
        <v>38920</v>
      </c>
      <c r="BX175" s="32">
        <f t="shared" si="212"/>
        <v>3.1342312504988999E-2</v>
      </c>
      <c r="BY175" s="32">
        <f t="shared" si="213"/>
        <v>3.1782065834279227E-2</v>
      </c>
      <c r="BZ175" s="42"/>
      <c r="CA175" s="22">
        <v>1231991.2671999999</v>
      </c>
      <c r="CB175" s="22">
        <v>7401.2672000000002</v>
      </c>
      <c r="CC175" s="22">
        <f t="shared" si="214"/>
        <v>1224590</v>
      </c>
      <c r="CD175" s="26">
        <f t="shared" si="215"/>
        <v>-306.54469999999947</v>
      </c>
      <c r="CE175" s="22">
        <v>0</v>
      </c>
      <c r="CF175" s="22">
        <f t="shared" si="216"/>
        <v>38613.455299999798</v>
      </c>
      <c r="CG175" s="22">
        <f t="shared" si="217"/>
        <v>38920</v>
      </c>
      <c r="CH175" s="32">
        <f t="shared" si="218"/>
        <v>3.1342312504988999E-2</v>
      </c>
      <c r="CI175" s="32">
        <f t="shared" si="219"/>
        <v>3.1782065834279227E-2</v>
      </c>
      <c r="CJ175" s="42"/>
      <c r="CK175" s="22">
        <v>1231991.2671999999</v>
      </c>
      <c r="CL175" s="22">
        <v>7401.2672000000002</v>
      </c>
      <c r="CM175" s="22">
        <f t="shared" si="220"/>
        <v>1224590</v>
      </c>
      <c r="CN175" s="26">
        <f t="shared" si="221"/>
        <v>-306.54469999999947</v>
      </c>
      <c r="CO175" s="22">
        <v>0</v>
      </c>
      <c r="CP175" s="22">
        <f t="shared" si="222"/>
        <v>38613.455299999798</v>
      </c>
      <c r="CQ175" s="22">
        <f t="shared" si="223"/>
        <v>38920</v>
      </c>
      <c r="CR175" s="32">
        <f t="shared" si="224"/>
        <v>3.1342312504988999E-2</v>
      </c>
      <c r="CS175" s="32">
        <f t="shared" si="225"/>
        <v>3.1782065834279227E-2</v>
      </c>
      <c r="CT175" s="42"/>
      <c r="CU175" s="22">
        <v>1231991.2671999999</v>
      </c>
      <c r="CV175" s="22">
        <v>7401.2672000000002</v>
      </c>
      <c r="CW175" s="22">
        <f t="shared" si="226"/>
        <v>1224590</v>
      </c>
      <c r="CX175" s="26">
        <f t="shared" si="227"/>
        <v>-306.54469999999947</v>
      </c>
      <c r="CY175" s="22">
        <v>0</v>
      </c>
      <c r="CZ175" s="22">
        <f t="shared" si="228"/>
        <v>38613.455299999798</v>
      </c>
      <c r="DA175" s="22">
        <f t="shared" si="229"/>
        <v>38920</v>
      </c>
      <c r="DB175" s="32">
        <f t="shared" si="230"/>
        <v>3.1342312504988999E-2</v>
      </c>
      <c r="DC175" s="32">
        <f t="shared" si="231"/>
        <v>3.1782065834279227E-2</v>
      </c>
      <c r="DD175" s="42"/>
      <c r="DE175" s="22">
        <v>1231991.2671999999</v>
      </c>
      <c r="DF175" s="22">
        <v>7401.2672000000002</v>
      </c>
      <c r="DG175" s="22">
        <f t="shared" si="232"/>
        <v>1224590</v>
      </c>
      <c r="DH175" s="26">
        <f t="shared" si="233"/>
        <v>-306.54469999999947</v>
      </c>
      <c r="DI175" s="22">
        <v>0</v>
      </c>
      <c r="DJ175" s="22">
        <f t="shared" si="234"/>
        <v>38613.455299999798</v>
      </c>
      <c r="DK175" s="22">
        <f t="shared" si="235"/>
        <v>38920</v>
      </c>
      <c r="DL175" s="32">
        <f t="shared" si="236"/>
        <v>3.1342312504988999E-2</v>
      </c>
      <c r="DM175" s="32">
        <f t="shared" si="237"/>
        <v>3.1782065834279227E-2</v>
      </c>
      <c r="DN175" s="42"/>
      <c r="DO175" s="22">
        <v>1231991.2671999999</v>
      </c>
      <c r="DP175" s="22">
        <v>7401.2672000000002</v>
      </c>
      <c r="DQ175" s="22">
        <f t="shared" si="238"/>
        <v>1224590</v>
      </c>
      <c r="DR175" s="26">
        <f t="shared" si="239"/>
        <v>-306.54469999999947</v>
      </c>
      <c r="DS175" s="22">
        <v>0</v>
      </c>
      <c r="DT175" s="22">
        <f t="shared" si="240"/>
        <v>38613.455299999798</v>
      </c>
      <c r="DU175" s="22">
        <f t="shared" si="241"/>
        <v>38920</v>
      </c>
      <c r="DV175" s="32">
        <f t="shared" si="242"/>
        <v>3.1342312504988999E-2</v>
      </c>
      <c r="DW175" s="32">
        <f t="shared" si="243"/>
        <v>3.1782065834279227E-2</v>
      </c>
      <c r="DX175" s="42"/>
      <c r="DY175" s="22">
        <v>1231991.2671999999</v>
      </c>
      <c r="DZ175" s="22">
        <v>7401.2672000000002</v>
      </c>
      <c r="EA175" s="22">
        <f t="shared" si="244"/>
        <v>1224590</v>
      </c>
      <c r="EB175" s="26">
        <f t="shared" si="245"/>
        <v>-306.54469999999947</v>
      </c>
      <c r="EC175" s="22">
        <v>0</v>
      </c>
      <c r="ED175" s="22">
        <f t="shared" si="246"/>
        <v>38613.455299999798</v>
      </c>
      <c r="EE175" s="22">
        <f t="shared" si="247"/>
        <v>38920</v>
      </c>
      <c r="EF175" s="32">
        <f t="shared" si="248"/>
        <v>3.1342312504988999E-2</v>
      </c>
      <c r="EG175" s="32">
        <f t="shared" si="249"/>
        <v>3.1782065834279227E-2</v>
      </c>
      <c r="EH175" s="42"/>
      <c r="EI175" s="45">
        <v>0</v>
      </c>
    </row>
    <row r="176" spans="1:139" x14ac:dyDescent="0.3">
      <c r="A176" s="20">
        <v>8912008</v>
      </c>
      <c r="B176" s="20" t="s">
        <v>56</v>
      </c>
      <c r="C176" s="21">
        <v>179</v>
      </c>
      <c r="D176" s="22">
        <v>1055721.2882547053</v>
      </c>
      <c r="E176" s="22">
        <v>3049.0239999999999</v>
      </c>
      <c r="F176" s="22">
        <f t="shared" si="171"/>
        <v>1052672.2642547053</v>
      </c>
      <c r="G176" s="11"/>
      <c r="H176" s="34">
        <v>179</v>
      </c>
      <c r="I176" s="22">
        <v>1083260.3942999998</v>
      </c>
      <c r="J176" s="22">
        <v>3179.4176000000002</v>
      </c>
      <c r="K176" s="22">
        <f t="shared" si="172"/>
        <v>1080080.9766999998</v>
      </c>
      <c r="L176" s="26">
        <f t="shared" si="173"/>
        <v>130.39360000000033</v>
      </c>
      <c r="M176" s="22">
        <v>104471.65198181233</v>
      </c>
      <c r="N176" s="22">
        <f t="shared" si="174"/>
        <v>27539.106045294553</v>
      </c>
      <c r="O176" s="22">
        <f t="shared" si="175"/>
        <v>27408.712445294484</v>
      </c>
      <c r="P176" s="32">
        <f t="shared" si="176"/>
        <v>2.5422424922209266E-2</v>
      </c>
      <c r="Q176" s="32">
        <f t="shared" si="177"/>
        <v>2.5376534756715238E-2</v>
      </c>
      <c r="R176" s="11"/>
      <c r="S176" s="22">
        <v>1083260.3942999998</v>
      </c>
      <c r="T176" s="22">
        <v>3179.4176000000002</v>
      </c>
      <c r="U176" s="22">
        <f t="shared" si="178"/>
        <v>1080080.9766999998</v>
      </c>
      <c r="V176" s="26">
        <f t="shared" si="179"/>
        <v>130.39360000000033</v>
      </c>
      <c r="W176" s="22">
        <v>104471.65198181233</v>
      </c>
      <c r="X176" s="22">
        <f t="shared" si="180"/>
        <v>27539.106045294553</v>
      </c>
      <c r="Y176" s="22">
        <f t="shared" si="181"/>
        <v>27408.712445294484</v>
      </c>
      <c r="Z176" s="32">
        <f t="shared" si="182"/>
        <v>2.5422424922209266E-2</v>
      </c>
      <c r="AA176" s="32">
        <f t="shared" si="183"/>
        <v>2.5376534756715238E-2</v>
      </c>
      <c r="AB176" s="42"/>
      <c r="AC176" s="22">
        <v>1085639.7103417497</v>
      </c>
      <c r="AD176" s="22">
        <v>3179.4176000000002</v>
      </c>
      <c r="AE176" s="22">
        <f t="shared" si="184"/>
        <v>1082460.2927417497</v>
      </c>
      <c r="AF176" s="26">
        <f t="shared" si="185"/>
        <v>130.39360000000033</v>
      </c>
      <c r="AG176" s="22">
        <v>106850.96802356234</v>
      </c>
      <c r="AH176" s="22">
        <f t="shared" si="186"/>
        <v>29918.422087044455</v>
      </c>
      <c r="AI176" s="22">
        <f t="shared" si="187"/>
        <v>29788.028487044387</v>
      </c>
      <c r="AJ176" s="32">
        <f t="shared" si="188"/>
        <v>2.7558334318506461E-2</v>
      </c>
      <c r="AK176" s="32">
        <f t="shared" si="189"/>
        <v>2.7518818645619485E-2</v>
      </c>
      <c r="AL176" s="11"/>
      <c r="AM176" s="22">
        <v>1085639.7103417497</v>
      </c>
      <c r="AN176" s="22">
        <v>3179.4176000000002</v>
      </c>
      <c r="AO176" s="22">
        <f t="shared" si="190"/>
        <v>1082460.2927417497</v>
      </c>
      <c r="AP176" s="26">
        <f t="shared" si="191"/>
        <v>130.39360000000033</v>
      </c>
      <c r="AQ176" s="22">
        <v>106850.96802356234</v>
      </c>
      <c r="AR176" s="22">
        <f t="shared" si="192"/>
        <v>29918.422087044455</v>
      </c>
      <c r="AS176" s="22">
        <f t="shared" si="193"/>
        <v>29788.028487044387</v>
      </c>
      <c r="AT176" s="32">
        <f t="shared" si="194"/>
        <v>2.7558334318506461E-2</v>
      </c>
      <c r="AU176" s="32">
        <f t="shared" si="195"/>
        <v>2.7518818645619485E-2</v>
      </c>
      <c r="AV176" s="42"/>
      <c r="AW176" s="22">
        <v>1088019.0263834998</v>
      </c>
      <c r="AX176" s="22">
        <v>3179.4176000000002</v>
      </c>
      <c r="AY176" s="22">
        <f t="shared" si="196"/>
        <v>1084839.6087834998</v>
      </c>
      <c r="AZ176" s="26">
        <f t="shared" si="197"/>
        <v>130.39360000000033</v>
      </c>
      <c r="BA176" s="22">
        <v>109230.28406531233</v>
      </c>
      <c r="BB176" s="22">
        <f t="shared" si="198"/>
        <v>32297.73812879459</v>
      </c>
      <c r="BC176" s="22">
        <f t="shared" si="199"/>
        <v>32167.344528794521</v>
      </c>
      <c r="BD176" s="32">
        <f t="shared" si="200"/>
        <v>2.9684901959986899E-2</v>
      </c>
      <c r="BE176" s="32">
        <f t="shared" si="201"/>
        <v>2.9651705439540346E-2</v>
      </c>
      <c r="BF176" s="11"/>
      <c r="BG176" s="22">
        <v>1088019.0263834998</v>
      </c>
      <c r="BH176" s="22">
        <v>3179.4176000000002</v>
      </c>
      <c r="BI176" s="22">
        <f t="shared" si="202"/>
        <v>1084839.6087834998</v>
      </c>
      <c r="BJ176" s="26">
        <f t="shared" si="203"/>
        <v>130.39360000000033</v>
      </c>
      <c r="BK176" s="22">
        <v>109230.28406531233</v>
      </c>
      <c r="BL176" s="22">
        <f t="shared" si="204"/>
        <v>32297.73812879459</v>
      </c>
      <c r="BM176" s="22">
        <f t="shared" si="205"/>
        <v>32167.344528794521</v>
      </c>
      <c r="BN176" s="32">
        <f t="shared" si="206"/>
        <v>2.9684901959986899E-2</v>
      </c>
      <c r="BO176" s="32">
        <f t="shared" si="207"/>
        <v>2.9651705439540346E-2</v>
      </c>
      <c r="BP176" s="42"/>
      <c r="BQ176" s="22">
        <v>1088019.0263834998</v>
      </c>
      <c r="BR176" s="22">
        <v>3179.4176000000002</v>
      </c>
      <c r="BS176" s="22">
        <f t="shared" si="208"/>
        <v>1084839.6087834998</v>
      </c>
      <c r="BT176" s="26">
        <f t="shared" si="209"/>
        <v>130.39360000000033</v>
      </c>
      <c r="BU176" s="22">
        <v>115181.21674843282</v>
      </c>
      <c r="BV176" s="22">
        <f t="shared" si="210"/>
        <v>32297.73812879459</v>
      </c>
      <c r="BW176" s="22">
        <f t="shared" si="211"/>
        <v>32167.344528794521</v>
      </c>
      <c r="BX176" s="32">
        <f t="shared" si="212"/>
        <v>2.9684901959986899E-2</v>
      </c>
      <c r="BY176" s="32">
        <f t="shared" si="213"/>
        <v>2.9651705439540346E-2</v>
      </c>
      <c r="BZ176" s="42"/>
      <c r="CA176" s="22">
        <v>1088019.0263835001</v>
      </c>
      <c r="CB176" s="22">
        <v>3179.4176000000002</v>
      </c>
      <c r="CC176" s="22">
        <f t="shared" si="214"/>
        <v>1084839.6087835</v>
      </c>
      <c r="CD176" s="26">
        <f t="shared" si="215"/>
        <v>130.39360000000033</v>
      </c>
      <c r="CE176" s="22">
        <v>110325.52197638643</v>
      </c>
      <c r="CF176" s="22">
        <f t="shared" si="216"/>
        <v>32297.738128794823</v>
      </c>
      <c r="CG176" s="22">
        <f t="shared" si="217"/>
        <v>32167.344528794754</v>
      </c>
      <c r="CH176" s="32">
        <f t="shared" si="218"/>
        <v>2.9684901959987103E-2</v>
      </c>
      <c r="CI176" s="32">
        <f t="shared" si="219"/>
        <v>2.9651705439540554E-2</v>
      </c>
      <c r="CJ176" s="42"/>
      <c r="CK176" s="22">
        <v>1088019.0263834998</v>
      </c>
      <c r="CL176" s="22">
        <v>3179.4176000000002</v>
      </c>
      <c r="CM176" s="22">
        <f t="shared" si="220"/>
        <v>1084839.6087834998</v>
      </c>
      <c r="CN176" s="26">
        <f t="shared" si="221"/>
        <v>130.39360000000033</v>
      </c>
      <c r="CO176" s="22">
        <v>111420.75988745999</v>
      </c>
      <c r="CP176" s="22">
        <f t="shared" si="222"/>
        <v>32297.73812879459</v>
      </c>
      <c r="CQ176" s="22">
        <f t="shared" si="223"/>
        <v>32167.344528794521</v>
      </c>
      <c r="CR176" s="32">
        <f t="shared" si="224"/>
        <v>2.9684901959986899E-2</v>
      </c>
      <c r="CS176" s="32">
        <f t="shared" si="225"/>
        <v>2.9651705439540346E-2</v>
      </c>
      <c r="CT176" s="42"/>
      <c r="CU176" s="22">
        <v>1083260.3942999998</v>
      </c>
      <c r="CV176" s="22">
        <v>3179.4176000000002</v>
      </c>
      <c r="CW176" s="22">
        <f t="shared" si="226"/>
        <v>1080080.9766999998</v>
      </c>
      <c r="CX176" s="26">
        <f t="shared" si="227"/>
        <v>130.39360000000033</v>
      </c>
      <c r="CY176" s="22">
        <v>104471.65198181233</v>
      </c>
      <c r="CZ176" s="22">
        <f t="shared" si="228"/>
        <v>27539.106045294553</v>
      </c>
      <c r="DA176" s="22">
        <f t="shared" si="229"/>
        <v>27408.712445294484</v>
      </c>
      <c r="DB176" s="32">
        <f t="shared" si="230"/>
        <v>2.5422424922209266E-2</v>
      </c>
      <c r="DC176" s="32">
        <f t="shared" si="231"/>
        <v>2.5376534756715238E-2</v>
      </c>
      <c r="DD176" s="42"/>
      <c r="DE176" s="22">
        <v>1083260.3942999998</v>
      </c>
      <c r="DF176" s="22">
        <v>3179.4176000000002</v>
      </c>
      <c r="DG176" s="22">
        <f t="shared" si="232"/>
        <v>1080080.9766999998</v>
      </c>
      <c r="DH176" s="26">
        <f t="shared" si="233"/>
        <v>130.39360000000033</v>
      </c>
      <c r="DI176" s="22">
        <v>104471.65198181233</v>
      </c>
      <c r="DJ176" s="22">
        <f t="shared" si="234"/>
        <v>27539.106045294553</v>
      </c>
      <c r="DK176" s="22">
        <f t="shared" si="235"/>
        <v>27408.712445294484</v>
      </c>
      <c r="DL176" s="32">
        <f t="shared" si="236"/>
        <v>2.5422424922209266E-2</v>
      </c>
      <c r="DM176" s="32">
        <f t="shared" si="237"/>
        <v>2.5376534756715238E-2</v>
      </c>
      <c r="DN176" s="42"/>
      <c r="DO176" s="22">
        <v>1088019.0263834998</v>
      </c>
      <c r="DP176" s="22">
        <v>3179.4176000000002</v>
      </c>
      <c r="DQ176" s="22">
        <f t="shared" si="238"/>
        <v>1084839.6087834998</v>
      </c>
      <c r="DR176" s="26">
        <f t="shared" si="239"/>
        <v>130.39360000000033</v>
      </c>
      <c r="DS176" s="22">
        <v>109230.28406531233</v>
      </c>
      <c r="DT176" s="22">
        <f t="shared" si="240"/>
        <v>32297.73812879459</v>
      </c>
      <c r="DU176" s="22">
        <f t="shared" si="241"/>
        <v>32167.344528794521</v>
      </c>
      <c r="DV176" s="32">
        <f t="shared" si="242"/>
        <v>2.9684901959986899E-2</v>
      </c>
      <c r="DW176" s="32">
        <f t="shared" si="243"/>
        <v>2.9651705439540346E-2</v>
      </c>
      <c r="DX176" s="42"/>
      <c r="DY176" s="22">
        <v>1088019.0263834998</v>
      </c>
      <c r="DZ176" s="22">
        <v>3179.4176000000002</v>
      </c>
      <c r="EA176" s="22">
        <f t="shared" si="244"/>
        <v>1084839.6087834998</v>
      </c>
      <c r="EB176" s="26">
        <f t="shared" si="245"/>
        <v>130.39360000000033</v>
      </c>
      <c r="EC176" s="22">
        <v>109230.28406531233</v>
      </c>
      <c r="ED176" s="22">
        <f t="shared" si="246"/>
        <v>32297.73812879459</v>
      </c>
      <c r="EE176" s="22">
        <f t="shared" si="247"/>
        <v>32167.344528794521</v>
      </c>
      <c r="EF176" s="32">
        <f t="shared" si="248"/>
        <v>2.9684901959986899E-2</v>
      </c>
      <c r="EG176" s="32">
        <f t="shared" si="249"/>
        <v>2.9651705439540346E-2</v>
      </c>
      <c r="EH176" s="42"/>
      <c r="EI176" s="45">
        <v>130038.33373626771</v>
      </c>
    </row>
    <row r="177" spans="1:139" x14ac:dyDescent="0.3">
      <c r="A177" s="20">
        <v>8912009</v>
      </c>
      <c r="B177" s="20" t="s">
        <v>136</v>
      </c>
      <c r="C177" s="21">
        <v>404</v>
      </c>
      <c r="D177" s="22">
        <v>1729907.808</v>
      </c>
      <c r="E177" s="22">
        <v>6847.8079999999991</v>
      </c>
      <c r="F177" s="22">
        <f t="shared" si="171"/>
        <v>1723060</v>
      </c>
      <c r="G177" s="11"/>
      <c r="H177" s="34">
        <v>404</v>
      </c>
      <c r="I177" s="22">
        <v>1817042.99591886</v>
      </c>
      <c r="J177" s="22">
        <v>7140.6592000000001</v>
      </c>
      <c r="K177" s="22">
        <f t="shared" si="172"/>
        <v>1809902.3367188598</v>
      </c>
      <c r="L177" s="26">
        <f t="shared" si="173"/>
        <v>292.85120000000097</v>
      </c>
      <c r="M177" s="22">
        <v>0</v>
      </c>
      <c r="N177" s="22">
        <f t="shared" si="174"/>
        <v>87135.18791886</v>
      </c>
      <c r="O177" s="22">
        <f t="shared" si="175"/>
        <v>86842.336718859849</v>
      </c>
      <c r="P177" s="32">
        <f t="shared" si="176"/>
        <v>4.7954389694998184E-2</v>
      </c>
      <c r="Q177" s="32">
        <f t="shared" si="177"/>
        <v>4.7981780539769231E-2</v>
      </c>
      <c r="R177" s="11"/>
      <c r="S177" s="22">
        <v>1817042.99591886</v>
      </c>
      <c r="T177" s="22">
        <v>7140.6592000000001</v>
      </c>
      <c r="U177" s="22">
        <f t="shared" si="178"/>
        <v>1809902.3367188598</v>
      </c>
      <c r="V177" s="26">
        <f t="shared" si="179"/>
        <v>292.85120000000097</v>
      </c>
      <c r="W177" s="22">
        <v>0</v>
      </c>
      <c r="X177" s="22">
        <f t="shared" si="180"/>
        <v>87135.18791886</v>
      </c>
      <c r="Y177" s="22">
        <f t="shared" si="181"/>
        <v>86842.336718859849</v>
      </c>
      <c r="Z177" s="32">
        <f t="shared" si="182"/>
        <v>4.7954389694998184E-2</v>
      </c>
      <c r="AA177" s="32">
        <f t="shared" si="183"/>
        <v>4.7981780539769231E-2</v>
      </c>
      <c r="AB177" s="42"/>
      <c r="AC177" s="22">
        <v>1817042.99591886</v>
      </c>
      <c r="AD177" s="22">
        <v>7140.6592000000001</v>
      </c>
      <c r="AE177" s="22">
        <f t="shared" si="184"/>
        <v>1809902.3367188598</v>
      </c>
      <c r="AF177" s="26">
        <f t="shared" si="185"/>
        <v>292.85120000000097</v>
      </c>
      <c r="AG177" s="22">
        <v>0</v>
      </c>
      <c r="AH177" s="22">
        <f t="shared" si="186"/>
        <v>87135.18791886</v>
      </c>
      <c r="AI177" s="22">
        <f t="shared" si="187"/>
        <v>86842.336718859849</v>
      </c>
      <c r="AJ177" s="32">
        <f t="shared" si="188"/>
        <v>4.7954389694998184E-2</v>
      </c>
      <c r="AK177" s="32">
        <f t="shared" si="189"/>
        <v>4.7981780539769231E-2</v>
      </c>
      <c r="AL177" s="11"/>
      <c r="AM177" s="22">
        <v>1817042.99591886</v>
      </c>
      <c r="AN177" s="22">
        <v>7140.6592000000001</v>
      </c>
      <c r="AO177" s="22">
        <f t="shared" si="190"/>
        <v>1809902.3367188598</v>
      </c>
      <c r="AP177" s="26">
        <f t="shared" si="191"/>
        <v>292.85120000000097</v>
      </c>
      <c r="AQ177" s="22">
        <v>0</v>
      </c>
      <c r="AR177" s="22">
        <f t="shared" si="192"/>
        <v>87135.18791886</v>
      </c>
      <c r="AS177" s="22">
        <f t="shared" si="193"/>
        <v>86842.336718859849</v>
      </c>
      <c r="AT177" s="32">
        <f t="shared" si="194"/>
        <v>4.7954389694998184E-2</v>
      </c>
      <c r="AU177" s="32">
        <f t="shared" si="195"/>
        <v>4.7981780539769231E-2</v>
      </c>
      <c r="AV177" s="42"/>
      <c r="AW177" s="22">
        <v>1817042.99591886</v>
      </c>
      <c r="AX177" s="22">
        <v>7140.6592000000001</v>
      </c>
      <c r="AY177" s="22">
        <f t="shared" si="196"/>
        <v>1809902.3367188598</v>
      </c>
      <c r="AZ177" s="26">
        <f t="shared" si="197"/>
        <v>292.85120000000097</v>
      </c>
      <c r="BA177" s="22">
        <v>0</v>
      </c>
      <c r="BB177" s="22">
        <f t="shared" si="198"/>
        <v>87135.18791886</v>
      </c>
      <c r="BC177" s="22">
        <f t="shared" si="199"/>
        <v>86842.336718859849</v>
      </c>
      <c r="BD177" s="32">
        <f t="shared" si="200"/>
        <v>4.7954389694998184E-2</v>
      </c>
      <c r="BE177" s="32">
        <f t="shared" si="201"/>
        <v>4.7981780539769231E-2</v>
      </c>
      <c r="BF177" s="11"/>
      <c r="BG177" s="22">
        <v>1817042.99591886</v>
      </c>
      <c r="BH177" s="22">
        <v>7140.6592000000001</v>
      </c>
      <c r="BI177" s="22">
        <f t="shared" si="202"/>
        <v>1809902.3367188598</v>
      </c>
      <c r="BJ177" s="26">
        <f t="shared" si="203"/>
        <v>292.85120000000097</v>
      </c>
      <c r="BK177" s="22">
        <v>0</v>
      </c>
      <c r="BL177" s="22">
        <f t="shared" si="204"/>
        <v>87135.18791886</v>
      </c>
      <c r="BM177" s="22">
        <f t="shared" si="205"/>
        <v>86842.336718859849</v>
      </c>
      <c r="BN177" s="32">
        <f t="shared" si="206"/>
        <v>4.7954389694998184E-2</v>
      </c>
      <c r="BO177" s="32">
        <f t="shared" si="207"/>
        <v>4.7981780539769231E-2</v>
      </c>
      <c r="BP177" s="42"/>
      <c r="BQ177" s="22">
        <v>1809378.4921034989</v>
      </c>
      <c r="BR177" s="22">
        <v>7140.6592000000001</v>
      </c>
      <c r="BS177" s="22">
        <f t="shared" si="208"/>
        <v>1802237.8329034988</v>
      </c>
      <c r="BT177" s="26">
        <f t="shared" si="209"/>
        <v>292.85120000000097</v>
      </c>
      <c r="BU177" s="22">
        <v>0</v>
      </c>
      <c r="BV177" s="22">
        <f t="shared" si="210"/>
        <v>79470.684103498934</v>
      </c>
      <c r="BW177" s="22">
        <f t="shared" si="211"/>
        <v>79177.832903498784</v>
      </c>
      <c r="BX177" s="32">
        <f t="shared" si="212"/>
        <v>4.3921536842802873E-2</v>
      </c>
      <c r="BY177" s="32">
        <f t="shared" si="213"/>
        <v>4.3933065579884752E-2</v>
      </c>
      <c r="BZ177" s="42"/>
      <c r="CA177" s="22">
        <v>1815239.8485170244</v>
      </c>
      <c r="CB177" s="22">
        <v>7140.6592000000001</v>
      </c>
      <c r="CC177" s="22">
        <f t="shared" si="214"/>
        <v>1808099.1893170243</v>
      </c>
      <c r="CD177" s="26">
        <f t="shared" si="215"/>
        <v>292.85120000000097</v>
      </c>
      <c r="CE177" s="22">
        <v>0</v>
      </c>
      <c r="CF177" s="22">
        <f t="shared" si="216"/>
        <v>85332.040517024463</v>
      </c>
      <c r="CG177" s="22">
        <f t="shared" si="217"/>
        <v>85039.189317024313</v>
      </c>
      <c r="CH177" s="32">
        <f t="shared" si="218"/>
        <v>4.7008686255283122E-2</v>
      </c>
      <c r="CI177" s="32">
        <f t="shared" si="219"/>
        <v>4.7032369584296026E-2</v>
      </c>
      <c r="CJ177" s="42"/>
      <c r="CK177" s="22">
        <v>1813436.7011151889</v>
      </c>
      <c r="CL177" s="22">
        <v>7140.6592000000001</v>
      </c>
      <c r="CM177" s="22">
        <f t="shared" si="220"/>
        <v>1806296.0419151888</v>
      </c>
      <c r="CN177" s="26">
        <f t="shared" si="221"/>
        <v>292.85120000000097</v>
      </c>
      <c r="CO177" s="22">
        <v>0</v>
      </c>
      <c r="CP177" s="22">
        <f t="shared" si="222"/>
        <v>83528.893115188926</v>
      </c>
      <c r="CQ177" s="22">
        <f t="shared" si="223"/>
        <v>83236.041915188776</v>
      </c>
      <c r="CR177" s="32">
        <f t="shared" si="224"/>
        <v>4.6061102140384662E-2</v>
      </c>
      <c r="CS177" s="32">
        <f t="shared" si="225"/>
        <v>4.608106311683817E-2</v>
      </c>
      <c r="CT177" s="42"/>
      <c r="CU177" s="22">
        <v>1817042.99591886</v>
      </c>
      <c r="CV177" s="22">
        <v>7140.6592000000001</v>
      </c>
      <c r="CW177" s="22">
        <f t="shared" si="226"/>
        <v>1809902.3367188598</v>
      </c>
      <c r="CX177" s="26">
        <f t="shared" si="227"/>
        <v>292.85120000000097</v>
      </c>
      <c r="CY177" s="22">
        <v>0</v>
      </c>
      <c r="CZ177" s="22">
        <f t="shared" si="228"/>
        <v>87135.18791886</v>
      </c>
      <c r="DA177" s="22">
        <f t="shared" si="229"/>
        <v>86842.336718859849</v>
      </c>
      <c r="DB177" s="32">
        <f t="shared" si="230"/>
        <v>4.7954389694998184E-2</v>
      </c>
      <c r="DC177" s="32">
        <f t="shared" si="231"/>
        <v>4.7981780539769231E-2</v>
      </c>
      <c r="DD177" s="42"/>
      <c r="DE177" s="22">
        <v>1817042.99591886</v>
      </c>
      <c r="DF177" s="22">
        <v>7140.6592000000001</v>
      </c>
      <c r="DG177" s="22">
        <f t="shared" si="232"/>
        <v>1809902.3367188598</v>
      </c>
      <c r="DH177" s="26">
        <f t="shared" si="233"/>
        <v>292.85120000000097</v>
      </c>
      <c r="DI177" s="22">
        <v>0</v>
      </c>
      <c r="DJ177" s="22">
        <f t="shared" si="234"/>
        <v>87135.18791886</v>
      </c>
      <c r="DK177" s="22">
        <f t="shared" si="235"/>
        <v>86842.336718859849</v>
      </c>
      <c r="DL177" s="32">
        <f t="shared" si="236"/>
        <v>4.7954389694998184E-2</v>
      </c>
      <c r="DM177" s="32">
        <f t="shared" si="237"/>
        <v>4.7981780539769231E-2</v>
      </c>
      <c r="DN177" s="42"/>
      <c r="DO177" s="22">
        <v>1817042.99591886</v>
      </c>
      <c r="DP177" s="22">
        <v>7140.6592000000001</v>
      </c>
      <c r="DQ177" s="22">
        <f t="shared" si="238"/>
        <v>1809902.3367188598</v>
      </c>
      <c r="DR177" s="26">
        <f t="shared" si="239"/>
        <v>292.85120000000097</v>
      </c>
      <c r="DS177" s="22">
        <v>0</v>
      </c>
      <c r="DT177" s="22">
        <f t="shared" si="240"/>
        <v>87135.18791886</v>
      </c>
      <c r="DU177" s="22">
        <f t="shared" si="241"/>
        <v>86842.336718859849</v>
      </c>
      <c r="DV177" s="32">
        <f t="shared" si="242"/>
        <v>4.7954389694998184E-2</v>
      </c>
      <c r="DW177" s="32">
        <f t="shared" si="243"/>
        <v>4.7981780539769231E-2</v>
      </c>
      <c r="DX177" s="42"/>
      <c r="DY177" s="22">
        <v>1817042.99591886</v>
      </c>
      <c r="DZ177" s="22">
        <v>7140.6592000000001</v>
      </c>
      <c r="EA177" s="22">
        <f t="shared" si="244"/>
        <v>1809902.3367188598</v>
      </c>
      <c r="EB177" s="26">
        <f t="shared" si="245"/>
        <v>292.85120000000097</v>
      </c>
      <c r="EC177" s="22">
        <v>0</v>
      </c>
      <c r="ED177" s="22">
        <f t="shared" si="246"/>
        <v>87135.18791886</v>
      </c>
      <c r="EE177" s="22">
        <f t="shared" si="247"/>
        <v>86842.336718859849</v>
      </c>
      <c r="EF177" s="32">
        <f t="shared" si="248"/>
        <v>4.7954389694998184E-2</v>
      </c>
      <c r="EG177" s="32">
        <f t="shared" si="249"/>
        <v>4.7981780539769231E-2</v>
      </c>
      <c r="EH177" s="42"/>
      <c r="EI177" s="45">
        <v>0</v>
      </c>
    </row>
    <row r="178" spans="1:139" x14ac:dyDescent="0.3">
      <c r="A178" s="20">
        <v>8912012</v>
      </c>
      <c r="B178" s="20" t="s">
        <v>134</v>
      </c>
      <c r="C178" s="21">
        <v>255</v>
      </c>
      <c r="D178" s="22">
        <v>1132300.5012195446</v>
      </c>
      <c r="E178" s="22">
        <v>4477.3450000000003</v>
      </c>
      <c r="F178" s="22">
        <f t="shared" si="171"/>
        <v>1127823.1562195446</v>
      </c>
      <c r="G178" s="11"/>
      <c r="H178" s="34">
        <v>255</v>
      </c>
      <c r="I178" s="22">
        <v>1195940.647111451</v>
      </c>
      <c r="J178" s="22">
        <v>4586.7007999999996</v>
      </c>
      <c r="K178" s="22">
        <f t="shared" si="172"/>
        <v>1191353.946311451</v>
      </c>
      <c r="L178" s="26">
        <f t="shared" si="173"/>
        <v>109.35579999999936</v>
      </c>
      <c r="M178" s="22">
        <v>0</v>
      </c>
      <c r="N178" s="22">
        <f t="shared" si="174"/>
        <v>63640.145891906461</v>
      </c>
      <c r="O178" s="22">
        <f t="shared" si="175"/>
        <v>63530.790091906441</v>
      </c>
      <c r="P178" s="32">
        <f t="shared" si="176"/>
        <v>5.321346510432283E-2</v>
      </c>
      <c r="Q178" s="32">
        <f t="shared" si="177"/>
        <v>5.3326545220758297E-2</v>
      </c>
      <c r="R178" s="11"/>
      <c r="S178" s="22">
        <v>1195940.647111451</v>
      </c>
      <c r="T178" s="22">
        <v>4586.7007999999996</v>
      </c>
      <c r="U178" s="22">
        <f t="shared" si="178"/>
        <v>1191353.946311451</v>
      </c>
      <c r="V178" s="26">
        <f t="shared" si="179"/>
        <v>109.35579999999936</v>
      </c>
      <c r="W178" s="22">
        <v>0</v>
      </c>
      <c r="X178" s="22">
        <f t="shared" si="180"/>
        <v>63640.145891906461</v>
      </c>
      <c r="Y178" s="22">
        <f t="shared" si="181"/>
        <v>63530.790091906441</v>
      </c>
      <c r="Z178" s="32">
        <f t="shared" si="182"/>
        <v>5.321346510432283E-2</v>
      </c>
      <c r="AA178" s="32">
        <f t="shared" si="183"/>
        <v>5.3326545220758297E-2</v>
      </c>
      <c r="AB178" s="42"/>
      <c r="AC178" s="22">
        <v>1195940.647111451</v>
      </c>
      <c r="AD178" s="22">
        <v>4586.7007999999996</v>
      </c>
      <c r="AE178" s="22">
        <f t="shared" si="184"/>
        <v>1191353.946311451</v>
      </c>
      <c r="AF178" s="26">
        <f t="shared" si="185"/>
        <v>109.35579999999936</v>
      </c>
      <c r="AG178" s="22">
        <v>0</v>
      </c>
      <c r="AH178" s="22">
        <f t="shared" si="186"/>
        <v>63640.145891906461</v>
      </c>
      <c r="AI178" s="22">
        <f t="shared" si="187"/>
        <v>63530.790091906441</v>
      </c>
      <c r="AJ178" s="32">
        <f t="shared" si="188"/>
        <v>5.321346510432283E-2</v>
      </c>
      <c r="AK178" s="32">
        <f t="shared" si="189"/>
        <v>5.3326545220758297E-2</v>
      </c>
      <c r="AL178" s="11"/>
      <c r="AM178" s="22">
        <v>1195940.647111451</v>
      </c>
      <c r="AN178" s="22">
        <v>4586.7007999999996</v>
      </c>
      <c r="AO178" s="22">
        <f t="shared" si="190"/>
        <v>1191353.946311451</v>
      </c>
      <c r="AP178" s="26">
        <f t="shared" si="191"/>
        <v>109.35579999999936</v>
      </c>
      <c r="AQ178" s="22">
        <v>0</v>
      </c>
      <c r="AR178" s="22">
        <f t="shared" si="192"/>
        <v>63640.145891906461</v>
      </c>
      <c r="AS178" s="22">
        <f t="shared" si="193"/>
        <v>63530.790091906441</v>
      </c>
      <c r="AT178" s="32">
        <f t="shared" si="194"/>
        <v>5.321346510432283E-2</v>
      </c>
      <c r="AU178" s="32">
        <f t="shared" si="195"/>
        <v>5.3326545220758297E-2</v>
      </c>
      <c r="AV178" s="42"/>
      <c r="AW178" s="22">
        <v>1195940.647111451</v>
      </c>
      <c r="AX178" s="22">
        <v>4586.7007999999996</v>
      </c>
      <c r="AY178" s="22">
        <f t="shared" si="196"/>
        <v>1191353.946311451</v>
      </c>
      <c r="AZ178" s="26">
        <f t="shared" si="197"/>
        <v>109.35579999999936</v>
      </c>
      <c r="BA178" s="22">
        <v>0</v>
      </c>
      <c r="BB178" s="22">
        <f t="shared" si="198"/>
        <v>63640.145891906461</v>
      </c>
      <c r="BC178" s="22">
        <f t="shared" si="199"/>
        <v>63530.790091906441</v>
      </c>
      <c r="BD178" s="32">
        <f t="shared" si="200"/>
        <v>5.321346510432283E-2</v>
      </c>
      <c r="BE178" s="32">
        <f t="shared" si="201"/>
        <v>5.3326545220758297E-2</v>
      </c>
      <c r="BF178" s="11"/>
      <c r="BG178" s="22">
        <v>1195940.647111451</v>
      </c>
      <c r="BH178" s="22">
        <v>4586.7007999999996</v>
      </c>
      <c r="BI178" s="22">
        <f t="shared" si="202"/>
        <v>1191353.946311451</v>
      </c>
      <c r="BJ178" s="26">
        <f t="shared" si="203"/>
        <v>109.35579999999936</v>
      </c>
      <c r="BK178" s="22">
        <v>0</v>
      </c>
      <c r="BL178" s="22">
        <f t="shared" si="204"/>
        <v>63640.145891906461</v>
      </c>
      <c r="BM178" s="22">
        <f t="shared" si="205"/>
        <v>63530.790091906441</v>
      </c>
      <c r="BN178" s="32">
        <f t="shared" si="206"/>
        <v>5.321346510432283E-2</v>
      </c>
      <c r="BO178" s="32">
        <f t="shared" si="207"/>
        <v>5.3326545220758297E-2</v>
      </c>
      <c r="BP178" s="42"/>
      <c r="BQ178" s="22">
        <v>1191062.7857555361</v>
      </c>
      <c r="BR178" s="22">
        <v>4586.7007999999996</v>
      </c>
      <c r="BS178" s="22">
        <f t="shared" si="208"/>
        <v>1186476.0849555361</v>
      </c>
      <c r="BT178" s="26">
        <f t="shared" si="209"/>
        <v>109.35579999999936</v>
      </c>
      <c r="BU178" s="22">
        <v>0</v>
      </c>
      <c r="BV178" s="22">
        <f t="shared" si="210"/>
        <v>58762.284535991494</v>
      </c>
      <c r="BW178" s="22">
        <f t="shared" si="211"/>
        <v>58652.928735991474</v>
      </c>
      <c r="BX178" s="32">
        <f t="shared" si="212"/>
        <v>4.9336009183358343E-2</v>
      </c>
      <c r="BY178" s="32">
        <f t="shared" si="213"/>
        <v>4.9434564657229924E-2</v>
      </c>
      <c r="BZ178" s="42"/>
      <c r="CA178" s="22">
        <v>1194781.5942471803</v>
      </c>
      <c r="CB178" s="22">
        <v>4586.7007999999996</v>
      </c>
      <c r="CC178" s="22">
        <f t="shared" si="214"/>
        <v>1190194.8934471803</v>
      </c>
      <c r="CD178" s="26">
        <f t="shared" si="215"/>
        <v>109.35579999999936</v>
      </c>
      <c r="CE178" s="22">
        <v>0</v>
      </c>
      <c r="CF178" s="22">
        <f t="shared" si="216"/>
        <v>62481.09302763571</v>
      </c>
      <c r="CG178" s="22">
        <f t="shared" si="217"/>
        <v>62371.737227635691</v>
      </c>
      <c r="CH178" s="32">
        <f t="shared" si="218"/>
        <v>5.2294991259054679E-2</v>
      </c>
      <c r="CI178" s="32">
        <f t="shared" si="219"/>
        <v>5.240464193808414E-2</v>
      </c>
      <c r="CJ178" s="42"/>
      <c r="CK178" s="22">
        <v>1193622.5413829093</v>
      </c>
      <c r="CL178" s="22">
        <v>4586.7007999999996</v>
      </c>
      <c r="CM178" s="22">
        <f t="shared" si="220"/>
        <v>1189035.8405829093</v>
      </c>
      <c r="CN178" s="26">
        <f t="shared" si="221"/>
        <v>109.35579999999936</v>
      </c>
      <c r="CO178" s="22">
        <v>0</v>
      </c>
      <c r="CP178" s="22">
        <f t="shared" si="222"/>
        <v>61322.040163364727</v>
      </c>
      <c r="CQ178" s="22">
        <f t="shared" si="223"/>
        <v>61212.684363364708</v>
      </c>
      <c r="CR178" s="32">
        <f t="shared" si="224"/>
        <v>5.1374733667745691E-2</v>
      </c>
      <c r="CS178" s="32">
        <f t="shared" si="225"/>
        <v>5.1480941342656239E-2</v>
      </c>
      <c r="CT178" s="42"/>
      <c r="CU178" s="22">
        <v>1195940.647111451</v>
      </c>
      <c r="CV178" s="22">
        <v>4586.7007999999996</v>
      </c>
      <c r="CW178" s="22">
        <f t="shared" si="226"/>
        <v>1191353.946311451</v>
      </c>
      <c r="CX178" s="26">
        <f t="shared" si="227"/>
        <v>109.35579999999936</v>
      </c>
      <c r="CY178" s="22">
        <v>0</v>
      </c>
      <c r="CZ178" s="22">
        <f t="shared" si="228"/>
        <v>63640.145891906461</v>
      </c>
      <c r="DA178" s="22">
        <f t="shared" si="229"/>
        <v>63530.790091906441</v>
      </c>
      <c r="DB178" s="32">
        <f t="shared" si="230"/>
        <v>5.321346510432283E-2</v>
      </c>
      <c r="DC178" s="32">
        <f t="shared" si="231"/>
        <v>5.3326545220758297E-2</v>
      </c>
      <c r="DD178" s="42"/>
      <c r="DE178" s="22">
        <v>1195940.647111451</v>
      </c>
      <c r="DF178" s="22">
        <v>4586.7007999999996</v>
      </c>
      <c r="DG178" s="22">
        <f t="shared" si="232"/>
        <v>1191353.946311451</v>
      </c>
      <c r="DH178" s="26">
        <f t="shared" si="233"/>
        <v>109.35579999999936</v>
      </c>
      <c r="DI178" s="22">
        <v>0</v>
      </c>
      <c r="DJ178" s="22">
        <f t="shared" si="234"/>
        <v>63640.145891906461</v>
      </c>
      <c r="DK178" s="22">
        <f t="shared" si="235"/>
        <v>63530.790091906441</v>
      </c>
      <c r="DL178" s="32">
        <f t="shared" si="236"/>
        <v>5.321346510432283E-2</v>
      </c>
      <c r="DM178" s="32">
        <f t="shared" si="237"/>
        <v>5.3326545220758297E-2</v>
      </c>
      <c r="DN178" s="42"/>
      <c r="DO178" s="22">
        <v>1195940.647111451</v>
      </c>
      <c r="DP178" s="22">
        <v>4586.7007999999996</v>
      </c>
      <c r="DQ178" s="22">
        <f t="shared" si="238"/>
        <v>1191353.946311451</v>
      </c>
      <c r="DR178" s="26">
        <f t="shared" si="239"/>
        <v>109.35579999999936</v>
      </c>
      <c r="DS178" s="22">
        <v>0</v>
      </c>
      <c r="DT178" s="22">
        <f t="shared" si="240"/>
        <v>63640.145891906461</v>
      </c>
      <c r="DU178" s="22">
        <f t="shared" si="241"/>
        <v>63530.790091906441</v>
      </c>
      <c r="DV178" s="32">
        <f t="shared" si="242"/>
        <v>5.321346510432283E-2</v>
      </c>
      <c r="DW178" s="32">
        <f t="shared" si="243"/>
        <v>5.3326545220758297E-2</v>
      </c>
      <c r="DX178" s="42"/>
      <c r="DY178" s="22">
        <v>1195940.647111451</v>
      </c>
      <c r="DZ178" s="22">
        <v>4586.7007999999996</v>
      </c>
      <c r="EA178" s="22">
        <f t="shared" si="244"/>
        <v>1191353.946311451</v>
      </c>
      <c r="EB178" s="26">
        <f t="shared" si="245"/>
        <v>109.35579999999936</v>
      </c>
      <c r="EC178" s="22">
        <v>0</v>
      </c>
      <c r="ED178" s="22">
        <f t="shared" si="246"/>
        <v>63640.145891906461</v>
      </c>
      <c r="EE178" s="22">
        <f t="shared" si="247"/>
        <v>63530.790091906441</v>
      </c>
      <c r="EF178" s="32">
        <f t="shared" si="248"/>
        <v>5.321346510432283E-2</v>
      </c>
      <c r="EG178" s="32">
        <f t="shared" si="249"/>
        <v>5.3326545220758297E-2</v>
      </c>
      <c r="EH178" s="42"/>
      <c r="EI178" s="45">
        <v>0</v>
      </c>
    </row>
    <row r="179" spans="1:139" x14ac:dyDescent="0.3">
      <c r="A179" s="20">
        <v>8912013</v>
      </c>
      <c r="B179" s="20" t="s">
        <v>119</v>
      </c>
      <c r="C179" s="21">
        <v>182</v>
      </c>
      <c r="D179" s="22">
        <v>938542.0376859426</v>
      </c>
      <c r="E179" s="22">
        <v>3742.5023999999999</v>
      </c>
      <c r="F179" s="22">
        <f t="shared" si="171"/>
        <v>934799.53528594261</v>
      </c>
      <c r="G179" s="11"/>
      <c r="H179" s="34">
        <v>182</v>
      </c>
      <c r="I179" s="22">
        <v>992818.33263184782</v>
      </c>
      <c r="J179" s="22">
        <v>3809.8674000000001</v>
      </c>
      <c r="K179" s="22">
        <f t="shared" si="172"/>
        <v>989008.46523184783</v>
      </c>
      <c r="L179" s="26">
        <f t="shared" si="173"/>
        <v>67.365000000000236</v>
      </c>
      <c r="M179" s="22">
        <v>0</v>
      </c>
      <c r="N179" s="22">
        <f t="shared" si="174"/>
        <v>54276.294945905218</v>
      </c>
      <c r="O179" s="22">
        <f t="shared" si="175"/>
        <v>54208.929945905227</v>
      </c>
      <c r="P179" s="32">
        <f t="shared" si="176"/>
        <v>5.4668908864751689E-2</v>
      </c>
      <c r="Q179" s="32">
        <f t="shared" si="177"/>
        <v>5.4811391258615089E-2</v>
      </c>
      <c r="R179" s="11"/>
      <c r="S179" s="22">
        <v>992818.33263184782</v>
      </c>
      <c r="T179" s="22">
        <v>3809.8674000000001</v>
      </c>
      <c r="U179" s="22">
        <f t="shared" si="178"/>
        <v>989008.46523184783</v>
      </c>
      <c r="V179" s="26">
        <f t="shared" si="179"/>
        <v>67.365000000000236</v>
      </c>
      <c r="W179" s="22">
        <v>0</v>
      </c>
      <c r="X179" s="22">
        <f t="shared" si="180"/>
        <v>54276.294945905218</v>
      </c>
      <c r="Y179" s="22">
        <f t="shared" si="181"/>
        <v>54208.929945905227</v>
      </c>
      <c r="Z179" s="32">
        <f t="shared" si="182"/>
        <v>5.4668908864751689E-2</v>
      </c>
      <c r="AA179" s="32">
        <f t="shared" si="183"/>
        <v>5.4811391258615089E-2</v>
      </c>
      <c r="AB179" s="42"/>
      <c r="AC179" s="22">
        <v>992818.33263184782</v>
      </c>
      <c r="AD179" s="22">
        <v>3809.8674000000001</v>
      </c>
      <c r="AE179" s="22">
        <f t="shared" si="184"/>
        <v>989008.46523184783</v>
      </c>
      <c r="AF179" s="26">
        <f t="shared" si="185"/>
        <v>67.365000000000236</v>
      </c>
      <c r="AG179" s="22">
        <v>0</v>
      </c>
      <c r="AH179" s="22">
        <f t="shared" si="186"/>
        <v>54276.294945905218</v>
      </c>
      <c r="AI179" s="22">
        <f t="shared" si="187"/>
        <v>54208.929945905227</v>
      </c>
      <c r="AJ179" s="32">
        <f t="shared" si="188"/>
        <v>5.4668908864751689E-2</v>
      </c>
      <c r="AK179" s="32">
        <f t="shared" si="189"/>
        <v>5.4811391258615089E-2</v>
      </c>
      <c r="AL179" s="11"/>
      <c r="AM179" s="22">
        <v>992818.33263184782</v>
      </c>
      <c r="AN179" s="22">
        <v>3809.8674000000001</v>
      </c>
      <c r="AO179" s="22">
        <f t="shared" si="190"/>
        <v>989008.46523184783</v>
      </c>
      <c r="AP179" s="26">
        <f t="shared" si="191"/>
        <v>67.365000000000236</v>
      </c>
      <c r="AQ179" s="22">
        <v>0</v>
      </c>
      <c r="AR179" s="22">
        <f t="shared" si="192"/>
        <v>54276.294945905218</v>
      </c>
      <c r="AS179" s="22">
        <f t="shared" si="193"/>
        <v>54208.929945905227</v>
      </c>
      <c r="AT179" s="32">
        <f t="shared" si="194"/>
        <v>5.4668908864751689E-2</v>
      </c>
      <c r="AU179" s="32">
        <f t="shared" si="195"/>
        <v>5.4811391258615089E-2</v>
      </c>
      <c r="AV179" s="42"/>
      <c r="AW179" s="22">
        <v>992818.33263184782</v>
      </c>
      <c r="AX179" s="22">
        <v>3809.8674000000001</v>
      </c>
      <c r="AY179" s="22">
        <f t="shared" si="196"/>
        <v>989008.46523184783</v>
      </c>
      <c r="AZ179" s="26">
        <f t="shared" si="197"/>
        <v>67.365000000000236</v>
      </c>
      <c r="BA179" s="22">
        <v>0</v>
      </c>
      <c r="BB179" s="22">
        <f t="shared" si="198"/>
        <v>54276.294945905218</v>
      </c>
      <c r="BC179" s="22">
        <f t="shared" si="199"/>
        <v>54208.929945905227</v>
      </c>
      <c r="BD179" s="32">
        <f t="shared" si="200"/>
        <v>5.4668908864751689E-2</v>
      </c>
      <c r="BE179" s="32">
        <f t="shared" si="201"/>
        <v>5.4811391258615089E-2</v>
      </c>
      <c r="BF179" s="11"/>
      <c r="BG179" s="22">
        <v>992818.33263184782</v>
      </c>
      <c r="BH179" s="22">
        <v>3809.8674000000001</v>
      </c>
      <c r="BI179" s="22">
        <f t="shared" si="202"/>
        <v>989008.46523184783</v>
      </c>
      <c r="BJ179" s="26">
        <f t="shared" si="203"/>
        <v>67.365000000000236</v>
      </c>
      <c r="BK179" s="22">
        <v>0</v>
      </c>
      <c r="BL179" s="22">
        <f t="shared" si="204"/>
        <v>54276.294945905218</v>
      </c>
      <c r="BM179" s="22">
        <f t="shared" si="205"/>
        <v>54208.929945905227</v>
      </c>
      <c r="BN179" s="32">
        <f t="shared" si="206"/>
        <v>5.4668908864751689E-2</v>
      </c>
      <c r="BO179" s="32">
        <f t="shared" si="207"/>
        <v>5.4811391258615089E-2</v>
      </c>
      <c r="BP179" s="42"/>
      <c r="BQ179" s="22">
        <v>986788.03263570531</v>
      </c>
      <c r="BR179" s="22">
        <v>3809.8674000000001</v>
      </c>
      <c r="BS179" s="22">
        <f t="shared" si="208"/>
        <v>982978.16523570532</v>
      </c>
      <c r="BT179" s="26">
        <f t="shared" si="209"/>
        <v>67.365000000000236</v>
      </c>
      <c r="BU179" s="22">
        <v>0</v>
      </c>
      <c r="BV179" s="22">
        <f t="shared" si="210"/>
        <v>48245.994949762709</v>
      </c>
      <c r="BW179" s="22">
        <f t="shared" si="211"/>
        <v>48178.629949762719</v>
      </c>
      <c r="BX179" s="32">
        <f t="shared" si="212"/>
        <v>4.8891953848384163E-2</v>
      </c>
      <c r="BY179" s="32">
        <f t="shared" si="213"/>
        <v>4.901291977142759E-2</v>
      </c>
      <c r="BZ179" s="42"/>
      <c r="CA179" s="22">
        <v>991684.98481661687</v>
      </c>
      <c r="CB179" s="22">
        <v>3809.8674000000001</v>
      </c>
      <c r="CC179" s="22">
        <f t="shared" si="214"/>
        <v>987875.11741661688</v>
      </c>
      <c r="CD179" s="26">
        <f t="shared" si="215"/>
        <v>67.365000000000236</v>
      </c>
      <c r="CE179" s="22">
        <v>0</v>
      </c>
      <c r="CF179" s="22">
        <f t="shared" si="216"/>
        <v>53142.947130674263</v>
      </c>
      <c r="CG179" s="22">
        <f t="shared" si="217"/>
        <v>53075.582130674273</v>
      </c>
      <c r="CH179" s="32">
        <f t="shared" si="218"/>
        <v>5.3588536626377879E-2</v>
      </c>
      <c r="CI179" s="32">
        <f t="shared" si="219"/>
        <v>5.3727015889894807E-2</v>
      </c>
      <c r="CJ179" s="42"/>
      <c r="CK179" s="22">
        <v>990551.63700138568</v>
      </c>
      <c r="CL179" s="22">
        <v>3809.8674000000001</v>
      </c>
      <c r="CM179" s="22">
        <f t="shared" si="220"/>
        <v>986741.76960138569</v>
      </c>
      <c r="CN179" s="26">
        <f t="shared" si="221"/>
        <v>67.365000000000236</v>
      </c>
      <c r="CO179" s="22">
        <v>0</v>
      </c>
      <c r="CP179" s="22">
        <f t="shared" si="222"/>
        <v>52009.599315443076</v>
      </c>
      <c r="CQ179" s="22">
        <f t="shared" si="223"/>
        <v>51942.234315443086</v>
      </c>
      <c r="CR179" s="32">
        <f t="shared" si="224"/>
        <v>5.2505692154411449E-2</v>
      </c>
      <c r="CS179" s="32">
        <f t="shared" si="225"/>
        <v>5.2640149546346056E-2</v>
      </c>
      <c r="CT179" s="42"/>
      <c r="CU179" s="22">
        <v>992818.33263184782</v>
      </c>
      <c r="CV179" s="22">
        <v>3809.8674000000001</v>
      </c>
      <c r="CW179" s="22">
        <f t="shared" si="226"/>
        <v>989008.46523184783</v>
      </c>
      <c r="CX179" s="26">
        <f t="shared" si="227"/>
        <v>67.365000000000236</v>
      </c>
      <c r="CY179" s="22">
        <v>0</v>
      </c>
      <c r="CZ179" s="22">
        <f t="shared" si="228"/>
        <v>54276.294945905218</v>
      </c>
      <c r="DA179" s="22">
        <f t="shared" si="229"/>
        <v>54208.929945905227</v>
      </c>
      <c r="DB179" s="32">
        <f t="shared" si="230"/>
        <v>5.4668908864751689E-2</v>
      </c>
      <c r="DC179" s="32">
        <f t="shared" si="231"/>
        <v>5.4811391258615089E-2</v>
      </c>
      <c r="DD179" s="42"/>
      <c r="DE179" s="22">
        <v>992818.33263184782</v>
      </c>
      <c r="DF179" s="22">
        <v>3809.8674000000001</v>
      </c>
      <c r="DG179" s="22">
        <f t="shared" si="232"/>
        <v>989008.46523184783</v>
      </c>
      <c r="DH179" s="26">
        <f t="shared" si="233"/>
        <v>67.365000000000236</v>
      </c>
      <c r="DI179" s="22">
        <v>0</v>
      </c>
      <c r="DJ179" s="22">
        <f t="shared" si="234"/>
        <v>54276.294945905218</v>
      </c>
      <c r="DK179" s="22">
        <f t="shared" si="235"/>
        <v>54208.929945905227</v>
      </c>
      <c r="DL179" s="32">
        <f t="shared" si="236"/>
        <v>5.4668908864751689E-2</v>
      </c>
      <c r="DM179" s="32">
        <f t="shared" si="237"/>
        <v>5.4811391258615089E-2</v>
      </c>
      <c r="DN179" s="42"/>
      <c r="DO179" s="22">
        <v>992818.33263184782</v>
      </c>
      <c r="DP179" s="22">
        <v>3809.8674000000001</v>
      </c>
      <c r="DQ179" s="22">
        <f t="shared" si="238"/>
        <v>989008.46523184783</v>
      </c>
      <c r="DR179" s="26">
        <f t="shared" si="239"/>
        <v>67.365000000000236</v>
      </c>
      <c r="DS179" s="22">
        <v>0</v>
      </c>
      <c r="DT179" s="22">
        <f t="shared" si="240"/>
        <v>54276.294945905218</v>
      </c>
      <c r="DU179" s="22">
        <f t="shared" si="241"/>
        <v>54208.929945905227</v>
      </c>
      <c r="DV179" s="32">
        <f t="shared" si="242"/>
        <v>5.4668908864751689E-2</v>
      </c>
      <c r="DW179" s="32">
        <f t="shared" si="243"/>
        <v>5.4811391258615089E-2</v>
      </c>
      <c r="DX179" s="42"/>
      <c r="DY179" s="22">
        <v>992818.33263184782</v>
      </c>
      <c r="DZ179" s="22">
        <v>3809.8674000000001</v>
      </c>
      <c r="EA179" s="22">
        <f t="shared" si="244"/>
        <v>989008.46523184783</v>
      </c>
      <c r="EB179" s="26">
        <f t="shared" si="245"/>
        <v>67.365000000000236</v>
      </c>
      <c r="EC179" s="22">
        <v>0</v>
      </c>
      <c r="ED179" s="22">
        <f t="shared" si="246"/>
        <v>54276.294945905218</v>
      </c>
      <c r="EE179" s="22">
        <f t="shared" si="247"/>
        <v>54208.929945905227</v>
      </c>
      <c r="EF179" s="32">
        <f t="shared" si="248"/>
        <v>5.4668908864751689E-2</v>
      </c>
      <c r="EG179" s="32">
        <f t="shared" si="249"/>
        <v>5.4811391258615089E-2</v>
      </c>
      <c r="EH179" s="42"/>
      <c r="EI179" s="45">
        <v>0</v>
      </c>
    </row>
    <row r="180" spans="1:139" x14ac:dyDescent="0.3">
      <c r="A180" s="20">
        <v>8912014</v>
      </c>
      <c r="B180" s="20" t="s">
        <v>96</v>
      </c>
      <c r="C180" s="21">
        <v>189</v>
      </c>
      <c r="D180" s="22">
        <v>989929.91482076934</v>
      </c>
      <c r="E180" s="22">
        <v>5468.8368999999993</v>
      </c>
      <c r="F180" s="22">
        <f t="shared" si="171"/>
        <v>984461.07792076934</v>
      </c>
      <c r="G180" s="11"/>
      <c r="H180" s="34">
        <v>189</v>
      </c>
      <c r="I180" s="22">
        <v>1047678.6374705124</v>
      </c>
      <c r="J180" s="22">
        <v>5681.2543999999998</v>
      </c>
      <c r="K180" s="22">
        <f t="shared" si="172"/>
        <v>1041997.3830705124</v>
      </c>
      <c r="L180" s="26">
        <f t="shared" si="173"/>
        <v>212.41750000000047</v>
      </c>
      <c r="M180" s="22">
        <v>0</v>
      </c>
      <c r="N180" s="22">
        <f t="shared" si="174"/>
        <v>57748.722649743082</v>
      </c>
      <c r="O180" s="22">
        <f t="shared" si="175"/>
        <v>57536.305149743101</v>
      </c>
      <c r="P180" s="32">
        <f t="shared" si="176"/>
        <v>5.5120645381459783E-2</v>
      </c>
      <c r="Q180" s="32">
        <f t="shared" si="177"/>
        <v>5.5217322120519753E-2</v>
      </c>
      <c r="R180" s="11"/>
      <c r="S180" s="22">
        <v>1047678.6374705124</v>
      </c>
      <c r="T180" s="22">
        <v>5681.2543999999998</v>
      </c>
      <c r="U180" s="22">
        <f t="shared" si="178"/>
        <v>1041997.3830705124</v>
      </c>
      <c r="V180" s="26">
        <f t="shared" si="179"/>
        <v>212.41750000000047</v>
      </c>
      <c r="W180" s="22">
        <v>0</v>
      </c>
      <c r="X180" s="22">
        <f t="shared" si="180"/>
        <v>57748.722649743082</v>
      </c>
      <c r="Y180" s="22">
        <f t="shared" si="181"/>
        <v>57536.305149743101</v>
      </c>
      <c r="Z180" s="32">
        <f t="shared" si="182"/>
        <v>5.5120645381459783E-2</v>
      </c>
      <c r="AA180" s="32">
        <f t="shared" si="183"/>
        <v>5.5217322120519753E-2</v>
      </c>
      <c r="AB180" s="42"/>
      <c r="AC180" s="22">
        <v>1047678.6374705124</v>
      </c>
      <c r="AD180" s="22">
        <v>5681.2543999999998</v>
      </c>
      <c r="AE180" s="22">
        <f t="shared" si="184"/>
        <v>1041997.3830705124</v>
      </c>
      <c r="AF180" s="26">
        <f t="shared" si="185"/>
        <v>212.41750000000047</v>
      </c>
      <c r="AG180" s="22">
        <v>0</v>
      </c>
      <c r="AH180" s="22">
        <f t="shared" si="186"/>
        <v>57748.722649743082</v>
      </c>
      <c r="AI180" s="22">
        <f t="shared" si="187"/>
        <v>57536.305149743101</v>
      </c>
      <c r="AJ180" s="32">
        <f t="shared" si="188"/>
        <v>5.5120645381459783E-2</v>
      </c>
      <c r="AK180" s="32">
        <f t="shared" si="189"/>
        <v>5.5217322120519753E-2</v>
      </c>
      <c r="AL180" s="11"/>
      <c r="AM180" s="22">
        <v>1047678.6374705124</v>
      </c>
      <c r="AN180" s="22">
        <v>5681.2543999999998</v>
      </c>
      <c r="AO180" s="22">
        <f t="shared" si="190"/>
        <v>1041997.3830705124</v>
      </c>
      <c r="AP180" s="26">
        <f t="shared" si="191"/>
        <v>212.41750000000047</v>
      </c>
      <c r="AQ180" s="22">
        <v>0</v>
      </c>
      <c r="AR180" s="22">
        <f t="shared" si="192"/>
        <v>57748.722649743082</v>
      </c>
      <c r="AS180" s="22">
        <f t="shared" si="193"/>
        <v>57536.305149743101</v>
      </c>
      <c r="AT180" s="32">
        <f t="shared" si="194"/>
        <v>5.5120645381459783E-2</v>
      </c>
      <c r="AU180" s="32">
        <f t="shared" si="195"/>
        <v>5.5217322120519753E-2</v>
      </c>
      <c r="AV180" s="42"/>
      <c r="AW180" s="22">
        <v>1047678.6374705124</v>
      </c>
      <c r="AX180" s="22">
        <v>5681.2543999999998</v>
      </c>
      <c r="AY180" s="22">
        <f t="shared" si="196"/>
        <v>1041997.3830705124</v>
      </c>
      <c r="AZ180" s="26">
        <f t="shared" si="197"/>
        <v>212.41750000000047</v>
      </c>
      <c r="BA180" s="22">
        <v>0</v>
      </c>
      <c r="BB180" s="22">
        <f t="shared" si="198"/>
        <v>57748.722649743082</v>
      </c>
      <c r="BC180" s="22">
        <f t="shared" si="199"/>
        <v>57536.305149743101</v>
      </c>
      <c r="BD180" s="32">
        <f t="shared" si="200"/>
        <v>5.5120645381459783E-2</v>
      </c>
      <c r="BE180" s="32">
        <f t="shared" si="201"/>
        <v>5.5217322120519753E-2</v>
      </c>
      <c r="BF180" s="11"/>
      <c r="BG180" s="22">
        <v>1047678.6374705124</v>
      </c>
      <c r="BH180" s="22">
        <v>5681.2543999999998</v>
      </c>
      <c r="BI180" s="22">
        <f t="shared" si="202"/>
        <v>1041997.3830705124</v>
      </c>
      <c r="BJ180" s="26">
        <f t="shared" si="203"/>
        <v>212.41750000000047</v>
      </c>
      <c r="BK180" s="22">
        <v>0</v>
      </c>
      <c r="BL180" s="22">
        <f t="shared" si="204"/>
        <v>57748.722649743082</v>
      </c>
      <c r="BM180" s="22">
        <f t="shared" si="205"/>
        <v>57536.305149743101</v>
      </c>
      <c r="BN180" s="32">
        <f t="shared" si="206"/>
        <v>5.5120645381459783E-2</v>
      </c>
      <c r="BO180" s="32">
        <f t="shared" si="207"/>
        <v>5.5217322120519753E-2</v>
      </c>
      <c r="BP180" s="42"/>
      <c r="BQ180" s="22">
        <v>1040919.2669372833</v>
      </c>
      <c r="BR180" s="22">
        <v>5681.2543999999998</v>
      </c>
      <c r="BS180" s="22">
        <f t="shared" si="208"/>
        <v>1035238.0125372834</v>
      </c>
      <c r="BT180" s="26">
        <f t="shared" si="209"/>
        <v>212.41750000000047</v>
      </c>
      <c r="BU180" s="22">
        <v>0</v>
      </c>
      <c r="BV180" s="22">
        <f t="shared" si="210"/>
        <v>50989.352116513997</v>
      </c>
      <c r="BW180" s="22">
        <f t="shared" si="211"/>
        <v>50776.934616514016</v>
      </c>
      <c r="BX180" s="32">
        <f t="shared" si="212"/>
        <v>4.8984924898682052E-2</v>
      </c>
      <c r="BY180" s="32">
        <f t="shared" si="213"/>
        <v>4.9048560815559618E-2</v>
      </c>
      <c r="BZ180" s="42"/>
      <c r="CA180" s="22">
        <v>1046413.6705774488</v>
      </c>
      <c r="CB180" s="22">
        <v>5681.2543999999998</v>
      </c>
      <c r="CC180" s="22">
        <f t="shared" si="214"/>
        <v>1040732.4161774488</v>
      </c>
      <c r="CD180" s="26">
        <f t="shared" si="215"/>
        <v>212.41750000000047</v>
      </c>
      <c r="CE180" s="22">
        <v>0</v>
      </c>
      <c r="CF180" s="22">
        <f t="shared" si="216"/>
        <v>56483.755756679457</v>
      </c>
      <c r="CG180" s="22">
        <f t="shared" si="217"/>
        <v>56271.338256679475</v>
      </c>
      <c r="CH180" s="32">
        <f t="shared" si="218"/>
        <v>5.397841919009877E-2</v>
      </c>
      <c r="CI180" s="32">
        <f t="shared" si="219"/>
        <v>5.4068978136917183E-2</v>
      </c>
      <c r="CJ180" s="42"/>
      <c r="CK180" s="22">
        <v>1045148.7036843852</v>
      </c>
      <c r="CL180" s="22">
        <v>5681.2543999999998</v>
      </c>
      <c r="CM180" s="22">
        <f t="shared" si="220"/>
        <v>1039467.4492843852</v>
      </c>
      <c r="CN180" s="26">
        <f t="shared" si="221"/>
        <v>212.41750000000047</v>
      </c>
      <c r="CO180" s="22">
        <v>0</v>
      </c>
      <c r="CP180" s="22">
        <f t="shared" si="222"/>
        <v>55218.788863615831</v>
      </c>
      <c r="CQ180" s="22">
        <f t="shared" si="223"/>
        <v>55006.37136361585</v>
      </c>
      <c r="CR180" s="32">
        <f t="shared" si="224"/>
        <v>5.2833428074834834E-2</v>
      </c>
      <c r="CS180" s="32">
        <f t="shared" si="225"/>
        <v>5.2917839227658969E-2</v>
      </c>
      <c r="CT180" s="42"/>
      <c r="CU180" s="22">
        <v>1047678.6374705124</v>
      </c>
      <c r="CV180" s="22">
        <v>5681.2543999999998</v>
      </c>
      <c r="CW180" s="22">
        <f t="shared" si="226"/>
        <v>1041997.3830705124</v>
      </c>
      <c r="CX180" s="26">
        <f t="shared" si="227"/>
        <v>212.41750000000047</v>
      </c>
      <c r="CY180" s="22">
        <v>0</v>
      </c>
      <c r="CZ180" s="22">
        <f t="shared" si="228"/>
        <v>57748.722649743082</v>
      </c>
      <c r="DA180" s="22">
        <f t="shared" si="229"/>
        <v>57536.305149743101</v>
      </c>
      <c r="DB180" s="32">
        <f t="shared" si="230"/>
        <v>5.5120645381459783E-2</v>
      </c>
      <c r="DC180" s="32">
        <f t="shared" si="231"/>
        <v>5.5217322120519753E-2</v>
      </c>
      <c r="DD180" s="42"/>
      <c r="DE180" s="22">
        <v>1047678.6374705124</v>
      </c>
      <c r="DF180" s="22">
        <v>5681.2543999999998</v>
      </c>
      <c r="DG180" s="22">
        <f t="shared" si="232"/>
        <v>1041997.3830705124</v>
      </c>
      <c r="DH180" s="26">
        <f t="shared" si="233"/>
        <v>212.41750000000047</v>
      </c>
      <c r="DI180" s="22">
        <v>0</v>
      </c>
      <c r="DJ180" s="22">
        <f t="shared" si="234"/>
        <v>57748.722649743082</v>
      </c>
      <c r="DK180" s="22">
        <f t="shared" si="235"/>
        <v>57536.305149743101</v>
      </c>
      <c r="DL180" s="32">
        <f t="shared" si="236"/>
        <v>5.5120645381459783E-2</v>
      </c>
      <c r="DM180" s="32">
        <f t="shared" si="237"/>
        <v>5.5217322120519753E-2</v>
      </c>
      <c r="DN180" s="42"/>
      <c r="DO180" s="22">
        <v>1047678.6374705124</v>
      </c>
      <c r="DP180" s="22">
        <v>5681.2543999999998</v>
      </c>
      <c r="DQ180" s="22">
        <f t="shared" si="238"/>
        <v>1041997.3830705124</v>
      </c>
      <c r="DR180" s="26">
        <f t="shared" si="239"/>
        <v>212.41750000000047</v>
      </c>
      <c r="DS180" s="22">
        <v>0</v>
      </c>
      <c r="DT180" s="22">
        <f t="shared" si="240"/>
        <v>57748.722649743082</v>
      </c>
      <c r="DU180" s="22">
        <f t="shared" si="241"/>
        <v>57536.305149743101</v>
      </c>
      <c r="DV180" s="32">
        <f t="shared" si="242"/>
        <v>5.5120645381459783E-2</v>
      </c>
      <c r="DW180" s="32">
        <f t="shared" si="243"/>
        <v>5.5217322120519753E-2</v>
      </c>
      <c r="DX180" s="42"/>
      <c r="DY180" s="22">
        <v>1047678.6374705124</v>
      </c>
      <c r="DZ180" s="22">
        <v>5681.2543999999998</v>
      </c>
      <c r="EA180" s="22">
        <f t="shared" si="244"/>
        <v>1041997.3830705124</v>
      </c>
      <c r="EB180" s="26">
        <f t="shared" si="245"/>
        <v>212.41750000000047</v>
      </c>
      <c r="EC180" s="22">
        <v>0</v>
      </c>
      <c r="ED180" s="22">
        <f t="shared" si="246"/>
        <v>57748.722649743082</v>
      </c>
      <c r="EE180" s="22">
        <f t="shared" si="247"/>
        <v>57536.305149743101</v>
      </c>
      <c r="EF180" s="32">
        <f t="shared" si="248"/>
        <v>5.5120645381459783E-2</v>
      </c>
      <c r="EG180" s="32">
        <f t="shared" si="249"/>
        <v>5.5217322120519753E-2</v>
      </c>
      <c r="EH180" s="42"/>
      <c r="EI180" s="45">
        <v>0</v>
      </c>
    </row>
    <row r="181" spans="1:139" x14ac:dyDescent="0.3">
      <c r="A181" s="20">
        <v>8912015</v>
      </c>
      <c r="B181" s="20" t="s">
        <v>127</v>
      </c>
      <c r="C181" s="21">
        <v>394</v>
      </c>
      <c r="D181" s="22">
        <v>1797216.5579213751</v>
      </c>
      <c r="E181" s="22">
        <v>9622.2066999999988</v>
      </c>
      <c r="F181" s="22">
        <f t="shared" si="171"/>
        <v>1787594.3512213752</v>
      </c>
      <c r="G181" s="11"/>
      <c r="H181" s="34">
        <v>394</v>
      </c>
      <c r="I181" s="22">
        <v>1898834.9708735263</v>
      </c>
      <c r="J181" s="22">
        <v>10632.806399999999</v>
      </c>
      <c r="K181" s="22">
        <f t="shared" si="172"/>
        <v>1888202.1644735264</v>
      </c>
      <c r="L181" s="26">
        <f t="shared" si="173"/>
        <v>1010.5997000000007</v>
      </c>
      <c r="M181" s="22">
        <v>0</v>
      </c>
      <c r="N181" s="22">
        <f t="shared" si="174"/>
        <v>101618.41295215115</v>
      </c>
      <c r="O181" s="22">
        <f t="shared" si="175"/>
        <v>100607.81325215125</v>
      </c>
      <c r="P181" s="32">
        <f t="shared" si="176"/>
        <v>5.3516189932716139E-2</v>
      </c>
      <c r="Q181" s="32">
        <f t="shared" si="177"/>
        <v>5.3282331280561257E-2</v>
      </c>
      <c r="R181" s="11"/>
      <c r="S181" s="22">
        <v>1898834.9708735263</v>
      </c>
      <c r="T181" s="22">
        <v>10632.806399999999</v>
      </c>
      <c r="U181" s="22">
        <f t="shared" si="178"/>
        <v>1888202.1644735264</v>
      </c>
      <c r="V181" s="26">
        <f t="shared" si="179"/>
        <v>1010.5997000000007</v>
      </c>
      <c r="W181" s="22">
        <v>0</v>
      </c>
      <c r="X181" s="22">
        <f t="shared" si="180"/>
        <v>101618.41295215115</v>
      </c>
      <c r="Y181" s="22">
        <f t="shared" si="181"/>
        <v>100607.81325215125</v>
      </c>
      <c r="Z181" s="32">
        <f t="shared" si="182"/>
        <v>5.3516189932716139E-2</v>
      </c>
      <c r="AA181" s="32">
        <f t="shared" si="183"/>
        <v>5.3282331280561257E-2</v>
      </c>
      <c r="AB181" s="42"/>
      <c r="AC181" s="22">
        <v>1898834.9708735263</v>
      </c>
      <c r="AD181" s="22">
        <v>10632.806399999999</v>
      </c>
      <c r="AE181" s="22">
        <f t="shared" si="184"/>
        <v>1888202.1644735264</v>
      </c>
      <c r="AF181" s="26">
        <f t="shared" si="185"/>
        <v>1010.5997000000007</v>
      </c>
      <c r="AG181" s="22">
        <v>0</v>
      </c>
      <c r="AH181" s="22">
        <f t="shared" si="186"/>
        <v>101618.41295215115</v>
      </c>
      <c r="AI181" s="22">
        <f t="shared" si="187"/>
        <v>100607.81325215125</v>
      </c>
      <c r="AJ181" s="32">
        <f t="shared" si="188"/>
        <v>5.3516189932716139E-2</v>
      </c>
      <c r="AK181" s="32">
        <f t="shared" si="189"/>
        <v>5.3282331280561257E-2</v>
      </c>
      <c r="AL181" s="11"/>
      <c r="AM181" s="22">
        <v>1898834.9708735263</v>
      </c>
      <c r="AN181" s="22">
        <v>10632.806399999999</v>
      </c>
      <c r="AO181" s="22">
        <f t="shared" si="190"/>
        <v>1888202.1644735264</v>
      </c>
      <c r="AP181" s="26">
        <f t="shared" si="191"/>
        <v>1010.5997000000007</v>
      </c>
      <c r="AQ181" s="22">
        <v>0</v>
      </c>
      <c r="AR181" s="22">
        <f t="shared" si="192"/>
        <v>101618.41295215115</v>
      </c>
      <c r="AS181" s="22">
        <f t="shared" si="193"/>
        <v>100607.81325215125</v>
      </c>
      <c r="AT181" s="32">
        <f t="shared" si="194"/>
        <v>5.3516189932716139E-2</v>
      </c>
      <c r="AU181" s="32">
        <f t="shared" si="195"/>
        <v>5.3282331280561257E-2</v>
      </c>
      <c r="AV181" s="42"/>
      <c r="AW181" s="22">
        <v>1898834.9708735263</v>
      </c>
      <c r="AX181" s="22">
        <v>10632.806399999999</v>
      </c>
      <c r="AY181" s="22">
        <f t="shared" si="196"/>
        <v>1888202.1644735264</v>
      </c>
      <c r="AZ181" s="26">
        <f t="shared" si="197"/>
        <v>1010.5997000000007</v>
      </c>
      <c r="BA181" s="22">
        <v>0</v>
      </c>
      <c r="BB181" s="22">
        <f t="shared" si="198"/>
        <v>101618.41295215115</v>
      </c>
      <c r="BC181" s="22">
        <f t="shared" si="199"/>
        <v>100607.81325215125</v>
      </c>
      <c r="BD181" s="32">
        <f t="shared" si="200"/>
        <v>5.3516189932716139E-2</v>
      </c>
      <c r="BE181" s="32">
        <f t="shared" si="201"/>
        <v>5.3282331280561257E-2</v>
      </c>
      <c r="BF181" s="11"/>
      <c r="BG181" s="22">
        <v>1898834.9708735263</v>
      </c>
      <c r="BH181" s="22">
        <v>10632.806399999999</v>
      </c>
      <c r="BI181" s="22">
        <f t="shared" si="202"/>
        <v>1888202.1644735264</v>
      </c>
      <c r="BJ181" s="26">
        <f t="shared" si="203"/>
        <v>1010.5997000000007</v>
      </c>
      <c r="BK181" s="22">
        <v>0</v>
      </c>
      <c r="BL181" s="22">
        <f t="shared" si="204"/>
        <v>101618.41295215115</v>
      </c>
      <c r="BM181" s="22">
        <f t="shared" si="205"/>
        <v>100607.81325215125</v>
      </c>
      <c r="BN181" s="32">
        <f t="shared" si="206"/>
        <v>5.3516189932716139E-2</v>
      </c>
      <c r="BO181" s="32">
        <f t="shared" si="207"/>
        <v>5.3282331280561257E-2</v>
      </c>
      <c r="BP181" s="42"/>
      <c r="BQ181" s="22">
        <v>1888363.5409136743</v>
      </c>
      <c r="BR181" s="22">
        <v>10632.806399999999</v>
      </c>
      <c r="BS181" s="22">
        <f t="shared" si="208"/>
        <v>1877730.7345136744</v>
      </c>
      <c r="BT181" s="26">
        <f t="shared" si="209"/>
        <v>1010.5997000000007</v>
      </c>
      <c r="BU181" s="22">
        <v>0</v>
      </c>
      <c r="BV181" s="22">
        <f t="shared" si="210"/>
        <v>91146.982992299134</v>
      </c>
      <c r="BW181" s="22">
        <f t="shared" si="211"/>
        <v>90136.38329229923</v>
      </c>
      <c r="BX181" s="32">
        <f t="shared" si="212"/>
        <v>4.8267709589541304E-2</v>
      </c>
      <c r="BY181" s="32">
        <f t="shared" si="213"/>
        <v>4.800282683536318E-2</v>
      </c>
      <c r="BZ181" s="42"/>
      <c r="CA181" s="22">
        <v>1896644.6427505286</v>
      </c>
      <c r="CB181" s="22">
        <v>10632.806399999999</v>
      </c>
      <c r="CC181" s="22">
        <f t="shared" si="214"/>
        <v>1886011.8363505288</v>
      </c>
      <c r="CD181" s="26">
        <f t="shared" si="215"/>
        <v>1010.5997000000007</v>
      </c>
      <c r="CE181" s="22">
        <v>0</v>
      </c>
      <c r="CF181" s="22">
        <f t="shared" si="216"/>
        <v>99428.084829153493</v>
      </c>
      <c r="CG181" s="22">
        <f t="shared" si="217"/>
        <v>98417.485129153589</v>
      </c>
      <c r="CH181" s="32">
        <f t="shared" si="218"/>
        <v>5.2423149064424697E-2</v>
      </c>
      <c r="CI181" s="32">
        <f t="shared" si="219"/>
        <v>5.2182856561278759E-2</v>
      </c>
      <c r="CJ181" s="42"/>
      <c r="CK181" s="22">
        <v>1894454.314627531</v>
      </c>
      <c r="CL181" s="22">
        <v>10632.806399999999</v>
      </c>
      <c r="CM181" s="22">
        <f t="shared" si="220"/>
        <v>1883821.5082275311</v>
      </c>
      <c r="CN181" s="26">
        <f t="shared" si="221"/>
        <v>1010.5997000000007</v>
      </c>
      <c r="CO181" s="22">
        <v>0</v>
      </c>
      <c r="CP181" s="22">
        <f t="shared" si="222"/>
        <v>97237.756706155837</v>
      </c>
      <c r="CQ181" s="22">
        <f t="shared" si="223"/>
        <v>96227.157006155932</v>
      </c>
      <c r="CR181" s="32">
        <f t="shared" si="224"/>
        <v>5.1327580694535656E-2</v>
      </c>
      <c r="CS181" s="32">
        <f t="shared" si="225"/>
        <v>5.1080825113147321E-2</v>
      </c>
      <c r="CT181" s="42"/>
      <c r="CU181" s="22">
        <v>1898834.9708735263</v>
      </c>
      <c r="CV181" s="22">
        <v>10632.806399999999</v>
      </c>
      <c r="CW181" s="22">
        <f t="shared" si="226"/>
        <v>1888202.1644735264</v>
      </c>
      <c r="CX181" s="26">
        <f t="shared" si="227"/>
        <v>1010.5997000000007</v>
      </c>
      <c r="CY181" s="22">
        <v>0</v>
      </c>
      <c r="CZ181" s="22">
        <f t="shared" si="228"/>
        <v>101618.41295215115</v>
      </c>
      <c r="DA181" s="22">
        <f t="shared" si="229"/>
        <v>100607.81325215125</v>
      </c>
      <c r="DB181" s="32">
        <f t="shared" si="230"/>
        <v>5.3516189932716139E-2</v>
      </c>
      <c r="DC181" s="32">
        <f t="shared" si="231"/>
        <v>5.3282331280561257E-2</v>
      </c>
      <c r="DD181" s="42"/>
      <c r="DE181" s="22">
        <v>1898834.9708735263</v>
      </c>
      <c r="DF181" s="22">
        <v>10632.806399999999</v>
      </c>
      <c r="DG181" s="22">
        <f t="shared" si="232"/>
        <v>1888202.1644735264</v>
      </c>
      <c r="DH181" s="26">
        <f t="shared" si="233"/>
        <v>1010.5997000000007</v>
      </c>
      <c r="DI181" s="22">
        <v>0</v>
      </c>
      <c r="DJ181" s="22">
        <f t="shared" si="234"/>
        <v>101618.41295215115</v>
      </c>
      <c r="DK181" s="22">
        <f t="shared" si="235"/>
        <v>100607.81325215125</v>
      </c>
      <c r="DL181" s="32">
        <f t="shared" si="236"/>
        <v>5.3516189932716139E-2</v>
      </c>
      <c r="DM181" s="32">
        <f t="shared" si="237"/>
        <v>5.3282331280561257E-2</v>
      </c>
      <c r="DN181" s="42"/>
      <c r="DO181" s="22">
        <v>1898834.9708735263</v>
      </c>
      <c r="DP181" s="22">
        <v>10632.806399999999</v>
      </c>
      <c r="DQ181" s="22">
        <f t="shared" si="238"/>
        <v>1888202.1644735264</v>
      </c>
      <c r="DR181" s="26">
        <f t="shared" si="239"/>
        <v>1010.5997000000007</v>
      </c>
      <c r="DS181" s="22">
        <v>0</v>
      </c>
      <c r="DT181" s="22">
        <f t="shared" si="240"/>
        <v>101618.41295215115</v>
      </c>
      <c r="DU181" s="22">
        <f t="shared" si="241"/>
        <v>100607.81325215125</v>
      </c>
      <c r="DV181" s="32">
        <f t="shared" si="242"/>
        <v>5.3516189932716139E-2</v>
      </c>
      <c r="DW181" s="32">
        <f t="shared" si="243"/>
        <v>5.3282331280561257E-2</v>
      </c>
      <c r="DX181" s="42"/>
      <c r="DY181" s="22">
        <v>1898834.9708735263</v>
      </c>
      <c r="DZ181" s="22">
        <v>10632.806399999999</v>
      </c>
      <c r="EA181" s="22">
        <f t="shared" si="244"/>
        <v>1888202.1644735264</v>
      </c>
      <c r="EB181" s="26">
        <f t="shared" si="245"/>
        <v>1010.5997000000007</v>
      </c>
      <c r="EC181" s="22">
        <v>0</v>
      </c>
      <c r="ED181" s="22">
        <f t="shared" si="246"/>
        <v>101618.41295215115</v>
      </c>
      <c r="EE181" s="22">
        <f t="shared" si="247"/>
        <v>100607.81325215125</v>
      </c>
      <c r="EF181" s="32">
        <f t="shared" si="248"/>
        <v>5.3516189932716139E-2</v>
      </c>
      <c r="EG181" s="32">
        <f t="shared" si="249"/>
        <v>5.3282331280561257E-2</v>
      </c>
      <c r="EH181" s="42"/>
      <c r="EI181" s="45">
        <v>0</v>
      </c>
    </row>
    <row r="182" spans="1:139" x14ac:dyDescent="0.3">
      <c r="A182" s="20">
        <v>8912016</v>
      </c>
      <c r="B182" s="20" t="s">
        <v>99</v>
      </c>
      <c r="C182" s="21">
        <v>245</v>
      </c>
      <c r="D182" s="22">
        <v>1146166.2687427716</v>
      </c>
      <c r="E182" s="22">
        <v>6947.7759999999998</v>
      </c>
      <c r="F182" s="22">
        <f t="shared" si="171"/>
        <v>1139218.4927427715</v>
      </c>
      <c r="G182" s="11"/>
      <c r="H182" s="34">
        <v>245</v>
      </c>
      <c r="I182" s="22">
        <v>1210075.8260841609</v>
      </c>
      <c r="J182" s="22">
        <v>7244.9023999999999</v>
      </c>
      <c r="K182" s="22">
        <f t="shared" si="172"/>
        <v>1202830.9236841609</v>
      </c>
      <c r="L182" s="26">
        <f t="shared" si="173"/>
        <v>297.1264000000001</v>
      </c>
      <c r="M182" s="22">
        <v>0</v>
      </c>
      <c r="N182" s="22">
        <f t="shared" si="174"/>
        <v>63909.557341389358</v>
      </c>
      <c r="O182" s="22">
        <f t="shared" si="175"/>
        <v>63612.430941389408</v>
      </c>
      <c r="P182" s="32">
        <f t="shared" si="176"/>
        <v>5.2814506300983194E-2</v>
      </c>
      <c r="Q182" s="32">
        <f t="shared" si="177"/>
        <v>5.2885596544650151E-2</v>
      </c>
      <c r="R182" s="11"/>
      <c r="S182" s="22">
        <v>1210075.8260841609</v>
      </c>
      <c r="T182" s="22">
        <v>7244.9023999999999</v>
      </c>
      <c r="U182" s="22">
        <f t="shared" si="178"/>
        <v>1202830.9236841609</v>
      </c>
      <c r="V182" s="26">
        <f t="shared" si="179"/>
        <v>297.1264000000001</v>
      </c>
      <c r="W182" s="22">
        <v>0</v>
      </c>
      <c r="X182" s="22">
        <f t="shared" si="180"/>
        <v>63909.557341389358</v>
      </c>
      <c r="Y182" s="22">
        <f t="shared" si="181"/>
        <v>63612.430941389408</v>
      </c>
      <c r="Z182" s="32">
        <f t="shared" si="182"/>
        <v>5.2814506300983194E-2</v>
      </c>
      <c r="AA182" s="32">
        <f t="shared" si="183"/>
        <v>5.2885596544650151E-2</v>
      </c>
      <c r="AB182" s="42"/>
      <c r="AC182" s="22">
        <v>1210075.8260841609</v>
      </c>
      <c r="AD182" s="22">
        <v>7244.9023999999999</v>
      </c>
      <c r="AE182" s="22">
        <f t="shared" si="184"/>
        <v>1202830.9236841609</v>
      </c>
      <c r="AF182" s="26">
        <f t="shared" si="185"/>
        <v>297.1264000000001</v>
      </c>
      <c r="AG182" s="22">
        <v>0</v>
      </c>
      <c r="AH182" s="22">
        <f t="shared" si="186"/>
        <v>63909.557341389358</v>
      </c>
      <c r="AI182" s="22">
        <f t="shared" si="187"/>
        <v>63612.430941389408</v>
      </c>
      <c r="AJ182" s="32">
        <f t="shared" si="188"/>
        <v>5.2814506300983194E-2</v>
      </c>
      <c r="AK182" s="32">
        <f t="shared" si="189"/>
        <v>5.2885596544650151E-2</v>
      </c>
      <c r="AL182" s="11"/>
      <c r="AM182" s="22">
        <v>1210075.8260841609</v>
      </c>
      <c r="AN182" s="22">
        <v>7244.9023999999999</v>
      </c>
      <c r="AO182" s="22">
        <f t="shared" si="190"/>
        <v>1202830.9236841609</v>
      </c>
      <c r="AP182" s="26">
        <f t="shared" si="191"/>
        <v>297.1264000000001</v>
      </c>
      <c r="AQ182" s="22">
        <v>0</v>
      </c>
      <c r="AR182" s="22">
        <f t="shared" si="192"/>
        <v>63909.557341389358</v>
      </c>
      <c r="AS182" s="22">
        <f t="shared" si="193"/>
        <v>63612.430941389408</v>
      </c>
      <c r="AT182" s="32">
        <f t="shared" si="194"/>
        <v>5.2814506300983194E-2</v>
      </c>
      <c r="AU182" s="32">
        <f t="shared" si="195"/>
        <v>5.2885596544650151E-2</v>
      </c>
      <c r="AV182" s="42"/>
      <c r="AW182" s="22">
        <v>1210075.8260841609</v>
      </c>
      <c r="AX182" s="22">
        <v>7244.9023999999999</v>
      </c>
      <c r="AY182" s="22">
        <f t="shared" si="196"/>
        <v>1202830.9236841609</v>
      </c>
      <c r="AZ182" s="26">
        <f t="shared" si="197"/>
        <v>297.1264000000001</v>
      </c>
      <c r="BA182" s="22">
        <v>0</v>
      </c>
      <c r="BB182" s="22">
        <f t="shared" si="198"/>
        <v>63909.557341389358</v>
      </c>
      <c r="BC182" s="22">
        <f t="shared" si="199"/>
        <v>63612.430941389408</v>
      </c>
      <c r="BD182" s="32">
        <f t="shared" si="200"/>
        <v>5.2814506300983194E-2</v>
      </c>
      <c r="BE182" s="32">
        <f t="shared" si="201"/>
        <v>5.2885596544650151E-2</v>
      </c>
      <c r="BF182" s="11"/>
      <c r="BG182" s="22">
        <v>1210075.8260841609</v>
      </c>
      <c r="BH182" s="22">
        <v>7244.9023999999999</v>
      </c>
      <c r="BI182" s="22">
        <f t="shared" si="202"/>
        <v>1202830.9236841609</v>
      </c>
      <c r="BJ182" s="26">
        <f t="shared" si="203"/>
        <v>297.1264000000001</v>
      </c>
      <c r="BK182" s="22">
        <v>0</v>
      </c>
      <c r="BL182" s="22">
        <f t="shared" si="204"/>
        <v>63909.557341389358</v>
      </c>
      <c r="BM182" s="22">
        <f t="shared" si="205"/>
        <v>63612.430941389408</v>
      </c>
      <c r="BN182" s="32">
        <f t="shared" si="206"/>
        <v>5.2814506300983194E-2</v>
      </c>
      <c r="BO182" s="32">
        <f t="shared" si="207"/>
        <v>5.2885596544650151E-2</v>
      </c>
      <c r="BP182" s="42"/>
      <c r="BQ182" s="22">
        <v>1204059.9288883721</v>
      </c>
      <c r="BR182" s="22">
        <v>7244.9023999999999</v>
      </c>
      <c r="BS182" s="22">
        <f t="shared" si="208"/>
        <v>1196815.0264883721</v>
      </c>
      <c r="BT182" s="26">
        <f t="shared" si="209"/>
        <v>297.1264000000001</v>
      </c>
      <c r="BU182" s="22">
        <v>0</v>
      </c>
      <c r="BV182" s="22">
        <f t="shared" si="210"/>
        <v>57893.660145600559</v>
      </c>
      <c r="BW182" s="22">
        <f t="shared" si="211"/>
        <v>57596.533745600609</v>
      </c>
      <c r="BX182" s="32">
        <f t="shared" si="212"/>
        <v>4.8082042061685329E-2</v>
      </c>
      <c r="BY182" s="32">
        <f t="shared" si="213"/>
        <v>4.8124841743169909E-2</v>
      </c>
      <c r="BZ182" s="42"/>
      <c r="CA182" s="22">
        <v>1208738.5174732246</v>
      </c>
      <c r="CB182" s="22">
        <v>7244.9023999999999</v>
      </c>
      <c r="CC182" s="22">
        <f t="shared" si="214"/>
        <v>1201493.6150732245</v>
      </c>
      <c r="CD182" s="26">
        <f t="shared" si="215"/>
        <v>297.1264000000001</v>
      </c>
      <c r="CE182" s="22">
        <v>0</v>
      </c>
      <c r="CF182" s="22">
        <f t="shared" si="216"/>
        <v>62572.248730452964</v>
      </c>
      <c r="CG182" s="22">
        <f t="shared" si="217"/>
        <v>62275.122330453014</v>
      </c>
      <c r="CH182" s="32">
        <f t="shared" si="218"/>
        <v>5.1766571368351416E-2</v>
      </c>
      <c r="CI182" s="32">
        <f t="shared" si="219"/>
        <v>5.1831421781344783E-2</v>
      </c>
      <c r="CJ182" s="42"/>
      <c r="CK182" s="22">
        <v>1207401.2088622879</v>
      </c>
      <c r="CL182" s="22">
        <v>7244.9023999999999</v>
      </c>
      <c r="CM182" s="22">
        <f t="shared" si="220"/>
        <v>1200156.3064622879</v>
      </c>
      <c r="CN182" s="26">
        <f t="shared" si="221"/>
        <v>297.1264000000001</v>
      </c>
      <c r="CO182" s="22">
        <v>0</v>
      </c>
      <c r="CP182" s="22">
        <f t="shared" si="222"/>
        <v>61234.940119516337</v>
      </c>
      <c r="CQ182" s="22">
        <f t="shared" si="223"/>
        <v>60937.813719516387</v>
      </c>
      <c r="CR182" s="32">
        <f t="shared" si="224"/>
        <v>5.071631506582381E-2</v>
      </c>
      <c r="CS182" s="32">
        <f t="shared" si="225"/>
        <v>5.0774897729066105E-2</v>
      </c>
      <c r="CT182" s="42"/>
      <c r="CU182" s="22">
        <v>1210075.8260841609</v>
      </c>
      <c r="CV182" s="22">
        <v>7244.9023999999999</v>
      </c>
      <c r="CW182" s="22">
        <f t="shared" si="226"/>
        <v>1202830.9236841609</v>
      </c>
      <c r="CX182" s="26">
        <f t="shared" si="227"/>
        <v>297.1264000000001</v>
      </c>
      <c r="CY182" s="22">
        <v>0</v>
      </c>
      <c r="CZ182" s="22">
        <f t="shared" si="228"/>
        <v>63909.557341389358</v>
      </c>
      <c r="DA182" s="22">
        <f t="shared" si="229"/>
        <v>63612.430941389408</v>
      </c>
      <c r="DB182" s="32">
        <f t="shared" si="230"/>
        <v>5.2814506300983194E-2</v>
      </c>
      <c r="DC182" s="32">
        <f t="shared" si="231"/>
        <v>5.2885596544650151E-2</v>
      </c>
      <c r="DD182" s="42"/>
      <c r="DE182" s="22">
        <v>1210075.8260841609</v>
      </c>
      <c r="DF182" s="22">
        <v>7244.9023999999999</v>
      </c>
      <c r="DG182" s="22">
        <f t="shared" si="232"/>
        <v>1202830.9236841609</v>
      </c>
      <c r="DH182" s="26">
        <f t="shared" si="233"/>
        <v>297.1264000000001</v>
      </c>
      <c r="DI182" s="22">
        <v>0</v>
      </c>
      <c r="DJ182" s="22">
        <f t="shared" si="234"/>
        <v>63909.557341389358</v>
      </c>
      <c r="DK182" s="22">
        <f t="shared" si="235"/>
        <v>63612.430941389408</v>
      </c>
      <c r="DL182" s="32">
        <f t="shared" si="236"/>
        <v>5.2814506300983194E-2</v>
      </c>
      <c r="DM182" s="32">
        <f t="shared" si="237"/>
        <v>5.2885596544650151E-2</v>
      </c>
      <c r="DN182" s="42"/>
      <c r="DO182" s="22">
        <v>1210075.8260841609</v>
      </c>
      <c r="DP182" s="22">
        <v>7244.9023999999999</v>
      </c>
      <c r="DQ182" s="22">
        <f t="shared" si="238"/>
        <v>1202830.9236841609</v>
      </c>
      <c r="DR182" s="26">
        <f t="shared" si="239"/>
        <v>297.1264000000001</v>
      </c>
      <c r="DS182" s="22">
        <v>0</v>
      </c>
      <c r="DT182" s="22">
        <f t="shared" si="240"/>
        <v>63909.557341389358</v>
      </c>
      <c r="DU182" s="22">
        <f t="shared" si="241"/>
        <v>63612.430941389408</v>
      </c>
      <c r="DV182" s="32">
        <f t="shared" si="242"/>
        <v>5.2814506300983194E-2</v>
      </c>
      <c r="DW182" s="32">
        <f t="shared" si="243"/>
        <v>5.2885596544650151E-2</v>
      </c>
      <c r="DX182" s="42"/>
      <c r="DY182" s="22">
        <v>1210075.8260841609</v>
      </c>
      <c r="DZ182" s="22">
        <v>7244.9023999999999</v>
      </c>
      <c r="EA182" s="22">
        <f t="shared" si="244"/>
        <v>1202830.9236841609</v>
      </c>
      <c r="EB182" s="26">
        <f t="shared" si="245"/>
        <v>297.1264000000001</v>
      </c>
      <c r="EC182" s="22">
        <v>0</v>
      </c>
      <c r="ED182" s="22">
        <f t="shared" si="246"/>
        <v>63909.557341389358</v>
      </c>
      <c r="EE182" s="22">
        <f t="shared" si="247"/>
        <v>63612.430941389408</v>
      </c>
      <c r="EF182" s="32">
        <f t="shared" si="248"/>
        <v>5.2814506300983194E-2</v>
      </c>
      <c r="EG182" s="32">
        <f t="shared" si="249"/>
        <v>5.2885596544650151E-2</v>
      </c>
      <c r="EH182" s="42"/>
      <c r="EI182" s="45">
        <v>0</v>
      </c>
    </row>
    <row r="183" spans="1:139" x14ac:dyDescent="0.3">
      <c r="A183" s="20">
        <v>8912017</v>
      </c>
      <c r="B183" s="20" t="s">
        <v>125</v>
      </c>
      <c r="C183" s="21">
        <v>186</v>
      </c>
      <c r="D183" s="22">
        <v>984617.51098008605</v>
      </c>
      <c r="E183" s="22">
        <v>4710.3999782399997</v>
      </c>
      <c r="F183" s="22">
        <f t="shared" si="171"/>
        <v>979907.11100184603</v>
      </c>
      <c r="G183" s="11"/>
      <c r="H183" s="34">
        <v>186</v>
      </c>
      <c r="I183" s="22">
        <v>1024070.5737902113</v>
      </c>
      <c r="J183" s="22">
        <v>4795.1872000000003</v>
      </c>
      <c r="K183" s="22">
        <f t="shared" si="172"/>
        <v>1019275.3865902113</v>
      </c>
      <c r="L183" s="26">
        <f t="shared" si="173"/>
        <v>84.787221760000648</v>
      </c>
      <c r="M183" s="22">
        <v>0</v>
      </c>
      <c r="N183" s="22">
        <f t="shared" si="174"/>
        <v>39453.062810125295</v>
      </c>
      <c r="O183" s="22">
        <f t="shared" si="175"/>
        <v>39368.275588365272</v>
      </c>
      <c r="P183" s="32">
        <f t="shared" si="176"/>
        <v>3.852572646834744E-2</v>
      </c>
      <c r="Q183" s="32">
        <f t="shared" si="177"/>
        <v>3.8623787159291878E-2</v>
      </c>
      <c r="R183" s="11"/>
      <c r="S183" s="22">
        <v>1024070.5737902113</v>
      </c>
      <c r="T183" s="22">
        <v>4795.1872000000003</v>
      </c>
      <c r="U183" s="22">
        <f t="shared" si="178"/>
        <v>1019275.3865902113</v>
      </c>
      <c r="V183" s="26">
        <f t="shared" si="179"/>
        <v>84.787221760000648</v>
      </c>
      <c r="W183" s="22">
        <v>0</v>
      </c>
      <c r="X183" s="22">
        <f t="shared" si="180"/>
        <v>39453.062810125295</v>
      </c>
      <c r="Y183" s="22">
        <f t="shared" si="181"/>
        <v>39368.275588365272</v>
      </c>
      <c r="Z183" s="32">
        <f t="shared" si="182"/>
        <v>3.852572646834744E-2</v>
      </c>
      <c r="AA183" s="32">
        <f t="shared" si="183"/>
        <v>3.8623787159291878E-2</v>
      </c>
      <c r="AB183" s="42"/>
      <c r="AC183" s="22">
        <v>1024070.5737902113</v>
      </c>
      <c r="AD183" s="22">
        <v>4795.1872000000003</v>
      </c>
      <c r="AE183" s="22">
        <f t="shared" si="184"/>
        <v>1019275.3865902113</v>
      </c>
      <c r="AF183" s="26">
        <f t="shared" si="185"/>
        <v>84.787221760000648</v>
      </c>
      <c r="AG183" s="22">
        <v>0</v>
      </c>
      <c r="AH183" s="22">
        <f t="shared" si="186"/>
        <v>39453.062810125295</v>
      </c>
      <c r="AI183" s="22">
        <f t="shared" si="187"/>
        <v>39368.275588365272</v>
      </c>
      <c r="AJ183" s="32">
        <f t="shared" si="188"/>
        <v>3.852572646834744E-2</v>
      </c>
      <c r="AK183" s="32">
        <f t="shared" si="189"/>
        <v>3.8623787159291878E-2</v>
      </c>
      <c r="AL183" s="11"/>
      <c r="AM183" s="22">
        <v>1024070.5737902113</v>
      </c>
      <c r="AN183" s="22">
        <v>4795.1872000000003</v>
      </c>
      <c r="AO183" s="22">
        <f t="shared" si="190"/>
        <v>1019275.3865902113</v>
      </c>
      <c r="AP183" s="26">
        <f t="shared" si="191"/>
        <v>84.787221760000648</v>
      </c>
      <c r="AQ183" s="22">
        <v>0</v>
      </c>
      <c r="AR183" s="22">
        <f t="shared" si="192"/>
        <v>39453.062810125295</v>
      </c>
      <c r="AS183" s="22">
        <f t="shared" si="193"/>
        <v>39368.275588365272</v>
      </c>
      <c r="AT183" s="32">
        <f t="shared" si="194"/>
        <v>3.852572646834744E-2</v>
      </c>
      <c r="AU183" s="32">
        <f t="shared" si="195"/>
        <v>3.8623787159291878E-2</v>
      </c>
      <c r="AV183" s="42"/>
      <c r="AW183" s="22">
        <v>1024070.5737902113</v>
      </c>
      <c r="AX183" s="22">
        <v>4795.1872000000003</v>
      </c>
      <c r="AY183" s="22">
        <f t="shared" si="196"/>
        <v>1019275.3865902113</v>
      </c>
      <c r="AZ183" s="26">
        <f t="shared" si="197"/>
        <v>84.787221760000648</v>
      </c>
      <c r="BA183" s="22">
        <v>0</v>
      </c>
      <c r="BB183" s="22">
        <f t="shared" si="198"/>
        <v>39453.062810125295</v>
      </c>
      <c r="BC183" s="22">
        <f t="shared" si="199"/>
        <v>39368.275588365272</v>
      </c>
      <c r="BD183" s="32">
        <f t="shared" si="200"/>
        <v>3.852572646834744E-2</v>
      </c>
      <c r="BE183" s="32">
        <f t="shared" si="201"/>
        <v>3.8623787159291878E-2</v>
      </c>
      <c r="BF183" s="11"/>
      <c r="BG183" s="22">
        <v>1024070.5737902113</v>
      </c>
      <c r="BH183" s="22">
        <v>4795.1872000000003</v>
      </c>
      <c r="BI183" s="22">
        <f t="shared" si="202"/>
        <v>1019275.3865902113</v>
      </c>
      <c r="BJ183" s="26">
        <f t="shared" si="203"/>
        <v>84.787221760000648</v>
      </c>
      <c r="BK183" s="22">
        <v>0</v>
      </c>
      <c r="BL183" s="22">
        <f t="shared" si="204"/>
        <v>39453.062810125295</v>
      </c>
      <c r="BM183" s="22">
        <f t="shared" si="205"/>
        <v>39368.275588365272</v>
      </c>
      <c r="BN183" s="32">
        <f t="shared" si="206"/>
        <v>3.852572646834744E-2</v>
      </c>
      <c r="BO183" s="32">
        <f t="shared" si="207"/>
        <v>3.8623787159291878E-2</v>
      </c>
      <c r="BP183" s="42"/>
      <c r="BQ183" s="22">
        <v>1019417.3044295001</v>
      </c>
      <c r="BR183" s="22">
        <v>4795.1872000000003</v>
      </c>
      <c r="BS183" s="22">
        <f t="shared" si="208"/>
        <v>1014622.1172295001</v>
      </c>
      <c r="BT183" s="26">
        <f t="shared" si="209"/>
        <v>84.787221760000648</v>
      </c>
      <c r="BU183" s="22">
        <v>1793.4651947173738</v>
      </c>
      <c r="BV183" s="22">
        <f t="shared" si="210"/>
        <v>34799.793449414079</v>
      </c>
      <c r="BW183" s="22">
        <f t="shared" si="211"/>
        <v>34715.006227654056</v>
      </c>
      <c r="BX183" s="32">
        <f t="shared" si="212"/>
        <v>3.4136945977083645E-2</v>
      </c>
      <c r="BY183" s="32">
        <f t="shared" si="213"/>
        <v>3.4214714658937183E-2</v>
      </c>
      <c r="BZ183" s="42"/>
      <c r="CA183" s="22">
        <v>1022897.527330584</v>
      </c>
      <c r="CB183" s="22">
        <v>4795.1872000000003</v>
      </c>
      <c r="CC183" s="22">
        <f t="shared" si="214"/>
        <v>1018102.340130584</v>
      </c>
      <c r="CD183" s="26">
        <f t="shared" si="215"/>
        <v>84.787221760000648</v>
      </c>
      <c r="CE183" s="22">
        <v>0</v>
      </c>
      <c r="CF183" s="22">
        <f t="shared" si="216"/>
        <v>38280.016350497957</v>
      </c>
      <c r="CG183" s="22">
        <f t="shared" si="217"/>
        <v>38195.229128737934</v>
      </c>
      <c r="CH183" s="32">
        <f t="shared" si="218"/>
        <v>3.7423119450093724E-2</v>
      </c>
      <c r="CI183" s="32">
        <f t="shared" si="219"/>
        <v>3.7516099927477758E-2</v>
      </c>
      <c r="CJ183" s="42"/>
      <c r="CK183" s="22">
        <v>1021724.4808709567</v>
      </c>
      <c r="CL183" s="22">
        <v>4795.1872000000003</v>
      </c>
      <c r="CM183" s="22">
        <f t="shared" si="220"/>
        <v>1016929.2936709566</v>
      </c>
      <c r="CN183" s="26">
        <f t="shared" si="221"/>
        <v>84.787221760000648</v>
      </c>
      <c r="CO183" s="22">
        <v>0</v>
      </c>
      <c r="CP183" s="22">
        <f t="shared" si="222"/>
        <v>37106.96989087062</v>
      </c>
      <c r="CQ183" s="22">
        <f t="shared" si="223"/>
        <v>37022.182669110596</v>
      </c>
      <c r="CR183" s="32">
        <f t="shared" si="224"/>
        <v>3.6317980615712793E-2</v>
      </c>
      <c r="CS183" s="32">
        <f t="shared" si="225"/>
        <v>3.6405857220875477E-2</v>
      </c>
      <c r="CT183" s="42"/>
      <c r="CU183" s="22">
        <v>1024070.5737902113</v>
      </c>
      <c r="CV183" s="22">
        <v>4795.1872000000003</v>
      </c>
      <c r="CW183" s="22">
        <f t="shared" si="226"/>
        <v>1019275.3865902113</v>
      </c>
      <c r="CX183" s="26">
        <f t="shared" si="227"/>
        <v>84.787221760000648</v>
      </c>
      <c r="CY183" s="22">
        <v>0</v>
      </c>
      <c r="CZ183" s="22">
        <f t="shared" si="228"/>
        <v>39453.062810125295</v>
      </c>
      <c r="DA183" s="22">
        <f t="shared" si="229"/>
        <v>39368.275588365272</v>
      </c>
      <c r="DB183" s="32">
        <f t="shared" si="230"/>
        <v>3.852572646834744E-2</v>
      </c>
      <c r="DC183" s="32">
        <f t="shared" si="231"/>
        <v>3.8623787159291878E-2</v>
      </c>
      <c r="DD183" s="42"/>
      <c r="DE183" s="22">
        <v>1024070.5737902113</v>
      </c>
      <c r="DF183" s="22">
        <v>4795.1872000000003</v>
      </c>
      <c r="DG183" s="22">
        <f t="shared" si="232"/>
        <v>1019275.3865902113</v>
      </c>
      <c r="DH183" s="26">
        <f t="shared" si="233"/>
        <v>84.787221760000648</v>
      </c>
      <c r="DI183" s="22">
        <v>0</v>
      </c>
      <c r="DJ183" s="22">
        <f t="shared" si="234"/>
        <v>39453.062810125295</v>
      </c>
      <c r="DK183" s="22">
        <f t="shared" si="235"/>
        <v>39368.275588365272</v>
      </c>
      <c r="DL183" s="32">
        <f t="shared" si="236"/>
        <v>3.852572646834744E-2</v>
      </c>
      <c r="DM183" s="32">
        <f t="shared" si="237"/>
        <v>3.8623787159291878E-2</v>
      </c>
      <c r="DN183" s="42"/>
      <c r="DO183" s="22">
        <v>1024070.5737902113</v>
      </c>
      <c r="DP183" s="22">
        <v>4795.1872000000003</v>
      </c>
      <c r="DQ183" s="22">
        <f t="shared" si="238"/>
        <v>1019275.3865902113</v>
      </c>
      <c r="DR183" s="26">
        <f t="shared" si="239"/>
        <v>84.787221760000648</v>
      </c>
      <c r="DS183" s="22">
        <v>0</v>
      </c>
      <c r="DT183" s="22">
        <f t="shared" si="240"/>
        <v>39453.062810125295</v>
      </c>
      <c r="DU183" s="22">
        <f t="shared" si="241"/>
        <v>39368.275588365272</v>
      </c>
      <c r="DV183" s="32">
        <f t="shared" si="242"/>
        <v>3.852572646834744E-2</v>
      </c>
      <c r="DW183" s="32">
        <f t="shared" si="243"/>
        <v>3.8623787159291878E-2</v>
      </c>
      <c r="DX183" s="42"/>
      <c r="DY183" s="22">
        <v>1024070.5737902113</v>
      </c>
      <c r="DZ183" s="22">
        <v>4795.1872000000003</v>
      </c>
      <c r="EA183" s="22">
        <f t="shared" si="244"/>
        <v>1019275.3865902113</v>
      </c>
      <c r="EB183" s="26">
        <f t="shared" si="245"/>
        <v>84.787221760000648</v>
      </c>
      <c r="EC183" s="22">
        <v>0</v>
      </c>
      <c r="ED183" s="22">
        <f t="shared" si="246"/>
        <v>39453.062810125295</v>
      </c>
      <c r="EE183" s="22">
        <f t="shared" si="247"/>
        <v>39368.275588365272</v>
      </c>
      <c r="EF183" s="32">
        <f t="shared" si="248"/>
        <v>3.852572646834744E-2</v>
      </c>
      <c r="EG183" s="32">
        <f t="shared" si="249"/>
        <v>3.8623787159291878E-2</v>
      </c>
      <c r="EH183" s="42"/>
      <c r="EI183" s="45">
        <v>16926.688269051127</v>
      </c>
    </row>
    <row r="184" spans="1:139" x14ac:dyDescent="0.3">
      <c r="A184" s="20">
        <v>8912020</v>
      </c>
      <c r="B184" s="20" t="s">
        <v>57</v>
      </c>
      <c r="C184" s="21">
        <v>261</v>
      </c>
      <c r="D184" s="22">
        <v>1258333.6681718568</v>
      </c>
      <c r="E184" s="22">
        <v>2947.3204000000001</v>
      </c>
      <c r="F184" s="22">
        <f t="shared" si="171"/>
        <v>1255386.3477718567</v>
      </c>
      <c r="G184" s="11"/>
      <c r="H184" s="34">
        <v>261</v>
      </c>
      <c r="I184" s="22">
        <v>1324859.9579843974</v>
      </c>
      <c r="J184" s="22">
        <v>2814.5664000000002</v>
      </c>
      <c r="K184" s="22">
        <f t="shared" si="172"/>
        <v>1322045.3915843975</v>
      </c>
      <c r="L184" s="26">
        <f t="shared" si="173"/>
        <v>-132.75399999999991</v>
      </c>
      <c r="M184" s="22">
        <v>0</v>
      </c>
      <c r="N184" s="22">
        <f t="shared" si="174"/>
        <v>66526.289812540635</v>
      </c>
      <c r="O184" s="22">
        <f t="shared" si="175"/>
        <v>66659.043812540825</v>
      </c>
      <c r="P184" s="32">
        <f t="shared" si="176"/>
        <v>5.0213827817508924E-2</v>
      </c>
      <c r="Q184" s="32">
        <f t="shared" si="177"/>
        <v>5.0421146079298901E-2</v>
      </c>
      <c r="R184" s="11"/>
      <c r="S184" s="22">
        <v>1324859.9579843974</v>
      </c>
      <c r="T184" s="22">
        <v>2814.5664000000002</v>
      </c>
      <c r="U184" s="22">
        <f t="shared" si="178"/>
        <v>1322045.3915843975</v>
      </c>
      <c r="V184" s="26">
        <f t="shared" si="179"/>
        <v>-132.75399999999991</v>
      </c>
      <c r="W184" s="22">
        <v>0</v>
      </c>
      <c r="X184" s="22">
        <f t="shared" si="180"/>
        <v>66526.289812540635</v>
      </c>
      <c r="Y184" s="22">
        <f t="shared" si="181"/>
        <v>66659.043812540825</v>
      </c>
      <c r="Z184" s="32">
        <f t="shared" si="182"/>
        <v>5.0213827817508924E-2</v>
      </c>
      <c r="AA184" s="32">
        <f t="shared" si="183"/>
        <v>5.0421146079298901E-2</v>
      </c>
      <c r="AB184" s="42"/>
      <c r="AC184" s="22">
        <v>1324859.9579843974</v>
      </c>
      <c r="AD184" s="22">
        <v>2814.5664000000002</v>
      </c>
      <c r="AE184" s="22">
        <f t="shared" si="184"/>
        <v>1322045.3915843975</v>
      </c>
      <c r="AF184" s="26">
        <f t="shared" si="185"/>
        <v>-132.75399999999991</v>
      </c>
      <c r="AG184" s="22">
        <v>0</v>
      </c>
      <c r="AH184" s="22">
        <f t="shared" si="186"/>
        <v>66526.289812540635</v>
      </c>
      <c r="AI184" s="22">
        <f t="shared" si="187"/>
        <v>66659.043812540825</v>
      </c>
      <c r="AJ184" s="32">
        <f t="shared" si="188"/>
        <v>5.0213827817508924E-2</v>
      </c>
      <c r="AK184" s="32">
        <f t="shared" si="189"/>
        <v>5.0421146079298901E-2</v>
      </c>
      <c r="AL184" s="11"/>
      <c r="AM184" s="22">
        <v>1324859.9579843974</v>
      </c>
      <c r="AN184" s="22">
        <v>2814.5664000000002</v>
      </c>
      <c r="AO184" s="22">
        <f t="shared" si="190"/>
        <v>1322045.3915843975</v>
      </c>
      <c r="AP184" s="26">
        <f t="shared" si="191"/>
        <v>-132.75399999999991</v>
      </c>
      <c r="AQ184" s="22">
        <v>0</v>
      </c>
      <c r="AR184" s="22">
        <f t="shared" si="192"/>
        <v>66526.289812540635</v>
      </c>
      <c r="AS184" s="22">
        <f t="shared" si="193"/>
        <v>66659.043812540825</v>
      </c>
      <c r="AT184" s="32">
        <f t="shared" si="194"/>
        <v>5.0213827817508924E-2</v>
      </c>
      <c r="AU184" s="32">
        <f t="shared" si="195"/>
        <v>5.0421146079298901E-2</v>
      </c>
      <c r="AV184" s="42"/>
      <c r="AW184" s="22">
        <v>1324859.9579843974</v>
      </c>
      <c r="AX184" s="22">
        <v>2814.5664000000002</v>
      </c>
      <c r="AY184" s="22">
        <f t="shared" si="196"/>
        <v>1322045.3915843975</v>
      </c>
      <c r="AZ184" s="26">
        <f t="shared" si="197"/>
        <v>-132.75399999999991</v>
      </c>
      <c r="BA184" s="22">
        <v>0</v>
      </c>
      <c r="BB184" s="22">
        <f t="shared" si="198"/>
        <v>66526.289812540635</v>
      </c>
      <c r="BC184" s="22">
        <f t="shared" si="199"/>
        <v>66659.043812540825</v>
      </c>
      <c r="BD184" s="32">
        <f t="shared" si="200"/>
        <v>5.0213827817508924E-2</v>
      </c>
      <c r="BE184" s="32">
        <f t="shared" si="201"/>
        <v>5.0421146079298901E-2</v>
      </c>
      <c r="BF184" s="11"/>
      <c r="BG184" s="22">
        <v>1324859.9579843974</v>
      </c>
      <c r="BH184" s="22">
        <v>2814.5664000000002</v>
      </c>
      <c r="BI184" s="22">
        <f t="shared" si="202"/>
        <v>1322045.3915843975</v>
      </c>
      <c r="BJ184" s="26">
        <f t="shared" si="203"/>
        <v>-132.75399999999991</v>
      </c>
      <c r="BK184" s="22">
        <v>0</v>
      </c>
      <c r="BL184" s="22">
        <f t="shared" si="204"/>
        <v>66526.289812540635</v>
      </c>
      <c r="BM184" s="22">
        <f t="shared" si="205"/>
        <v>66659.043812540825</v>
      </c>
      <c r="BN184" s="32">
        <f t="shared" si="206"/>
        <v>5.0213827817508924E-2</v>
      </c>
      <c r="BO184" s="32">
        <f t="shared" si="207"/>
        <v>5.0421146079298901E-2</v>
      </c>
      <c r="BP184" s="42"/>
      <c r="BQ184" s="22">
        <v>1317225.1623799682</v>
      </c>
      <c r="BR184" s="22">
        <v>2814.5664000000002</v>
      </c>
      <c r="BS184" s="22">
        <f t="shared" si="208"/>
        <v>1314410.5959799683</v>
      </c>
      <c r="BT184" s="26">
        <f t="shared" si="209"/>
        <v>-132.75399999999991</v>
      </c>
      <c r="BU184" s="22">
        <v>0</v>
      </c>
      <c r="BV184" s="22">
        <f t="shared" si="210"/>
        <v>58891.494208111428</v>
      </c>
      <c r="BW184" s="22">
        <f t="shared" si="211"/>
        <v>59024.248208111618</v>
      </c>
      <c r="BX184" s="32">
        <f t="shared" si="212"/>
        <v>4.4708752831373204E-2</v>
      </c>
      <c r="BY184" s="32">
        <f t="shared" si="213"/>
        <v>4.490548721125126E-2</v>
      </c>
      <c r="BZ184" s="42"/>
      <c r="CA184" s="22">
        <v>1323394.8741688172</v>
      </c>
      <c r="CB184" s="22">
        <v>2814.5664000000002</v>
      </c>
      <c r="CC184" s="22">
        <f t="shared" si="214"/>
        <v>1320580.3077688173</v>
      </c>
      <c r="CD184" s="26">
        <f t="shared" si="215"/>
        <v>-132.75399999999991</v>
      </c>
      <c r="CE184" s="22">
        <v>0</v>
      </c>
      <c r="CF184" s="22">
        <f t="shared" si="216"/>
        <v>65061.205996960402</v>
      </c>
      <c r="CG184" s="22">
        <f t="shared" si="217"/>
        <v>65193.959996960592</v>
      </c>
      <c r="CH184" s="32">
        <f t="shared" si="218"/>
        <v>4.9162353026207167E-2</v>
      </c>
      <c r="CI184" s="32">
        <f t="shared" si="219"/>
        <v>4.936766027286054E-2</v>
      </c>
      <c r="CJ184" s="42"/>
      <c r="CK184" s="22">
        <v>1321929.790353237</v>
      </c>
      <c r="CL184" s="22">
        <v>2814.5664000000002</v>
      </c>
      <c r="CM184" s="22">
        <f t="shared" si="220"/>
        <v>1319115.2239532371</v>
      </c>
      <c r="CN184" s="26">
        <f t="shared" si="221"/>
        <v>-132.75399999999991</v>
      </c>
      <c r="CO184" s="22">
        <v>0</v>
      </c>
      <c r="CP184" s="22">
        <f t="shared" si="222"/>
        <v>63596.122181380168</v>
      </c>
      <c r="CQ184" s="22">
        <f t="shared" si="223"/>
        <v>63728.876181380358</v>
      </c>
      <c r="CR184" s="32">
        <f t="shared" si="224"/>
        <v>4.8108547553335983E-2</v>
      </c>
      <c r="CS184" s="32">
        <f t="shared" si="225"/>
        <v>4.8311834344836248E-2</v>
      </c>
      <c r="CT184" s="42"/>
      <c r="CU184" s="22">
        <v>1324859.9579843974</v>
      </c>
      <c r="CV184" s="22">
        <v>2814.5664000000002</v>
      </c>
      <c r="CW184" s="22">
        <f t="shared" si="226"/>
        <v>1322045.3915843975</v>
      </c>
      <c r="CX184" s="26">
        <f t="shared" si="227"/>
        <v>-132.75399999999991</v>
      </c>
      <c r="CY184" s="22">
        <v>0</v>
      </c>
      <c r="CZ184" s="22">
        <f t="shared" si="228"/>
        <v>66526.289812540635</v>
      </c>
      <c r="DA184" s="22">
        <f t="shared" si="229"/>
        <v>66659.043812540825</v>
      </c>
      <c r="DB184" s="32">
        <f t="shared" si="230"/>
        <v>5.0213827817508924E-2</v>
      </c>
      <c r="DC184" s="32">
        <f t="shared" si="231"/>
        <v>5.0421146079298901E-2</v>
      </c>
      <c r="DD184" s="42"/>
      <c r="DE184" s="22">
        <v>1324859.9579843974</v>
      </c>
      <c r="DF184" s="22">
        <v>2814.5664000000002</v>
      </c>
      <c r="DG184" s="22">
        <f t="shared" si="232"/>
        <v>1322045.3915843975</v>
      </c>
      <c r="DH184" s="26">
        <f t="shared" si="233"/>
        <v>-132.75399999999991</v>
      </c>
      <c r="DI184" s="22">
        <v>0</v>
      </c>
      <c r="DJ184" s="22">
        <f t="shared" si="234"/>
        <v>66526.289812540635</v>
      </c>
      <c r="DK184" s="22">
        <f t="shared" si="235"/>
        <v>66659.043812540825</v>
      </c>
      <c r="DL184" s="32">
        <f t="shared" si="236"/>
        <v>5.0213827817508924E-2</v>
      </c>
      <c r="DM184" s="32">
        <f t="shared" si="237"/>
        <v>5.0421146079298901E-2</v>
      </c>
      <c r="DN184" s="42"/>
      <c r="DO184" s="22">
        <v>1324859.9579843974</v>
      </c>
      <c r="DP184" s="22">
        <v>2814.5664000000002</v>
      </c>
      <c r="DQ184" s="22">
        <f t="shared" si="238"/>
        <v>1322045.3915843975</v>
      </c>
      <c r="DR184" s="26">
        <f t="shared" si="239"/>
        <v>-132.75399999999991</v>
      </c>
      <c r="DS184" s="22">
        <v>0</v>
      </c>
      <c r="DT184" s="22">
        <f t="shared" si="240"/>
        <v>66526.289812540635</v>
      </c>
      <c r="DU184" s="22">
        <f t="shared" si="241"/>
        <v>66659.043812540825</v>
      </c>
      <c r="DV184" s="32">
        <f t="shared" si="242"/>
        <v>5.0213827817508924E-2</v>
      </c>
      <c r="DW184" s="32">
        <f t="shared" si="243"/>
        <v>5.0421146079298901E-2</v>
      </c>
      <c r="DX184" s="42"/>
      <c r="DY184" s="22">
        <v>1324859.9579843974</v>
      </c>
      <c r="DZ184" s="22">
        <v>2814.5664000000002</v>
      </c>
      <c r="EA184" s="22">
        <f t="shared" si="244"/>
        <v>1322045.3915843975</v>
      </c>
      <c r="EB184" s="26">
        <f t="shared" si="245"/>
        <v>-132.75399999999991</v>
      </c>
      <c r="EC184" s="22">
        <v>0</v>
      </c>
      <c r="ED184" s="22">
        <f t="shared" si="246"/>
        <v>66526.289812540635</v>
      </c>
      <c r="EE184" s="22">
        <f t="shared" si="247"/>
        <v>66659.043812540825</v>
      </c>
      <c r="EF184" s="32">
        <f t="shared" si="248"/>
        <v>5.0213827817508924E-2</v>
      </c>
      <c r="EG184" s="32">
        <f t="shared" si="249"/>
        <v>5.0421146079298901E-2</v>
      </c>
      <c r="EH184" s="42"/>
      <c r="EI184" s="45">
        <v>4658.0285122861378</v>
      </c>
    </row>
    <row r="185" spans="1:139" x14ac:dyDescent="0.3">
      <c r="A185" s="20">
        <v>8912022</v>
      </c>
      <c r="B185" s="20" t="s">
        <v>58</v>
      </c>
      <c r="C185" s="21">
        <v>151</v>
      </c>
      <c r="D185" s="22">
        <v>830050.3672091671</v>
      </c>
      <c r="E185" s="22">
        <v>4147.1999888</v>
      </c>
      <c r="F185" s="22">
        <f t="shared" si="171"/>
        <v>825903.16722036712</v>
      </c>
      <c r="G185" s="11"/>
      <c r="H185" s="34">
        <v>151</v>
      </c>
      <c r="I185" s="22">
        <v>875787.79119439714</v>
      </c>
      <c r="J185" s="22">
        <v>4221.8495999999996</v>
      </c>
      <c r="K185" s="22">
        <f t="shared" si="172"/>
        <v>871565.94159439718</v>
      </c>
      <c r="L185" s="26">
        <f t="shared" si="173"/>
        <v>74.649611199999526</v>
      </c>
      <c r="M185" s="22">
        <v>0</v>
      </c>
      <c r="N185" s="22">
        <f t="shared" si="174"/>
        <v>45737.423985230038</v>
      </c>
      <c r="O185" s="22">
        <f t="shared" si="175"/>
        <v>45662.774374030065</v>
      </c>
      <c r="P185" s="32">
        <f t="shared" si="176"/>
        <v>5.2224322427301087E-2</v>
      </c>
      <c r="Q185" s="32">
        <f t="shared" si="177"/>
        <v>5.2391646110559312E-2</v>
      </c>
      <c r="R185" s="11"/>
      <c r="S185" s="22">
        <v>875787.79119439714</v>
      </c>
      <c r="T185" s="22">
        <v>4221.8495999999996</v>
      </c>
      <c r="U185" s="22">
        <f t="shared" si="178"/>
        <v>871565.94159439718</v>
      </c>
      <c r="V185" s="26">
        <f t="shared" si="179"/>
        <v>74.649611199999526</v>
      </c>
      <c r="W185" s="22">
        <v>0</v>
      </c>
      <c r="X185" s="22">
        <f t="shared" si="180"/>
        <v>45737.423985230038</v>
      </c>
      <c r="Y185" s="22">
        <f t="shared" si="181"/>
        <v>45662.774374030065</v>
      </c>
      <c r="Z185" s="32">
        <f t="shared" si="182"/>
        <v>5.2224322427301087E-2</v>
      </c>
      <c r="AA185" s="32">
        <f t="shared" si="183"/>
        <v>5.2391646110559312E-2</v>
      </c>
      <c r="AB185" s="42"/>
      <c r="AC185" s="22">
        <v>875787.79119439714</v>
      </c>
      <c r="AD185" s="22">
        <v>4221.8495999999996</v>
      </c>
      <c r="AE185" s="22">
        <f t="shared" si="184"/>
        <v>871565.94159439718</v>
      </c>
      <c r="AF185" s="26">
        <f t="shared" si="185"/>
        <v>74.649611199999526</v>
      </c>
      <c r="AG185" s="22">
        <v>0</v>
      </c>
      <c r="AH185" s="22">
        <f t="shared" si="186"/>
        <v>45737.423985230038</v>
      </c>
      <c r="AI185" s="22">
        <f t="shared" si="187"/>
        <v>45662.774374030065</v>
      </c>
      <c r="AJ185" s="32">
        <f t="shared" si="188"/>
        <v>5.2224322427301087E-2</v>
      </c>
      <c r="AK185" s="32">
        <f t="shared" si="189"/>
        <v>5.2391646110559312E-2</v>
      </c>
      <c r="AL185" s="11"/>
      <c r="AM185" s="22">
        <v>875787.79119439714</v>
      </c>
      <c r="AN185" s="22">
        <v>4221.8495999999996</v>
      </c>
      <c r="AO185" s="22">
        <f t="shared" si="190"/>
        <v>871565.94159439718</v>
      </c>
      <c r="AP185" s="26">
        <f t="shared" si="191"/>
        <v>74.649611199999526</v>
      </c>
      <c r="AQ185" s="22">
        <v>0</v>
      </c>
      <c r="AR185" s="22">
        <f t="shared" si="192"/>
        <v>45737.423985230038</v>
      </c>
      <c r="AS185" s="22">
        <f t="shared" si="193"/>
        <v>45662.774374030065</v>
      </c>
      <c r="AT185" s="32">
        <f t="shared" si="194"/>
        <v>5.2224322427301087E-2</v>
      </c>
      <c r="AU185" s="32">
        <f t="shared" si="195"/>
        <v>5.2391646110559312E-2</v>
      </c>
      <c r="AV185" s="42"/>
      <c r="AW185" s="22">
        <v>875787.79119439714</v>
      </c>
      <c r="AX185" s="22">
        <v>4221.8495999999996</v>
      </c>
      <c r="AY185" s="22">
        <f t="shared" si="196"/>
        <v>871565.94159439718</v>
      </c>
      <c r="AZ185" s="26">
        <f t="shared" si="197"/>
        <v>74.649611199999526</v>
      </c>
      <c r="BA185" s="22">
        <v>0</v>
      </c>
      <c r="BB185" s="22">
        <f t="shared" si="198"/>
        <v>45737.423985230038</v>
      </c>
      <c r="BC185" s="22">
        <f t="shared" si="199"/>
        <v>45662.774374030065</v>
      </c>
      <c r="BD185" s="32">
        <f t="shared" si="200"/>
        <v>5.2224322427301087E-2</v>
      </c>
      <c r="BE185" s="32">
        <f t="shared" si="201"/>
        <v>5.2391646110559312E-2</v>
      </c>
      <c r="BF185" s="11"/>
      <c r="BG185" s="22">
        <v>875787.79119439714</v>
      </c>
      <c r="BH185" s="22">
        <v>4221.8495999999996</v>
      </c>
      <c r="BI185" s="22">
        <f t="shared" si="202"/>
        <v>871565.94159439718</v>
      </c>
      <c r="BJ185" s="26">
        <f t="shared" si="203"/>
        <v>74.649611199999526</v>
      </c>
      <c r="BK185" s="22">
        <v>0</v>
      </c>
      <c r="BL185" s="22">
        <f t="shared" si="204"/>
        <v>45737.423985230038</v>
      </c>
      <c r="BM185" s="22">
        <f t="shared" si="205"/>
        <v>45662.774374030065</v>
      </c>
      <c r="BN185" s="32">
        <f t="shared" si="206"/>
        <v>5.2224322427301087E-2</v>
      </c>
      <c r="BO185" s="32">
        <f t="shared" si="207"/>
        <v>5.2391646110559312E-2</v>
      </c>
      <c r="BP185" s="42"/>
      <c r="BQ185" s="22">
        <v>870055.90649750072</v>
      </c>
      <c r="BR185" s="22">
        <v>4221.8495999999996</v>
      </c>
      <c r="BS185" s="22">
        <f t="shared" si="208"/>
        <v>865834.05689750076</v>
      </c>
      <c r="BT185" s="26">
        <f t="shared" si="209"/>
        <v>74.649611199999526</v>
      </c>
      <c r="BU185" s="22">
        <v>0</v>
      </c>
      <c r="BV185" s="22">
        <f t="shared" si="210"/>
        <v>40005.539288333617</v>
      </c>
      <c r="BW185" s="22">
        <f t="shared" si="211"/>
        <v>39930.889677133644</v>
      </c>
      <c r="BX185" s="32">
        <f t="shared" si="212"/>
        <v>4.5980423774582509E-2</v>
      </c>
      <c r="BY185" s="32">
        <f t="shared" si="213"/>
        <v>4.6118409594808472E-2</v>
      </c>
      <c r="BZ185" s="42"/>
      <c r="CA185" s="22">
        <v>874777.25627291959</v>
      </c>
      <c r="CB185" s="22">
        <v>4221.8495999999996</v>
      </c>
      <c r="CC185" s="22">
        <f t="shared" si="214"/>
        <v>870555.40667291963</v>
      </c>
      <c r="CD185" s="26">
        <f t="shared" si="215"/>
        <v>74.649611199999526</v>
      </c>
      <c r="CE185" s="22">
        <v>0</v>
      </c>
      <c r="CF185" s="22">
        <f t="shared" si="216"/>
        <v>44726.889063752489</v>
      </c>
      <c r="CG185" s="22">
        <f t="shared" si="217"/>
        <v>44652.239452552516</v>
      </c>
      <c r="CH185" s="32">
        <f t="shared" si="218"/>
        <v>5.1129460377509241E-2</v>
      </c>
      <c r="CI185" s="32">
        <f t="shared" si="219"/>
        <v>5.1291668640832434E-2</v>
      </c>
      <c r="CJ185" s="42"/>
      <c r="CK185" s="22">
        <v>873766.72135144204</v>
      </c>
      <c r="CL185" s="22">
        <v>4221.8495999999996</v>
      </c>
      <c r="CM185" s="22">
        <f t="shared" si="220"/>
        <v>869544.87175144209</v>
      </c>
      <c r="CN185" s="26">
        <f t="shared" si="221"/>
        <v>74.649611199999526</v>
      </c>
      <c r="CO185" s="22">
        <v>0</v>
      </c>
      <c r="CP185" s="22">
        <f t="shared" si="222"/>
        <v>43716.35414227494</v>
      </c>
      <c r="CQ185" s="22">
        <f t="shared" si="223"/>
        <v>43641.704531074967</v>
      </c>
      <c r="CR185" s="32">
        <f t="shared" si="224"/>
        <v>5.0032065852381631E-2</v>
      </c>
      <c r="CS185" s="32">
        <f t="shared" si="225"/>
        <v>5.0189134510300319E-2</v>
      </c>
      <c r="CT185" s="42"/>
      <c r="CU185" s="22">
        <v>875787.79119439714</v>
      </c>
      <c r="CV185" s="22">
        <v>4221.8495999999996</v>
      </c>
      <c r="CW185" s="22">
        <f t="shared" si="226"/>
        <v>871565.94159439718</v>
      </c>
      <c r="CX185" s="26">
        <f t="shared" si="227"/>
        <v>74.649611199999526</v>
      </c>
      <c r="CY185" s="22">
        <v>0</v>
      </c>
      <c r="CZ185" s="22">
        <f t="shared" si="228"/>
        <v>45737.423985230038</v>
      </c>
      <c r="DA185" s="22">
        <f t="shared" si="229"/>
        <v>45662.774374030065</v>
      </c>
      <c r="DB185" s="32">
        <f t="shared" si="230"/>
        <v>5.2224322427301087E-2</v>
      </c>
      <c r="DC185" s="32">
        <f t="shared" si="231"/>
        <v>5.2391646110559312E-2</v>
      </c>
      <c r="DD185" s="42"/>
      <c r="DE185" s="22">
        <v>875787.79119439714</v>
      </c>
      <c r="DF185" s="22">
        <v>4221.8495999999996</v>
      </c>
      <c r="DG185" s="22">
        <f t="shared" si="232"/>
        <v>871565.94159439718</v>
      </c>
      <c r="DH185" s="26">
        <f t="shared" si="233"/>
        <v>74.649611199999526</v>
      </c>
      <c r="DI185" s="22">
        <v>0</v>
      </c>
      <c r="DJ185" s="22">
        <f t="shared" si="234"/>
        <v>45737.423985230038</v>
      </c>
      <c r="DK185" s="22">
        <f t="shared" si="235"/>
        <v>45662.774374030065</v>
      </c>
      <c r="DL185" s="32">
        <f t="shared" si="236"/>
        <v>5.2224322427301087E-2</v>
      </c>
      <c r="DM185" s="32">
        <f t="shared" si="237"/>
        <v>5.2391646110559312E-2</v>
      </c>
      <c r="DN185" s="42"/>
      <c r="DO185" s="22">
        <v>875787.79119439714</v>
      </c>
      <c r="DP185" s="22">
        <v>4221.8495999999996</v>
      </c>
      <c r="DQ185" s="22">
        <f t="shared" si="238"/>
        <v>871565.94159439718</v>
      </c>
      <c r="DR185" s="26">
        <f t="shared" si="239"/>
        <v>74.649611199999526</v>
      </c>
      <c r="DS185" s="22">
        <v>0</v>
      </c>
      <c r="DT185" s="22">
        <f t="shared" si="240"/>
        <v>45737.423985230038</v>
      </c>
      <c r="DU185" s="22">
        <f t="shared" si="241"/>
        <v>45662.774374030065</v>
      </c>
      <c r="DV185" s="32">
        <f t="shared" si="242"/>
        <v>5.2224322427301087E-2</v>
      </c>
      <c r="DW185" s="32">
        <f t="shared" si="243"/>
        <v>5.2391646110559312E-2</v>
      </c>
      <c r="DX185" s="42"/>
      <c r="DY185" s="22">
        <v>875787.79119439714</v>
      </c>
      <c r="DZ185" s="22">
        <v>4221.8495999999996</v>
      </c>
      <c r="EA185" s="22">
        <f t="shared" si="244"/>
        <v>871565.94159439718</v>
      </c>
      <c r="EB185" s="26">
        <f t="shared" si="245"/>
        <v>74.649611199999526</v>
      </c>
      <c r="EC185" s="22">
        <v>0</v>
      </c>
      <c r="ED185" s="22">
        <f t="shared" si="246"/>
        <v>45737.423985230038</v>
      </c>
      <c r="EE185" s="22">
        <f t="shared" si="247"/>
        <v>45662.774374030065</v>
      </c>
      <c r="EF185" s="32">
        <f t="shared" si="248"/>
        <v>5.2224322427301087E-2</v>
      </c>
      <c r="EG185" s="32">
        <f t="shared" si="249"/>
        <v>5.2391646110559312E-2</v>
      </c>
      <c r="EH185" s="42"/>
      <c r="EI185" s="45">
        <v>0</v>
      </c>
    </row>
    <row r="186" spans="1:139" x14ac:dyDescent="0.3">
      <c r="A186" s="20">
        <v>8912023</v>
      </c>
      <c r="B186" s="20" t="s">
        <v>98</v>
      </c>
      <c r="C186" s="21">
        <v>318</v>
      </c>
      <c r="D186" s="22">
        <v>1608190.0988269087</v>
      </c>
      <c r="E186" s="22">
        <v>4925.4324999999999</v>
      </c>
      <c r="F186" s="22">
        <f t="shared" si="171"/>
        <v>1603264.6663269086</v>
      </c>
      <c r="G186" s="11"/>
      <c r="H186" s="34">
        <v>318</v>
      </c>
      <c r="I186" s="22">
        <v>1696246.6172658182</v>
      </c>
      <c r="J186" s="22">
        <v>5107.9168</v>
      </c>
      <c r="K186" s="22">
        <f t="shared" si="172"/>
        <v>1691138.7004658182</v>
      </c>
      <c r="L186" s="26">
        <f t="shared" si="173"/>
        <v>182.48430000000008</v>
      </c>
      <c r="M186" s="22">
        <v>0</v>
      </c>
      <c r="N186" s="22">
        <f t="shared" si="174"/>
        <v>88056.518438909436</v>
      </c>
      <c r="O186" s="22">
        <f t="shared" si="175"/>
        <v>87874.034138909541</v>
      </c>
      <c r="P186" s="32">
        <f t="shared" si="176"/>
        <v>5.1912568339176901E-2</v>
      </c>
      <c r="Q186" s="32">
        <f t="shared" si="177"/>
        <v>5.1961458935748411E-2</v>
      </c>
      <c r="R186" s="11"/>
      <c r="S186" s="22">
        <v>1696246.6172658182</v>
      </c>
      <c r="T186" s="22">
        <v>5107.9168</v>
      </c>
      <c r="U186" s="22">
        <f t="shared" si="178"/>
        <v>1691138.7004658182</v>
      </c>
      <c r="V186" s="26">
        <f t="shared" si="179"/>
        <v>182.48430000000008</v>
      </c>
      <c r="W186" s="22">
        <v>0</v>
      </c>
      <c r="X186" s="22">
        <f t="shared" si="180"/>
        <v>88056.518438909436</v>
      </c>
      <c r="Y186" s="22">
        <f t="shared" si="181"/>
        <v>87874.034138909541</v>
      </c>
      <c r="Z186" s="32">
        <f t="shared" si="182"/>
        <v>5.1912568339176901E-2</v>
      </c>
      <c r="AA186" s="32">
        <f t="shared" si="183"/>
        <v>5.1961458935748411E-2</v>
      </c>
      <c r="AB186" s="42"/>
      <c r="AC186" s="22">
        <v>1696246.6172658182</v>
      </c>
      <c r="AD186" s="22">
        <v>5107.9168</v>
      </c>
      <c r="AE186" s="22">
        <f t="shared" si="184"/>
        <v>1691138.7004658182</v>
      </c>
      <c r="AF186" s="26">
        <f t="shared" si="185"/>
        <v>182.48430000000008</v>
      </c>
      <c r="AG186" s="22">
        <v>0</v>
      </c>
      <c r="AH186" s="22">
        <f t="shared" si="186"/>
        <v>88056.518438909436</v>
      </c>
      <c r="AI186" s="22">
        <f t="shared" si="187"/>
        <v>87874.034138909541</v>
      </c>
      <c r="AJ186" s="32">
        <f t="shared" si="188"/>
        <v>5.1912568339176901E-2</v>
      </c>
      <c r="AK186" s="32">
        <f t="shared" si="189"/>
        <v>5.1961458935748411E-2</v>
      </c>
      <c r="AL186" s="11"/>
      <c r="AM186" s="22">
        <v>1696246.6172658182</v>
      </c>
      <c r="AN186" s="22">
        <v>5107.9168</v>
      </c>
      <c r="AO186" s="22">
        <f t="shared" si="190"/>
        <v>1691138.7004658182</v>
      </c>
      <c r="AP186" s="26">
        <f t="shared" si="191"/>
        <v>182.48430000000008</v>
      </c>
      <c r="AQ186" s="22">
        <v>0</v>
      </c>
      <c r="AR186" s="22">
        <f t="shared" si="192"/>
        <v>88056.518438909436</v>
      </c>
      <c r="AS186" s="22">
        <f t="shared" si="193"/>
        <v>87874.034138909541</v>
      </c>
      <c r="AT186" s="32">
        <f t="shared" si="194"/>
        <v>5.1912568339176901E-2</v>
      </c>
      <c r="AU186" s="32">
        <f t="shared" si="195"/>
        <v>5.1961458935748411E-2</v>
      </c>
      <c r="AV186" s="42"/>
      <c r="AW186" s="22">
        <v>1696246.6172658182</v>
      </c>
      <c r="AX186" s="22">
        <v>5107.9168</v>
      </c>
      <c r="AY186" s="22">
        <f t="shared" si="196"/>
        <v>1691138.7004658182</v>
      </c>
      <c r="AZ186" s="26">
        <f t="shared" si="197"/>
        <v>182.48430000000008</v>
      </c>
      <c r="BA186" s="22">
        <v>0</v>
      </c>
      <c r="BB186" s="22">
        <f t="shared" si="198"/>
        <v>88056.518438909436</v>
      </c>
      <c r="BC186" s="22">
        <f t="shared" si="199"/>
        <v>87874.034138909541</v>
      </c>
      <c r="BD186" s="32">
        <f t="shared" si="200"/>
        <v>5.1912568339176901E-2</v>
      </c>
      <c r="BE186" s="32">
        <f t="shared" si="201"/>
        <v>5.1961458935748411E-2</v>
      </c>
      <c r="BF186" s="11"/>
      <c r="BG186" s="22">
        <v>1696246.6172658182</v>
      </c>
      <c r="BH186" s="22">
        <v>5107.9168</v>
      </c>
      <c r="BI186" s="22">
        <f t="shared" si="202"/>
        <v>1691138.7004658182</v>
      </c>
      <c r="BJ186" s="26">
        <f t="shared" si="203"/>
        <v>182.48430000000008</v>
      </c>
      <c r="BK186" s="22">
        <v>0</v>
      </c>
      <c r="BL186" s="22">
        <f t="shared" si="204"/>
        <v>88056.518438909436</v>
      </c>
      <c r="BM186" s="22">
        <f t="shared" si="205"/>
        <v>87874.034138909541</v>
      </c>
      <c r="BN186" s="32">
        <f t="shared" si="206"/>
        <v>5.1912568339176901E-2</v>
      </c>
      <c r="BO186" s="32">
        <f t="shared" si="207"/>
        <v>5.1961458935748411E-2</v>
      </c>
      <c r="BP186" s="42"/>
      <c r="BQ186" s="22">
        <v>1684234.6574545454</v>
      </c>
      <c r="BR186" s="22">
        <v>5107.9168</v>
      </c>
      <c r="BS186" s="22">
        <f t="shared" si="208"/>
        <v>1679126.7406545454</v>
      </c>
      <c r="BT186" s="26">
        <f t="shared" si="209"/>
        <v>182.48430000000008</v>
      </c>
      <c r="BU186" s="22">
        <v>0</v>
      </c>
      <c r="BV186" s="22">
        <f t="shared" si="210"/>
        <v>76044.558627636638</v>
      </c>
      <c r="BW186" s="22">
        <f t="shared" si="211"/>
        <v>75862.074327636743</v>
      </c>
      <c r="BX186" s="32">
        <f t="shared" si="212"/>
        <v>4.5150809770513792E-2</v>
      </c>
      <c r="BY186" s="32">
        <f t="shared" si="213"/>
        <v>4.5179480792536676E-2</v>
      </c>
      <c r="BZ186" s="42"/>
      <c r="CA186" s="22">
        <v>1694096.7918112727</v>
      </c>
      <c r="CB186" s="22">
        <v>5107.9168</v>
      </c>
      <c r="CC186" s="22">
        <f t="shared" si="214"/>
        <v>1688988.8750112727</v>
      </c>
      <c r="CD186" s="26">
        <f t="shared" si="215"/>
        <v>182.48430000000008</v>
      </c>
      <c r="CE186" s="22">
        <v>0</v>
      </c>
      <c r="CF186" s="22">
        <f t="shared" si="216"/>
        <v>85906.692984363995</v>
      </c>
      <c r="CG186" s="22">
        <f t="shared" si="217"/>
        <v>85724.208684364101</v>
      </c>
      <c r="CH186" s="32">
        <f t="shared" si="218"/>
        <v>5.0709436083941448E-2</v>
      </c>
      <c r="CI186" s="32">
        <f t="shared" si="219"/>
        <v>5.0754750343629085E-2</v>
      </c>
      <c r="CJ186" s="42"/>
      <c r="CK186" s="22">
        <v>1691946.9663567271</v>
      </c>
      <c r="CL186" s="22">
        <v>5107.9168</v>
      </c>
      <c r="CM186" s="22">
        <f t="shared" si="220"/>
        <v>1686839.0495567271</v>
      </c>
      <c r="CN186" s="26">
        <f t="shared" si="221"/>
        <v>182.48430000000008</v>
      </c>
      <c r="CO186" s="22">
        <v>0</v>
      </c>
      <c r="CP186" s="22">
        <f t="shared" si="222"/>
        <v>83756.867529818323</v>
      </c>
      <c r="CQ186" s="22">
        <f t="shared" si="223"/>
        <v>83574.383229818428</v>
      </c>
      <c r="CR186" s="32">
        <f t="shared" si="224"/>
        <v>4.9503246375489036E-2</v>
      </c>
      <c r="CS186" s="32">
        <f t="shared" si="225"/>
        <v>4.9544965924152855E-2</v>
      </c>
      <c r="CT186" s="42"/>
      <c r="CU186" s="22">
        <v>1696246.6172658182</v>
      </c>
      <c r="CV186" s="22">
        <v>5107.9168</v>
      </c>
      <c r="CW186" s="22">
        <f t="shared" si="226"/>
        <v>1691138.7004658182</v>
      </c>
      <c r="CX186" s="26">
        <f t="shared" si="227"/>
        <v>182.48430000000008</v>
      </c>
      <c r="CY186" s="22">
        <v>0</v>
      </c>
      <c r="CZ186" s="22">
        <f t="shared" si="228"/>
        <v>88056.518438909436</v>
      </c>
      <c r="DA186" s="22">
        <f t="shared" si="229"/>
        <v>87874.034138909541</v>
      </c>
      <c r="DB186" s="32">
        <f t="shared" si="230"/>
        <v>5.1912568339176901E-2</v>
      </c>
      <c r="DC186" s="32">
        <f t="shared" si="231"/>
        <v>5.1961458935748411E-2</v>
      </c>
      <c r="DD186" s="42"/>
      <c r="DE186" s="22">
        <v>1696246.6172658182</v>
      </c>
      <c r="DF186" s="22">
        <v>5107.9168</v>
      </c>
      <c r="DG186" s="22">
        <f t="shared" si="232"/>
        <v>1691138.7004658182</v>
      </c>
      <c r="DH186" s="26">
        <f t="shared" si="233"/>
        <v>182.48430000000008</v>
      </c>
      <c r="DI186" s="22">
        <v>0</v>
      </c>
      <c r="DJ186" s="22">
        <f t="shared" si="234"/>
        <v>88056.518438909436</v>
      </c>
      <c r="DK186" s="22">
        <f t="shared" si="235"/>
        <v>87874.034138909541</v>
      </c>
      <c r="DL186" s="32">
        <f t="shared" si="236"/>
        <v>5.1912568339176901E-2</v>
      </c>
      <c r="DM186" s="32">
        <f t="shared" si="237"/>
        <v>5.1961458935748411E-2</v>
      </c>
      <c r="DN186" s="42"/>
      <c r="DO186" s="22">
        <v>1696246.6172658182</v>
      </c>
      <c r="DP186" s="22">
        <v>5107.9168</v>
      </c>
      <c r="DQ186" s="22">
        <f t="shared" si="238"/>
        <v>1691138.7004658182</v>
      </c>
      <c r="DR186" s="26">
        <f t="shared" si="239"/>
        <v>182.48430000000008</v>
      </c>
      <c r="DS186" s="22">
        <v>0</v>
      </c>
      <c r="DT186" s="22">
        <f t="shared" si="240"/>
        <v>88056.518438909436</v>
      </c>
      <c r="DU186" s="22">
        <f t="shared" si="241"/>
        <v>87874.034138909541</v>
      </c>
      <c r="DV186" s="32">
        <f t="shared" si="242"/>
        <v>5.1912568339176901E-2</v>
      </c>
      <c r="DW186" s="32">
        <f t="shared" si="243"/>
        <v>5.1961458935748411E-2</v>
      </c>
      <c r="DX186" s="42"/>
      <c r="DY186" s="22">
        <v>1696246.6172658182</v>
      </c>
      <c r="DZ186" s="22">
        <v>5107.9168</v>
      </c>
      <c r="EA186" s="22">
        <f t="shared" si="244"/>
        <v>1691138.7004658182</v>
      </c>
      <c r="EB186" s="26">
        <f t="shared" si="245"/>
        <v>182.48430000000008</v>
      </c>
      <c r="EC186" s="22">
        <v>0</v>
      </c>
      <c r="ED186" s="22">
        <f t="shared" si="246"/>
        <v>88056.518438909436</v>
      </c>
      <c r="EE186" s="22">
        <f t="shared" si="247"/>
        <v>87874.034138909541</v>
      </c>
      <c r="EF186" s="32">
        <f t="shared" si="248"/>
        <v>5.1912568339176901E-2</v>
      </c>
      <c r="EG186" s="32">
        <f t="shared" si="249"/>
        <v>5.1961458935748411E-2</v>
      </c>
      <c r="EH186" s="42"/>
      <c r="EI186" s="45">
        <v>0</v>
      </c>
    </row>
    <row r="187" spans="1:139" x14ac:dyDescent="0.3">
      <c r="A187" s="20">
        <v>8912024</v>
      </c>
      <c r="B187" s="20" t="s">
        <v>106</v>
      </c>
      <c r="C187" s="21">
        <v>200</v>
      </c>
      <c r="D187" s="22">
        <v>904667.43649318174</v>
      </c>
      <c r="E187" s="22">
        <v>5524.3720000000003</v>
      </c>
      <c r="F187" s="22">
        <f t="shared" si="171"/>
        <v>899143.06449318177</v>
      </c>
      <c r="G187" s="11"/>
      <c r="H187" s="34">
        <v>200</v>
      </c>
      <c r="I187" s="22">
        <v>954981.0160863637</v>
      </c>
      <c r="J187" s="22">
        <v>4925.4912000000004</v>
      </c>
      <c r="K187" s="22">
        <f t="shared" si="172"/>
        <v>950055.52488636365</v>
      </c>
      <c r="L187" s="26">
        <f t="shared" si="173"/>
        <v>-598.88079999999991</v>
      </c>
      <c r="M187" s="22">
        <v>0</v>
      </c>
      <c r="N187" s="22">
        <f t="shared" si="174"/>
        <v>50313.579593181959</v>
      </c>
      <c r="O187" s="22">
        <f t="shared" si="175"/>
        <v>50912.460393181886</v>
      </c>
      <c r="P187" s="32">
        <f t="shared" si="176"/>
        <v>5.2685423841589592E-2</v>
      </c>
      <c r="Q187" s="32">
        <f t="shared" si="177"/>
        <v>5.3588931446161038E-2</v>
      </c>
      <c r="R187" s="11"/>
      <c r="S187" s="22">
        <v>954981.0160863637</v>
      </c>
      <c r="T187" s="22">
        <v>4925.4912000000004</v>
      </c>
      <c r="U187" s="22">
        <f t="shared" si="178"/>
        <v>950055.52488636365</v>
      </c>
      <c r="V187" s="26">
        <f t="shared" si="179"/>
        <v>-598.88079999999991</v>
      </c>
      <c r="W187" s="22">
        <v>0</v>
      </c>
      <c r="X187" s="22">
        <f t="shared" si="180"/>
        <v>50313.579593181959</v>
      </c>
      <c r="Y187" s="22">
        <f t="shared" si="181"/>
        <v>50912.460393181886</v>
      </c>
      <c r="Z187" s="32">
        <f t="shared" si="182"/>
        <v>5.2685423841589592E-2</v>
      </c>
      <c r="AA187" s="32">
        <f t="shared" si="183"/>
        <v>5.3588931446161038E-2</v>
      </c>
      <c r="AB187" s="42"/>
      <c r="AC187" s="22">
        <v>954981.0160863637</v>
      </c>
      <c r="AD187" s="22">
        <v>4925.4912000000004</v>
      </c>
      <c r="AE187" s="22">
        <f t="shared" si="184"/>
        <v>950055.52488636365</v>
      </c>
      <c r="AF187" s="26">
        <f t="shared" si="185"/>
        <v>-598.88079999999991</v>
      </c>
      <c r="AG187" s="22">
        <v>0</v>
      </c>
      <c r="AH187" s="22">
        <f t="shared" si="186"/>
        <v>50313.579593181959</v>
      </c>
      <c r="AI187" s="22">
        <f t="shared" si="187"/>
        <v>50912.460393181886</v>
      </c>
      <c r="AJ187" s="32">
        <f t="shared" si="188"/>
        <v>5.2685423841589592E-2</v>
      </c>
      <c r="AK187" s="32">
        <f t="shared" si="189"/>
        <v>5.3588931446161038E-2</v>
      </c>
      <c r="AL187" s="11"/>
      <c r="AM187" s="22">
        <v>954981.0160863637</v>
      </c>
      <c r="AN187" s="22">
        <v>4925.4912000000004</v>
      </c>
      <c r="AO187" s="22">
        <f t="shared" si="190"/>
        <v>950055.52488636365</v>
      </c>
      <c r="AP187" s="26">
        <f t="shared" si="191"/>
        <v>-598.88079999999991</v>
      </c>
      <c r="AQ187" s="22">
        <v>0</v>
      </c>
      <c r="AR187" s="22">
        <f t="shared" si="192"/>
        <v>50313.579593181959</v>
      </c>
      <c r="AS187" s="22">
        <f t="shared" si="193"/>
        <v>50912.460393181886</v>
      </c>
      <c r="AT187" s="32">
        <f t="shared" si="194"/>
        <v>5.2685423841589592E-2</v>
      </c>
      <c r="AU187" s="32">
        <f t="shared" si="195"/>
        <v>5.3588931446161038E-2</v>
      </c>
      <c r="AV187" s="42"/>
      <c r="AW187" s="22">
        <v>954981.0160863637</v>
      </c>
      <c r="AX187" s="22">
        <v>4925.4912000000004</v>
      </c>
      <c r="AY187" s="22">
        <f t="shared" si="196"/>
        <v>950055.52488636365</v>
      </c>
      <c r="AZ187" s="26">
        <f t="shared" si="197"/>
        <v>-598.88079999999991</v>
      </c>
      <c r="BA187" s="22">
        <v>0</v>
      </c>
      <c r="BB187" s="22">
        <f t="shared" si="198"/>
        <v>50313.579593181959</v>
      </c>
      <c r="BC187" s="22">
        <f t="shared" si="199"/>
        <v>50912.460393181886</v>
      </c>
      <c r="BD187" s="32">
        <f t="shared" si="200"/>
        <v>5.2685423841589592E-2</v>
      </c>
      <c r="BE187" s="32">
        <f t="shared" si="201"/>
        <v>5.3588931446161038E-2</v>
      </c>
      <c r="BF187" s="11"/>
      <c r="BG187" s="22">
        <v>954981.0160863637</v>
      </c>
      <c r="BH187" s="22">
        <v>4925.4912000000004</v>
      </c>
      <c r="BI187" s="22">
        <f t="shared" si="202"/>
        <v>950055.52488636365</v>
      </c>
      <c r="BJ187" s="26">
        <f t="shared" si="203"/>
        <v>-598.88079999999991</v>
      </c>
      <c r="BK187" s="22">
        <v>0</v>
      </c>
      <c r="BL187" s="22">
        <f t="shared" si="204"/>
        <v>50313.579593181959</v>
      </c>
      <c r="BM187" s="22">
        <f t="shared" si="205"/>
        <v>50912.460393181886</v>
      </c>
      <c r="BN187" s="32">
        <f t="shared" si="206"/>
        <v>5.2685423841589592E-2</v>
      </c>
      <c r="BO187" s="32">
        <f t="shared" si="207"/>
        <v>5.3588931446161038E-2</v>
      </c>
      <c r="BP187" s="42"/>
      <c r="BQ187" s="22">
        <v>951455.68529090914</v>
      </c>
      <c r="BR187" s="22">
        <v>4925.4912000000004</v>
      </c>
      <c r="BS187" s="22">
        <f t="shared" si="208"/>
        <v>946530.19409090909</v>
      </c>
      <c r="BT187" s="26">
        <f t="shared" si="209"/>
        <v>-598.88079999999991</v>
      </c>
      <c r="BU187" s="22">
        <v>0</v>
      </c>
      <c r="BV187" s="22">
        <f t="shared" si="210"/>
        <v>46788.2487977274</v>
      </c>
      <c r="BW187" s="22">
        <f t="shared" si="211"/>
        <v>47387.129597727326</v>
      </c>
      <c r="BX187" s="32">
        <f t="shared" si="212"/>
        <v>4.9175436671463908E-2</v>
      </c>
      <c r="BY187" s="32">
        <f t="shared" si="213"/>
        <v>5.0064044331137363E-2</v>
      </c>
      <c r="BZ187" s="42"/>
      <c r="CA187" s="22">
        <v>954128.10699545464</v>
      </c>
      <c r="CB187" s="22">
        <v>4925.4912000000004</v>
      </c>
      <c r="CC187" s="22">
        <f t="shared" si="214"/>
        <v>949202.61579545459</v>
      </c>
      <c r="CD187" s="26">
        <f t="shared" si="215"/>
        <v>-598.88079999999991</v>
      </c>
      <c r="CE187" s="22">
        <v>0</v>
      </c>
      <c r="CF187" s="22">
        <f t="shared" si="216"/>
        <v>49460.6705022729</v>
      </c>
      <c r="CG187" s="22">
        <f t="shared" si="217"/>
        <v>50059.551302272826</v>
      </c>
      <c r="CH187" s="32">
        <f t="shared" si="218"/>
        <v>5.1838605465700349E-2</v>
      </c>
      <c r="CI187" s="32">
        <f t="shared" si="219"/>
        <v>5.2738530709085456E-2</v>
      </c>
      <c r="CJ187" s="42"/>
      <c r="CK187" s="22">
        <v>953275.19790454546</v>
      </c>
      <c r="CL187" s="22">
        <v>4925.4912000000004</v>
      </c>
      <c r="CM187" s="22">
        <f t="shared" si="220"/>
        <v>948349.70670454542</v>
      </c>
      <c r="CN187" s="26">
        <f t="shared" si="221"/>
        <v>-598.88079999999991</v>
      </c>
      <c r="CO187" s="22">
        <v>0</v>
      </c>
      <c r="CP187" s="22">
        <f t="shared" si="222"/>
        <v>48607.761411363725</v>
      </c>
      <c r="CQ187" s="22">
        <f t="shared" si="223"/>
        <v>49206.642211363651</v>
      </c>
      <c r="CR187" s="32">
        <f t="shared" si="224"/>
        <v>5.099027176854231E-2</v>
      </c>
      <c r="CS187" s="32">
        <f t="shared" si="225"/>
        <v>5.1886600336866859E-2</v>
      </c>
      <c r="CT187" s="42"/>
      <c r="CU187" s="22">
        <v>954981.0160863637</v>
      </c>
      <c r="CV187" s="22">
        <v>4925.4912000000004</v>
      </c>
      <c r="CW187" s="22">
        <f t="shared" si="226"/>
        <v>950055.52488636365</v>
      </c>
      <c r="CX187" s="26">
        <f t="shared" si="227"/>
        <v>-598.88079999999991</v>
      </c>
      <c r="CY187" s="22">
        <v>0</v>
      </c>
      <c r="CZ187" s="22">
        <f t="shared" si="228"/>
        <v>50313.579593181959</v>
      </c>
      <c r="DA187" s="22">
        <f t="shared" si="229"/>
        <v>50912.460393181886</v>
      </c>
      <c r="DB187" s="32">
        <f t="shared" si="230"/>
        <v>5.2685423841589592E-2</v>
      </c>
      <c r="DC187" s="32">
        <f t="shared" si="231"/>
        <v>5.3588931446161038E-2</v>
      </c>
      <c r="DD187" s="42"/>
      <c r="DE187" s="22">
        <v>954981.0160863637</v>
      </c>
      <c r="DF187" s="22">
        <v>4925.4912000000004</v>
      </c>
      <c r="DG187" s="22">
        <f t="shared" si="232"/>
        <v>950055.52488636365</v>
      </c>
      <c r="DH187" s="26">
        <f t="shared" si="233"/>
        <v>-598.88079999999991</v>
      </c>
      <c r="DI187" s="22">
        <v>0</v>
      </c>
      <c r="DJ187" s="22">
        <f t="shared" si="234"/>
        <v>50313.579593181959</v>
      </c>
      <c r="DK187" s="22">
        <f t="shared" si="235"/>
        <v>50912.460393181886</v>
      </c>
      <c r="DL187" s="32">
        <f t="shared" si="236"/>
        <v>5.2685423841589592E-2</v>
      </c>
      <c r="DM187" s="32">
        <f t="shared" si="237"/>
        <v>5.3588931446161038E-2</v>
      </c>
      <c r="DN187" s="42"/>
      <c r="DO187" s="22">
        <v>954981.0160863637</v>
      </c>
      <c r="DP187" s="22">
        <v>4925.4912000000004</v>
      </c>
      <c r="DQ187" s="22">
        <f t="shared" si="238"/>
        <v>950055.52488636365</v>
      </c>
      <c r="DR187" s="26">
        <f t="shared" si="239"/>
        <v>-598.88079999999991</v>
      </c>
      <c r="DS187" s="22">
        <v>0</v>
      </c>
      <c r="DT187" s="22">
        <f t="shared" si="240"/>
        <v>50313.579593181959</v>
      </c>
      <c r="DU187" s="22">
        <f t="shared" si="241"/>
        <v>50912.460393181886</v>
      </c>
      <c r="DV187" s="32">
        <f t="shared" si="242"/>
        <v>5.2685423841589592E-2</v>
      </c>
      <c r="DW187" s="32">
        <f t="shared" si="243"/>
        <v>5.3588931446161038E-2</v>
      </c>
      <c r="DX187" s="42"/>
      <c r="DY187" s="22">
        <v>954981.0160863637</v>
      </c>
      <c r="DZ187" s="22">
        <v>4925.4912000000004</v>
      </c>
      <c r="EA187" s="22">
        <f t="shared" si="244"/>
        <v>950055.52488636365</v>
      </c>
      <c r="EB187" s="26">
        <f t="shared" si="245"/>
        <v>-598.88079999999991</v>
      </c>
      <c r="EC187" s="22">
        <v>0</v>
      </c>
      <c r="ED187" s="22">
        <f t="shared" si="246"/>
        <v>50313.579593181959</v>
      </c>
      <c r="EE187" s="22">
        <f t="shared" si="247"/>
        <v>50912.460393181886</v>
      </c>
      <c r="EF187" s="32">
        <f t="shared" si="248"/>
        <v>5.2685423841589592E-2</v>
      </c>
      <c r="EG187" s="32">
        <f t="shared" si="249"/>
        <v>5.3588931446161038E-2</v>
      </c>
      <c r="EH187" s="42"/>
      <c r="EI187" s="45">
        <v>0</v>
      </c>
    </row>
    <row r="188" spans="1:139" x14ac:dyDescent="0.3">
      <c r="A188" s="20">
        <v>8912025</v>
      </c>
      <c r="B188" s="20" t="s">
        <v>59</v>
      </c>
      <c r="C188" s="21">
        <v>289</v>
      </c>
      <c r="D188" s="22">
        <v>1709482.1720356939</v>
      </c>
      <c r="E188" s="22">
        <v>3948.7360000000003</v>
      </c>
      <c r="F188" s="22">
        <f t="shared" si="171"/>
        <v>1705533.4360356939</v>
      </c>
      <c r="G188" s="11"/>
      <c r="H188" s="34">
        <v>289</v>
      </c>
      <c r="I188" s="22">
        <v>1751935.8477999999</v>
      </c>
      <c r="J188" s="22">
        <v>4117.6063999999997</v>
      </c>
      <c r="K188" s="22">
        <f t="shared" si="172"/>
        <v>1747818.2413999999</v>
      </c>
      <c r="L188" s="26">
        <f t="shared" si="173"/>
        <v>168.87039999999934</v>
      </c>
      <c r="M188" s="22">
        <v>218339.9110372804</v>
      </c>
      <c r="N188" s="22">
        <f t="shared" si="174"/>
        <v>42453.675764305983</v>
      </c>
      <c r="O188" s="22">
        <f t="shared" si="175"/>
        <v>42284.805364306085</v>
      </c>
      <c r="P188" s="32">
        <f t="shared" si="176"/>
        <v>2.4232437402098569E-2</v>
      </c>
      <c r="Q188" s="32">
        <f t="shared" si="177"/>
        <v>2.4192907684975305E-2</v>
      </c>
      <c r="R188" s="11"/>
      <c r="S188" s="22">
        <v>1751935.8477999999</v>
      </c>
      <c r="T188" s="22">
        <v>4117.6063999999997</v>
      </c>
      <c r="U188" s="22">
        <f t="shared" si="178"/>
        <v>1747818.2413999999</v>
      </c>
      <c r="V188" s="26">
        <f t="shared" si="179"/>
        <v>168.87039999999934</v>
      </c>
      <c r="W188" s="22">
        <v>218339.9110372804</v>
      </c>
      <c r="X188" s="22">
        <f t="shared" si="180"/>
        <v>42453.675764305983</v>
      </c>
      <c r="Y188" s="22">
        <f t="shared" si="181"/>
        <v>42284.805364306085</v>
      </c>
      <c r="Z188" s="32">
        <f t="shared" si="182"/>
        <v>2.4232437402098569E-2</v>
      </c>
      <c r="AA188" s="32">
        <f t="shared" si="183"/>
        <v>2.4192907684975305E-2</v>
      </c>
      <c r="AB188" s="42"/>
      <c r="AC188" s="22">
        <v>1755984.5070034997</v>
      </c>
      <c r="AD188" s="22">
        <v>4117.6063999999997</v>
      </c>
      <c r="AE188" s="22">
        <f t="shared" si="184"/>
        <v>1751866.9006034997</v>
      </c>
      <c r="AF188" s="26">
        <f t="shared" si="185"/>
        <v>168.87039999999934</v>
      </c>
      <c r="AG188" s="22">
        <v>222388.57024078036</v>
      </c>
      <c r="AH188" s="22">
        <f t="shared" si="186"/>
        <v>46502.334967805771</v>
      </c>
      <c r="AI188" s="22">
        <f t="shared" si="187"/>
        <v>46333.464567805873</v>
      </c>
      <c r="AJ188" s="32">
        <f t="shared" si="188"/>
        <v>2.6482201171102414E-2</v>
      </c>
      <c r="AK188" s="32">
        <f t="shared" si="189"/>
        <v>2.6448050677733842E-2</v>
      </c>
      <c r="AL188" s="11"/>
      <c r="AM188" s="22">
        <v>1755984.5070034997</v>
      </c>
      <c r="AN188" s="22">
        <v>4117.6063999999997</v>
      </c>
      <c r="AO188" s="22">
        <f t="shared" si="190"/>
        <v>1751866.9006034997</v>
      </c>
      <c r="AP188" s="26">
        <f t="shared" si="191"/>
        <v>168.87039999999934</v>
      </c>
      <c r="AQ188" s="22">
        <v>222388.57024078036</v>
      </c>
      <c r="AR188" s="22">
        <f t="shared" si="192"/>
        <v>46502.334967805771</v>
      </c>
      <c r="AS188" s="22">
        <f t="shared" si="193"/>
        <v>46333.464567805873</v>
      </c>
      <c r="AT188" s="32">
        <f t="shared" si="194"/>
        <v>2.6482201171102414E-2</v>
      </c>
      <c r="AU188" s="32">
        <f t="shared" si="195"/>
        <v>2.6448050677733842E-2</v>
      </c>
      <c r="AV188" s="42"/>
      <c r="AW188" s="22">
        <v>1760033.1662069997</v>
      </c>
      <c r="AX188" s="22">
        <v>4117.6063999999997</v>
      </c>
      <c r="AY188" s="22">
        <f t="shared" si="196"/>
        <v>1755915.5598069998</v>
      </c>
      <c r="AZ188" s="26">
        <f t="shared" si="197"/>
        <v>168.87039999999934</v>
      </c>
      <c r="BA188" s="22">
        <v>226437.22944428038</v>
      </c>
      <c r="BB188" s="22">
        <f t="shared" si="198"/>
        <v>50550.994171305792</v>
      </c>
      <c r="BC188" s="22">
        <f t="shared" si="199"/>
        <v>50382.123771305894</v>
      </c>
      <c r="BD188" s="32">
        <f t="shared" si="200"/>
        <v>2.8721614536529948E-2</v>
      </c>
      <c r="BE188" s="32">
        <f t="shared" si="201"/>
        <v>2.8692794189285283E-2</v>
      </c>
      <c r="BF188" s="11"/>
      <c r="BG188" s="22">
        <v>1760033.1662069997</v>
      </c>
      <c r="BH188" s="22">
        <v>4117.6063999999997</v>
      </c>
      <c r="BI188" s="22">
        <f t="shared" si="202"/>
        <v>1755915.5598069998</v>
      </c>
      <c r="BJ188" s="26">
        <f t="shared" si="203"/>
        <v>168.87039999999934</v>
      </c>
      <c r="BK188" s="22">
        <v>226437.22944428038</v>
      </c>
      <c r="BL188" s="22">
        <f t="shared" si="204"/>
        <v>50550.994171305792</v>
      </c>
      <c r="BM188" s="22">
        <f t="shared" si="205"/>
        <v>50382.123771305894</v>
      </c>
      <c r="BN188" s="32">
        <f t="shared" si="206"/>
        <v>2.8721614536529948E-2</v>
      </c>
      <c r="BO188" s="32">
        <f t="shared" si="207"/>
        <v>2.8692794189285283E-2</v>
      </c>
      <c r="BP188" s="42"/>
      <c r="BQ188" s="22">
        <v>1760033.1662069999</v>
      </c>
      <c r="BR188" s="22">
        <v>4117.6063999999997</v>
      </c>
      <c r="BS188" s="22">
        <f t="shared" si="208"/>
        <v>1755915.559807</v>
      </c>
      <c r="BT188" s="26">
        <f t="shared" si="209"/>
        <v>168.87039999999934</v>
      </c>
      <c r="BU188" s="22">
        <v>236875.40999670356</v>
      </c>
      <c r="BV188" s="22">
        <f t="shared" si="210"/>
        <v>50550.994171306025</v>
      </c>
      <c r="BW188" s="22">
        <f t="shared" si="211"/>
        <v>50382.123771306127</v>
      </c>
      <c r="BX188" s="32">
        <f t="shared" si="212"/>
        <v>2.8721614536530077E-2</v>
      </c>
      <c r="BY188" s="32">
        <f t="shared" si="213"/>
        <v>2.8692794189285411E-2</v>
      </c>
      <c r="BZ188" s="42"/>
      <c r="CA188" s="22">
        <v>1760033.1662069999</v>
      </c>
      <c r="CB188" s="22">
        <v>4117.6063999999997</v>
      </c>
      <c r="CC188" s="22">
        <f t="shared" si="214"/>
        <v>1755915.559807</v>
      </c>
      <c r="CD188" s="26">
        <f t="shared" si="215"/>
        <v>168.87039999999934</v>
      </c>
      <c r="CE188" s="22">
        <v>228256.49472565512</v>
      </c>
      <c r="CF188" s="22">
        <f t="shared" si="216"/>
        <v>50550.994171306025</v>
      </c>
      <c r="CG188" s="22">
        <f t="shared" si="217"/>
        <v>50382.123771306127</v>
      </c>
      <c r="CH188" s="32">
        <f t="shared" si="218"/>
        <v>2.8721614536530077E-2</v>
      </c>
      <c r="CI188" s="32">
        <f t="shared" si="219"/>
        <v>2.8692794189285411E-2</v>
      </c>
      <c r="CJ188" s="42"/>
      <c r="CK188" s="22">
        <v>1760033.1662069999</v>
      </c>
      <c r="CL188" s="22">
        <v>4117.6063999999997</v>
      </c>
      <c r="CM188" s="22">
        <f t="shared" si="220"/>
        <v>1755915.559807</v>
      </c>
      <c r="CN188" s="26">
        <f t="shared" si="221"/>
        <v>168.87039999999934</v>
      </c>
      <c r="CO188" s="22">
        <v>230075.76000702937</v>
      </c>
      <c r="CP188" s="22">
        <f t="shared" si="222"/>
        <v>50550.994171306025</v>
      </c>
      <c r="CQ188" s="22">
        <f t="shared" si="223"/>
        <v>50382.123771306127</v>
      </c>
      <c r="CR188" s="32">
        <f t="shared" si="224"/>
        <v>2.8721614536530077E-2</v>
      </c>
      <c r="CS188" s="32">
        <f t="shared" si="225"/>
        <v>2.8692794189285411E-2</v>
      </c>
      <c r="CT188" s="42"/>
      <c r="CU188" s="22">
        <v>1751935.8477999999</v>
      </c>
      <c r="CV188" s="22">
        <v>4117.6063999999997</v>
      </c>
      <c r="CW188" s="22">
        <f t="shared" si="226"/>
        <v>1747818.2413999999</v>
      </c>
      <c r="CX188" s="26">
        <f t="shared" si="227"/>
        <v>168.87039999999934</v>
      </c>
      <c r="CY188" s="22">
        <v>218339.9110372804</v>
      </c>
      <c r="CZ188" s="22">
        <f t="shared" si="228"/>
        <v>42453.675764305983</v>
      </c>
      <c r="DA188" s="22">
        <f t="shared" si="229"/>
        <v>42284.805364306085</v>
      </c>
      <c r="DB188" s="32">
        <f t="shared" si="230"/>
        <v>2.4232437402098569E-2</v>
      </c>
      <c r="DC188" s="32">
        <f t="shared" si="231"/>
        <v>2.4192907684975305E-2</v>
      </c>
      <c r="DD188" s="42"/>
      <c r="DE188" s="22">
        <v>1751935.8477999999</v>
      </c>
      <c r="DF188" s="22">
        <v>4117.6063999999997</v>
      </c>
      <c r="DG188" s="22">
        <f t="shared" si="232"/>
        <v>1747818.2413999999</v>
      </c>
      <c r="DH188" s="26">
        <f t="shared" si="233"/>
        <v>168.87039999999934</v>
      </c>
      <c r="DI188" s="22">
        <v>218339.9110372804</v>
      </c>
      <c r="DJ188" s="22">
        <f t="shared" si="234"/>
        <v>42453.675764305983</v>
      </c>
      <c r="DK188" s="22">
        <f t="shared" si="235"/>
        <v>42284.805364306085</v>
      </c>
      <c r="DL188" s="32">
        <f t="shared" si="236"/>
        <v>2.4232437402098569E-2</v>
      </c>
      <c r="DM188" s="32">
        <f t="shared" si="237"/>
        <v>2.4192907684975305E-2</v>
      </c>
      <c r="DN188" s="42"/>
      <c r="DO188" s="22">
        <v>1760033.1662069997</v>
      </c>
      <c r="DP188" s="22">
        <v>4117.6063999999997</v>
      </c>
      <c r="DQ188" s="22">
        <f t="shared" si="238"/>
        <v>1755915.5598069998</v>
      </c>
      <c r="DR188" s="26">
        <f t="shared" si="239"/>
        <v>168.87039999999934</v>
      </c>
      <c r="DS188" s="22">
        <v>226437.22944428038</v>
      </c>
      <c r="DT188" s="22">
        <f t="shared" si="240"/>
        <v>50550.994171305792</v>
      </c>
      <c r="DU188" s="22">
        <f t="shared" si="241"/>
        <v>50382.123771305894</v>
      </c>
      <c r="DV188" s="32">
        <f t="shared" si="242"/>
        <v>2.8721614536529948E-2</v>
      </c>
      <c r="DW188" s="32">
        <f t="shared" si="243"/>
        <v>2.8692794189285283E-2</v>
      </c>
      <c r="DX188" s="42"/>
      <c r="DY188" s="22">
        <v>1760033.1662069997</v>
      </c>
      <c r="DZ188" s="22">
        <v>4117.6063999999997</v>
      </c>
      <c r="EA188" s="22">
        <f t="shared" si="244"/>
        <v>1755915.5598069998</v>
      </c>
      <c r="EB188" s="26">
        <f t="shared" si="245"/>
        <v>168.87039999999934</v>
      </c>
      <c r="EC188" s="22">
        <v>226437.22944428038</v>
      </c>
      <c r="ED188" s="22">
        <f t="shared" si="246"/>
        <v>50550.994171305792</v>
      </c>
      <c r="EE188" s="22">
        <f t="shared" si="247"/>
        <v>50382.123771305894</v>
      </c>
      <c r="EF188" s="32">
        <f t="shared" si="248"/>
        <v>2.8721614536529948E-2</v>
      </c>
      <c r="EG188" s="32">
        <f t="shared" si="249"/>
        <v>2.8692794189285283E-2</v>
      </c>
      <c r="EH188" s="42"/>
      <c r="EI188" s="45">
        <v>257833.79360734488</v>
      </c>
    </row>
    <row r="189" spans="1:139" x14ac:dyDescent="0.3">
      <c r="A189" s="20">
        <v>8912026</v>
      </c>
      <c r="B189" s="20" t="s">
        <v>323</v>
      </c>
      <c r="C189" s="21">
        <v>244</v>
      </c>
      <c r="D189" s="22">
        <v>1280789.1597843878</v>
      </c>
      <c r="E189" s="22">
        <v>4873.4399999999996</v>
      </c>
      <c r="F189" s="22">
        <f t="shared" si="171"/>
        <v>1275915.7197843879</v>
      </c>
      <c r="G189" s="11"/>
      <c r="H189" s="34">
        <v>244</v>
      </c>
      <c r="I189" s="22">
        <v>1352012.6675094906</v>
      </c>
      <c r="J189" s="22">
        <v>5081.8559999999998</v>
      </c>
      <c r="K189" s="22">
        <f t="shared" si="172"/>
        <v>1346930.8115094907</v>
      </c>
      <c r="L189" s="26">
        <f t="shared" si="173"/>
        <v>208.41600000000017</v>
      </c>
      <c r="M189" s="22">
        <v>0</v>
      </c>
      <c r="N189" s="22">
        <f t="shared" si="174"/>
        <v>71223.507725102827</v>
      </c>
      <c r="O189" s="22">
        <f t="shared" si="175"/>
        <v>71015.091725102859</v>
      </c>
      <c r="P189" s="32">
        <f t="shared" si="176"/>
        <v>5.2679615684594068E-2</v>
      </c>
      <c r="Q189" s="32">
        <f t="shared" si="177"/>
        <v>5.2723637412018971E-2</v>
      </c>
      <c r="R189" s="11"/>
      <c r="S189" s="22">
        <v>1352012.6675094906</v>
      </c>
      <c r="T189" s="22">
        <v>5081.8559999999998</v>
      </c>
      <c r="U189" s="22">
        <f t="shared" si="178"/>
        <v>1346930.8115094907</v>
      </c>
      <c r="V189" s="26">
        <f t="shared" si="179"/>
        <v>208.41600000000017</v>
      </c>
      <c r="W189" s="22">
        <v>0</v>
      </c>
      <c r="X189" s="22">
        <f t="shared" si="180"/>
        <v>71223.507725102827</v>
      </c>
      <c r="Y189" s="22">
        <f t="shared" si="181"/>
        <v>71015.091725102859</v>
      </c>
      <c r="Z189" s="32">
        <f t="shared" si="182"/>
        <v>5.2679615684594068E-2</v>
      </c>
      <c r="AA189" s="32">
        <f t="shared" si="183"/>
        <v>5.2723637412018971E-2</v>
      </c>
      <c r="AB189" s="42"/>
      <c r="AC189" s="22">
        <v>1352012.6675094906</v>
      </c>
      <c r="AD189" s="22">
        <v>5081.8559999999998</v>
      </c>
      <c r="AE189" s="22">
        <f t="shared" si="184"/>
        <v>1346930.8115094907</v>
      </c>
      <c r="AF189" s="26">
        <f t="shared" si="185"/>
        <v>208.41600000000017</v>
      </c>
      <c r="AG189" s="22">
        <v>0</v>
      </c>
      <c r="AH189" s="22">
        <f t="shared" si="186"/>
        <v>71223.507725102827</v>
      </c>
      <c r="AI189" s="22">
        <f t="shared" si="187"/>
        <v>71015.091725102859</v>
      </c>
      <c r="AJ189" s="32">
        <f t="shared" si="188"/>
        <v>5.2679615684594068E-2</v>
      </c>
      <c r="AK189" s="32">
        <f t="shared" si="189"/>
        <v>5.2723637412018971E-2</v>
      </c>
      <c r="AL189" s="11"/>
      <c r="AM189" s="22">
        <v>1352012.6675094906</v>
      </c>
      <c r="AN189" s="22">
        <v>5081.8559999999998</v>
      </c>
      <c r="AO189" s="22">
        <f t="shared" si="190"/>
        <v>1346930.8115094907</v>
      </c>
      <c r="AP189" s="26">
        <f t="shared" si="191"/>
        <v>208.41600000000017</v>
      </c>
      <c r="AQ189" s="22">
        <v>0</v>
      </c>
      <c r="AR189" s="22">
        <f t="shared" si="192"/>
        <v>71223.507725102827</v>
      </c>
      <c r="AS189" s="22">
        <f t="shared" si="193"/>
        <v>71015.091725102859</v>
      </c>
      <c r="AT189" s="32">
        <f t="shared" si="194"/>
        <v>5.2679615684594068E-2</v>
      </c>
      <c r="AU189" s="32">
        <f t="shared" si="195"/>
        <v>5.2723637412018971E-2</v>
      </c>
      <c r="AV189" s="42"/>
      <c r="AW189" s="22">
        <v>1352012.6675094906</v>
      </c>
      <c r="AX189" s="22">
        <v>5081.8559999999998</v>
      </c>
      <c r="AY189" s="22">
        <f t="shared" si="196"/>
        <v>1346930.8115094907</v>
      </c>
      <c r="AZ189" s="26">
        <f t="shared" si="197"/>
        <v>208.41600000000017</v>
      </c>
      <c r="BA189" s="22">
        <v>0</v>
      </c>
      <c r="BB189" s="22">
        <f t="shared" si="198"/>
        <v>71223.507725102827</v>
      </c>
      <c r="BC189" s="22">
        <f t="shared" si="199"/>
        <v>71015.091725102859</v>
      </c>
      <c r="BD189" s="32">
        <f t="shared" si="200"/>
        <v>5.2679615684594068E-2</v>
      </c>
      <c r="BE189" s="32">
        <f t="shared" si="201"/>
        <v>5.2723637412018971E-2</v>
      </c>
      <c r="BF189" s="11"/>
      <c r="BG189" s="22">
        <v>1352012.6675094906</v>
      </c>
      <c r="BH189" s="22">
        <v>5081.8559999999998</v>
      </c>
      <c r="BI189" s="22">
        <f t="shared" si="202"/>
        <v>1346930.8115094907</v>
      </c>
      <c r="BJ189" s="26">
        <f t="shared" si="203"/>
        <v>208.41600000000017</v>
      </c>
      <c r="BK189" s="22">
        <v>0</v>
      </c>
      <c r="BL189" s="22">
        <f t="shared" si="204"/>
        <v>71223.507725102827</v>
      </c>
      <c r="BM189" s="22">
        <f t="shared" si="205"/>
        <v>71015.091725102859</v>
      </c>
      <c r="BN189" s="32">
        <f t="shared" si="206"/>
        <v>5.2679615684594068E-2</v>
      </c>
      <c r="BO189" s="32">
        <f t="shared" si="207"/>
        <v>5.2723637412018971E-2</v>
      </c>
      <c r="BP189" s="42"/>
      <c r="BQ189" s="22">
        <v>1342309.6230645687</v>
      </c>
      <c r="BR189" s="22">
        <v>5081.8559999999998</v>
      </c>
      <c r="BS189" s="22">
        <f t="shared" si="208"/>
        <v>1337227.7670645688</v>
      </c>
      <c r="BT189" s="26">
        <f t="shared" si="209"/>
        <v>208.41600000000017</v>
      </c>
      <c r="BU189" s="22">
        <v>0</v>
      </c>
      <c r="BV189" s="22">
        <f t="shared" si="210"/>
        <v>61520.463280180935</v>
      </c>
      <c r="BW189" s="22">
        <f t="shared" si="211"/>
        <v>61312.047280180966</v>
      </c>
      <c r="BX189" s="32">
        <f t="shared" si="212"/>
        <v>4.5831797837913316E-2</v>
      </c>
      <c r="BY189" s="32">
        <f t="shared" si="213"/>
        <v>4.5850115283479959E-2</v>
      </c>
      <c r="BZ189" s="42"/>
      <c r="CA189" s="22">
        <v>1350375.7884746101</v>
      </c>
      <c r="CB189" s="22">
        <v>5081.8559999999998</v>
      </c>
      <c r="CC189" s="22">
        <f t="shared" si="214"/>
        <v>1345293.9324746102</v>
      </c>
      <c r="CD189" s="26">
        <f t="shared" si="215"/>
        <v>208.41600000000017</v>
      </c>
      <c r="CE189" s="22">
        <v>0</v>
      </c>
      <c r="CF189" s="22">
        <f t="shared" si="216"/>
        <v>69586.628690222278</v>
      </c>
      <c r="CG189" s="22">
        <f t="shared" si="217"/>
        <v>69378.21269022231</v>
      </c>
      <c r="CH189" s="32">
        <f t="shared" si="218"/>
        <v>5.1531306532700515E-2</v>
      </c>
      <c r="CI189" s="32">
        <f t="shared" si="219"/>
        <v>5.1571044078526453E-2</v>
      </c>
      <c r="CJ189" s="42"/>
      <c r="CK189" s="22">
        <v>1348738.9094397293</v>
      </c>
      <c r="CL189" s="22">
        <v>5081.8559999999998</v>
      </c>
      <c r="CM189" s="22">
        <f t="shared" si="220"/>
        <v>1343657.0534397294</v>
      </c>
      <c r="CN189" s="26">
        <f t="shared" si="221"/>
        <v>208.41600000000017</v>
      </c>
      <c r="CO189" s="22">
        <v>0</v>
      </c>
      <c r="CP189" s="22">
        <f t="shared" si="222"/>
        <v>67949.749655341497</v>
      </c>
      <c r="CQ189" s="22">
        <f t="shared" si="223"/>
        <v>67741.333655341528</v>
      </c>
      <c r="CR189" s="32">
        <f t="shared" si="224"/>
        <v>5.0380210120554804E-2</v>
      </c>
      <c r="CS189" s="32">
        <f t="shared" si="225"/>
        <v>5.0415642504852975E-2</v>
      </c>
      <c r="CT189" s="42"/>
      <c r="CU189" s="22">
        <v>1352012.6675094906</v>
      </c>
      <c r="CV189" s="22">
        <v>5081.8559999999998</v>
      </c>
      <c r="CW189" s="22">
        <f t="shared" si="226"/>
        <v>1346930.8115094907</v>
      </c>
      <c r="CX189" s="26">
        <f t="shared" si="227"/>
        <v>208.41600000000017</v>
      </c>
      <c r="CY189" s="22">
        <v>0</v>
      </c>
      <c r="CZ189" s="22">
        <f t="shared" si="228"/>
        <v>71223.507725102827</v>
      </c>
      <c r="DA189" s="22">
        <f t="shared" si="229"/>
        <v>71015.091725102859</v>
      </c>
      <c r="DB189" s="32">
        <f t="shared" si="230"/>
        <v>5.2679615684594068E-2</v>
      </c>
      <c r="DC189" s="32">
        <f t="shared" si="231"/>
        <v>5.2723637412018971E-2</v>
      </c>
      <c r="DD189" s="42"/>
      <c r="DE189" s="22">
        <v>1352012.6675094906</v>
      </c>
      <c r="DF189" s="22">
        <v>5081.8559999999998</v>
      </c>
      <c r="DG189" s="22">
        <f t="shared" si="232"/>
        <v>1346930.8115094907</v>
      </c>
      <c r="DH189" s="26">
        <f t="shared" si="233"/>
        <v>208.41600000000017</v>
      </c>
      <c r="DI189" s="22">
        <v>0</v>
      </c>
      <c r="DJ189" s="22">
        <f t="shared" si="234"/>
        <v>71223.507725102827</v>
      </c>
      <c r="DK189" s="22">
        <f t="shared" si="235"/>
        <v>71015.091725102859</v>
      </c>
      <c r="DL189" s="32">
        <f t="shared" si="236"/>
        <v>5.2679615684594068E-2</v>
      </c>
      <c r="DM189" s="32">
        <f t="shared" si="237"/>
        <v>5.2723637412018971E-2</v>
      </c>
      <c r="DN189" s="42"/>
      <c r="DO189" s="22">
        <v>1352012.6675094906</v>
      </c>
      <c r="DP189" s="22">
        <v>5081.8559999999998</v>
      </c>
      <c r="DQ189" s="22">
        <f t="shared" si="238"/>
        <v>1346930.8115094907</v>
      </c>
      <c r="DR189" s="26">
        <f t="shared" si="239"/>
        <v>208.41600000000017</v>
      </c>
      <c r="DS189" s="22">
        <v>0</v>
      </c>
      <c r="DT189" s="22">
        <f t="shared" si="240"/>
        <v>71223.507725102827</v>
      </c>
      <c r="DU189" s="22">
        <f t="shared" si="241"/>
        <v>71015.091725102859</v>
      </c>
      <c r="DV189" s="32">
        <f t="shared" si="242"/>
        <v>5.2679615684594068E-2</v>
      </c>
      <c r="DW189" s="32">
        <f t="shared" si="243"/>
        <v>5.2723637412018971E-2</v>
      </c>
      <c r="DX189" s="42"/>
      <c r="DY189" s="22">
        <v>1352012.6675094906</v>
      </c>
      <c r="DZ189" s="22">
        <v>5081.8559999999998</v>
      </c>
      <c r="EA189" s="22">
        <f t="shared" si="244"/>
        <v>1346930.8115094907</v>
      </c>
      <c r="EB189" s="26">
        <f t="shared" si="245"/>
        <v>208.41600000000017</v>
      </c>
      <c r="EC189" s="22">
        <v>0</v>
      </c>
      <c r="ED189" s="22">
        <f t="shared" si="246"/>
        <v>71223.507725102827</v>
      </c>
      <c r="EE189" s="22">
        <f t="shared" si="247"/>
        <v>71015.091725102859</v>
      </c>
      <c r="EF189" s="32">
        <f t="shared" si="248"/>
        <v>5.2679615684594068E-2</v>
      </c>
      <c r="EG189" s="32">
        <f t="shared" si="249"/>
        <v>5.2723637412018971E-2</v>
      </c>
      <c r="EH189" s="42"/>
      <c r="EI189" s="45">
        <v>0</v>
      </c>
    </row>
    <row r="190" spans="1:139" x14ac:dyDescent="0.3">
      <c r="A190" s="20">
        <v>8912027</v>
      </c>
      <c r="B190" s="20" t="s">
        <v>60</v>
      </c>
      <c r="C190" s="21">
        <v>412</v>
      </c>
      <c r="D190" s="22">
        <v>2135367.8952842834</v>
      </c>
      <c r="E190" s="22">
        <v>5548.2240000000002</v>
      </c>
      <c r="F190" s="22">
        <f t="shared" si="171"/>
        <v>2129819.6712842835</v>
      </c>
      <c r="G190" s="11"/>
      <c r="H190" s="34">
        <v>412</v>
      </c>
      <c r="I190" s="22">
        <v>2192922.4992999998</v>
      </c>
      <c r="J190" s="22">
        <v>5785.4975999999997</v>
      </c>
      <c r="K190" s="22">
        <f t="shared" si="172"/>
        <v>2187137.0016999999</v>
      </c>
      <c r="L190" s="26">
        <f t="shared" si="173"/>
        <v>237.27359999999953</v>
      </c>
      <c r="M190" s="22">
        <v>134441.11534106598</v>
      </c>
      <c r="N190" s="22">
        <f t="shared" si="174"/>
        <v>57554.604015716352</v>
      </c>
      <c r="O190" s="22">
        <f t="shared" si="175"/>
        <v>57317.330415716395</v>
      </c>
      <c r="P190" s="32">
        <f t="shared" si="176"/>
        <v>2.6245616994712895E-2</v>
      </c>
      <c r="Q190" s="32">
        <f t="shared" si="177"/>
        <v>2.6206556960613463E-2</v>
      </c>
      <c r="R190" s="11"/>
      <c r="S190" s="22">
        <v>2192922.4992999998</v>
      </c>
      <c r="T190" s="22">
        <v>5785.4975999999997</v>
      </c>
      <c r="U190" s="22">
        <f t="shared" si="178"/>
        <v>2187137.0016999999</v>
      </c>
      <c r="V190" s="26">
        <f t="shared" si="179"/>
        <v>237.27359999999953</v>
      </c>
      <c r="W190" s="22">
        <v>134441.11534106598</v>
      </c>
      <c r="X190" s="22">
        <f t="shared" si="180"/>
        <v>57554.604015716352</v>
      </c>
      <c r="Y190" s="22">
        <f t="shared" si="181"/>
        <v>57317.330415716395</v>
      </c>
      <c r="Z190" s="32">
        <f t="shared" si="182"/>
        <v>2.6245616994712895E-2</v>
      </c>
      <c r="AA190" s="32">
        <f t="shared" si="183"/>
        <v>2.6206556960613463E-2</v>
      </c>
      <c r="AB190" s="42"/>
      <c r="AC190" s="22">
        <v>2198069.45540425</v>
      </c>
      <c r="AD190" s="22">
        <v>5785.4975999999997</v>
      </c>
      <c r="AE190" s="22">
        <f t="shared" si="184"/>
        <v>2192283.9578042501</v>
      </c>
      <c r="AF190" s="26">
        <f t="shared" si="185"/>
        <v>237.27359999999953</v>
      </c>
      <c r="AG190" s="22">
        <v>139588.07144531596</v>
      </c>
      <c r="AH190" s="22">
        <f t="shared" si="186"/>
        <v>62701.560119966511</v>
      </c>
      <c r="AI190" s="22">
        <f t="shared" si="187"/>
        <v>62464.286519966554</v>
      </c>
      <c r="AJ190" s="32">
        <f t="shared" si="188"/>
        <v>2.8525741061460216E-2</v>
      </c>
      <c r="AK190" s="32">
        <f t="shared" si="189"/>
        <v>2.8492790040998885E-2</v>
      </c>
      <c r="AL190" s="11"/>
      <c r="AM190" s="22">
        <v>2198069.45540425</v>
      </c>
      <c r="AN190" s="22">
        <v>5785.4975999999997</v>
      </c>
      <c r="AO190" s="22">
        <f t="shared" si="190"/>
        <v>2192283.9578042501</v>
      </c>
      <c r="AP190" s="26">
        <f t="shared" si="191"/>
        <v>237.27359999999953</v>
      </c>
      <c r="AQ190" s="22">
        <v>139588.07144531596</v>
      </c>
      <c r="AR190" s="22">
        <f t="shared" si="192"/>
        <v>62701.560119966511</v>
      </c>
      <c r="AS190" s="22">
        <f t="shared" si="193"/>
        <v>62464.286519966554</v>
      </c>
      <c r="AT190" s="32">
        <f t="shared" si="194"/>
        <v>2.8525741061460216E-2</v>
      </c>
      <c r="AU190" s="32">
        <f t="shared" si="195"/>
        <v>2.8492790040998885E-2</v>
      </c>
      <c r="AV190" s="42"/>
      <c r="AW190" s="22">
        <v>2203216.4115084996</v>
      </c>
      <c r="AX190" s="22">
        <v>5785.4975999999997</v>
      </c>
      <c r="AY190" s="22">
        <f t="shared" si="196"/>
        <v>2197430.9139084998</v>
      </c>
      <c r="AZ190" s="26">
        <f t="shared" si="197"/>
        <v>237.27359999999953</v>
      </c>
      <c r="BA190" s="22">
        <v>144735.02754956597</v>
      </c>
      <c r="BB190" s="22">
        <f t="shared" si="198"/>
        <v>67848.516224216204</v>
      </c>
      <c r="BC190" s="22">
        <f t="shared" si="199"/>
        <v>67611.242624216247</v>
      </c>
      <c r="BD190" s="32">
        <f t="shared" si="200"/>
        <v>3.0795211886498992E-2</v>
      </c>
      <c r="BE190" s="32">
        <f t="shared" si="201"/>
        <v>3.0768313213523652E-2</v>
      </c>
      <c r="BF190" s="11"/>
      <c r="BG190" s="22">
        <v>2203216.4115084996</v>
      </c>
      <c r="BH190" s="22">
        <v>5785.4975999999997</v>
      </c>
      <c r="BI190" s="22">
        <f t="shared" si="202"/>
        <v>2197430.9139084998</v>
      </c>
      <c r="BJ190" s="26">
        <f t="shared" si="203"/>
        <v>237.27359999999953</v>
      </c>
      <c r="BK190" s="22">
        <v>144735.02754956597</v>
      </c>
      <c r="BL190" s="22">
        <f t="shared" si="204"/>
        <v>67848.516224216204</v>
      </c>
      <c r="BM190" s="22">
        <f t="shared" si="205"/>
        <v>67611.242624216247</v>
      </c>
      <c r="BN190" s="32">
        <f t="shared" si="206"/>
        <v>3.0795211886498992E-2</v>
      </c>
      <c r="BO190" s="32">
        <f t="shared" si="207"/>
        <v>3.0768313213523652E-2</v>
      </c>
      <c r="BP190" s="42"/>
      <c r="BQ190" s="22">
        <v>2203216.4115084996</v>
      </c>
      <c r="BR190" s="22">
        <v>5785.4975999999997</v>
      </c>
      <c r="BS190" s="22">
        <f t="shared" si="208"/>
        <v>2197430.9139084998</v>
      </c>
      <c r="BT190" s="26">
        <f t="shared" si="209"/>
        <v>237.27359999999953</v>
      </c>
      <c r="BU190" s="22">
        <v>157787.36254737177</v>
      </c>
      <c r="BV190" s="22">
        <f t="shared" si="210"/>
        <v>67848.516224216204</v>
      </c>
      <c r="BW190" s="22">
        <f t="shared" si="211"/>
        <v>67611.242624216247</v>
      </c>
      <c r="BX190" s="32">
        <f t="shared" si="212"/>
        <v>3.0795211886498992E-2</v>
      </c>
      <c r="BY190" s="32">
        <f t="shared" si="213"/>
        <v>3.0768313213523652E-2</v>
      </c>
      <c r="BZ190" s="42"/>
      <c r="CA190" s="22">
        <v>2203216.4115084996</v>
      </c>
      <c r="CB190" s="22">
        <v>5785.4975999999997</v>
      </c>
      <c r="CC190" s="22">
        <f t="shared" si="214"/>
        <v>2197430.9139084998</v>
      </c>
      <c r="CD190" s="26">
        <f t="shared" si="215"/>
        <v>237.27359999999953</v>
      </c>
      <c r="CE190" s="22">
        <v>147251.70780034983</v>
      </c>
      <c r="CF190" s="22">
        <f t="shared" si="216"/>
        <v>67848.516224216204</v>
      </c>
      <c r="CG190" s="22">
        <f t="shared" si="217"/>
        <v>67611.242624216247</v>
      </c>
      <c r="CH190" s="32">
        <f t="shared" si="218"/>
        <v>3.0795211886498992E-2</v>
      </c>
      <c r="CI190" s="32">
        <f t="shared" si="219"/>
        <v>3.0768313213523652E-2</v>
      </c>
      <c r="CJ190" s="42"/>
      <c r="CK190" s="22">
        <v>2203216.4115084996</v>
      </c>
      <c r="CL190" s="22">
        <v>5785.4975999999997</v>
      </c>
      <c r="CM190" s="22">
        <f t="shared" si="220"/>
        <v>2197430.9139084998</v>
      </c>
      <c r="CN190" s="26">
        <f t="shared" si="221"/>
        <v>237.27359999999953</v>
      </c>
      <c r="CO190" s="22">
        <v>149768.38805113328</v>
      </c>
      <c r="CP190" s="22">
        <f t="shared" si="222"/>
        <v>67848.516224216204</v>
      </c>
      <c r="CQ190" s="22">
        <f t="shared" si="223"/>
        <v>67611.242624216247</v>
      </c>
      <c r="CR190" s="32">
        <f t="shared" si="224"/>
        <v>3.0795211886498992E-2</v>
      </c>
      <c r="CS190" s="32">
        <f t="shared" si="225"/>
        <v>3.0768313213523652E-2</v>
      </c>
      <c r="CT190" s="42"/>
      <c r="CU190" s="22">
        <v>2192922.4992999998</v>
      </c>
      <c r="CV190" s="22">
        <v>5785.4975999999997</v>
      </c>
      <c r="CW190" s="22">
        <f t="shared" si="226"/>
        <v>2187137.0016999999</v>
      </c>
      <c r="CX190" s="26">
        <f t="shared" si="227"/>
        <v>237.27359999999953</v>
      </c>
      <c r="CY190" s="22">
        <v>134441.11534106598</v>
      </c>
      <c r="CZ190" s="22">
        <f t="shared" si="228"/>
        <v>57554.604015716352</v>
      </c>
      <c r="DA190" s="22">
        <f t="shared" si="229"/>
        <v>57317.330415716395</v>
      </c>
      <c r="DB190" s="32">
        <f t="shared" si="230"/>
        <v>2.6245616994712895E-2</v>
      </c>
      <c r="DC190" s="32">
        <f t="shared" si="231"/>
        <v>2.6206556960613463E-2</v>
      </c>
      <c r="DD190" s="42"/>
      <c r="DE190" s="22">
        <v>2192922.4992999998</v>
      </c>
      <c r="DF190" s="22">
        <v>5785.4975999999997</v>
      </c>
      <c r="DG190" s="22">
        <f t="shared" si="232"/>
        <v>2187137.0016999999</v>
      </c>
      <c r="DH190" s="26">
        <f t="shared" si="233"/>
        <v>237.27359999999953</v>
      </c>
      <c r="DI190" s="22">
        <v>134441.11534106598</v>
      </c>
      <c r="DJ190" s="22">
        <f t="shared" si="234"/>
        <v>57554.604015716352</v>
      </c>
      <c r="DK190" s="22">
        <f t="shared" si="235"/>
        <v>57317.330415716395</v>
      </c>
      <c r="DL190" s="32">
        <f t="shared" si="236"/>
        <v>2.6245616994712895E-2</v>
      </c>
      <c r="DM190" s="32">
        <f t="shared" si="237"/>
        <v>2.6206556960613463E-2</v>
      </c>
      <c r="DN190" s="42"/>
      <c r="DO190" s="22">
        <v>2203216.4115084996</v>
      </c>
      <c r="DP190" s="22">
        <v>5785.4975999999997</v>
      </c>
      <c r="DQ190" s="22">
        <f t="shared" si="238"/>
        <v>2197430.9139084998</v>
      </c>
      <c r="DR190" s="26">
        <f t="shared" si="239"/>
        <v>237.27359999999953</v>
      </c>
      <c r="DS190" s="22">
        <v>144735.02754956597</v>
      </c>
      <c r="DT190" s="22">
        <f t="shared" si="240"/>
        <v>67848.516224216204</v>
      </c>
      <c r="DU190" s="22">
        <f t="shared" si="241"/>
        <v>67611.242624216247</v>
      </c>
      <c r="DV190" s="32">
        <f t="shared" si="242"/>
        <v>3.0795211886498992E-2</v>
      </c>
      <c r="DW190" s="32">
        <f t="shared" si="243"/>
        <v>3.0768313213523652E-2</v>
      </c>
      <c r="DX190" s="42"/>
      <c r="DY190" s="22">
        <v>2203216.4115084996</v>
      </c>
      <c r="DZ190" s="22">
        <v>5785.4975999999997</v>
      </c>
      <c r="EA190" s="22">
        <f t="shared" si="244"/>
        <v>2197430.9139084998</v>
      </c>
      <c r="EB190" s="26">
        <f t="shared" si="245"/>
        <v>237.27359999999953</v>
      </c>
      <c r="EC190" s="22">
        <v>144735.02754956597</v>
      </c>
      <c r="ED190" s="22">
        <f t="shared" si="246"/>
        <v>67848.516224216204</v>
      </c>
      <c r="EE190" s="22">
        <f t="shared" si="247"/>
        <v>67611.242624216247</v>
      </c>
      <c r="EF190" s="32">
        <f t="shared" si="248"/>
        <v>3.0795211886498992E-2</v>
      </c>
      <c r="EG190" s="32">
        <f t="shared" si="249"/>
        <v>3.0768313213523652E-2</v>
      </c>
      <c r="EH190" s="42"/>
      <c r="EI190" s="45">
        <v>186308.81204636849</v>
      </c>
    </row>
    <row r="191" spans="1:139" x14ac:dyDescent="0.3">
      <c r="A191" s="20">
        <v>8912028</v>
      </c>
      <c r="B191" s="20" t="s">
        <v>295</v>
      </c>
      <c r="C191" s="21">
        <v>211</v>
      </c>
      <c r="D191" s="22">
        <v>1083678.0584994475</v>
      </c>
      <c r="E191" s="22">
        <v>5751.8397999999997</v>
      </c>
      <c r="F191" s="22">
        <f t="shared" si="171"/>
        <v>1077926.2186994476</v>
      </c>
      <c r="G191" s="11"/>
      <c r="H191" s="34">
        <v>211</v>
      </c>
      <c r="I191" s="22">
        <v>1144625.7751234993</v>
      </c>
      <c r="J191" s="22">
        <v>5733.3760000000002</v>
      </c>
      <c r="K191" s="22">
        <f t="shared" si="172"/>
        <v>1138892.3991234994</v>
      </c>
      <c r="L191" s="26">
        <f t="shared" si="173"/>
        <v>-18.463799999999537</v>
      </c>
      <c r="M191" s="22">
        <v>0</v>
      </c>
      <c r="N191" s="22">
        <f t="shared" si="174"/>
        <v>60947.716624051798</v>
      </c>
      <c r="O191" s="22">
        <f t="shared" si="175"/>
        <v>60966.180424051825</v>
      </c>
      <c r="P191" s="32">
        <f t="shared" si="176"/>
        <v>5.3246849711623738E-2</v>
      </c>
      <c r="Q191" s="32">
        <f t="shared" si="177"/>
        <v>5.3531115381024473E-2</v>
      </c>
      <c r="R191" s="11"/>
      <c r="S191" s="22">
        <v>1144625.7751234993</v>
      </c>
      <c r="T191" s="22">
        <v>5733.3760000000002</v>
      </c>
      <c r="U191" s="22">
        <f t="shared" si="178"/>
        <v>1138892.3991234994</v>
      </c>
      <c r="V191" s="26">
        <f t="shared" si="179"/>
        <v>-18.463799999999537</v>
      </c>
      <c r="W191" s="22">
        <v>0</v>
      </c>
      <c r="X191" s="22">
        <f t="shared" si="180"/>
        <v>60947.716624051798</v>
      </c>
      <c r="Y191" s="22">
        <f t="shared" si="181"/>
        <v>60966.180424051825</v>
      </c>
      <c r="Z191" s="32">
        <f t="shared" si="182"/>
        <v>5.3246849711623738E-2</v>
      </c>
      <c r="AA191" s="32">
        <f t="shared" si="183"/>
        <v>5.3531115381024473E-2</v>
      </c>
      <c r="AB191" s="42"/>
      <c r="AC191" s="22">
        <v>1144625.7751234993</v>
      </c>
      <c r="AD191" s="22">
        <v>5733.3760000000002</v>
      </c>
      <c r="AE191" s="22">
        <f t="shared" si="184"/>
        <v>1138892.3991234994</v>
      </c>
      <c r="AF191" s="26">
        <f t="shared" si="185"/>
        <v>-18.463799999999537</v>
      </c>
      <c r="AG191" s="22">
        <v>0</v>
      </c>
      <c r="AH191" s="22">
        <f t="shared" si="186"/>
        <v>60947.716624051798</v>
      </c>
      <c r="AI191" s="22">
        <f t="shared" si="187"/>
        <v>60966.180424051825</v>
      </c>
      <c r="AJ191" s="32">
        <f t="shared" si="188"/>
        <v>5.3246849711623738E-2</v>
      </c>
      <c r="AK191" s="32">
        <f t="shared" si="189"/>
        <v>5.3531115381024473E-2</v>
      </c>
      <c r="AL191" s="11"/>
      <c r="AM191" s="22">
        <v>1144625.7751234993</v>
      </c>
      <c r="AN191" s="22">
        <v>5733.3760000000002</v>
      </c>
      <c r="AO191" s="22">
        <f t="shared" si="190"/>
        <v>1138892.3991234994</v>
      </c>
      <c r="AP191" s="26">
        <f t="shared" si="191"/>
        <v>-18.463799999999537</v>
      </c>
      <c r="AQ191" s="22">
        <v>0</v>
      </c>
      <c r="AR191" s="22">
        <f t="shared" si="192"/>
        <v>60947.716624051798</v>
      </c>
      <c r="AS191" s="22">
        <f t="shared" si="193"/>
        <v>60966.180424051825</v>
      </c>
      <c r="AT191" s="32">
        <f t="shared" si="194"/>
        <v>5.3246849711623738E-2</v>
      </c>
      <c r="AU191" s="32">
        <f t="shared" si="195"/>
        <v>5.3531115381024473E-2</v>
      </c>
      <c r="AV191" s="42"/>
      <c r="AW191" s="22">
        <v>1144625.7751234993</v>
      </c>
      <c r="AX191" s="22">
        <v>5733.3760000000002</v>
      </c>
      <c r="AY191" s="22">
        <f t="shared" si="196"/>
        <v>1138892.3991234994</v>
      </c>
      <c r="AZ191" s="26">
        <f t="shared" si="197"/>
        <v>-18.463799999999537</v>
      </c>
      <c r="BA191" s="22">
        <v>0</v>
      </c>
      <c r="BB191" s="22">
        <f t="shared" si="198"/>
        <v>60947.716624051798</v>
      </c>
      <c r="BC191" s="22">
        <f t="shared" si="199"/>
        <v>60966.180424051825</v>
      </c>
      <c r="BD191" s="32">
        <f t="shared" si="200"/>
        <v>5.3246849711623738E-2</v>
      </c>
      <c r="BE191" s="32">
        <f t="shared" si="201"/>
        <v>5.3531115381024473E-2</v>
      </c>
      <c r="BF191" s="11"/>
      <c r="BG191" s="22">
        <v>1144625.7751234993</v>
      </c>
      <c r="BH191" s="22">
        <v>5733.3760000000002</v>
      </c>
      <c r="BI191" s="22">
        <f t="shared" si="202"/>
        <v>1138892.3991234994</v>
      </c>
      <c r="BJ191" s="26">
        <f t="shared" si="203"/>
        <v>-18.463799999999537</v>
      </c>
      <c r="BK191" s="22">
        <v>0</v>
      </c>
      <c r="BL191" s="22">
        <f t="shared" si="204"/>
        <v>60947.716624051798</v>
      </c>
      <c r="BM191" s="22">
        <f t="shared" si="205"/>
        <v>60966.180424051825</v>
      </c>
      <c r="BN191" s="32">
        <f t="shared" si="206"/>
        <v>5.3246849711623738E-2</v>
      </c>
      <c r="BO191" s="32">
        <f t="shared" si="207"/>
        <v>5.3531115381024473E-2</v>
      </c>
      <c r="BP191" s="42"/>
      <c r="BQ191" s="22">
        <v>1137315.7176226722</v>
      </c>
      <c r="BR191" s="22">
        <v>5733.3760000000002</v>
      </c>
      <c r="BS191" s="22">
        <f t="shared" si="208"/>
        <v>1131582.3416226723</v>
      </c>
      <c r="BT191" s="26">
        <f t="shared" si="209"/>
        <v>-18.463799999999537</v>
      </c>
      <c r="BU191" s="22">
        <v>0</v>
      </c>
      <c r="BV191" s="22">
        <f t="shared" si="210"/>
        <v>53637.659123224672</v>
      </c>
      <c r="BW191" s="22">
        <f t="shared" si="211"/>
        <v>53656.122923224699</v>
      </c>
      <c r="BX191" s="32">
        <f t="shared" si="212"/>
        <v>4.7161626531763159E-2</v>
      </c>
      <c r="BY191" s="32">
        <f t="shared" si="213"/>
        <v>4.7416896631916873E-2</v>
      </c>
      <c r="BZ191" s="42"/>
      <c r="CA191" s="22">
        <v>1143338.2764537479</v>
      </c>
      <c r="CB191" s="22">
        <v>5733.3760000000002</v>
      </c>
      <c r="CC191" s="22">
        <f t="shared" si="214"/>
        <v>1137604.9004537479</v>
      </c>
      <c r="CD191" s="26">
        <f t="shared" si="215"/>
        <v>-18.463799999999537</v>
      </c>
      <c r="CE191" s="22">
        <v>0</v>
      </c>
      <c r="CF191" s="22">
        <f t="shared" si="216"/>
        <v>59660.217954300344</v>
      </c>
      <c r="CG191" s="22">
        <f t="shared" si="217"/>
        <v>59678.681754300371</v>
      </c>
      <c r="CH191" s="32">
        <f t="shared" si="218"/>
        <v>5.2180723048428281E-2</v>
      </c>
      <c r="CI191" s="32">
        <f t="shared" si="219"/>
        <v>5.2459937303800976E-2</v>
      </c>
      <c r="CJ191" s="42"/>
      <c r="CK191" s="22">
        <v>1142050.7777839967</v>
      </c>
      <c r="CL191" s="22">
        <v>5733.3760000000002</v>
      </c>
      <c r="CM191" s="22">
        <f t="shared" si="220"/>
        <v>1136317.4017839967</v>
      </c>
      <c r="CN191" s="26">
        <f t="shared" si="221"/>
        <v>-18.463799999999537</v>
      </c>
      <c r="CO191" s="22">
        <v>0</v>
      </c>
      <c r="CP191" s="22">
        <f t="shared" si="222"/>
        <v>58372.719284549123</v>
      </c>
      <c r="CQ191" s="22">
        <f t="shared" si="223"/>
        <v>58391.183084549149</v>
      </c>
      <c r="CR191" s="32">
        <f t="shared" si="224"/>
        <v>5.111219257502185E-2</v>
      </c>
      <c r="CS191" s="32">
        <f t="shared" si="225"/>
        <v>5.1386331840800908E-2</v>
      </c>
      <c r="CT191" s="42"/>
      <c r="CU191" s="22">
        <v>1144625.7751234993</v>
      </c>
      <c r="CV191" s="22">
        <v>5733.3760000000002</v>
      </c>
      <c r="CW191" s="22">
        <f t="shared" si="226"/>
        <v>1138892.3991234994</v>
      </c>
      <c r="CX191" s="26">
        <f t="shared" si="227"/>
        <v>-18.463799999999537</v>
      </c>
      <c r="CY191" s="22">
        <v>0</v>
      </c>
      <c r="CZ191" s="22">
        <f t="shared" si="228"/>
        <v>60947.716624051798</v>
      </c>
      <c r="DA191" s="22">
        <f t="shared" si="229"/>
        <v>60966.180424051825</v>
      </c>
      <c r="DB191" s="32">
        <f t="shared" si="230"/>
        <v>5.3246849711623738E-2</v>
      </c>
      <c r="DC191" s="32">
        <f t="shared" si="231"/>
        <v>5.3531115381024473E-2</v>
      </c>
      <c r="DD191" s="42"/>
      <c r="DE191" s="22">
        <v>1144625.7751234993</v>
      </c>
      <c r="DF191" s="22">
        <v>5733.3760000000002</v>
      </c>
      <c r="DG191" s="22">
        <f t="shared" si="232"/>
        <v>1138892.3991234994</v>
      </c>
      <c r="DH191" s="26">
        <f t="shared" si="233"/>
        <v>-18.463799999999537</v>
      </c>
      <c r="DI191" s="22">
        <v>0</v>
      </c>
      <c r="DJ191" s="22">
        <f t="shared" si="234"/>
        <v>60947.716624051798</v>
      </c>
      <c r="DK191" s="22">
        <f t="shared" si="235"/>
        <v>60966.180424051825</v>
      </c>
      <c r="DL191" s="32">
        <f t="shared" si="236"/>
        <v>5.3246849711623738E-2</v>
      </c>
      <c r="DM191" s="32">
        <f t="shared" si="237"/>
        <v>5.3531115381024473E-2</v>
      </c>
      <c r="DN191" s="42"/>
      <c r="DO191" s="22">
        <v>1144625.7751234993</v>
      </c>
      <c r="DP191" s="22">
        <v>5733.3760000000002</v>
      </c>
      <c r="DQ191" s="22">
        <f t="shared" si="238"/>
        <v>1138892.3991234994</v>
      </c>
      <c r="DR191" s="26">
        <f t="shared" si="239"/>
        <v>-18.463799999999537</v>
      </c>
      <c r="DS191" s="22">
        <v>0</v>
      </c>
      <c r="DT191" s="22">
        <f t="shared" si="240"/>
        <v>60947.716624051798</v>
      </c>
      <c r="DU191" s="22">
        <f t="shared" si="241"/>
        <v>60966.180424051825</v>
      </c>
      <c r="DV191" s="32">
        <f t="shared" si="242"/>
        <v>5.3246849711623738E-2</v>
      </c>
      <c r="DW191" s="32">
        <f t="shared" si="243"/>
        <v>5.3531115381024473E-2</v>
      </c>
      <c r="DX191" s="42"/>
      <c r="DY191" s="22">
        <v>1144625.7751234993</v>
      </c>
      <c r="DZ191" s="22">
        <v>5733.3760000000002</v>
      </c>
      <c r="EA191" s="22">
        <f t="shared" si="244"/>
        <v>1138892.3991234994</v>
      </c>
      <c r="EB191" s="26">
        <f t="shared" si="245"/>
        <v>-18.463799999999537</v>
      </c>
      <c r="EC191" s="22">
        <v>0</v>
      </c>
      <c r="ED191" s="22">
        <f t="shared" si="246"/>
        <v>60947.716624051798</v>
      </c>
      <c r="EE191" s="22">
        <f t="shared" si="247"/>
        <v>60966.180424051825</v>
      </c>
      <c r="EF191" s="32">
        <f t="shared" si="248"/>
        <v>5.3246849711623738E-2</v>
      </c>
      <c r="EG191" s="32">
        <f t="shared" si="249"/>
        <v>5.3531115381024473E-2</v>
      </c>
      <c r="EH191" s="42"/>
      <c r="EI191" s="45">
        <v>0</v>
      </c>
    </row>
    <row r="192" spans="1:139" x14ac:dyDescent="0.3">
      <c r="A192" s="20">
        <v>8912029</v>
      </c>
      <c r="B192" s="20" t="s">
        <v>55</v>
      </c>
      <c r="C192" s="21">
        <v>353</v>
      </c>
      <c r="D192" s="22">
        <v>1754427.6301271219</v>
      </c>
      <c r="E192" s="22">
        <v>10996.48</v>
      </c>
      <c r="F192" s="22">
        <f t="shared" si="171"/>
        <v>1743431.1501271219</v>
      </c>
      <c r="G192" s="11"/>
      <c r="H192" s="34">
        <v>353</v>
      </c>
      <c r="I192" s="22">
        <v>1853767.5835433048</v>
      </c>
      <c r="J192" s="22">
        <v>11466.752</v>
      </c>
      <c r="K192" s="22">
        <f t="shared" si="172"/>
        <v>1842300.8315433047</v>
      </c>
      <c r="L192" s="26">
        <f t="shared" si="173"/>
        <v>470.27200000000084</v>
      </c>
      <c r="M192" s="22">
        <v>0</v>
      </c>
      <c r="N192" s="22">
        <f t="shared" si="174"/>
        <v>99339.953416182892</v>
      </c>
      <c r="O192" s="22">
        <f t="shared" si="175"/>
        <v>98869.681416182779</v>
      </c>
      <c r="P192" s="32">
        <f t="shared" si="176"/>
        <v>5.3588138177658597E-2</v>
      </c>
      <c r="Q192" s="32">
        <f t="shared" si="177"/>
        <v>5.3666415236516586E-2</v>
      </c>
      <c r="R192" s="11"/>
      <c r="S192" s="22">
        <v>1853767.5835433048</v>
      </c>
      <c r="T192" s="22">
        <v>11466.752</v>
      </c>
      <c r="U192" s="22">
        <f t="shared" si="178"/>
        <v>1842300.8315433047</v>
      </c>
      <c r="V192" s="26">
        <f t="shared" si="179"/>
        <v>470.27200000000084</v>
      </c>
      <c r="W192" s="22">
        <v>0</v>
      </c>
      <c r="X192" s="22">
        <f t="shared" si="180"/>
        <v>99339.953416182892</v>
      </c>
      <c r="Y192" s="22">
        <f t="shared" si="181"/>
        <v>98869.681416182779</v>
      </c>
      <c r="Z192" s="32">
        <f t="shared" si="182"/>
        <v>5.3588138177658597E-2</v>
      </c>
      <c r="AA192" s="32">
        <f t="shared" si="183"/>
        <v>5.3666415236516586E-2</v>
      </c>
      <c r="AB192" s="42"/>
      <c r="AC192" s="22">
        <v>1853767.5835433048</v>
      </c>
      <c r="AD192" s="22">
        <v>11466.752</v>
      </c>
      <c r="AE192" s="22">
        <f t="shared" si="184"/>
        <v>1842300.8315433047</v>
      </c>
      <c r="AF192" s="26">
        <f t="shared" si="185"/>
        <v>470.27200000000084</v>
      </c>
      <c r="AG192" s="22">
        <v>0</v>
      </c>
      <c r="AH192" s="22">
        <f t="shared" si="186"/>
        <v>99339.953416182892</v>
      </c>
      <c r="AI192" s="22">
        <f t="shared" si="187"/>
        <v>98869.681416182779</v>
      </c>
      <c r="AJ192" s="32">
        <f t="shared" si="188"/>
        <v>5.3588138177658597E-2</v>
      </c>
      <c r="AK192" s="32">
        <f t="shared" si="189"/>
        <v>5.3666415236516586E-2</v>
      </c>
      <c r="AL192" s="11"/>
      <c r="AM192" s="22">
        <v>1853767.5835433048</v>
      </c>
      <c r="AN192" s="22">
        <v>11466.752</v>
      </c>
      <c r="AO192" s="22">
        <f t="shared" si="190"/>
        <v>1842300.8315433047</v>
      </c>
      <c r="AP192" s="26">
        <f t="shared" si="191"/>
        <v>470.27200000000084</v>
      </c>
      <c r="AQ192" s="22">
        <v>0</v>
      </c>
      <c r="AR192" s="22">
        <f t="shared" si="192"/>
        <v>99339.953416182892</v>
      </c>
      <c r="AS192" s="22">
        <f t="shared" si="193"/>
        <v>98869.681416182779</v>
      </c>
      <c r="AT192" s="32">
        <f t="shared" si="194"/>
        <v>5.3588138177658597E-2</v>
      </c>
      <c r="AU192" s="32">
        <f t="shared" si="195"/>
        <v>5.3666415236516586E-2</v>
      </c>
      <c r="AV192" s="42"/>
      <c r="AW192" s="22">
        <v>1853767.5835433048</v>
      </c>
      <c r="AX192" s="22">
        <v>11466.752</v>
      </c>
      <c r="AY192" s="22">
        <f t="shared" si="196"/>
        <v>1842300.8315433047</v>
      </c>
      <c r="AZ192" s="26">
        <f t="shared" si="197"/>
        <v>470.27200000000084</v>
      </c>
      <c r="BA192" s="22">
        <v>0</v>
      </c>
      <c r="BB192" s="22">
        <f t="shared" si="198"/>
        <v>99339.953416182892</v>
      </c>
      <c r="BC192" s="22">
        <f t="shared" si="199"/>
        <v>98869.681416182779</v>
      </c>
      <c r="BD192" s="32">
        <f t="shared" si="200"/>
        <v>5.3588138177658597E-2</v>
      </c>
      <c r="BE192" s="32">
        <f t="shared" si="201"/>
        <v>5.3666415236516586E-2</v>
      </c>
      <c r="BF192" s="11"/>
      <c r="BG192" s="22">
        <v>1853767.5835433048</v>
      </c>
      <c r="BH192" s="22">
        <v>11466.752</v>
      </c>
      <c r="BI192" s="22">
        <f t="shared" si="202"/>
        <v>1842300.8315433047</v>
      </c>
      <c r="BJ192" s="26">
        <f t="shared" si="203"/>
        <v>470.27200000000084</v>
      </c>
      <c r="BK192" s="22">
        <v>0</v>
      </c>
      <c r="BL192" s="22">
        <f t="shared" si="204"/>
        <v>99339.953416182892</v>
      </c>
      <c r="BM192" s="22">
        <f t="shared" si="205"/>
        <v>98869.681416182779</v>
      </c>
      <c r="BN192" s="32">
        <f t="shared" si="206"/>
        <v>5.3588138177658597E-2</v>
      </c>
      <c r="BO192" s="32">
        <f t="shared" si="207"/>
        <v>5.3666415236516586E-2</v>
      </c>
      <c r="BP192" s="42"/>
      <c r="BQ192" s="22">
        <v>1840955.3043025294</v>
      </c>
      <c r="BR192" s="22">
        <v>11466.752</v>
      </c>
      <c r="BS192" s="22">
        <f t="shared" si="208"/>
        <v>1829488.5523025293</v>
      </c>
      <c r="BT192" s="26">
        <f t="shared" si="209"/>
        <v>470.27200000000084</v>
      </c>
      <c r="BU192" s="22">
        <v>0</v>
      </c>
      <c r="BV192" s="22">
        <f t="shared" si="210"/>
        <v>86527.674175407505</v>
      </c>
      <c r="BW192" s="22">
        <f t="shared" si="211"/>
        <v>86057.402175407391</v>
      </c>
      <c r="BX192" s="32">
        <f t="shared" si="212"/>
        <v>4.700150730068358E-2</v>
      </c>
      <c r="BY192" s="32">
        <f t="shared" si="213"/>
        <v>4.7039049283527139E-2</v>
      </c>
      <c r="BZ192" s="42"/>
      <c r="CA192" s="22">
        <v>1851379.2562225508</v>
      </c>
      <c r="CB192" s="22">
        <v>11466.752</v>
      </c>
      <c r="CC192" s="22">
        <f t="shared" si="214"/>
        <v>1839912.5042225507</v>
      </c>
      <c r="CD192" s="26">
        <f t="shared" si="215"/>
        <v>470.27200000000084</v>
      </c>
      <c r="CE192" s="22">
        <v>0</v>
      </c>
      <c r="CF192" s="22">
        <f t="shared" si="216"/>
        <v>96951.62609542883</v>
      </c>
      <c r="CG192" s="22">
        <f t="shared" si="217"/>
        <v>96481.354095428716</v>
      </c>
      <c r="CH192" s="32">
        <f t="shared" si="218"/>
        <v>5.2367242297638915E-2</v>
      </c>
      <c r="CI192" s="32">
        <f t="shared" si="219"/>
        <v>5.2438012065251227E-2</v>
      </c>
      <c r="CJ192" s="42"/>
      <c r="CK192" s="22">
        <v>1848990.9289017967</v>
      </c>
      <c r="CL192" s="22">
        <v>11466.752</v>
      </c>
      <c r="CM192" s="22">
        <f t="shared" si="220"/>
        <v>1837524.1769017966</v>
      </c>
      <c r="CN192" s="26">
        <f t="shared" si="221"/>
        <v>470.27200000000084</v>
      </c>
      <c r="CO192" s="22">
        <v>0</v>
      </c>
      <c r="CP192" s="22">
        <f t="shared" si="222"/>
        <v>94563.298774674768</v>
      </c>
      <c r="CQ192" s="22">
        <f t="shared" si="223"/>
        <v>94093.026774674654</v>
      </c>
      <c r="CR192" s="32">
        <f t="shared" si="224"/>
        <v>5.1143192374037437E-2</v>
      </c>
      <c r="CS192" s="32">
        <f t="shared" si="225"/>
        <v>5.120641565289364E-2</v>
      </c>
      <c r="CT192" s="42"/>
      <c r="CU192" s="22">
        <v>1853767.5835433048</v>
      </c>
      <c r="CV192" s="22">
        <v>11466.752</v>
      </c>
      <c r="CW192" s="22">
        <f t="shared" si="226"/>
        <v>1842300.8315433047</v>
      </c>
      <c r="CX192" s="26">
        <f t="shared" si="227"/>
        <v>470.27200000000084</v>
      </c>
      <c r="CY192" s="22">
        <v>0</v>
      </c>
      <c r="CZ192" s="22">
        <f t="shared" si="228"/>
        <v>99339.953416182892</v>
      </c>
      <c r="DA192" s="22">
        <f t="shared" si="229"/>
        <v>98869.681416182779</v>
      </c>
      <c r="DB192" s="32">
        <f t="shared" si="230"/>
        <v>5.3588138177658597E-2</v>
      </c>
      <c r="DC192" s="32">
        <f t="shared" si="231"/>
        <v>5.3666415236516586E-2</v>
      </c>
      <c r="DD192" s="42"/>
      <c r="DE192" s="22">
        <v>1853767.5835433048</v>
      </c>
      <c r="DF192" s="22">
        <v>11466.752</v>
      </c>
      <c r="DG192" s="22">
        <f t="shared" si="232"/>
        <v>1842300.8315433047</v>
      </c>
      <c r="DH192" s="26">
        <f t="shared" si="233"/>
        <v>470.27200000000084</v>
      </c>
      <c r="DI192" s="22">
        <v>0</v>
      </c>
      <c r="DJ192" s="22">
        <f t="shared" si="234"/>
        <v>99339.953416182892</v>
      </c>
      <c r="DK192" s="22">
        <f t="shared" si="235"/>
        <v>98869.681416182779</v>
      </c>
      <c r="DL192" s="32">
        <f t="shared" si="236"/>
        <v>5.3588138177658597E-2</v>
      </c>
      <c r="DM192" s="32">
        <f t="shared" si="237"/>
        <v>5.3666415236516586E-2</v>
      </c>
      <c r="DN192" s="42"/>
      <c r="DO192" s="22">
        <v>1853767.5835433048</v>
      </c>
      <c r="DP192" s="22">
        <v>11466.752</v>
      </c>
      <c r="DQ192" s="22">
        <f t="shared" si="238"/>
        <v>1842300.8315433047</v>
      </c>
      <c r="DR192" s="26">
        <f t="shared" si="239"/>
        <v>470.27200000000084</v>
      </c>
      <c r="DS192" s="22">
        <v>0</v>
      </c>
      <c r="DT192" s="22">
        <f t="shared" si="240"/>
        <v>99339.953416182892</v>
      </c>
      <c r="DU192" s="22">
        <f t="shared" si="241"/>
        <v>98869.681416182779</v>
      </c>
      <c r="DV192" s="32">
        <f t="shared" si="242"/>
        <v>5.3588138177658597E-2</v>
      </c>
      <c r="DW192" s="32">
        <f t="shared" si="243"/>
        <v>5.3666415236516586E-2</v>
      </c>
      <c r="DX192" s="42"/>
      <c r="DY192" s="22">
        <v>1853767.5835433048</v>
      </c>
      <c r="DZ192" s="22">
        <v>11466.752</v>
      </c>
      <c r="EA192" s="22">
        <f t="shared" si="244"/>
        <v>1842300.8315433047</v>
      </c>
      <c r="EB192" s="26">
        <f t="shared" si="245"/>
        <v>470.27200000000084</v>
      </c>
      <c r="EC192" s="22">
        <v>0</v>
      </c>
      <c r="ED192" s="22">
        <f t="shared" si="246"/>
        <v>99339.953416182892</v>
      </c>
      <c r="EE192" s="22">
        <f t="shared" si="247"/>
        <v>98869.681416182779</v>
      </c>
      <c r="EF192" s="32">
        <f t="shared" si="248"/>
        <v>5.3588138177658597E-2</v>
      </c>
      <c r="EG192" s="32">
        <f t="shared" si="249"/>
        <v>5.3666415236516586E-2</v>
      </c>
      <c r="EH192" s="42"/>
      <c r="EI192" s="45">
        <v>0</v>
      </c>
    </row>
    <row r="193" spans="1:139" x14ac:dyDescent="0.3">
      <c r="A193" s="20">
        <v>8912030</v>
      </c>
      <c r="B193" s="20" t="s">
        <v>273</v>
      </c>
      <c r="C193" s="21">
        <v>235</v>
      </c>
      <c r="D193" s="22">
        <v>1129102.8446780285</v>
      </c>
      <c r="E193" s="22">
        <v>3648.8319999999999</v>
      </c>
      <c r="F193" s="22">
        <f t="shared" si="171"/>
        <v>1125454.0126780285</v>
      </c>
      <c r="G193" s="11"/>
      <c r="H193" s="34">
        <v>235</v>
      </c>
      <c r="I193" s="22">
        <v>1193392.202643624</v>
      </c>
      <c r="J193" s="22">
        <v>3804.8768</v>
      </c>
      <c r="K193" s="22">
        <f t="shared" si="172"/>
        <v>1189587.3258436241</v>
      </c>
      <c r="L193" s="26">
        <f t="shared" si="173"/>
        <v>156.04480000000012</v>
      </c>
      <c r="M193" s="22">
        <v>0</v>
      </c>
      <c r="N193" s="22">
        <f t="shared" si="174"/>
        <v>64289.357965595555</v>
      </c>
      <c r="O193" s="22">
        <f t="shared" si="175"/>
        <v>64133.313165595522</v>
      </c>
      <c r="P193" s="32">
        <f t="shared" si="176"/>
        <v>5.3871106098381236E-2</v>
      </c>
      <c r="Q193" s="32">
        <f t="shared" si="177"/>
        <v>5.3912236430489757E-2</v>
      </c>
      <c r="R193" s="11"/>
      <c r="S193" s="22">
        <v>1193392.202643624</v>
      </c>
      <c r="T193" s="22">
        <v>3804.8768</v>
      </c>
      <c r="U193" s="22">
        <f t="shared" si="178"/>
        <v>1189587.3258436241</v>
      </c>
      <c r="V193" s="26">
        <f t="shared" si="179"/>
        <v>156.04480000000012</v>
      </c>
      <c r="W193" s="22">
        <v>0</v>
      </c>
      <c r="X193" s="22">
        <f t="shared" si="180"/>
        <v>64289.357965595555</v>
      </c>
      <c r="Y193" s="22">
        <f t="shared" si="181"/>
        <v>64133.313165595522</v>
      </c>
      <c r="Z193" s="32">
        <f t="shared" si="182"/>
        <v>5.3871106098381236E-2</v>
      </c>
      <c r="AA193" s="32">
        <f t="shared" si="183"/>
        <v>5.3912236430489757E-2</v>
      </c>
      <c r="AB193" s="42"/>
      <c r="AC193" s="22">
        <v>1193392.202643624</v>
      </c>
      <c r="AD193" s="22">
        <v>3804.8768</v>
      </c>
      <c r="AE193" s="22">
        <f t="shared" si="184"/>
        <v>1189587.3258436241</v>
      </c>
      <c r="AF193" s="26">
        <f t="shared" si="185"/>
        <v>156.04480000000012</v>
      </c>
      <c r="AG193" s="22">
        <v>0</v>
      </c>
      <c r="AH193" s="22">
        <f t="shared" si="186"/>
        <v>64289.357965595555</v>
      </c>
      <c r="AI193" s="22">
        <f t="shared" si="187"/>
        <v>64133.313165595522</v>
      </c>
      <c r="AJ193" s="32">
        <f t="shared" si="188"/>
        <v>5.3871106098381236E-2</v>
      </c>
      <c r="AK193" s="32">
        <f t="shared" si="189"/>
        <v>5.3912236430489757E-2</v>
      </c>
      <c r="AL193" s="11"/>
      <c r="AM193" s="22">
        <v>1193392.202643624</v>
      </c>
      <c r="AN193" s="22">
        <v>3804.8768</v>
      </c>
      <c r="AO193" s="22">
        <f t="shared" si="190"/>
        <v>1189587.3258436241</v>
      </c>
      <c r="AP193" s="26">
        <f t="shared" si="191"/>
        <v>156.04480000000012</v>
      </c>
      <c r="AQ193" s="22">
        <v>0</v>
      </c>
      <c r="AR193" s="22">
        <f t="shared" si="192"/>
        <v>64289.357965595555</v>
      </c>
      <c r="AS193" s="22">
        <f t="shared" si="193"/>
        <v>64133.313165595522</v>
      </c>
      <c r="AT193" s="32">
        <f t="shared" si="194"/>
        <v>5.3871106098381236E-2</v>
      </c>
      <c r="AU193" s="32">
        <f t="shared" si="195"/>
        <v>5.3912236430489757E-2</v>
      </c>
      <c r="AV193" s="42"/>
      <c r="AW193" s="22">
        <v>1193392.202643624</v>
      </c>
      <c r="AX193" s="22">
        <v>3804.8768</v>
      </c>
      <c r="AY193" s="22">
        <f t="shared" si="196"/>
        <v>1189587.3258436241</v>
      </c>
      <c r="AZ193" s="26">
        <f t="shared" si="197"/>
        <v>156.04480000000012</v>
      </c>
      <c r="BA193" s="22">
        <v>0</v>
      </c>
      <c r="BB193" s="22">
        <f t="shared" si="198"/>
        <v>64289.357965595555</v>
      </c>
      <c r="BC193" s="22">
        <f t="shared" si="199"/>
        <v>64133.313165595522</v>
      </c>
      <c r="BD193" s="32">
        <f t="shared" si="200"/>
        <v>5.3871106098381236E-2</v>
      </c>
      <c r="BE193" s="32">
        <f t="shared" si="201"/>
        <v>5.3912236430489757E-2</v>
      </c>
      <c r="BF193" s="11"/>
      <c r="BG193" s="22">
        <v>1193392.202643624</v>
      </c>
      <c r="BH193" s="22">
        <v>3804.8768</v>
      </c>
      <c r="BI193" s="22">
        <f t="shared" si="202"/>
        <v>1189587.3258436241</v>
      </c>
      <c r="BJ193" s="26">
        <f t="shared" si="203"/>
        <v>156.04480000000012</v>
      </c>
      <c r="BK193" s="22">
        <v>0</v>
      </c>
      <c r="BL193" s="22">
        <f t="shared" si="204"/>
        <v>64289.357965595555</v>
      </c>
      <c r="BM193" s="22">
        <f t="shared" si="205"/>
        <v>64133.313165595522</v>
      </c>
      <c r="BN193" s="32">
        <f t="shared" si="206"/>
        <v>5.3871106098381236E-2</v>
      </c>
      <c r="BO193" s="32">
        <f t="shared" si="207"/>
        <v>5.3912236430489757E-2</v>
      </c>
      <c r="BP193" s="42"/>
      <c r="BQ193" s="22">
        <v>1186856.6560084287</v>
      </c>
      <c r="BR193" s="22">
        <v>3804.8768</v>
      </c>
      <c r="BS193" s="22">
        <f t="shared" si="208"/>
        <v>1183051.7792084287</v>
      </c>
      <c r="BT193" s="26">
        <f t="shared" si="209"/>
        <v>156.04480000000012</v>
      </c>
      <c r="BU193" s="22">
        <v>0</v>
      </c>
      <c r="BV193" s="22">
        <f t="shared" si="210"/>
        <v>57753.811330400174</v>
      </c>
      <c r="BW193" s="22">
        <f t="shared" si="211"/>
        <v>57597.766530400142</v>
      </c>
      <c r="BX193" s="32">
        <f t="shared" si="212"/>
        <v>4.8661151317661758E-2</v>
      </c>
      <c r="BY193" s="32">
        <f t="shared" si="213"/>
        <v>4.8685752849244167E-2</v>
      </c>
      <c r="BZ193" s="42"/>
      <c r="CA193" s="22">
        <v>1192151.9193703074</v>
      </c>
      <c r="CB193" s="22">
        <v>3804.8768</v>
      </c>
      <c r="CC193" s="22">
        <f t="shared" si="214"/>
        <v>1188347.0425703074</v>
      </c>
      <c r="CD193" s="26">
        <f t="shared" si="215"/>
        <v>156.04480000000012</v>
      </c>
      <c r="CE193" s="22">
        <v>0</v>
      </c>
      <c r="CF193" s="22">
        <f t="shared" si="216"/>
        <v>63049.074692278868</v>
      </c>
      <c r="CG193" s="22">
        <f t="shared" si="217"/>
        <v>62893.029892278835</v>
      </c>
      <c r="CH193" s="32">
        <f t="shared" si="218"/>
        <v>5.2886778662891626E-2</v>
      </c>
      <c r="CI193" s="32">
        <f t="shared" si="219"/>
        <v>5.2924800280771372E-2</v>
      </c>
      <c r="CJ193" s="42"/>
      <c r="CK193" s="22">
        <v>1190911.6360969907</v>
      </c>
      <c r="CL193" s="22">
        <v>3804.8768</v>
      </c>
      <c r="CM193" s="22">
        <f t="shared" si="220"/>
        <v>1187106.7592969907</v>
      </c>
      <c r="CN193" s="26">
        <f t="shared" si="221"/>
        <v>156.04480000000012</v>
      </c>
      <c r="CO193" s="22">
        <v>0</v>
      </c>
      <c r="CP193" s="22">
        <f t="shared" si="222"/>
        <v>61808.791418962181</v>
      </c>
      <c r="CQ193" s="22">
        <f t="shared" si="223"/>
        <v>61652.746618962148</v>
      </c>
      <c r="CR193" s="32">
        <f t="shared" si="224"/>
        <v>5.1900400957983692E-2</v>
      </c>
      <c r="CS193" s="32">
        <f t="shared" si="225"/>
        <v>5.1935300794237874E-2</v>
      </c>
      <c r="CT193" s="42"/>
      <c r="CU193" s="22">
        <v>1193392.202643624</v>
      </c>
      <c r="CV193" s="22">
        <v>3804.8768</v>
      </c>
      <c r="CW193" s="22">
        <f t="shared" si="226"/>
        <v>1189587.3258436241</v>
      </c>
      <c r="CX193" s="26">
        <f t="shared" si="227"/>
        <v>156.04480000000012</v>
      </c>
      <c r="CY193" s="22">
        <v>0</v>
      </c>
      <c r="CZ193" s="22">
        <f t="shared" si="228"/>
        <v>64289.357965595555</v>
      </c>
      <c r="DA193" s="22">
        <f t="shared" si="229"/>
        <v>64133.313165595522</v>
      </c>
      <c r="DB193" s="32">
        <f t="shared" si="230"/>
        <v>5.3871106098381236E-2</v>
      </c>
      <c r="DC193" s="32">
        <f t="shared" si="231"/>
        <v>5.3912236430489757E-2</v>
      </c>
      <c r="DD193" s="42"/>
      <c r="DE193" s="22">
        <v>1193392.202643624</v>
      </c>
      <c r="DF193" s="22">
        <v>3804.8768</v>
      </c>
      <c r="DG193" s="22">
        <f t="shared" si="232"/>
        <v>1189587.3258436241</v>
      </c>
      <c r="DH193" s="26">
        <f t="shared" si="233"/>
        <v>156.04480000000012</v>
      </c>
      <c r="DI193" s="22">
        <v>0</v>
      </c>
      <c r="DJ193" s="22">
        <f t="shared" si="234"/>
        <v>64289.357965595555</v>
      </c>
      <c r="DK193" s="22">
        <f t="shared" si="235"/>
        <v>64133.313165595522</v>
      </c>
      <c r="DL193" s="32">
        <f t="shared" si="236"/>
        <v>5.3871106098381236E-2</v>
      </c>
      <c r="DM193" s="32">
        <f t="shared" si="237"/>
        <v>5.3912236430489757E-2</v>
      </c>
      <c r="DN193" s="42"/>
      <c r="DO193" s="22">
        <v>1193392.202643624</v>
      </c>
      <c r="DP193" s="22">
        <v>3804.8768</v>
      </c>
      <c r="DQ193" s="22">
        <f t="shared" si="238"/>
        <v>1189587.3258436241</v>
      </c>
      <c r="DR193" s="26">
        <f t="shared" si="239"/>
        <v>156.04480000000012</v>
      </c>
      <c r="DS193" s="22">
        <v>0</v>
      </c>
      <c r="DT193" s="22">
        <f t="shared" si="240"/>
        <v>64289.357965595555</v>
      </c>
      <c r="DU193" s="22">
        <f t="shared" si="241"/>
        <v>64133.313165595522</v>
      </c>
      <c r="DV193" s="32">
        <f t="shared" si="242"/>
        <v>5.3871106098381236E-2</v>
      </c>
      <c r="DW193" s="32">
        <f t="shared" si="243"/>
        <v>5.3912236430489757E-2</v>
      </c>
      <c r="DX193" s="42"/>
      <c r="DY193" s="22">
        <v>1193392.202643624</v>
      </c>
      <c r="DZ193" s="22">
        <v>3804.8768</v>
      </c>
      <c r="EA193" s="22">
        <f t="shared" si="244"/>
        <v>1189587.3258436241</v>
      </c>
      <c r="EB193" s="26">
        <f t="shared" si="245"/>
        <v>156.04480000000012</v>
      </c>
      <c r="EC193" s="22">
        <v>0</v>
      </c>
      <c r="ED193" s="22">
        <f t="shared" si="246"/>
        <v>64289.357965595555</v>
      </c>
      <c r="EE193" s="22">
        <f t="shared" si="247"/>
        <v>64133.313165595522</v>
      </c>
      <c r="EF193" s="32">
        <f t="shared" si="248"/>
        <v>5.3871106098381236E-2</v>
      </c>
      <c r="EG193" s="32">
        <f t="shared" si="249"/>
        <v>5.3912236430489757E-2</v>
      </c>
      <c r="EH193" s="42"/>
      <c r="EI193" s="45">
        <v>0</v>
      </c>
    </row>
    <row r="194" spans="1:139" x14ac:dyDescent="0.3">
      <c r="A194" s="20">
        <v>8912032</v>
      </c>
      <c r="B194" s="20" t="s">
        <v>301</v>
      </c>
      <c r="C194" s="21">
        <v>204</v>
      </c>
      <c r="D194" s="22">
        <v>1090236.2027068513</v>
      </c>
      <c r="E194" s="22">
        <v>6068.2064</v>
      </c>
      <c r="F194" s="22">
        <f t="shared" si="171"/>
        <v>1084167.9963068513</v>
      </c>
      <c r="G194" s="11"/>
      <c r="H194" s="34">
        <v>204</v>
      </c>
      <c r="I194" s="22">
        <v>1151236.028279399</v>
      </c>
      <c r="J194" s="22">
        <v>5415.4341999999997</v>
      </c>
      <c r="K194" s="22">
        <f t="shared" si="172"/>
        <v>1145820.594079399</v>
      </c>
      <c r="L194" s="26">
        <f t="shared" si="173"/>
        <v>-652.77220000000034</v>
      </c>
      <c r="M194" s="22">
        <v>0</v>
      </c>
      <c r="N194" s="22">
        <f t="shared" si="174"/>
        <v>60999.825572547736</v>
      </c>
      <c r="O194" s="22">
        <f t="shared" si="175"/>
        <v>61652.597772547742</v>
      </c>
      <c r="P194" s="32">
        <f t="shared" si="176"/>
        <v>5.2986376445945796E-2</v>
      </c>
      <c r="Q194" s="32">
        <f t="shared" si="177"/>
        <v>5.3806501725588256E-2</v>
      </c>
      <c r="R194" s="11"/>
      <c r="S194" s="22">
        <v>1151236.028279399</v>
      </c>
      <c r="T194" s="22">
        <v>5415.4341999999997</v>
      </c>
      <c r="U194" s="22">
        <f t="shared" si="178"/>
        <v>1145820.594079399</v>
      </c>
      <c r="V194" s="26">
        <f t="shared" si="179"/>
        <v>-652.77220000000034</v>
      </c>
      <c r="W194" s="22">
        <v>0</v>
      </c>
      <c r="X194" s="22">
        <f t="shared" si="180"/>
        <v>60999.825572547736</v>
      </c>
      <c r="Y194" s="22">
        <f t="shared" si="181"/>
        <v>61652.597772547742</v>
      </c>
      <c r="Z194" s="32">
        <f t="shared" si="182"/>
        <v>5.2986376445945796E-2</v>
      </c>
      <c r="AA194" s="32">
        <f t="shared" si="183"/>
        <v>5.3806501725588256E-2</v>
      </c>
      <c r="AB194" s="42"/>
      <c r="AC194" s="22">
        <v>1151236.028279399</v>
      </c>
      <c r="AD194" s="22">
        <v>5415.4341999999997</v>
      </c>
      <c r="AE194" s="22">
        <f t="shared" si="184"/>
        <v>1145820.594079399</v>
      </c>
      <c r="AF194" s="26">
        <f t="shared" si="185"/>
        <v>-652.77220000000034</v>
      </c>
      <c r="AG194" s="22">
        <v>0</v>
      </c>
      <c r="AH194" s="22">
        <f t="shared" si="186"/>
        <v>60999.825572547736</v>
      </c>
      <c r="AI194" s="22">
        <f t="shared" si="187"/>
        <v>61652.597772547742</v>
      </c>
      <c r="AJ194" s="32">
        <f t="shared" si="188"/>
        <v>5.2986376445945796E-2</v>
      </c>
      <c r="AK194" s="32">
        <f t="shared" si="189"/>
        <v>5.3806501725588256E-2</v>
      </c>
      <c r="AL194" s="11"/>
      <c r="AM194" s="22">
        <v>1151236.028279399</v>
      </c>
      <c r="AN194" s="22">
        <v>5415.4341999999997</v>
      </c>
      <c r="AO194" s="22">
        <f t="shared" si="190"/>
        <v>1145820.594079399</v>
      </c>
      <c r="AP194" s="26">
        <f t="shared" si="191"/>
        <v>-652.77220000000034</v>
      </c>
      <c r="AQ194" s="22">
        <v>0</v>
      </c>
      <c r="AR194" s="22">
        <f t="shared" si="192"/>
        <v>60999.825572547736</v>
      </c>
      <c r="AS194" s="22">
        <f t="shared" si="193"/>
        <v>61652.597772547742</v>
      </c>
      <c r="AT194" s="32">
        <f t="shared" si="194"/>
        <v>5.2986376445945796E-2</v>
      </c>
      <c r="AU194" s="32">
        <f t="shared" si="195"/>
        <v>5.3806501725588256E-2</v>
      </c>
      <c r="AV194" s="42"/>
      <c r="AW194" s="22">
        <v>1151236.028279399</v>
      </c>
      <c r="AX194" s="22">
        <v>5415.4341999999997</v>
      </c>
      <c r="AY194" s="22">
        <f t="shared" si="196"/>
        <v>1145820.594079399</v>
      </c>
      <c r="AZ194" s="26">
        <f t="shared" si="197"/>
        <v>-652.77220000000034</v>
      </c>
      <c r="BA194" s="22">
        <v>0</v>
      </c>
      <c r="BB194" s="22">
        <f t="shared" si="198"/>
        <v>60999.825572547736</v>
      </c>
      <c r="BC194" s="22">
        <f t="shared" si="199"/>
        <v>61652.597772547742</v>
      </c>
      <c r="BD194" s="32">
        <f t="shared" si="200"/>
        <v>5.2986376445945796E-2</v>
      </c>
      <c r="BE194" s="32">
        <f t="shared" si="201"/>
        <v>5.3806501725588256E-2</v>
      </c>
      <c r="BF194" s="11"/>
      <c r="BG194" s="22">
        <v>1151236.028279399</v>
      </c>
      <c r="BH194" s="22">
        <v>5415.4341999999997</v>
      </c>
      <c r="BI194" s="22">
        <f t="shared" si="202"/>
        <v>1145820.594079399</v>
      </c>
      <c r="BJ194" s="26">
        <f t="shared" si="203"/>
        <v>-652.77220000000034</v>
      </c>
      <c r="BK194" s="22">
        <v>0</v>
      </c>
      <c r="BL194" s="22">
        <f t="shared" si="204"/>
        <v>60999.825572547736</v>
      </c>
      <c r="BM194" s="22">
        <f t="shared" si="205"/>
        <v>61652.597772547742</v>
      </c>
      <c r="BN194" s="32">
        <f t="shared" si="206"/>
        <v>5.2986376445945796E-2</v>
      </c>
      <c r="BO194" s="32">
        <f t="shared" si="207"/>
        <v>5.3806501725588256E-2</v>
      </c>
      <c r="BP194" s="42"/>
      <c r="BQ194" s="22">
        <v>1143157.2504103759</v>
      </c>
      <c r="BR194" s="22">
        <v>5415.4341999999997</v>
      </c>
      <c r="BS194" s="22">
        <f t="shared" si="208"/>
        <v>1137741.8162103759</v>
      </c>
      <c r="BT194" s="26">
        <f t="shared" si="209"/>
        <v>-652.77220000000034</v>
      </c>
      <c r="BU194" s="22">
        <v>0</v>
      </c>
      <c r="BV194" s="22">
        <f t="shared" si="210"/>
        <v>52921.047703524586</v>
      </c>
      <c r="BW194" s="22">
        <f t="shared" si="211"/>
        <v>53573.819903524593</v>
      </c>
      <c r="BX194" s="32">
        <f t="shared" si="212"/>
        <v>4.6293760271849511E-2</v>
      </c>
      <c r="BY194" s="32">
        <f t="shared" si="213"/>
        <v>4.7087853448131017E-2</v>
      </c>
      <c r="BZ194" s="42"/>
      <c r="CA194" s="22">
        <v>1149854.3043437998</v>
      </c>
      <c r="CB194" s="22">
        <v>5415.4341999999997</v>
      </c>
      <c r="CC194" s="22">
        <f t="shared" si="214"/>
        <v>1144438.8701437998</v>
      </c>
      <c r="CD194" s="26">
        <f t="shared" si="215"/>
        <v>-652.77220000000034</v>
      </c>
      <c r="CE194" s="22">
        <v>0</v>
      </c>
      <c r="CF194" s="22">
        <f t="shared" si="216"/>
        <v>59618.10163694853</v>
      </c>
      <c r="CG194" s="22">
        <f t="shared" si="217"/>
        <v>60270.873836948536</v>
      </c>
      <c r="CH194" s="32">
        <f t="shared" si="218"/>
        <v>5.1848396280928355E-2</v>
      </c>
      <c r="CI194" s="32">
        <f t="shared" si="219"/>
        <v>5.2664126856662469E-2</v>
      </c>
      <c r="CJ194" s="42"/>
      <c r="CK194" s="22">
        <v>1148472.5804082004</v>
      </c>
      <c r="CL194" s="22">
        <v>5415.4341999999997</v>
      </c>
      <c r="CM194" s="22">
        <f t="shared" si="220"/>
        <v>1143057.1462082004</v>
      </c>
      <c r="CN194" s="26">
        <f t="shared" si="221"/>
        <v>-652.77220000000034</v>
      </c>
      <c r="CO194" s="22">
        <v>0</v>
      </c>
      <c r="CP194" s="22">
        <f t="shared" si="222"/>
        <v>58236.377701349091</v>
      </c>
      <c r="CQ194" s="22">
        <f t="shared" si="223"/>
        <v>58889.149901349097</v>
      </c>
      <c r="CR194" s="32">
        <f t="shared" si="224"/>
        <v>5.0707677914826839E-2</v>
      </c>
      <c r="CS194" s="32">
        <f t="shared" si="225"/>
        <v>5.1518990189334618E-2</v>
      </c>
      <c r="CT194" s="42"/>
      <c r="CU194" s="22">
        <v>1151236.028279399</v>
      </c>
      <c r="CV194" s="22">
        <v>5415.4341999999997</v>
      </c>
      <c r="CW194" s="22">
        <f t="shared" si="226"/>
        <v>1145820.594079399</v>
      </c>
      <c r="CX194" s="26">
        <f t="shared" si="227"/>
        <v>-652.77220000000034</v>
      </c>
      <c r="CY194" s="22">
        <v>0</v>
      </c>
      <c r="CZ194" s="22">
        <f t="shared" si="228"/>
        <v>60999.825572547736</v>
      </c>
      <c r="DA194" s="22">
        <f t="shared" si="229"/>
        <v>61652.597772547742</v>
      </c>
      <c r="DB194" s="32">
        <f t="shared" si="230"/>
        <v>5.2986376445945796E-2</v>
      </c>
      <c r="DC194" s="32">
        <f t="shared" si="231"/>
        <v>5.3806501725588256E-2</v>
      </c>
      <c r="DD194" s="42"/>
      <c r="DE194" s="22">
        <v>1151236.028279399</v>
      </c>
      <c r="DF194" s="22">
        <v>5415.4341999999997</v>
      </c>
      <c r="DG194" s="22">
        <f t="shared" si="232"/>
        <v>1145820.594079399</v>
      </c>
      <c r="DH194" s="26">
        <f t="shared" si="233"/>
        <v>-652.77220000000034</v>
      </c>
      <c r="DI194" s="22">
        <v>0</v>
      </c>
      <c r="DJ194" s="22">
        <f t="shared" si="234"/>
        <v>60999.825572547736</v>
      </c>
      <c r="DK194" s="22">
        <f t="shared" si="235"/>
        <v>61652.597772547742</v>
      </c>
      <c r="DL194" s="32">
        <f t="shared" si="236"/>
        <v>5.2986376445945796E-2</v>
      </c>
      <c r="DM194" s="32">
        <f t="shared" si="237"/>
        <v>5.3806501725588256E-2</v>
      </c>
      <c r="DN194" s="42"/>
      <c r="DO194" s="22">
        <v>1151236.028279399</v>
      </c>
      <c r="DP194" s="22">
        <v>5415.4341999999997</v>
      </c>
      <c r="DQ194" s="22">
        <f t="shared" si="238"/>
        <v>1145820.594079399</v>
      </c>
      <c r="DR194" s="26">
        <f t="shared" si="239"/>
        <v>-652.77220000000034</v>
      </c>
      <c r="DS194" s="22">
        <v>0</v>
      </c>
      <c r="DT194" s="22">
        <f t="shared" si="240"/>
        <v>60999.825572547736</v>
      </c>
      <c r="DU194" s="22">
        <f t="shared" si="241"/>
        <v>61652.597772547742</v>
      </c>
      <c r="DV194" s="32">
        <f t="shared" si="242"/>
        <v>5.2986376445945796E-2</v>
      </c>
      <c r="DW194" s="32">
        <f t="shared" si="243"/>
        <v>5.3806501725588256E-2</v>
      </c>
      <c r="DX194" s="42"/>
      <c r="DY194" s="22">
        <v>1151236.028279399</v>
      </c>
      <c r="DZ194" s="22">
        <v>5415.4341999999997</v>
      </c>
      <c r="EA194" s="22">
        <f t="shared" si="244"/>
        <v>1145820.594079399</v>
      </c>
      <c r="EB194" s="26">
        <f t="shared" si="245"/>
        <v>-652.77220000000034</v>
      </c>
      <c r="EC194" s="22">
        <v>0</v>
      </c>
      <c r="ED194" s="22">
        <f t="shared" si="246"/>
        <v>60999.825572547736</v>
      </c>
      <c r="EE194" s="22">
        <f t="shared" si="247"/>
        <v>61652.597772547742</v>
      </c>
      <c r="EF194" s="32">
        <f t="shared" si="248"/>
        <v>5.2986376445945796E-2</v>
      </c>
      <c r="EG194" s="32">
        <f t="shared" si="249"/>
        <v>5.3806501725588256E-2</v>
      </c>
      <c r="EH194" s="42"/>
      <c r="EI194" s="45">
        <v>0</v>
      </c>
    </row>
    <row r="195" spans="1:139" x14ac:dyDescent="0.3">
      <c r="A195" s="20">
        <v>8912033</v>
      </c>
      <c r="B195" s="20" t="s">
        <v>49</v>
      </c>
      <c r="C195" s="21">
        <v>378</v>
      </c>
      <c r="D195" s="22">
        <v>1800174.6676247166</v>
      </c>
      <c r="E195" s="22">
        <v>9846.8479999999981</v>
      </c>
      <c r="F195" s="22">
        <f t="shared" si="171"/>
        <v>1790327.8196247166</v>
      </c>
      <c r="G195" s="11"/>
      <c r="H195" s="34">
        <v>378</v>
      </c>
      <c r="I195" s="22">
        <v>1902899.8341890972</v>
      </c>
      <c r="J195" s="22">
        <v>10267.9552</v>
      </c>
      <c r="K195" s="22">
        <f t="shared" si="172"/>
        <v>1892631.8789890972</v>
      </c>
      <c r="L195" s="26">
        <f t="shared" si="173"/>
        <v>421.10720000000219</v>
      </c>
      <c r="M195" s="22">
        <v>0</v>
      </c>
      <c r="N195" s="22">
        <f t="shared" si="174"/>
        <v>102725.16656438052</v>
      </c>
      <c r="O195" s="22">
        <f t="shared" si="175"/>
        <v>102304.05936438055</v>
      </c>
      <c r="P195" s="32">
        <f t="shared" si="176"/>
        <v>5.3983486003169406E-2</v>
      </c>
      <c r="Q195" s="32">
        <f t="shared" si="177"/>
        <v>5.4053860394142651E-2</v>
      </c>
      <c r="R195" s="11"/>
      <c r="S195" s="22">
        <v>1902899.8341890972</v>
      </c>
      <c r="T195" s="22">
        <v>10267.9552</v>
      </c>
      <c r="U195" s="22">
        <f t="shared" si="178"/>
        <v>1892631.8789890972</v>
      </c>
      <c r="V195" s="26">
        <f t="shared" si="179"/>
        <v>421.10720000000219</v>
      </c>
      <c r="W195" s="22">
        <v>0</v>
      </c>
      <c r="X195" s="22">
        <f t="shared" si="180"/>
        <v>102725.16656438052</v>
      </c>
      <c r="Y195" s="22">
        <f t="shared" si="181"/>
        <v>102304.05936438055</v>
      </c>
      <c r="Z195" s="32">
        <f t="shared" si="182"/>
        <v>5.3983486003169406E-2</v>
      </c>
      <c r="AA195" s="32">
        <f t="shared" si="183"/>
        <v>5.4053860394142651E-2</v>
      </c>
      <c r="AB195" s="42"/>
      <c r="AC195" s="22">
        <v>1902899.8341890972</v>
      </c>
      <c r="AD195" s="22">
        <v>10267.9552</v>
      </c>
      <c r="AE195" s="22">
        <f t="shared" si="184"/>
        <v>1892631.8789890972</v>
      </c>
      <c r="AF195" s="26">
        <f t="shared" si="185"/>
        <v>421.10720000000219</v>
      </c>
      <c r="AG195" s="22">
        <v>0</v>
      </c>
      <c r="AH195" s="22">
        <f t="shared" si="186"/>
        <v>102725.16656438052</v>
      </c>
      <c r="AI195" s="22">
        <f t="shared" si="187"/>
        <v>102304.05936438055</v>
      </c>
      <c r="AJ195" s="32">
        <f t="shared" si="188"/>
        <v>5.3983486003169406E-2</v>
      </c>
      <c r="AK195" s="32">
        <f t="shared" si="189"/>
        <v>5.4053860394142651E-2</v>
      </c>
      <c r="AL195" s="11"/>
      <c r="AM195" s="22">
        <v>1902899.8341890972</v>
      </c>
      <c r="AN195" s="22">
        <v>10267.9552</v>
      </c>
      <c r="AO195" s="22">
        <f t="shared" si="190"/>
        <v>1892631.8789890972</v>
      </c>
      <c r="AP195" s="26">
        <f t="shared" si="191"/>
        <v>421.10720000000219</v>
      </c>
      <c r="AQ195" s="22">
        <v>0</v>
      </c>
      <c r="AR195" s="22">
        <f t="shared" si="192"/>
        <v>102725.16656438052</v>
      </c>
      <c r="AS195" s="22">
        <f t="shared" si="193"/>
        <v>102304.05936438055</v>
      </c>
      <c r="AT195" s="32">
        <f t="shared" si="194"/>
        <v>5.3983486003169406E-2</v>
      </c>
      <c r="AU195" s="32">
        <f t="shared" si="195"/>
        <v>5.4053860394142651E-2</v>
      </c>
      <c r="AV195" s="42"/>
      <c r="AW195" s="22">
        <v>1902899.8341890972</v>
      </c>
      <c r="AX195" s="22">
        <v>10267.9552</v>
      </c>
      <c r="AY195" s="22">
        <f t="shared" si="196"/>
        <v>1892631.8789890972</v>
      </c>
      <c r="AZ195" s="26">
        <f t="shared" si="197"/>
        <v>421.10720000000219</v>
      </c>
      <c r="BA195" s="22">
        <v>0</v>
      </c>
      <c r="BB195" s="22">
        <f t="shared" si="198"/>
        <v>102725.16656438052</v>
      </c>
      <c r="BC195" s="22">
        <f t="shared" si="199"/>
        <v>102304.05936438055</v>
      </c>
      <c r="BD195" s="32">
        <f t="shared" si="200"/>
        <v>5.3983486003169406E-2</v>
      </c>
      <c r="BE195" s="32">
        <f t="shared" si="201"/>
        <v>5.4053860394142651E-2</v>
      </c>
      <c r="BF195" s="11"/>
      <c r="BG195" s="22">
        <v>1902899.8341890972</v>
      </c>
      <c r="BH195" s="22">
        <v>10267.9552</v>
      </c>
      <c r="BI195" s="22">
        <f t="shared" si="202"/>
        <v>1892631.8789890972</v>
      </c>
      <c r="BJ195" s="26">
        <f t="shared" si="203"/>
        <v>421.10720000000219</v>
      </c>
      <c r="BK195" s="22">
        <v>0</v>
      </c>
      <c r="BL195" s="22">
        <f t="shared" si="204"/>
        <v>102725.16656438052</v>
      </c>
      <c r="BM195" s="22">
        <f t="shared" si="205"/>
        <v>102304.05936438055</v>
      </c>
      <c r="BN195" s="32">
        <f t="shared" si="206"/>
        <v>5.3983486003169406E-2</v>
      </c>
      <c r="BO195" s="32">
        <f t="shared" si="207"/>
        <v>5.4053860394142651E-2</v>
      </c>
      <c r="BP195" s="42"/>
      <c r="BQ195" s="22">
        <v>1890955.9347722933</v>
      </c>
      <c r="BR195" s="22">
        <v>10267.9552</v>
      </c>
      <c r="BS195" s="22">
        <f t="shared" si="208"/>
        <v>1880687.9795722933</v>
      </c>
      <c r="BT195" s="26">
        <f t="shared" si="209"/>
        <v>421.10720000000219</v>
      </c>
      <c r="BU195" s="22">
        <v>0</v>
      </c>
      <c r="BV195" s="22">
        <f t="shared" si="210"/>
        <v>90781.267147576669</v>
      </c>
      <c r="BW195" s="22">
        <f t="shared" si="211"/>
        <v>90360.1599475767</v>
      </c>
      <c r="BX195" s="32">
        <f t="shared" si="212"/>
        <v>4.8008134657304136E-2</v>
      </c>
      <c r="BY195" s="32">
        <f t="shared" si="213"/>
        <v>4.8046332474633267E-2</v>
      </c>
      <c r="BZ195" s="42"/>
      <c r="CA195" s="22">
        <v>1900604.5301495886</v>
      </c>
      <c r="CB195" s="22">
        <v>10267.9552</v>
      </c>
      <c r="CC195" s="22">
        <f t="shared" si="214"/>
        <v>1890336.5749495886</v>
      </c>
      <c r="CD195" s="26">
        <f t="shared" si="215"/>
        <v>421.10720000000219</v>
      </c>
      <c r="CE195" s="22">
        <v>0</v>
      </c>
      <c r="CF195" s="22">
        <f t="shared" si="216"/>
        <v>100429.86252487195</v>
      </c>
      <c r="CG195" s="22">
        <f t="shared" si="217"/>
        <v>100008.75532487198</v>
      </c>
      <c r="CH195" s="32">
        <f t="shared" si="218"/>
        <v>5.2841009758599039E-2</v>
      </c>
      <c r="CI195" s="32">
        <f t="shared" si="219"/>
        <v>5.2905263882723638E-2</v>
      </c>
      <c r="CJ195" s="42"/>
      <c r="CK195" s="22">
        <v>1898309.22611008</v>
      </c>
      <c r="CL195" s="22">
        <v>10267.9552</v>
      </c>
      <c r="CM195" s="22">
        <f t="shared" si="220"/>
        <v>1888041.2709100801</v>
      </c>
      <c r="CN195" s="26">
        <f t="shared" si="221"/>
        <v>421.10720000000219</v>
      </c>
      <c r="CO195" s="22">
        <v>0</v>
      </c>
      <c r="CP195" s="22">
        <f t="shared" si="222"/>
        <v>98134.558485363377</v>
      </c>
      <c r="CQ195" s="22">
        <f t="shared" si="223"/>
        <v>97713.451285363408</v>
      </c>
      <c r="CR195" s="32">
        <f t="shared" si="224"/>
        <v>5.1695770707734373E-2</v>
      </c>
      <c r="CS195" s="32">
        <f t="shared" si="225"/>
        <v>5.1753874658822072E-2</v>
      </c>
      <c r="CT195" s="42"/>
      <c r="CU195" s="22">
        <v>1902899.8341890972</v>
      </c>
      <c r="CV195" s="22">
        <v>10267.9552</v>
      </c>
      <c r="CW195" s="22">
        <f t="shared" si="226"/>
        <v>1892631.8789890972</v>
      </c>
      <c r="CX195" s="26">
        <f t="shared" si="227"/>
        <v>421.10720000000219</v>
      </c>
      <c r="CY195" s="22">
        <v>0</v>
      </c>
      <c r="CZ195" s="22">
        <f t="shared" si="228"/>
        <v>102725.16656438052</v>
      </c>
      <c r="DA195" s="22">
        <f t="shared" si="229"/>
        <v>102304.05936438055</v>
      </c>
      <c r="DB195" s="32">
        <f t="shared" si="230"/>
        <v>5.3983486003169406E-2</v>
      </c>
      <c r="DC195" s="32">
        <f t="shared" si="231"/>
        <v>5.4053860394142651E-2</v>
      </c>
      <c r="DD195" s="42"/>
      <c r="DE195" s="22">
        <v>1902899.8341890972</v>
      </c>
      <c r="DF195" s="22">
        <v>10267.9552</v>
      </c>
      <c r="DG195" s="22">
        <f t="shared" si="232"/>
        <v>1892631.8789890972</v>
      </c>
      <c r="DH195" s="26">
        <f t="shared" si="233"/>
        <v>421.10720000000219</v>
      </c>
      <c r="DI195" s="22">
        <v>0</v>
      </c>
      <c r="DJ195" s="22">
        <f t="shared" si="234"/>
        <v>102725.16656438052</v>
      </c>
      <c r="DK195" s="22">
        <f t="shared" si="235"/>
        <v>102304.05936438055</v>
      </c>
      <c r="DL195" s="32">
        <f t="shared" si="236"/>
        <v>5.3983486003169406E-2</v>
      </c>
      <c r="DM195" s="32">
        <f t="shared" si="237"/>
        <v>5.4053860394142651E-2</v>
      </c>
      <c r="DN195" s="42"/>
      <c r="DO195" s="22">
        <v>1902899.8341890972</v>
      </c>
      <c r="DP195" s="22">
        <v>10267.9552</v>
      </c>
      <c r="DQ195" s="22">
        <f t="shared" si="238"/>
        <v>1892631.8789890972</v>
      </c>
      <c r="DR195" s="26">
        <f t="shared" si="239"/>
        <v>421.10720000000219</v>
      </c>
      <c r="DS195" s="22">
        <v>0</v>
      </c>
      <c r="DT195" s="22">
        <f t="shared" si="240"/>
        <v>102725.16656438052</v>
      </c>
      <c r="DU195" s="22">
        <f t="shared" si="241"/>
        <v>102304.05936438055</v>
      </c>
      <c r="DV195" s="32">
        <f t="shared" si="242"/>
        <v>5.3983486003169406E-2</v>
      </c>
      <c r="DW195" s="32">
        <f t="shared" si="243"/>
        <v>5.4053860394142651E-2</v>
      </c>
      <c r="DX195" s="42"/>
      <c r="DY195" s="22">
        <v>1902899.8341890972</v>
      </c>
      <c r="DZ195" s="22">
        <v>10267.9552</v>
      </c>
      <c r="EA195" s="22">
        <f t="shared" si="244"/>
        <v>1892631.8789890972</v>
      </c>
      <c r="EB195" s="26">
        <f t="shared" si="245"/>
        <v>421.10720000000219</v>
      </c>
      <c r="EC195" s="22">
        <v>0</v>
      </c>
      <c r="ED195" s="22">
        <f t="shared" si="246"/>
        <v>102725.16656438052</v>
      </c>
      <c r="EE195" s="22">
        <f t="shared" si="247"/>
        <v>102304.05936438055</v>
      </c>
      <c r="EF195" s="32">
        <f t="shared" si="248"/>
        <v>5.3983486003169406E-2</v>
      </c>
      <c r="EG195" s="32">
        <f t="shared" si="249"/>
        <v>5.4053860394142651E-2</v>
      </c>
      <c r="EH195" s="42"/>
      <c r="EI195" s="45">
        <v>0</v>
      </c>
    </row>
    <row r="196" spans="1:139" x14ac:dyDescent="0.3">
      <c r="A196" s="20">
        <v>8912034</v>
      </c>
      <c r="B196" s="20" t="s">
        <v>294</v>
      </c>
      <c r="C196" s="21">
        <v>271</v>
      </c>
      <c r="D196" s="22">
        <v>1263275.4692392366</v>
      </c>
      <c r="E196" s="22">
        <v>4848.4479999999994</v>
      </c>
      <c r="F196" s="22">
        <f t="shared" si="171"/>
        <v>1258427.0212392365</v>
      </c>
      <c r="G196" s="11"/>
      <c r="H196" s="34">
        <v>271</v>
      </c>
      <c r="I196" s="22">
        <v>1328807.7566942144</v>
      </c>
      <c r="J196" s="22">
        <v>5055.7951999999996</v>
      </c>
      <c r="K196" s="22">
        <f t="shared" si="172"/>
        <v>1323751.9614942144</v>
      </c>
      <c r="L196" s="26">
        <f t="shared" si="173"/>
        <v>207.34720000000016</v>
      </c>
      <c r="M196" s="22">
        <v>0</v>
      </c>
      <c r="N196" s="22">
        <f t="shared" si="174"/>
        <v>65532.287454977864</v>
      </c>
      <c r="O196" s="22">
        <f t="shared" si="175"/>
        <v>65324.940254977904</v>
      </c>
      <c r="P196" s="32">
        <f t="shared" si="176"/>
        <v>4.9316605148368477E-2</v>
      </c>
      <c r="Q196" s="32">
        <f t="shared" si="177"/>
        <v>4.9348323670275002E-2</v>
      </c>
      <c r="R196" s="11"/>
      <c r="S196" s="22">
        <v>1328807.7566942144</v>
      </c>
      <c r="T196" s="22">
        <v>5055.7951999999996</v>
      </c>
      <c r="U196" s="22">
        <f t="shared" si="178"/>
        <v>1323751.9614942144</v>
      </c>
      <c r="V196" s="26">
        <f t="shared" si="179"/>
        <v>207.34720000000016</v>
      </c>
      <c r="W196" s="22">
        <v>0</v>
      </c>
      <c r="X196" s="22">
        <f t="shared" si="180"/>
        <v>65532.287454977864</v>
      </c>
      <c r="Y196" s="22">
        <f t="shared" si="181"/>
        <v>65324.940254977904</v>
      </c>
      <c r="Z196" s="32">
        <f t="shared" si="182"/>
        <v>4.9316605148368477E-2</v>
      </c>
      <c r="AA196" s="32">
        <f t="shared" si="183"/>
        <v>4.9348323670275002E-2</v>
      </c>
      <c r="AB196" s="42"/>
      <c r="AC196" s="22">
        <v>1328807.7566942144</v>
      </c>
      <c r="AD196" s="22">
        <v>5055.7951999999996</v>
      </c>
      <c r="AE196" s="22">
        <f t="shared" si="184"/>
        <v>1323751.9614942144</v>
      </c>
      <c r="AF196" s="26">
        <f t="shared" si="185"/>
        <v>207.34720000000016</v>
      </c>
      <c r="AG196" s="22">
        <v>0</v>
      </c>
      <c r="AH196" s="22">
        <f t="shared" si="186"/>
        <v>65532.287454977864</v>
      </c>
      <c r="AI196" s="22">
        <f t="shared" si="187"/>
        <v>65324.940254977904</v>
      </c>
      <c r="AJ196" s="32">
        <f t="shared" si="188"/>
        <v>4.9316605148368477E-2</v>
      </c>
      <c r="AK196" s="32">
        <f t="shared" si="189"/>
        <v>4.9348323670275002E-2</v>
      </c>
      <c r="AL196" s="11"/>
      <c r="AM196" s="22">
        <v>1328807.7566942144</v>
      </c>
      <c r="AN196" s="22">
        <v>5055.7951999999996</v>
      </c>
      <c r="AO196" s="22">
        <f t="shared" si="190"/>
        <v>1323751.9614942144</v>
      </c>
      <c r="AP196" s="26">
        <f t="shared" si="191"/>
        <v>207.34720000000016</v>
      </c>
      <c r="AQ196" s="22">
        <v>0</v>
      </c>
      <c r="AR196" s="22">
        <f t="shared" si="192"/>
        <v>65532.287454977864</v>
      </c>
      <c r="AS196" s="22">
        <f t="shared" si="193"/>
        <v>65324.940254977904</v>
      </c>
      <c r="AT196" s="32">
        <f t="shared" si="194"/>
        <v>4.9316605148368477E-2</v>
      </c>
      <c r="AU196" s="32">
        <f t="shared" si="195"/>
        <v>4.9348323670275002E-2</v>
      </c>
      <c r="AV196" s="42"/>
      <c r="AW196" s="22">
        <v>1328807.7566942144</v>
      </c>
      <c r="AX196" s="22">
        <v>5055.7951999999996</v>
      </c>
      <c r="AY196" s="22">
        <f t="shared" si="196"/>
        <v>1323751.9614942144</v>
      </c>
      <c r="AZ196" s="26">
        <f t="shared" si="197"/>
        <v>207.34720000000016</v>
      </c>
      <c r="BA196" s="22">
        <v>0</v>
      </c>
      <c r="BB196" s="22">
        <f t="shared" si="198"/>
        <v>65532.287454977864</v>
      </c>
      <c r="BC196" s="22">
        <f t="shared" si="199"/>
        <v>65324.940254977904</v>
      </c>
      <c r="BD196" s="32">
        <f t="shared" si="200"/>
        <v>4.9316605148368477E-2</v>
      </c>
      <c r="BE196" s="32">
        <f t="shared" si="201"/>
        <v>4.9348323670275002E-2</v>
      </c>
      <c r="BF196" s="11"/>
      <c r="BG196" s="22">
        <v>1328807.7566942144</v>
      </c>
      <c r="BH196" s="22">
        <v>5055.7951999999996</v>
      </c>
      <c r="BI196" s="22">
        <f t="shared" si="202"/>
        <v>1323751.9614942144</v>
      </c>
      <c r="BJ196" s="26">
        <f t="shared" si="203"/>
        <v>207.34720000000016</v>
      </c>
      <c r="BK196" s="22">
        <v>0</v>
      </c>
      <c r="BL196" s="22">
        <f t="shared" si="204"/>
        <v>65532.287454977864</v>
      </c>
      <c r="BM196" s="22">
        <f t="shared" si="205"/>
        <v>65324.940254977904</v>
      </c>
      <c r="BN196" s="32">
        <f t="shared" si="206"/>
        <v>4.9316605148368477E-2</v>
      </c>
      <c r="BO196" s="32">
        <f t="shared" si="207"/>
        <v>4.9348323670275002E-2</v>
      </c>
      <c r="BP196" s="42"/>
      <c r="BQ196" s="22">
        <v>1321981.2981078457</v>
      </c>
      <c r="BR196" s="22">
        <v>5055.7951999999996</v>
      </c>
      <c r="BS196" s="22">
        <f t="shared" si="208"/>
        <v>1316925.5029078457</v>
      </c>
      <c r="BT196" s="26">
        <f t="shared" si="209"/>
        <v>207.34720000000016</v>
      </c>
      <c r="BU196" s="22">
        <v>0</v>
      </c>
      <c r="BV196" s="22">
        <f t="shared" si="210"/>
        <v>58705.828868609155</v>
      </c>
      <c r="BW196" s="22">
        <f t="shared" si="211"/>
        <v>58498.481668609194</v>
      </c>
      <c r="BX196" s="32">
        <f t="shared" si="212"/>
        <v>4.4407457921405484E-2</v>
      </c>
      <c r="BY196" s="32">
        <f t="shared" si="213"/>
        <v>4.4420494203689771E-2</v>
      </c>
      <c r="BZ196" s="42"/>
      <c r="CA196" s="22">
        <v>1327306.8205439486</v>
      </c>
      <c r="CB196" s="22">
        <v>5055.7951999999996</v>
      </c>
      <c r="CC196" s="22">
        <f t="shared" si="214"/>
        <v>1322251.0253439485</v>
      </c>
      <c r="CD196" s="26">
        <f t="shared" si="215"/>
        <v>207.34720000000016</v>
      </c>
      <c r="CE196" s="22">
        <v>0</v>
      </c>
      <c r="CF196" s="22">
        <f t="shared" si="216"/>
        <v>64031.351304712007</v>
      </c>
      <c r="CG196" s="22">
        <f t="shared" si="217"/>
        <v>63824.004104712047</v>
      </c>
      <c r="CH196" s="32">
        <f t="shared" si="218"/>
        <v>4.8241559761194534E-2</v>
      </c>
      <c r="CI196" s="32">
        <f t="shared" si="219"/>
        <v>4.8269203715013136E-2</v>
      </c>
      <c r="CJ196" s="42"/>
      <c r="CK196" s="22">
        <v>1325805.8843936822</v>
      </c>
      <c r="CL196" s="22">
        <v>5055.7951999999996</v>
      </c>
      <c r="CM196" s="22">
        <f t="shared" si="220"/>
        <v>1320750.0891936822</v>
      </c>
      <c r="CN196" s="26">
        <f t="shared" si="221"/>
        <v>207.34720000000016</v>
      </c>
      <c r="CO196" s="22">
        <v>0</v>
      </c>
      <c r="CP196" s="22">
        <f t="shared" si="222"/>
        <v>62530.415154445684</v>
      </c>
      <c r="CQ196" s="22">
        <f t="shared" si="223"/>
        <v>62323.067954445723</v>
      </c>
      <c r="CR196" s="32">
        <f t="shared" si="224"/>
        <v>4.7164080270349761E-2</v>
      </c>
      <c r="CS196" s="32">
        <f t="shared" si="225"/>
        <v>4.7187631077499265E-2</v>
      </c>
      <c r="CT196" s="42"/>
      <c r="CU196" s="22">
        <v>1328807.7566942144</v>
      </c>
      <c r="CV196" s="22">
        <v>5055.7951999999996</v>
      </c>
      <c r="CW196" s="22">
        <f t="shared" si="226"/>
        <v>1323751.9614942144</v>
      </c>
      <c r="CX196" s="26">
        <f t="shared" si="227"/>
        <v>207.34720000000016</v>
      </c>
      <c r="CY196" s="22">
        <v>0</v>
      </c>
      <c r="CZ196" s="22">
        <f t="shared" si="228"/>
        <v>65532.287454977864</v>
      </c>
      <c r="DA196" s="22">
        <f t="shared" si="229"/>
        <v>65324.940254977904</v>
      </c>
      <c r="DB196" s="32">
        <f t="shared" si="230"/>
        <v>4.9316605148368477E-2</v>
      </c>
      <c r="DC196" s="32">
        <f t="shared" si="231"/>
        <v>4.9348323670275002E-2</v>
      </c>
      <c r="DD196" s="42"/>
      <c r="DE196" s="22">
        <v>1328807.7566942144</v>
      </c>
      <c r="DF196" s="22">
        <v>5055.7951999999996</v>
      </c>
      <c r="DG196" s="22">
        <f t="shared" si="232"/>
        <v>1323751.9614942144</v>
      </c>
      <c r="DH196" s="26">
        <f t="shared" si="233"/>
        <v>207.34720000000016</v>
      </c>
      <c r="DI196" s="22">
        <v>0</v>
      </c>
      <c r="DJ196" s="22">
        <f t="shared" si="234"/>
        <v>65532.287454977864</v>
      </c>
      <c r="DK196" s="22">
        <f t="shared" si="235"/>
        <v>65324.940254977904</v>
      </c>
      <c r="DL196" s="32">
        <f t="shared" si="236"/>
        <v>4.9316605148368477E-2</v>
      </c>
      <c r="DM196" s="32">
        <f t="shared" si="237"/>
        <v>4.9348323670275002E-2</v>
      </c>
      <c r="DN196" s="42"/>
      <c r="DO196" s="22">
        <v>1328807.7566942144</v>
      </c>
      <c r="DP196" s="22">
        <v>5055.7951999999996</v>
      </c>
      <c r="DQ196" s="22">
        <f t="shared" si="238"/>
        <v>1323751.9614942144</v>
      </c>
      <c r="DR196" s="26">
        <f t="shared" si="239"/>
        <v>207.34720000000016</v>
      </c>
      <c r="DS196" s="22">
        <v>0</v>
      </c>
      <c r="DT196" s="22">
        <f t="shared" si="240"/>
        <v>65532.287454977864</v>
      </c>
      <c r="DU196" s="22">
        <f t="shared" si="241"/>
        <v>65324.940254977904</v>
      </c>
      <c r="DV196" s="32">
        <f t="shared" si="242"/>
        <v>4.9316605148368477E-2</v>
      </c>
      <c r="DW196" s="32">
        <f t="shared" si="243"/>
        <v>4.9348323670275002E-2</v>
      </c>
      <c r="DX196" s="42"/>
      <c r="DY196" s="22">
        <v>1328807.7566942144</v>
      </c>
      <c r="DZ196" s="22">
        <v>5055.7951999999996</v>
      </c>
      <c r="EA196" s="22">
        <f t="shared" si="244"/>
        <v>1323751.9614942144</v>
      </c>
      <c r="EB196" s="26">
        <f t="shared" si="245"/>
        <v>207.34720000000016</v>
      </c>
      <c r="EC196" s="22">
        <v>0</v>
      </c>
      <c r="ED196" s="22">
        <f t="shared" si="246"/>
        <v>65532.287454977864</v>
      </c>
      <c r="EE196" s="22">
        <f t="shared" si="247"/>
        <v>65324.940254977904</v>
      </c>
      <c r="EF196" s="32">
        <f t="shared" si="248"/>
        <v>4.9316605148368477E-2</v>
      </c>
      <c r="EG196" s="32">
        <f t="shared" si="249"/>
        <v>4.9348323670275002E-2</v>
      </c>
      <c r="EH196" s="42"/>
      <c r="EI196" s="45">
        <v>7038.1094181246126</v>
      </c>
    </row>
    <row r="197" spans="1:139" x14ac:dyDescent="0.3">
      <c r="A197" s="20">
        <v>8912035</v>
      </c>
      <c r="B197" s="20" t="s">
        <v>324</v>
      </c>
      <c r="C197" s="21">
        <v>271</v>
      </c>
      <c r="D197" s="22">
        <v>1350741.0996775036</v>
      </c>
      <c r="E197" s="22">
        <v>2858.94</v>
      </c>
      <c r="F197" s="22">
        <f t="shared" si="171"/>
        <v>1347882.1596775036</v>
      </c>
      <c r="G197" s="11"/>
      <c r="H197" s="34">
        <v>271</v>
      </c>
      <c r="I197" s="22">
        <v>1427802.656857624</v>
      </c>
      <c r="J197" s="22">
        <v>3283.6608000000001</v>
      </c>
      <c r="K197" s="22">
        <f t="shared" si="172"/>
        <v>1424518.996057624</v>
      </c>
      <c r="L197" s="26">
        <f t="shared" si="173"/>
        <v>424.72080000000005</v>
      </c>
      <c r="M197" s="22">
        <v>0</v>
      </c>
      <c r="N197" s="22">
        <f t="shared" si="174"/>
        <v>77061.557180120377</v>
      </c>
      <c r="O197" s="22">
        <f t="shared" si="175"/>
        <v>76636.836380120367</v>
      </c>
      <c r="P197" s="32">
        <f t="shared" si="176"/>
        <v>5.3972134601374899E-2</v>
      </c>
      <c r="Q197" s="32">
        <f t="shared" si="177"/>
        <v>5.379839552313017E-2</v>
      </c>
      <c r="R197" s="11"/>
      <c r="S197" s="22">
        <v>1427802.656857624</v>
      </c>
      <c r="T197" s="22">
        <v>3283.6608000000001</v>
      </c>
      <c r="U197" s="22">
        <f t="shared" si="178"/>
        <v>1424518.996057624</v>
      </c>
      <c r="V197" s="26">
        <f t="shared" si="179"/>
        <v>424.72080000000005</v>
      </c>
      <c r="W197" s="22">
        <v>0</v>
      </c>
      <c r="X197" s="22">
        <f t="shared" si="180"/>
        <v>77061.557180120377</v>
      </c>
      <c r="Y197" s="22">
        <f t="shared" si="181"/>
        <v>76636.836380120367</v>
      </c>
      <c r="Z197" s="32">
        <f t="shared" si="182"/>
        <v>5.3972134601374899E-2</v>
      </c>
      <c r="AA197" s="32">
        <f t="shared" si="183"/>
        <v>5.379839552313017E-2</v>
      </c>
      <c r="AB197" s="42"/>
      <c r="AC197" s="22">
        <v>1427802.656857624</v>
      </c>
      <c r="AD197" s="22">
        <v>3283.6608000000001</v>
      </c>
      <c r="AE197" s="22">
        <f t="shared" si="184"/>
        <v>1424518.996057624</v>
      </c>
      <c r="AF197" s="26">
        <f t="shared" si="185"/>
        <v>424.72080000000005</v>
      </c>
      <c r="AG197" s="22">
        <v>0</v>
      </c>
      <c r="AH197" s="22">
        <f t="shared" si="186"/>
        <v>77061.557180120377</v>
      </c>
      <c r="AI197" s="22">
        <f t="shared" si="187"/>
        <v>76636.836380120367</v>
      </c>
      <c r="AJ197" s="32">
        <f t="shared" si="188"/>
        <v>5.3972134601374899E-2</v>
      </c>
      <c r="AK197" s="32">
        <f t="shared" si="189"/>
        <v>5.379839552313017E-2</v>
      </c>
      <c r="AL197" s="11"/>
      <c r="AM197" s="22">
        <v>1427802.656857624</v>
      </c>
      <c r="AN197" s="22">
        <v>3283.6608000000001</v>
      </c>
      <c r="AO197" s="22">
        <f t="shared" si="190"/>
        <v>1424518.996057624</v>
      </c>
      <c r="AP197" s="26">
        <f t="shared" si="191"/>
        <v>424.72080000000005</v>
      </c>
      <c r="AQ197" s="22">
        <v>0</v>
      </c>
      <c r="AR197" s="22">
        <f t="shared" si="192"/>
        <v>77061.557180120377</v>
      </c>
      <c r="AS197" s="22">
        <f t="shared" si="193"/>
        <v>76636.836380120367</v>
      </c>
      <c r="AT197" s="32">
        <f t="shared" si="194"/>
        <v>5.3972134601374899E-2</v>
      </c>
      <c r="AU197" s="32">
        <f t="shared" si="195"/>
        <v>5.379839552313017E-2</v>
      </c>
      <c r="AV197" s="42"/>
      <c r="AW197" s="22">
        <v>1427802.656857624</v>
      </c>
      <c r="AX197" s="22">
        <v>3283.6608000000001</v>
      </c>
      <c r="AY197" s="22">
        <f t="shared" si="196"/>
        <v>1424518.996057624</v>
      </c>
      <c r="AZ197" s="26">
        <f t="shared" si="197"/>
        <v>424.72080000000005</v>
      </c>
      <c r="BA197" s="22">
        <v>0</v>
      </c>
      <c r="BB197" s="22">
        <f t="shared" si="198"/>
        <v>77061.557180120377</v>
      </c>
      <c r="BC197" s="22">
        <f t="shared" si="199"/>
        <v>76636.836380120367</v>
      </c>
      <c r="BD197" s="32">
        <f t="shared" si="200"/>
        <v>5.3972134601374899E-2</v>
      </c>
      <c r="BE197" s="32">
        <f t="shared" si="201"/>
        <v>5.379839552313017E-2</v>
      </c>
      <c r="BF197" s="11"/>
      <c r="BG197" s="22">
        <v>1427802.656857624</v>
      </c>
      <c r="BH197" s="22">
        <v>3283.6608000000001</v>
      </c>
      <c r="BI197" s="22">
        <f t="shared" si="202"/>
        <v>1424518.996057624</v>
      </c>
      <c r="BJ197" s="26">
        <f t="shared" si="203"/>
        <v>424.72080000000005</v>
      </c>
      <c r="BK197" s="22">
        <v>0</v>
      </c>
      <c r="BL197" s="22">
        <f t="shared" si="204"/>
        <v>77061.557180120377</v>
      </c>
      <c r="BM197" s="22">
        <f t="shared" si="205"/>
        <v>76636.836380120367</v>
      </c>
      <c r="BN197" s="32">
        <f t="shared" si="206"/>
        <v>5.3972134601374899E-2</v>
      </c>
      <c r="BO197" s="32">
        <f t="shared" si="207"/>
        <v>5.379839552313017E-2</v>
      </c>
      <c r="BP197" s="42"/>
      <c r="BQ197" s="22">
        <v>1418457.3066386362</v>
      </c>
      <c r="BR197" s="22">
        <v>3283.6608000000001</v>
      </c>
      <c r="BS197" s="22">
        <f t="shared" si="208"/>
        <v>1415173.6458386362</v>
      </c>
      <c r="BT197" s="26">
        <f t="shared" si="209"/>
        <v>424.72080000000005</v>
      </c>
      <c r="BU197" s="22">
        <v>0</v>
      </c>
      <c r="BV197" s="22">
        <f t="shared" si="210"/>
        <v>67716.206961132586</v>
      </c>
      <c r="BW197" s="22">
        <f t="shared" si="211"/>
        <v>67291.486161132576</v>
      </c>
      <c r="BX197" s="32">
        <f t="shared" si="212"/>
        <v>4.773933388351452E-2</v>
      </c>
      <c r="BY197" s="32">
        <f t="shared" si="213"/>
        <v>4.7549985373883524E-2</v>
      </c>
      <c r="BZ197" s="42"/>
      <c r="CA197" s="22">
        <v>1426029.1699582734</v>
      </c>
      <c r="CB197" s="22">
        <v>3283.6608000000001</v>
      </c>
      <c r="CC197" s="22">
        <f t="shared" si="214"/>
        <v>1422745.5091582735</v>
      </c>
      <c r="CD197" s="26">
        <f t="shared" si="215"/>
        <v>424.72080000000005</v>
      </c>
      <c r="CE197" s="22">
        <v>0</v>
      </c>
      <c r="CF197" s="22">
        <f t="shared" si="216"/>
        <v>75288.07028076984</v>
      </c>
      <c r="CG197" s="22">
        <f t="shared" si="217"/>
        <v>74863.34948076983</v>
      </c>
      <c r="CH197" s="32">
        <f t="shared" si="218"/>
        <v>5.2795603250509117E-2</v>
      </c>
      <c r="CI197" s="32">
        <f t="shared" si="219"/>
        <v>5.2618932197551323E-2</v>
      </c>
      <c r="CJ197" s="42"/>
      <c r="CK197" s="22">
        <v>1424255.6830589226</v>
      </c>
      <c r="CL197" s="22">
        <v>3283.6608000000001</v>
      </c>
      <c r="CM197" s="22">
        <f t="shared" si="220"/>
        <v>1420972.0222589227</v>
      </c>
      <c r="CN197" s="26">
        <f t="shared" si="221"/>
        <v>424.72080000000005</v>
      </c>
      <c r="CO197" s="22">
        <v>0</v>
      </c>
      <c r="CP197" s="22">
        <f t="shared" si="222"/>
        <v>73514.58338141907</v>
      </c>
      <c r="CQ197" s="22">
        <f t="shared" si="223"/>
        <v>73089.86258141906</v>
      </c>
      <c r="CR197" s="32">
        <f t="shared" si="224"/>
        <v>5.161614185981641E-2</v>
      </c>
      <c r="CS197" s="32">
        <f t="shared" si="225"/>
        <v>5.1436524742568775E-2</v>
      </c>
      <c r="CT197" s="42"/>
      <c r="CU197" s="22">
        <v>1427802.656857624</v>
      </c>
      <c r="CV197" s="22">
        <v>3283.6608000000001</v>
      </c>
      <c r="CW197" s="22">
        <f t="shared" si="226"/>
        <v>1424518.996057624</v>
      </c>
      <c r="CX197" s="26">
        <f t="shared" si="227"/>
        <v>424.72080000000005</v>
      </c>
      <c r="CY197" s="22">
        <v>0</v>
      </c>
      <c r="CZ197" s="22">
        <f t="shared" si="228"/>
        <v>77061.557180120377</v>
      </c>
      <c r="DA197" s="22">
        <f t="shared" si="229"/>
        <v>76636.836380120367</v>
      </c>
      <c r="DB197" s="32">
        <f t="shared" si="230"/>
        <v>5.3972134601374899E-2</v>
      </c>
      <c r="DC197" s="32">
        <f t="shared" si="231"/>
        <v>5.379839552313017E-2</v>
      </c>
      <c r="DD197" s="42"/>
      <c r="DE197" s="22">
        <v>1427802.656857624</v>
      </c>
      <c r="DF197" s="22">
        <v>3283.6608000000001</v>
      </c>
      <c r="DG197" s="22">
        <f t="shared" si="232"/>
        <v>1424518.996057624</v>
      </c>
      <c r="DH197" s="26">
        <f t="shared" si="233"/>
        <v>424.72080000000005</v>
      </c>
      <c r="DI197" s="22">
        <v>0</v>
      </c>
      <c r="DJ197" s="22">
        <f t="shared" si="234"/>
        <v>77061.557180120377</v>
      </c>
      <c r="DK197" s="22">
        <f t="shared" si="235"/>
        <v>76636.836380120367</v>
      </c>
      <c r="DL197" s="32">
        <f t="shared" si="236"/>
        <v>5.3972134601374899E-2</v>
      </c>
      <c r="DM197" s="32">
        <f t="shared" si="237"/>
        <v>5.379839552313017E-2</v>
      </c>
      <c r="DN197" s="42"/>
      <c r="DO197" s="22">
        <v>1427802.656857624</v>
      </c>
      <c r="DP197" s="22">
        <v>3283.6608000000001</v>
      </c>
      <c r="DQ197" s="22">
        <f t="shared" si="238"/>
        <v>1424518.996057624</v>
      </c>
      <c r="DR197" s="26">
        <f t="shared" si="239"/>
        <v>424.72080000000005</v>
      </c>
      <c r="DS197" s="22">
        <v>0</v>
      </c>
      <c r="DT197" s="22">
        <f t="shared" si="240"/>
        <v>77061.557180120377</v>
      </c>
      <c r="DU197" s="22">
        <f t="shared" si="241"/>
        <v>76636.836380120367</v>
      </c>
      <c r="DV197" s="32">
        <f t="shared" si="242"/>
        <v>5.3972134601374899E-2</v>
      </c>
      <c r="DW197" s="32">
        <f t="shared" si="243"/>
        <v>5.379839552313017E-2</v>
      </c>
      <c r="DX197" s="42"/>
      <c r="DY197" s="22">
        <v>1427802.656857624</v>
      </c>
      <c r="DZ197" s="22">
        <v>3283.6608000000001</v>
      </c>
      <c r="EA197" s="22">
        <f t="shared" si="244"/>
        <v>1424518.996057624</v>
      </c>
      <c r="EB197" s="26">
        <f t="shared" si="245"/>
        <v>424.72080000000005</v>
      </c>
      <c r="EC197" s="22">
        <v>0</v>
      </c>
      <c r="ED197" s="22">
        <f t="shared" si="246"/>
        <v>77061.557180120377</v>
      </c>
      <c r="EE197" s="22">
        <f t="shared" si="247"/>
        <v>76636.836380120367</v>
      </c>
      <c r="EF197" s="32">
        <f t="shared" si="248"/>
        <v>5.3972134601374899E-2</v>
      </c>
      <c r="EG197" s="32">
        <f t="shared" si="249"/>
        <v>5.379839552313017E-2</v>
      </c>
      <c r="EH197" s="42"/>
      <c r="EI197" s="45">
        <v>0</v>
      </c>
    </row>
    <row r="198" spans="1:139" x14ac:dyDescent="0.3">
      <c r="A198" s="20">
        <v>8912036</v>
      </c>
      <c r="B198" s="20" t="s">
        <v>300</v>
      </c>
      <c r="C198" s="21">
        <v>299</v>
      </c>
      <c r="D198" s="22">
        <v>1376908.3533118041</v>
      </c>
      <c r="E198" s="22">
        <v>4123.6799999999994</v>
      </c>
      <c r="F198" s="22">
        <f t="shared" ref="F198:F261" si="250">D198-E198</f>
        <v>1372784.6733118042</v>
      </c>
      <c r="G198" s="11"/>
      <c r="H198" s="34">
        <v>299</v>
      </c>
      <c r="I198" s="22">
        <v>1454041.406204534</v>
      </c>
      <c r="J198" s="22">
        <v>4300.0320000000002</v>
      </c>
      <c r="K198" s="22">
        <f t="shared" ref="K198:K261" si="251">I198-J198</f>
        <v>1449741.3742045341</v>
      </c>
      <c r="L198" s="26">
        <f t="shared" ref="L198:L261" si="252">$J198-$E198</f>
        <v>176.35200000000077</v>
      </c>
      <c r="M198" s="22">
        <v>0</v>
      </c>
      <c r="N198" s="22">
        <f t="shared" ref="N198:N261" si="253">I198-$D198</f>
        <v>77133.052892729873</v>
      </c>
      <c r="O198" s="22">
        <f t="shared" ref="O198:O261" si="254">K198-$F198</f>
        <v>76956.700892729918</v>
      </c>
      <c r="P198" s="32">
        <f t="shared" ref="P198:P261" si="255">(I198-$D198)/I198</f>
        <v>5.3047356535787599E-2</v>
      </c>
      <c r="Q198" s="32">
        <f t="shared" ref="Q198:Q261" si="256">(K198-$F198)/K198</f>
        <v>5.3083054855184553E-2</v>
      </c>
      <c r="R198" s="11"/>
      <c r="S198" s="22">
        <v>1454041.406204534</v>
      </c>
      <c r="T198" s="22">
        <v>4300.0320000000002</v>
      </c>
      <c r="U198" s="22">
        <f t="shared" ref="U198:U261" si="257">S198-T198</f>
        <v>1449741.3742045341</v>
      </c>
      <c r="V198" s="26">
        <f t="shared" ref="V198:V261" si="258">$J198-$E198</f>
        <v>176.35200000000077</v>
      </c>
      <c r="W198" s="22">
        <v>0</v>
      </c>
      <c r="X198" s="22">
        <f t="shared" ref="X198:X261" si="259">S198-$D198</f>
        <v>77133.052892729873</v>
      </c>
      <c r="Y198" s="22">
        <f t="shared" ref="Y198:Y261" si="260">U198-$F198</f>
        <v>76956.700892729918</v>
      </c>
      <c r="Z198" s="32">
        <f t="shared" ref="Z198:Z261" si="261">(S198-$D198)/S198</f>
        <v>5.3047356535787599E-2</v>
      </c>
      <c r="AA198" s="32">
        <f t="shared" ref="AA198:AA261" si="262">(U198-$F198)/U198</f>
        <v>5.3083054855184553E-2</v>
      </c>
      <c r="AB198" s="42"/>
      <c r="AC198" s="22">
        <v>1454041.406204534</v>
      </c>
      <c r="AD198" s="22">
        <v>4300.0320000000002</v>
      </c>
      <c r="AE198" s="22">
        <f t="shared" ref="AE198:AE261" si="263">AC198-AD198</f>
        <v>1449741.3742045341</v>
      </c>
      <c r="AF198" s="26">
        <f t="shared" ref="AF198:AF261" si="264">$J198-$E198</f>
        <v>176.35200000000077</v>
      </c>
      <c r="AG198" s="22">
        <v>0</v>
      </c>
      <c r="AH198" s="22">
        <f t="shared" ref="AH198:AH261" si="265">AC198-$D198</f>
        <v>77133.052892729873</v>
      </c>
      <c r="AI198" s="22">
        <f t="shared" ref="AI198:AI261" si="266">AE198-$F198</f>
        <v>76956.700892729918</v>
      </c>
      <c r="AJ198" s="32">
        <f t="shared" ref="AJ198:AJ261" si="267">(AC198-$D198)/AC198</f>
        <v>5.3047356535787599E-2</v>
      </c>
      <c r="AK198" s="32">
        <f t="shared" ref="AK198:AK261" si="268">(AE198-$F198)/AE198</f>
        <v>5.3083054855184553E-2</v>
      </c>
      <c r="AL198" s="11"/>
      <c r="AM198" s="22">
        <v>1454041.406204534</v>
      </c>
      <c r="AN198" s="22">
        <v>4300.0320000000002</v>
      </c>
      <c r="AO198" s="22">
        <f t="shared" ref="AO198:AO261" si="269">AM198-AN198</f>
        <v>1449741.3742045341</v>
      </c>
      <c r="AP198" s="26">
        <f t="shared" ref="AP198:AP261" si="270">$J198-$E198</f>
        <v>176.35200000000077</v>
      </c>
      <c r="AQ198" s="22">
        <v>0</v>
      </c>
      <c r="AR198" s="22">
        <f t="shared" ref="AR198:AR261" si="271">AM198-$D198</f>
        <v>77133.052892729873</v>
      </c>
      <c r="AS198" s="22">
        <f t="shared" ref="AS198:AS261" si="272">AO198-$F198</f>
        <v>76956.700892729918</v>
      </c>
      <c r="AT198" s="32">
        <f t="shared" ref="AT198:AT261" si="273">(AM198-$D198)/AM198</f>
        <v>5.3047356535787599E-2</v>
      </c>
      <c r="AU198" s="32">
        <f t="shared" ref="AU198:AU261" si="274">(AO198-$F198)/AO198</f>
        <v>5.3083054855184553E-2</v>
      </c>
      <c r="AV198" s="42"/>
      <c r="AW198" s="22">
        <v>1454041.406204534</v>
      </c>
      <c r="AX198" s="22">
        <v>4300.0320000000002</v>
      </c>
      <c r="AY198" s="22">
        <f t="shared" ref="AY198:AY261" si="275">AW198-AX198</f>
        <v>1449741.3742045341</v>
      </c>
      <c r="AZ198" s="26">
        <f t="shared" ref="AZ198:AZ261" si="276">$J198-$E198</f>
        <v>176.35200000000077</v>
      </c>
      <c r="BA198" s="22">
        <v>0</v>
      </c>
      <c r="BB198" s="22">
        <f t="shared" ref="BB198:BB261" si="277">AW198-$D198</f>
        <v>77133.052892729873</v>
      </c>
      <c r="BC198" s="22">
        <f t="shared" ref="BC198:BC261" si="278">AY198-$F198</f>
        <v>76956.700892729918</v>
      </c>
      <c r="BD198" s="32">
        <f t="shared" ref="BD198:BD261" si="279">(AW198-$D198)/AW198</f>
        <v>5.3047356535787599E-2</v>
      </c>
      <c r="BE198" s="32">
        <f t="shared" ref="BE198:BE261" si="280">(AY198-$F198)/AY198</f>
        <v>5.3083054855184553E-2</v>
      </c>
      <c r="BF198" s="11"/>
      <c r="BG198" s="22">
        <v>1454041.406204534</v>
      </c>
      <c r="BH198" s="22">
        <v>4300.0320000000002</v>
      </c>
      <c r="BI198" s="22">
        <f t="shared" ref="BI198:BI261" si="281">BG198-BH198</f>
        <v>1449741.3742045341</v>
      </c>
      <c r="BJ198" s="26">
        <f t="shared" ref="BJ198:BJ261" si="282">$J198-$E198</f>
        <v>176.35200000000077</v>
      </c>
      <c r="BK198" s="22">
        <v>0</v>
      </c>
      <c r="BL198" s="22">
        <f t="shared" ref="BL198:BL261" si="283">BG198-$D198</f>
        <v>77133.052892729873</v>
      </c>
      <c r="BM198" s="22">
        <f t="shared" ref="BM198:BM261" si="284">BI198-$F198</f>
        <v>76956.700892729918</v>
      </c>
      <c r="BN198" s="32">
        <f t="shared" ref="BN198:BN261" si="285">(BG198-$D198)/BG198</f>
        <v>5.3047356535787599E-2</v>
      </c>
      <c r="BO198" s="32">
        <f t="shared" ref="BO198:BO261" si="286">(BI198-$F198)/BI198</f>
        <v>5.3083054855184553E-2</v>
      </c>
      <c r="BP198" s="42"/>
      <c r="BQ198" s="22">
        <v>1446447.0291368421</v>
      </c>
      <c r="BR198" s="22">
        <v>4300.0320000000002</v>
      </c>
      <c r="BS198" s="22">
        <f t="shared" ref="BS198:BS261" si="287">BQ198-BR198</f>
        <v>1442146.9971368422</v>
      </c>
      <c r="BT198" s="26">
        <f t="shared" ref="BT198:BT261" si="288">$J198-$E198</f>
        <v>176.35200000000077</v>
      </c>
      <c r="BU198" s="22">
        <v>0</v>
      </c>
      <c r="BV198" s="22">
        <f t="shared" ref="BV198:BV261" si="289">BQ198-$D198</f>
        <v>69538.675825037993</v>
      </c>
      <c r="BW198" s="22">
        <f t="shared" ref="BW198:BW261" si="290">BS198-$F198</f>
        <v>69362.323825038038</v>
      </c>
      <c r="BX198" s="32">
        <f t="shared" ref="BX198:BX261" si="291">(BQ198-$D198)/BQ198</f>
        <v>4.8075508072034097E-2</v>
      </c>
      <c r="BY198" s="32">
        <f t="shared" ref="BY198:BY261" si="292">(BS198-$F198)/BS198</f>
        <v>4.8096569880009529E-2</v>
      </c>
      <c r="BZ198" s="42"/>
      <c r="CA198" s="22">
        <v>1452549.8974827293</v>
      </c>
      <c r="CB198" s="22">
        <v>4300.0320000000002</v>
      </c>
      <c r="CC198" s="22">
        <f t="shared" ref="CC198:CC261" si="293">CA198-CB198</f>
        <v>1448249.8654827294</v>
      </c>
      <c r="CD198" s="26">
        <f t="shared" ref="CD198:CD261" si="294">$J198-$E198</f>
        <v>176.35200000000077</v>
      </c>
      <c r="CE198" s="22">
        <v>0</v>
      </c>
      <c r="CF198" s="22">
        <f t="shared" ref="CF198:CF261" si="295">CA198-$D198</f>
        <v>75641.544170925161</v>
      </c>
      <c r="CG198" s="22">
        <f t="shared" ref="CG198:CG261" si="296">CC198-$F198</f>
        <v>75465.192170925206</v>
      </c>
      <c r="CH198" s="32">
        <f t="shared" ref="CH198:CH261" si="297">(CA198-$D198)/CA198</f>
        <v>5.2075005686215703E-2</v>
      </c>
      <c r="CI198" s="32">
        <f t="shared" ref="CI198:CI261" si="298">(CC198-$F198)/CC198</f>
        <v>5.2107853740950436E-2</v>
      </c>
      <c r="CJ198" s="42"/>
      <c r="CK198" s="22">
        <v>1451058.388760925</v>
      </c>
      <c r="CL198" s="22">
        <v>4300.0320000000002</v>
      </c>
      <c r="CM198" s="22">
        <f t="shared" ref="CM198:CM261" si="299">CK198-CL198</f>
        <v>1446758.3567609251</v>
      </c>
      <c r="CN198" s="26">
        <f t="shared" ref="CN198:CN261" si="300">$J198-$E198</f>
        <v>176.35200000000077</v>
      </c>
      <c r="CO198" s="22">
        <v>0</v>
      </c>
      <c r="CP198" s="22">
        <f t="shared" ref="CP198:CP261" si="301">CK198-$D198</f>
        <v>74150.035449120915</v>
      </c>
      <c r="CQ198" s="22">
        <f t="shared" ref="CQ198:CQ261" si="302">CM198-$F198</f>
        <v>73973.683449120959</v>
      </c>
      <c r="CR198" s="32">
        <f t="shared" ref="CR198:CR261" si="303">(CK198-$D198)/CK198</f>
        <v>5.1100655923596881E-2</v>
      </c>
      <c r="CS198" s="32">
        <f t="shared" ref="CS198:CS261" si="304">(CM198-$F198)/CM198</f>
        <v>5.1130641895676988E-2</v>
      </c>
      <c r="CT198" s="42"/>
      <c r="CU198" s="22">
        <v>1454041.406204534</v>
      </c>
      <c r="CV198" s="22">
        <v>4300.0320000000002</v>
      </c>
      <c r="CW198" s="22">
        <f t="shared" ref="CW198:CW261" si="305">CU198-CV198</f>
        <v>1449741.3742045341</v>
      </c>
      <c r="CX198" s="26">
        <f t="shared" ref="CX198:CX261" si="306">$J198-$E198</f>
        <v>176.35200000000077</v>
      </c>
      <c r="CY198" s="22">
        <v>0</v>
      </c>
      <c r="CZ198" s="22">
        <f t="shared" ref="CZ198:CZ261" si="307">CU198-$D198</f>
        <v>77133.052892729873</v>
      </c>
      <c r="DA198" s="22">
        <f t="shared" ref="DA198:DA261" si="308">CW198-$F198</f>
        <v>76956.700892729918</v>
      </c>
      <c r="DB198" s="32">
        <f t="shared" ref="DB198:DB261" si="309">(CU198-$D198)/CU198</f>
        <v>5.3047356535787599E-2</v>
      </c>
      <c r="DC198" s="32">
        <f t="shared" ref="DC198:DC261" si="310">(CW198-$F198)/CW198</f>
        <v>5.3083054855184553E-2</v>
      </c>
      <c r="DD198" s="42"/>
      <c r="DE198" s="22">
        <v>1454041.406204534</v>
      </c>
      <c r="DF198" s="22">
        <v>4300.0320000000002</v>
      </c>
      <c r="DG198" s="22">
        <f t="shared" ref="DG198:DG261" si="311">DE198-DF198</f>
        <v>1449741.3742045341</v>
      </c>
      <c r="DH198" s="26">
        <f t="shared" ref="DH198:DH261" si="312">$J198-$E198</f>
        <v>176.35200000000077</v>
      </c>
      <c r="DI198" s="22">
        <v>0</v>
      </c>
      <c r="DJ198" s="22">
        <f t="shared" ref="DJ198:DJ261" si="313">DE198-$D198</f>
        <v>77133.052892729873</v>
      </c>
      <c r="DK198" s="22">
        <f t="shared" ref="DK198:DK261" si="314">DG198-$F198</f>
        <v>76956.700892729918</v>
      </c>
      <c r="DL198" s="32">
        <f t="shared" ref="DL198:DL261" si="315">(DE198-$D198)/DE198</f>
        <v>5.3047356535787599E-2</v>
      </c>
      <c r="DM198" s="32">
        <f t="shared" ref="DM198:DM261" si="316">(DG198-$F198)/DG198</f>
        <v>5.3083054855184553E-2</v>
      </c>
      <c r="DN198" s="42"/>
      <c r="DO198" s="22">
        <v>1454041.406204534</v>
      </c>
      <c r="DP198" s="22">
        <v>4300.0320000000002</v>
      </c>
      <c r="DQ198" s="22">
        <f t="shared" ref="DQ198:DQ261" si="317">DO198-DP198</f>
        <v>1449741.3742045341</v>
      </c>
      <c r="DR198" s="26">
        <f t="shared" ref="DR198:DR261" si="318">$J198-$E198</f>
        <v>176.35200000000077</v>
      </c>
      <c r="DS198" s="22">
        <v>0</v>
      </c>
      <c r="DT198" s="22">
        <f t="shared" ref="DT198:DT261" si="319">DO198-$D198</f>
        <v>77133.052892729873</v>
      </c>
      <c r="DU198" s="22">
        <f t="shared" ref="DU198:DU261" si="320">DQ198-$F198</f>
        <v>76956.700892729918</v>
      </c>
      <c r="DV198" s="32">
        <f t="shared" ref="DV198:DV261" si="321">(DO198-$D198)/DO198</f>
        <v>5.3047356535787599E-2</v>
      </c>
      <c r="DW198" s="32">
        <f t="shared" ref="DW198:DW261" si="322">(DQ198-$F198)/DQ198</f>
        <v>5.3083054855184553E-2</v>
      </c>
      <c r="DX198" s="42"/>
      <c r="DY198" s="22">
        <v>1454041.406204534</v>
      </c>
      <c r="DZ198" s="22">
        <v>4300.0320000000002</v>
      </c>
      <c r="EA198" s="22">
        <f t="shared" ref="EA198:EA261" si="323">DY198-DZ198</f>
        <v>1449741.3742045341</v>
      </c>
      <c r="EB198" s="26">
        <f t="shared" ref="EB198:EB261" si="324">$J198-$E198</f>
        <v>176.35200000000077</v>
      </c>
      <c r="EC198" s="22">
        <v>0</v>
      </c>
      <c r="ED198" s="22">
        <f t="shared" ref="ED198:ED261" si="325">DY198-$D198</f>
        <v>77133.052892729873</v>
      </c>
      <c r="EE198" s="22">
        <f t="shared" ref="EE198:EE261" si="326">EA198-$F198</f>
        <v>76956.700892729918</v>
      </c>
      <c r="EF198" s="32">
        <f t="shared" ref="EF198:EF261" si="327">(DY198-$D198)/DY198</f>
        <v>5.3047356535787599E-2</v>
      </c>
      <c r="EG198" s="32">
        <f t="shared" ref="EG198:EG261" si="328">(EA198-$F198)/EA198</f>
        <v>5.3083054855184553E-2</v>
      </c>
      <c r="EH198" s="42"/>
      <c r="EI198" s="45">
        <v>0</v>
      </c>
    </row>
    <row r="199" spans="1:139" x14ac:dyDescent="0.3">
      <c r="A199" s="20">
        <v>8912037</v>
      </c>
      <c r="B199" s="20" t="s">
        <v>47</v>
      </c>
      <c r="C199" s="21">
        <v>200</v>
      </c>
      <c r="D199" s="22">
        <v>1126347.211065846</v>
      </c>
      <c r="E199" s="22">
        <v>5598.2079999999996</v>
      </c>
      <c r="F199" s="22">
        <f t="shared" si="250"/>
        <v>1120749.0030658459</v>
      </c>
      <c r="G199" s="11"/>
      <c r="H199" s="34">
        <v>200</v>
      </c>
      <c r="I199" s="22">
        <v>1193282.423054897</v>
      </c>
      <c r="J199" s="22">
        <v>5837.6192000000001</v>
      </c>
      <c r="K199" s="22">
        <f t="shared" si="251"/>
        <v>1187444.8038548969</v>
      </c>
      <c r="L199" s="26">
        <f t="shared" si="252"/>
        <v>239.41120000000046</v>
      </c>
      <c r="M199" s="22">
        <v>0</v>
      </c>
      <c r="N199" s="22">
        <f t="shared" si="253"/>
        <v>66935.211989050964</v>
      </c>
      <c r="O199" s="22">
        <f t="shared" si="254"/>
        <v>66695.800789050991</v>
      </c>
      <c r="P199" s="32">
        <f t="shared" si="255"/>
        <v>5.6093352835694631E-2</v>
      </c>
      <c r="Q199" s="32">
        <f t="shared" si="256"/>
        <v>5.6167495594347701E-2</v>
      </c>
      <c r="R199" s="11"/>
      <c r="S199" s="22">
        <v>1193282.423054897</v>
      </c>
      <c r="T199" s="22">
        <v>5837.6192000000001</v>
      </c>
      <c r="U199" s="22">
        <f t="shared" si="257"/>
        <v>1187444.8038548969</v>
      </c>
      <c r="V199" s="26">
        <f t="shared" si="258"/>
        <v>239.41120000000046</v>
      </c>
      <c r="W199" s="22">
        <v>0</v>
      </c>
      <c r="X199" s="22">
        <f t="shared" si="259"/>
        <v>66935.211989050964</v>
      </c>
      <c r="Y199" s="22">
        <f t="shared" si="260"/>
        <v>66695.800789050991</v>
      </c>
      <c r="Z199" s="32">
        <f t="shared" si="261"/>
        <v>5.6093352835694631E-2</v>
      </c>
      <c r="AA199" s="32">
        <f t="shared" si="262"/>
        <v>5.6167495594347701E-2</v>
      </c>
      <c r="AB199" s="42"/>
      <c r="AC199" s="22">
        <v>1193282.423054897</v>
      </c>
      <c r="AD199" s="22">
        <v>5837.6192000000001</v>
      </c>
      <c r="AE199" s="22">
        <f t="shared" si="263"/>
        <v>1187444.8038548969</v>
      </c>
      <c r="AF199" s="26">
        <f t="shared" si="264"/>
        <v>239.41120000000046</v>
      </c>
      <c r="AG199" s="22">
        <v>0</v>
      </c>
      <c r="AH199" s="22">
        <f t="shared" si="265"/>
        <v>66935.211989050964</v>
      </c>
      <c r="AI199" s="22">
        <f t="shared" si="266"/>
        <v>66695.800789050991</v>
      </c>
      <c r="AJ199" s="32">
        <f t="shared" si="267"/>
        <v>5.6093352835694631E-2</v>
      </c>
      <c r="AK199" s="32">
        <f t="shared" si="268"/>
        <v>5.6167495594347701E-2</v>
      </c>
      <c r="AL199" s="11"/>
      <c r="AM199" s="22">
        <v>1193282.423054897</v>
      </c>
      <c r="AN199" s="22">
        <v>5837.6192000000001</v>
      </c>
      <c r="AO199" s="22">
        <f t="shared" si="269"/>
        <v>1187444.8038548969</v>
      </c>
      <c r="AP199" s="26">
        <f t="shared" si="270"/>
        <v>239.41120000000046</v>
      </c>
      <c r="AQ199" s="22">
        <v>0</v>
      </c>
      <c r="AR199" s="22">
        <f t="shared" si="271"/>
        <v>66935.211989050964</v>
      </c>
      <c r="AS199" s="22">
        <f t="shared" si="272"/>
        <v>66695.800789050991</v>
      </c>
      <c r="AT199" s="32">
        <f t="shared" si="273"/>
        <v>5.6093352835694631E-2</v>
      </c>
      <c r="AU199" s="32">
        <f t="shared" si="274"/>
        <v>5.6167495594347701E-2</v>
      </c>
      <c r="AV199" s="42"/>
      <c r="AW199" s="22">
        <v>1193282.423054897</v>
      </c>
      <c r="AX199" s="22">
        <v>5837.6192000000001</v>
      </c>
      <c r="AY199" s="22">
        <f t="shared" si="275"/>
        <v>1187444.8038548969</v>
      </c>
      <c r="AZ199" s="26">
        <f t="shared" si="276"/>
        <v>239.41120000000046</v>
      </c>
      <c r="BA199" s="22">
        <v>0</v>
      </c>
      <c r="BB199" s="22">
        <f t="shared" si="277"/>
        <v>66935.211989050964</v>
      </c>
      <c r="BC199" s="22">
        <f t="shared" si="278"/>
        <v>66695.800789050991</v>
      </c>
      <c r="BD199" s="32">
        <f t="shared" si="279"/>
        <v>5.6093352835694631E-2</v>
      </c>
      <c r="BE199" s="32">
        <f t="shared" si="280"/>
        <v>5.6167495594347701E-2</v>
      </c>
      <c r="BF199" s="11"/>
      <c r="BG199" s="22">
        <v>1193282.423054897</v>
      </c>
      <c r="BH199" s="22">
        <v>5837.6192000000001</v>
      </c>
      <c r="BI199" s="22">
        <f t="shared" si="281"/>
        <v>1187444.8038548969</v>
      </c>
      <c r="BJ199" s="26">
        <f t="shared" si="282"/>
        <v>239.41120000000046</v>
      </c>
      <c r="BK199" s="22">
        <v>0</v>
      </c>
      <c r="BL199" s="22">
        <f t="shared" si="283"/>
        <v>66935.211989050964</v>
      </c>
      <c r="BM199" s="22">
        <f t="shared" si="284"/>
        <v>66695.800789050991</v>
      </c>
      <c r="BN199" s="32">
        <f t="shared" si="285"/>
        <v>5.6093352835694631E-2</v>
      </c>
      <c r="BO199" s="32">
        <f t="shared" si="286"/>
        <v>5.6167495594347701E-2</v>
      </c>
      <c r="BP199" s="42"/>
      <c r="BQ199" s="22">
        <v>1183822.9694712204</v>
      </c>
      <c r="BR199" s="22">
        <v>5837.6192000000001</v>
      </c>
      <c r="BS199" s="22">
        <f t="shared" si="287"/>
        <v>1177985.3502712203</v>
      </c>
      <c r="BT199" s="26">
        <f t="shared" si="288"/>
        <v>239.41120000000046</v>
      </c>
      <c r="BU199" s="22">
        <v>0</v>
      </c>
      <c r="BV199" s="22">
        <f t="shared" si="289"/>
        <v>57475.758405374363</v>
      </c>
      <c r="BW199" s="22">
        <f t="shared" si="290"/>
        <v>57236.34720537439</v>
      </c>
      <c r="BX199" s="32">
        <f t="shared" si="291"/>
        <v>4.8550974163854184E-2</v>
      </c>
      <c r="BY199" s="32">
        <f t="shared" si="292"/>
        <v>4.8588335323691625E-2</v>
      </c>
      <c r="BZ199" s="42"/>
      <c r="CA199" s="22">
        <v>1191725.0257671019</v>
      </c>
      <c r="CB199" s="22">
        <v>5837.6192000000001</v>
      </c>
      <c r="CC199" s="22">
        <f t="shared" si="293"/>
        <v>1185887.4065671018</v>
      </c>
      <c r="CD199" s="26">
        <f t="shared" si="294"/>
        <v>239.41120000000046</v>
      </c>
      <c r="CE199" s="22">
        <v>0</v>
      </c>
      <c r="CF199" s="22">
        <f t="shared" si="295"/>
        <v>65377.814701255877</v>
      </c>
      <c r="CG199" s="22">
        <f t="shared" si="296"/>
        <v>65138.403501255903</v>
      </c>
      <c r="CH199" s="32">
        <f t="shared" si="297"/>
        <v>5.4859815215487995E-2</v>
      </c>
      <c r="CI199" s="32">
        <f t="shared" si="298"/>
        <v>5.4927983163104897E-2</v>
      </c>
      <c r="CJ199" s="42"/>
      <c r="CK199" s="22">
        <v>1190167.6284793068</v>
      </c>
      <c r="CL199" s="22">
        <v>5837.6192000000001</v>
      </c>
      <c r="CM199" s="22">
        <f t="shared" si="299"/>
        <v>1184330.0092793067</v>
      </c>
      <c r="CN199" s="26">
        <f t="shared" si="300"/>
        <v>239.41120000000046</v>
      </c>
      <c r="CO199" s="22">
        <v>0</v>
      </c>
      <c r="CP199" s="22">
        <f t="shared" si="301"/>
        <v>63820.417413460789</v>
      </c>
      <c r="CQ199" s="22">
        <f t="shared" si="302"/>
        <v>63581.006213460816</v>
      </c>
      <c r="CR199" s="32">
        <f t="shared" si="303"/>
        <v>5.3623049296849884E-2</v>
      </c>
      <c r="CS199" s="32">
        <f t="shared" si="304"/>
        <v>5.368521080720684E-2</v>
      </c>
      <c r="CT199" s="42"/>
      <c r="CU199" s="22">
        <v>1193282.423054897</v>
      </c>
      <c r="CV199" s="22">
        <v>5837.6192000000001</v>
      </c>
      <c r="CW199" s="22">
        <f t="shared" si="305"/>
        <v>1187444.8038548969</v>
      </c>
      <c r="CX199" s="26">
        <f t="shared" si="306"/>
        <v>239.41120000000046</v>
      </c>
      <c r="CY199" s="22">
        <v>0</v>
      </c>
      <c r="CZ199" s="22">
        <f t="shared" si="307"/>
        <v>66935.211989050964</v>
      </c>
      <c r="DA199" s="22">
        <f t="shared" si="308"/>
        <v>66695.800789050991</v>
      </c>
      <c r="DB199" s="32">
        <f t="shared" si="309"/>
        <v>5.6093352835694631E-2</v>
      </c>
      <c r="DC199" s="32">
        <f t="shared" si="310"/>
        <v>5.6167495594347701E-2</v>
      </c>
      <c r="DD199" s="42"/>
      <c r="DE199" s="22">
        <v>1193282.423054897</v>
      </c>
      <c r="DF199" s="22">
        <v>5837.6192000000001</v>
      </c>
      <c r="DG199" s="22">
        <f t="shared" si="311"/>
        <v>1187444.8038548969</v>
      </c>
      <c r="DH199" s="26">
        <f t="shared" si="312"/>
        <v>239.41120000000046</v>
      </c>
      <c r="DI199" s="22">
        <v>0</v>
      </c>
      <c r="DJ199" s="22">
        <f t="shared" si="313"/>
        <v>66935.211989050964</v>
      </c>
      <c r="DK199" s="22">
        <f t="shared" si="314"/>
        <v>66695.800789050991</v>
      </c>
      <c r="DL199" s="32">
        <f t="shared" si="315"/>
        <v>5.6093352835694631E-2</v>
      </c>
      <c r="DM199" s="32">
        <f t="shared" si="316"/>
        <v>5.6167495594347701E-2</v>
      </c>
      <c r="DN199" s="42"/>
      <c r="DO199" s="22">
        <v>1193282.423054897</v>
      </c>
      <c r="DP199" s="22">
        <v>5837.6192000000001</v>
      </c>
      <c r="DQ199" s="22">
        <f t="shared" si="317"/>
        <v>1187444.8038548969</v>
      </c>
      <c r="DR199" s="26">
        <f t="shared" si="318"/>
        <v>239.41120000000046</v>
      </c>
      <c r="DS199" s="22">
        <v>0</v>
      </c>
      <c r="DT199" s="22">
        <f t="shared" si="319"/>
        <v>66935.211989050964</v>
      </c>
      <c r="DU199" s="22">
        <f t="shared" si="320"/>
        <v>66695.800789050991</v>
      </c>
      <c r="DV199" s="32">
        <f t="shared" si="321"/>
        <v>5.6093352835694631E-2</v>
      </c>
      <c r="DW199" s="32">
        <f t="shared" si="322"/>
        <v>5.6167495594347701E-2</v>
      </c>
      <c r="DX199" s="42"/>
      <c r="DY199" s="22">
        <v>1193282.423054897</v>
      </c>
      <c r="DZ199" s="22">
        <v>5837.6192000000001</v>
      </c>
      <c r="EA199" s="22">
        <f t="shared" si="323"/>
        <v>1187444.8038548969</v>
      </c>
      <c r="EB199" s="26">
        <f t="shared" si="324"/>
        <v>239.41120000000046</v>
      </c>
      <c r="EC199" s="22">
        <v>0</v>
      </c>
      <c r="ED199" s="22">
        <f t="shared" si="325"/>
        <v>66935.211989050964</v>
      </c>
      <c r="EE199" s="22">
        <f t="shared" si="326"/>
        <v>66695.800789050991</v>
      </c>
      <c r="EF199" s="32">
        <f t="shared" si="327"/>
        <v>5.6093352835694631E-2</v>
      </c>
      <c r="EG199" s="32">
        <f t="shared" si="328"/>
        <v>5.6167495594347701E-2</v>
      </c>
      <c r="EH199" s="42"/>
      <c r="EI199" s="45">
        <v>0</v>
      </c>
    </row>
    <row r="200" spans="1:139" x14ac:dyDescent="0.3">
      <c r="A200" s="20">
        <v>8912038</v>
      </c>
      <c r="B200" s="20" t="s">
        <v>253</v>
      </c>
      <c r="C200" s="21">
        <v>251</v>
      </c>
      <c r="D200" s="22">
        <v>1199611.1556397651</v>
      </c>
      <c r="E200" s="22">
        <v>-9207.0871000000006</v>
      </c>
      <c r="F200" s="22">
        <f t="shared" si="250"/>
        <v>1208818.242739765</v>
      </c>
      <c r="G200" s="11"/>
      <c r="H200" s="34">
        <v>251</v>
      </c>
      <c r="I200" s="22">
        <v>1279272.6693582158</v>
      </c>
      <c r="J200" s="22">
        <v>4743.0655999999999</v>
      </c>
      <c r="K200" s="22">
        <f t="shared" si="251"/>
        <v>1274529.6037582157</v>
      </c>
      <c r="L200" s="26">
        <f t="shared" si="252"/>
        <v>13950.152700000001</v>
      </c>
      <c r="M200" s="22">
        <v>0</v>
      </c>
      <c r="N200" s="22">
        <f t="shared" si="253"/>
        <v>79661.513718450675</v>
      </c>
      <c r="O200" s="22">
        <f t="shared" si="254"/>
        <v>65711.361018450698</v>
      </c>
      <c r="P200" s="32">
        <f t="shared" si="255"/>
        <v>6.2270941626866132E-2</v>
      </c>
      <c r="Q200" s="32">
        <f t="shared" si="256"/>
        <v>5.1557343842533812E-2</v>
      </c>
      <c r="R200" s="11"/>
      <c r="S200" s="22">
        <v>1279272.6693582158</v>
      </c>
      <c r="T200" s="22">
        <v>4743.0655999999999</v>
      </c>
      <c r="U200" s="22">
        <f t="shared" si="257"/>
        <v>1274529.6037582157</v>
      </c>
      <c r="V200" s="26">
        <f t="shared" si="258"/>
        <v>13950.152700000001</v>
      </c>
      <c r="W200" s="22">
        <v>0</v>
      </c>
      <c r="X200" s="22">
        <f t="shared" si="259"/>
        <v>79661.513718450675</v>
      </c>
      <c r="Y200" s="22">
        <f t="shared" si="260"/>
        <v>65711.361018450698</v>
      </c>
      <c r="Z200" s="32">
        <f t="shared" si="261"/>
        <v>6.2270941626866132E-2</v>
      </c>
      <c r="AA200" s="32">
        <f t="shared" si="262"/>
        <v>5.1557343842533812E-2</v>
      </c>
      <c r="AB200" s="42"/>
      <c r="AC200" s="22">
        <v>1279272.6693582158</v>
      </c>
      <c r="AD200" s="22">
        <v>4743.0655999999999</v>
      </c>
      <c r="AE200" s="22">
        <f t="shared" si="263"/>
        <v>1274529.6037582157</v>
      </c>
      <c r="AF200" s="26">
        <f t="shared" si="264"/>
        <v>13950.152700000001</v>
      </c>
      <c r="AG200" s="22">
        <v>0</v>
      </c>
      <c r="AH200" s="22">
        <f t="shared" si="265"/>
        <v>79661.513718450675</v>
      </c>
      <c r="AI200" s="22">
        <f t="shared" si="266"/>
        <v>65711.361018450698</v>
      </c>
      <c r="AJ200" s="32">
        <f t="shared" si="267"/>
        <v>6.2270941626866132E-2</v>
      </c>
      <c r="AK200" s="32">
        <f t="shared" si="268"/>
        <v>5.1557343842533812E-2</v>
      </c>
      <c r="AL200" s="11"/>
      <c r="AM200" s="22">
        <v>1279272.6693582158</v>
      </c>
      <c r="AN200" s="22">
        <v>4743.0655999999999</v>
      </c>
      <c r="AO200" s="22">
        <f t="shared" si="269"/>
        <v>1274529.6037582157</v>
      </c>
      <c r="AP200" s="26">
        <f t="shared" si="270"/>
        <v>13950.152700000001</v>
      </c>
      <c r="AQ200" s="22">
        <v>0</v>
      </c>
      <c r="AR200" s="22">
        <f t="shared" si="271"/>
        <v>79661.513718450675</v>
      </c>
      <c r="AS200" s="22">
        <f t="shared" si="272"/>
        <v>65711.361018450698</v>
      </c>
      <c r="AT200" s="32">
        <f t="shared" si="273"/>
        <v>6.2270941626866132E-2</v>
      </c>
      <c r="AU200" s="32">
        <f t="shared" si="274"/>
        <v>5.1557343842533812E-2</v>
      </c>
      <c r="AV200" s="42"/>
      <c r="AW200" s="22">
        <v>1279272.6693582158</v>
      </c>
      <c r="AX200" s="22">
        <v>4743.0655999999999</v>
      </c>
      <c r="AY200" s="22">
        <f t="shared" si="275"/>
        <v>1274529.6037582157</v>
      </c>
      <c r="AZ200" s="26">
        <f t="shared" si="276"/>
        <v>13950.152700000001</v>
      </c>
      <c r="BA200" s="22">
        <v>0</v>
      </c>
      <c r="BB200" s="22">
        <f t="shared" si="277"/>
        <v>79661.513718450675</v>
      </c>
      <c r="BC200" s="22">
        <f t="shared" si="278"/>
        <v>65711.361018450698</v>
      </c>
      <c r="BD200" s="32">
        <f t="shared" si="279"/>
        <v>6.2270941626866132E-2</v>
      </c>
      <c r="BE200" s="32">
        <f t="shared" si="280"/>
        <v>5.1557343842533812E-2</v>
      </c>
      <c r="BF200" s="11"/>
      <c r="BG200" s="22">
        <v>1279272.6693582158</v>
      </c>
      <c r="BH200" s="22">
        <v>4743.0655999999999</v>
      </c>
      <c r="BI200" s="22">
        <f t="shared" si="281"/>
        <v>1274529.6037582157</v>
      </c>
      <c r="BJ200" s="26">
        <f t="shared" si="282"/>
        <v>13950.152700000001</v>
      </c>
      <c r="BK200" s="22">
        <v>0</v>
      </c>
      <c r="BL200" s="22">
        <f t="shared" si="283"/>
        <v>79661.513718450675</v>
      </c>
      <c r="BM200" s="22">
        <f t="shared" si="284"/>
        <v>65711.361018450698</v>
      </c>
      <c r="BN200" s="32">
        <f t="shared" si="285"/>
        <v>6.2270941626866132E-2</v>
      </c>
      <c r="BO200" s="32">
        <f t="shared" si="286"/>
        <v>5.1557343842533812E-2</v>
      </c>
      <c r="BP200" s="42"/>
      <c r="BQ200" s="22">
        <v>1271975.2396760562</v>
      </c>
      <c r="BR200" s="22">
        <v>4743.0655999999999</v>
      </c>
      <c r="BS200" s="22">
        <f t="shared" si="287"/>
        <v>1267232.1740760561</v>
      </c>
      <c r="BT200" s="26">
        <f t="shared" si="288"/>
        <v>13950.152700000001</v>
      </c>
      <c r="BU200" s="22">
        <v>0</v>
      </c>
      <c r="BV200" s="22">
        <f t="shared" si="289"/>
        <v>72364.084036291111</v>
      </c>
      <c r="BW200" s="22">
        <f t="shared" si="290"/>
        <v>58413.931336291134</v>
      </c>
      <c r="BX200" s="32">
        <f t="shared" si="291"/>
        <v>5.6891110596398585E-2</v>
      </c>
      <c r="BY200" s="32">
        <f t="shared" si="292"/>
        <v>4.6095682015713464E-2</v>
      </c>
      <c r="BZ200" s="42"/>
      <c r="CA200" s="22">
        <v>1277822.5566821597</v>
      </c>
      <c r="CB200" s="22">
        <v>4743.0655999999999</v>
      </c>
      <c r="CC200" s="22">
        <f t="shared" si="293"/>
        <v>1273079.4910821596</v>
      </c>
      <c r="CD200" s="26">
        <f t="shared" si="294"/>
        <v>13950.152700000001</v>
      </c>
      <c r="CE200" s="22">
        <v>0</v>
      </c>
      <c r="CF200" s="22">
        <f t="shared" si="295"/>
        <v>78211.401042394573</v>
      </c>
      <c r="CG200" s="22">
        <f t="shared" si="296"/>
        <v>64261.248342394596</v>
      </c>
      <c r="CH200" s="32">
        <f t="shared" si="297"/>
        <v>6.1206777602571746E-2</v>
      </c>
      <c r="CI200" s="32">
        <f t="shared" si="298"/>
        <v>5.0477011681156231E-2</v>
      </c>
      <c r="CJ200" s="42"/>
      <c r="CK200" s="22">
        <v>1276372.4440061031</v>
      </c>
      <c r="CL200" s="22">
        <v>4743.0655999999999</v>
      </c>
      <c r="CM200" s="22">
        <f t="shared" si="299"/>
        <v>1271629.378406103</v>
      </c>
      <c r="CN200" s="26">
        <f t="shared" si="300"/>
        <v>13950.152700000001</v>
      </c>
      <c r="CO200" s="22">
        <v>0</v>
      </c>
      <c r="CP200" s="22">
        <f t="shared" si="301"/>
        <v>76761.288366338005</v>
      </c>
      <c r="CQ200" s="22">
        <f t="shared" si="302"/>
        <v>62811.135666338028</v>
      </c>
      <c r="CR200" s="32">
        <f t="shared" si="303"/>
        <v>6.0140195541522487E-2</v>
      </c>
      <c r="CS200" s="32">
        <f t="shared" si="304"/>
        <v>4.9394215589032175E-2</v>
      </c>
      <c r="CT200" s="42"/>
      <c r="CU200" s="22">
        <v>1279272.6693582158</v>
      </c>
      <c r="CV200" s="22">
        <v>4743.0655999999999</v>
      </c>
      <c r="CW200" s="22">
        <f t="shared" si="305"/>
        <v>1274529.6037582157</v>
      </c>
      <c r="CX200" s="26">
        <f t="shared" si="306"/>
        <v>13950.152700000001</v>
      </c>
      <c r="CY200" s="22">
        <v>0</v>
      </c>
      <c r="CZ200" s="22">
        <f t="shared" si="307"/>
        <v>79661.513718450675</v>
      </c>
      <c r="DA200" s="22">
        <f t="shared" si="308"/>
        <v>65711.361018450698</v>
      </c>
      <c r="DB200" s="32">
        <f t="shared" si="309"/>
        <v>6.2270941626866132E-2</v>
      </c>
      <c r="DC200" s="32">
        <f t="shared" si="310"/>
        <v>5.1557343842533812E-2</v>
      </c>
      <c r="DD200" s="42"/>
      <c r="DE200" s="22">
        <v>1279272.6693582158</v>
      </c>
      <c r="DF200" s="22">
        <v>4743.0655999999999</v>
      </c>
      <c r="DG200" s="22">
        <f t="shared" si="311"/>
        <v>1274529.6037582157</v>
      </c>
      <c r="DH200" s="26">
        <f t="shared" si="312"/>
        <v>13950.152700000001</v>
      </c>
      <c r="DI200" s="22">
        <v>0</v>
      </c>
      <c r="DJ200" s="22">
        <f t="shared" si="313"/>
        <v>79661.513718450675</v>
      </c>
      <c r="DK200" s="22">
        <f t="shared" si="314"/>
        <v>65711.361018450698</v>
      </c>
      <c r="DL200" s="32">
        <f t="shared" si="315"/>
        <v>6.2270941626866132E-2</v>
      </c>
      <c r="DM200" s="32">
        <f t="shared" si="316"/>
        <v>5.1557343842533812E-2</v>
      </c>
      <c r="DN200" s="42"/>
      <c r="DO200" s="22">
        <v>1279272.6693582158</v>
      </c>
      <c r="DP200" s="22">
        <v>4743.0655999999999</v>
      </c>
      <c r="DQ200" s="22">
        <f t="shared" si="317"/>
        <v>1274529.6037582157</v>
      </c>
      <c r="DR200" s="26">
        <f t="shared" si="318"/>
        <v>13950.152700000001</v>
      </c>
      <c r="DS200" s="22">
        <v>0</v>
      </c>
      <c r="DT200" s="22">
        <f t="shared" si="319"/>
        <v>79661.513718450675</v>
      </c>
      <c r="DU200" s="22">
        <f t="shared" si="320"/>
        <v>65711.361018450698</v>
      </c>
      <c r="DV200" s="32">
        <f t="shared" si="321"/>
        <v>6.2270941626866132E-2</v>
      </c>
      <c r="DW200" s="32">
        <f t="shared" si="322"/>
        <v>5.1557343842533812E-2</v>
      </c>
      <c r="DX200" s="42"/>
      <c r="DY200" s="22">
        <v>1279272.6693582158</v>
      </c>
      <c r="DZ200" s="22">
        <v>4743.0655999999999</v>
      </c>
      <c r="EA200" s="22">
        <f t="shared" si="323"/>
        <v>1274529.6037582157</v>
      </c>
      <c r="EB200" s="26">
        <f t="shared" si="324"/>
        <v>13950.152700000001</v>
      </c>
      <c r="EC200" s="22">
        <v>0</v>
      </c>
      <c r="ED200" s="22">
        <f t="shared" si="325"/>
        <v>79661.513718450675</v>
      </c>
      <c r="EE200" s="22">
        <f t="shared" si="326"/>
        <v>65711.361018450698</v>
      </c>
      <c r="EF200" s="32">
        <f t="shared" si="327"/>
        <v>6.2270941626866132E-2</v>
      </c>
      <c r="EG200" s="32">
        <f t="shared" si="328"/>
        <v>5.1557343842533812E-2</v>
      </c>
      <c r="EH200" s="42"/>
      <c r="EI200" s="45">
        <v>0</v>
      </c>
    </row>
    <row r="201" spans="1:139" x14ac:dyDescent="0.3">
      <c r="A201" s="20">
        <v>8912039</v>
      </c>
      <c r="B201" s="20" t="s">
        <v>291</v>
      </c>
      <c r="C201" s="21">
        <v>159</v>
      </c>
      <c r="D201" s="22">
        <v>816913.81797549024</v>
      </c>
      <c r="E201" s="22">
        <v>14272</v>
      </c>
      <c r="F201" s="22">
        <f t="shared" si="250"/>
        <v>802641.81797549024</v>
      </c>
      <c r="G201" s="11"/>
      <c r="H201" s="34">
        <v>159</v>
      </c>
      <c r="I201" s="22">
        <v>856483.4551696009</v>
      </c>
      <c r="J201" s="22">
        <v>9381.8880000000008</v>
      </c>
      <c r="K201" s="22">
        <f t="shared" si="251"/>
        <v>847101.56716960086</v>
      </c>
      <c r="L201" s="26">
        <f t="shared" si="252"/>
        <v>-4890.1119999999992</v>
      </c>
      <c r="M201" s="22">
        <v>0</v>
      </c>
      <c r="N201" s="22">
        <f t="shared" si="253"/>
        <v>39569.637194110663</v>
      </c>
      <c r="O201" s="22">
        <f t="shared" si="254"/>
        <v>44459.749194110627</v>
      </c>
      <c r="P201" s="32">
        <f t="shared" si="255"/>
        <v>4.6200118584047933E-2</v>
      </c>
      <c r="Q201" s="32">
        <f t="shared" si="256"/>
        <v>5.2484555473864686E-2</v>
      </c>
      <c r="R201" s="11"/>
      <c r="S201" s="22">
        <v>856483.4551696009</v>
      </c>
      <c r="T201" s="22">
        <v>9381.8880000000008</v>
      </c>
      <c r="U201" s="22">
        <f t="shared" si="257"/>
        <v>847101.56716960086</v>
      </c>
      <c r="V201" s="26">
        <f t="shared" si="258"/>
        <v>-4890.1119999999992</v>
      </c>
      <c r="W201" s="22">
        <v>0</v>
      </c>
      <c r="X201" s="22">
        <f t="shared" si="259"/>
        <v>39569.637194110663</v>
      </c>
      <c r="Y201" s="22">
        <f t="shared" si="260"/>
        <v>44459.749194110627</v>
      </c>
      <c r="Z201" s="32">
        <f t="shared" si="261"/>
        <v>4.6200118584047933E-2</v>
      </c>
      <c r="AA201" s="32">
        <f t="shared" si="262"/>
        <v>5.2484555473864686E-2</v>
      </c>
      <c r="AB201" s="42"/>
      <c r="AC201" s="22">
        <v>856483.4551696009</v>
      </c>
      <c r="AD201" s="22">
        <v>9381.8880000000008</v>
      </c>
      <c r="AE201" s="22">
        <f t="shared" si="263"/>
        <v>847101.56716960086</v>
      </c>
      <c r="AF201" s="26">
        <f t="shared" si="264"/>
        <v>-4890.1119999999992</v>
      </c>
      <c r="AG201" s="22">
        <v>0</v>
      </c>
      <c r="AH201" s="22">
        <f t="shared" si="265"/>
        <v>39569.637194110663</v>
      </c>
      <c r="AI201" s="22">
        <f t="shared" si="266"/>
        <v>44459.749194110627</v>
      </c>
      <c r="AJ201" s="32">
        <f t="shared" si="267"/>
        <v>4.6200118584047933E-2</v>
      </c>
      <c r="AK201" s="32">
        <f t="shared" si="268"/>
        <v>5.2484555473864686E-2</v>
      </c>
      <c r="AL201" s="11"/>
      <c r="AM201" s="22">
        <v>856483.4551696009</v>
      </c>
      <c r="AN201" s="22">
        <v>9381.8880000000008</v>
      </c>
      <c r="AO201" s="22">
        <f t="shared" si="269"/>
        <v>847101.56716960086</v>
      </c>
      <c r="AP201" s="26">
        <f t="shared" si="270"/>
        <v>-4890.1119999999992</v>
      </c>
      <c r="AQ201" s="22">
        <v>0</v>
      </c>
      <c r="AR201" s="22">
        <f t="shared" si="271"/>
        <v>39569.637194110663</v>
      </c>
      <c r="AS201" s="22">
        <f t="shared" si="272"/>
        <v>44459.749194110627</v>
      </c>
      <c r="AT201" s="32">
        <f t="shared" si="273"/>
        <v>4.6200118584047933E-2</v>
      </c>
      <c r="AU201" s="32">
        <f t="shared" si="274"/>
        <v>5.2484555473864686E-2</v>
      </c>
      <c r="AV201" s="42"/>
      <c r="AW201" s="22">
        <v>856483.4551696009</v>
      </c>
      <c r="AX201" s="22">
        <v>9381.8880000000008</v>
      </c>
      <c r="AY201" s="22">
        <f t="shared" si="275"/>
        <v>847101.56716960086</v>
      </c>
      <c r="AZ201" s="26">
        <f t="shared" si="276"/>
        <v>-4890.1119999999992</v>
      </c>
      <c r="BA201" s="22">
        <v>0</v>
      </c>
      <c r="BB201" s="22">
        <f t="shared" si="277"/>
        <v>39569.637194110663</v>
      </c>
      <c r="BC201" s="22">
        <f t="shared" si="278"/>
        <v>44459.749194110627</v>
      </c>
      <c r="BD201" s="32">
        <f t="shared" si="279"/>
        <v>4.6200118584047933E-2</v>
      </c>
      <c r="BE201" s="32">
        <f t="shared" si="280"/>
        <v>5.2484555473864686E-2</v>
      </c>
      <c r="BF201" s="11"/>
      <c r="BG201" s="22">
        <v>856483.4551696009</v>
      </c>
      <c r="BH201" s="22">
        <v>9381.8880000000008</v>
      </c>
      <c r="BI201" s="22">
        <f t="shared" si="281"/>
        <v>847101.56716960086</v>
      </c>
      <c r="BJ201" s="26">
        <f t="shared" si="282"/>
        <v>-4890.1119999999992</v>
      </c>
      <c r="BK201" s="22">
        <v>0</v>
      </c>
      <c r="BL201" s="22">
        <f t="shared" si="283"/>
        <v>39569.637194110663</v>
      </c>
      <c r="BM201" s="22">
        <f t="shared" si="284"/>
        <v>44459.749194110627</v>
      </c>
      <c r="BN201" s="32">
        <f t="shared" si="285"/>
        <v>4.6200118584047933E-2</v>
      </c>
      <c r="BO201" s="32">
        <f t="shared" si="286"/>
        <v>5.2484555473864686E-2</v>
      </c>
      <c r="BP201" s="42"/>
      <c r="BQ201" s="22">
        <v>852043.38140536682</v>
      </c>
      <c r="BR201" s="22">
        <v>9381.8880000000008</v>
      </c>
      <c r="BS201" s="22">
        <f t="shared" si="287"/>
        <v>842661.49340536678</v>
      </c>
      <c r="BT201" s="26">
        <f t="shared" si="288"/>
        <v>-4890.1119999999992</v>
      </c>
      <c r="BU201" s="22">
        <v>0</v>
      </c>
      <c r="BV201" s="22">
        <f t="shared" si="289"/>
        <v>35129.56342987658</v>
      </c>
      <c r="BW201" s="22">
        <f t="shared" si="290"/>
        <v>40019.675429876545</v>
      </c>
      <c r="BX201" s="32">
        <f t="shared" si="291"/>
        <v>4.1229782657232324E-2</v>
      </c>
      <c r="BY201" s="32">
        <f t="shared" si="292"/>
        <v>4.7491994998073168E-2</v>
      </c>
      <c r="BZ201" s="42"/>
      <c r="CA201" s="22">
        <v>855611.55791429803</v>
      </c>
      <c r="CB201" s="22">
        <v>9381.8880000000008</v>
      </c>
      <c r="CC201" s="22">
        <f t="shared" si="293"/>
        <v>846229.66991429799</v>
      </c>
      <c r="CD201" s="26">
        <f t="shared" si="294"/>
        <v>-4890.1119999999992</v>
      </c>
      <c r="CE201" s="22">
        <v>0</v>
      </c>
      <c r="CF201" s="22">
        <f t="shared" si="295"/>
        <v>38697.73993880779</v>
      </c>
      <c r="CG201" s="22">
        <f t="shared" si="296"/>
        <v>43587.851938807755</v>
      </c>
      <c r="CH201" s="32">
        <f t="shared" si="297"/>
        <v>4.5228164090186276E-2</v>
      </c>
      <c r="CI201" s="32">
        <f t="shared" si="298"/>
        <v>5.1508300274111303E-2</v>
      </c>
      <c r="CJ201" s="42"/>
      <c r="CK201" s="22">
        <v>854739.66065899527</v>
      </c>
      <c r="CL201" s="22">
        <v>9381.8880000000008</v>
      </c>
      <c r="CM201" s="22">
        <f t="shared" si="299"/>
        <v>845357.77265899524</v>
      </c>
      <c r="CN201" s="26">
        <f t="shared" si="300"/>
        <v>-4890.1119999999992</v>
      </c>
      <c r="CO201" s="22">
        <v>0</v>
      </c>
      <c r="CP201" s="22">
        <f t="shared" si="301"/>
        <v>37825.842683505034</v>
      </c>
      <c r="CQ201" s="22">
        <f t="shared" si="302"/>
        <v>42715.954683504999</v>
      </c>
      <c r="CR201" s="32">
        <f t="shared" si="303"/>
        <v>4.4254226666329846E-2</v>
      </c>
      <c r="CS201" s="32">
        <f t="shared" si="304"/>
        <v>5.0530031266106286E-2</v>
      </c>
      <c r="CT201" s="42"/>
      <c r="CU201" s="22">
        <v>856483.4551696009</v>
      </c>
      <c r="CV201" s="22">
        <v>9381.8880000000008</v>
      </c>
      <c r="CW201" s="22">
        <f t="shared" si="305"/>
        <v>847101.56716960086</v>
      </c>
      <c r="CX201" s="26">
        <f t="shared" si="306"/>
        <v>-4890.1119999999992</v>
      </c>
      <c r="CY201" s="22">
        <v>0</v>
      </c>
      <c r="CZ201" s="22">
        <f t="shared" si="307"/>
        <v>39569.637194110663</v>
      </c>
      <c r="DA201" s="22">
        <f t="shared" si="308"/>
        <v>44459.749194110627</v>
      </c>
      <c r="DB201" s="32">
        <f t="shared" si="309"/>
        <v>4.6200118584047933E-2</v>
      </c>
      <c r="DC201" s="32">
        <f t="shared" si="310"/>
        <v>5.2484555473864686E-2</v>
      </c>
      <c r="DD201" s="42"/>
      <c r="DE201" s="22">
        <v>856483.4551696009</v>
      </c>
      <c r="DF201" s="22">
        <v>9381.8880000000008</v>
      </c>
      <c r="DG201" s="22">
        <f t="shared" si="311"/>
        <v>847101.56716960086</v>
      </c>
      <c r="DH201" s="26">
        <f t="shared" si="312"/>
        <v>-4890.1119999999992</v>
      </c>
      <c r="DI201" s="22">
        <v>0</v>
      </c>
      <c r="DJ201" s="22">
        <f t="shared" si="313"/>
        <v>39569.637194110663</v>
      </c>
      <c r="DK201" s="22">
        <f t="shared" si="314"/>
        <v>44459.749194110627</v>
      </c>
      <c r="DL201" s="32">
        <f t="shared" si="315"/>
        <v>4.6200118584047933E-2</v>
      </c>
      <c r="DM201" s="32">
        <f t="shared" si="316"/>
        <v>5.2484555473864686E-2</v>
      </c>
      <c r="DN201" s="42"/>
      <c r="DO201" s="22">
        <v>856483.4551696009</v>
      </c>
      <c r="DP201" s="22">
        <v>9381.8880000000008</v>
      </c>
      <c r="DQ201" s="22">
        <f t="shared" si="317"/>
        <v>847101.56716960086</v>
      </c>
      <c r="DR201" s="26">
        <f t="shared" si="318"/>
        <v>-4890.1119999999992</v>
      </c>
      <c r="DS201" s="22">
        <v>0</v>
      </c>
      <c r="DT201" s="22">
        <f t="shared" si="319"/>
        <v>39569.637194110663</v>
      </c>
      <c r="DU201" s="22">
        <f t="shared" si="320"/>
        <v>44459.749194110627</v>
      </c>
      <c r="DV201" s="32">
        <f t="shared" si="321"/>
        <v>4.6200118584047933E-2</v>
      </c>
      <c r="DW201" s="32">
        <f t="shared" si="322"/>
        <v>5.2484555473864686E-2</v>
      </c>
      <c r="DX201" s="42"/>
      <c r="DY201" s="22">
        <v>856483.4551696009</v>
      </c>
      <c r="DZ201" s="22">
        <v>9381.8880000000008</v>
      </c>
      <c r="EA201" s="22">
        <f t="shared" si="323"/>
        <v>847101.56716960086</v>
      </c>
      <c r="EB201" s="26">
        <f t="shared" si="324"/>
        <v>-4890.1119999999992</v>
      </c>
      <c r="EC201" s="22">
        <v>0</v>
      </c>
      <c r="ED201" s="22">
        <f t="shared" si="325"/>
        <v>39569.637194110663</v>
      </c>
      <c r="EE201" s="22">
        <f t="shared" si="326"/>
        <v>44459.749194110627</v>
      </c>
      <c r="EF201" s="32">
        <f t="shared" si="327"/>
        <v>4.6200118584047933E-2</v>
      </c>
      <c r="EG201" s="32">
        <f t="shared" si="328"/>
        <v>5.2484555473864686E-2</v>
      </c>
      <c r="EH201" s="42"/>
      <c r="EI201" s="45">
        <v>-1557.7524434426687</v>
      </c>
    </row>
    <row r="202" spans="1:139" x14ac:dyDescent="0.3">
      <c r="A202" s="20">
        <v>8912040</v>
      </c>
      <c r="B202" s="20" t="s">
        <v>198</v>
      </c>
      <c r="C202" s="21">
        <v>78</v>
      </c>
      <c r="D202" s="22">
        <v>465510.0574866666</v>
      </c>
      <c r="E202" s="22">
        <v>-5380.0382999999993</v>
      </c>
      <c r="F202" s="22">
        <f t="shared" si="250"/>
        <v>470890.09578666661</v>
      </c>
      <c r="G202" s="11"/>
      <c r="H202" s="34">
        <v>78</v>
      </c>
      <c r="I202" s="22">
        <v>499107.83806666668</v>
      </c>
      <c r="J202" s="22">
        <v>2032.7424000000001</v>
      </c>
      <c r="K202" s="22">
        <f t="shared" si="251"/>
        <v>497075.09566666669</v>
      </c>
      <c r="L202" s="26">
        <f t="shared" si="252"/>
        <v>7412.7806999999993</v>
      </c>
      <c r="M202" s="22">
        <v>0</v>
      </c>
      <c r="N202" s="22">
        <f t="shared" si="253"/>
        <v>33597.780580000079</v>
      </c>
      <c r="O202" s="22">
        <f t="shared" si="254"/>
        <v>26184.999880000076</v>
      </c>
      <c r="P202" s="32">
        <f t="shared" si="255"/>
        <v>6.7315674123940253E-2</v>
      </c>
      <c r="Q202" s="32">
        <f t="shared" si="256"/>
        <v>5.2678156898770603E-2</v>
      </c>
      <c r="R202" s="11"/>
      <c r="S202" s="22">
        <v>499107.83806666668</v>
      </c>
      <c r="T202" s="22">
        <v>2032.7424000000001</v>
      </c>
      <c r="U202" s="22">
        <f t="shared" si="257"/>
        <v>497075.09566666669</v>
      </c>
      <c r="V202" s="26">
        <f t="shared" si="258"/>
        <v>7412.7806999999993</v>
      </c>
      <c r="W202" s="22">
        <v>0</v>
      </c>
      <c r="X202" s="22">
        <f t="shared" si="259"/>
        <v>33597.780580000079</v>
      </c>
      <c r="Y202" s="22">
        <f t="shared" si="260"/>
        <v>26184.999880000076</v>
      </c>
      <c r="Z202" s="32">
        <f t="shared" si="261"/>
        <v>6.7315674123940253E-2</v>
      </c>
      <c r="AA202" s="32">
        <f t="shared" si="262"/>
        <v>5.2678156898770603E-2</v>
      </c>
      <c r="AB202" s="42"/>
      <c r="AC202" s="22">
        <v>499107.83806666668</v>
      </c>
      <c r="AD202" s="22">
        <v>2032.7424000000001</v>
      </c>
      <c r="AE202" s="22">
        <f t="shared" si="263"/>
        <v>497075.09566666669</v>
      </c>
      <c r="AF202" s="26">
        <f t="shared" si="264"/>
        <v>7412.7806999999993</v>
      </c>
      <c r="AG202" s="22">
        <v>0</v>
      </c>
      <c r="AH202" s="22">
        <f t="shared" si="265"/>
        <v>33597.780580000079</v>
      </c>
      <c r="AI202" s="22">
        <f t="shared" si="266"/>
        <v>26184.999880000076</v>
      </c>
      <c r="AJ202" s="32">
        <f t="shared" si="267"/>
        <v>6.7315674123940253E-2</v>
      </c>
      <c r="AK202" s="32">
        <f t="shared" si="268"/>
        <v>5.2678156898770603E-2</v>
      </c>
      <c r="AL202" s="11"/>
      <c r="AM202" s="22">
        <v>499107.83806666668</v>
      </c>
      <c r="AN202" s="22">
        <v>2032.7424000000001</v>
      </c>
      <c r="AO202" s="22">
        <f t="shared" si="269"/>
        <v>497075.09566666669</v>
      </c>
      <c r="AP202" s="26">
        <f t="shared" si="270"/>
        <v>7412.7806999999993</v>
      </c>
      <c r="AQ202" s="22">
        <v>0</v>
      </c>
      <c r="AR202" s="22">
        <f t="shared" si="271"/>
        <v>33597.780580000079</v>
      </c>
      <c r="AS202" s="22">
        <f t="shared" si="272"/>
        <v>26184.999880000076</v>
      </c>
      <c r="AT202" s="32">
        <f t="shared" si="273"/>
        <v>6.7315674123940253E-2</v>
      </c>
      <c r="AU202" s="32">
        <f t="shared" si="274"/>
        <v>5.2678156898770603E-2</v>
      </c>
      <c r="AV202" s="42"/>
      <c r="AW202" s="22">
        <v>499107.83806666668</v>
      </c>
      <c r="AX202" s="22">
        <v>2032.7424000000001</v>
      </c>
      <c r="AY202" s="22">
        <f t="shared" si="275"/>
        <v>497075.09566666669</v>
      </c>
      <c r="AZ202" s="26">
        <f t="shared" si="276"/>
        <v>7412.7806999999993</v>
      </c>
      <c r="BA202" s="22">
        <v>0</v>
      </c>
      <c r="BB202" s="22">
        <f t="shared" si="277"/>
        <v>33597.780580000079</v>
      </c>
      <c r="BC202" s="22">
        <f t="shared" si="278"/>
        <v>26184.999880000076</v>
      </c>
      <c r="BD202" s="32">
        <f t="shared" si="279"/>
        <v>6.7315674123940253E-2</v>
      </c>
      <c r="BE202" s="32">
        <f t="shared" si="280"/>
        <v>5.2678156898770603E-2</v>
      </c>
      <c r="BF202" s="11"/>
      <c r="BG202" s="22">
        <v>499107.83806666668</v>
      </c>
      <c r="BH202" s="22">
        <v>2032.7424000000001</v>
      </c>
      <c r="BI202" s="22">
        <f t="shared" si="281"/>
        <v>497075.09566666669</v>
      </c>
      <c r="BJ202" s="26">
        <f t="shared" si="282"/>
        <v>7412.7806999999993</v>
      </c>
      <c r="BK202" s="22">
        <v>0</v>
      </c>
      <c r="BL202" s="22">
        <f t="shared" si="283"/>
        <v>33597.780580000079</v>
      </c>
      <c r="BM202" s="22">
        <f t="shared" si="284"/>
        <v>26184.999880000076</v>
      </c>
      <c r="BN202" s="32">
        <f t="shared" si="285"/>
        <v>6.7315674123940253E-2</v>
      </c>
      <c r="BO202" s="32">
        <f t="shared" si="286"/>
        <v>5.2678156898770603E-2</v>
      </c>
      <c r="BP202" s="42"/>
      <c r="BQ202" s="22">
        <v>496526.54826666665</v>
      </c>
      <c r="BR202" s="22">
        <v>2032.7424000000001</v>
      </c>
      <c r="BS202" s="22">
        <f t="shared" si="287"/>
        <v>494493.80586666666</v>
      </c>
      <c r="BT202" s="26">
        <f t="shared" si="288"/>
        <v>7412.7806999999993</v>
      </c>
      <c r="BU202" s="22">
        <v>0</v>
      </c>
      <c r="BV202" s="22">
        <f t="shared" si="289"/>
        <v>31016.490780000051</v>
      </c>
      <c r="BW202" s="22">
        <f t="shared" si="290"/>
        <v>23603.710080000048</v>
      </c>
      <c r="BX202" s="32">
        <f t="shared" si="291"/>
        <v>6.2466933315602297E-2</v>
      </c>
      <c r="BY202" s="32">
        <f t="shared" si="292"/>
        <v>4.7733075318570233E-2</v>
      </c>
      <c r="BZ202" s="42"/>
      <c r="CA202" s="22">
        <v>498630.50473333331</v>
      </c>
      <c r="CB202" s="22">
        <v>2032.7424000000001</v>
      </c>
      <c r="CC202" s="22">
        <f t="shared" si="293"/>
        <v>496597.76233333332</v>
      </c>
      <c r="CD202" s="26">
        <f t="shared" si="294"/>
        <v>7412.7806999999993</v>
      </c>
      <c r="CE202" s="22">
        <v>0</v>
      </c>
      <c r="CF202" s="22">
        <f t="shared" si="295"/>
        <v>33120.447246666707</v>
      </c>
      <c r="CG202" s="22">
        <f t="shared" si="296"/>
        <v>25707.666546666704</v>
      </c>
      <c r="CH202" s="32">
        <f t="shared" si="297"/>
        <v>6.6422825984903316E-2</v>
      </c>
      <c r="CI202" s="32">
        <f t="shared" si="298"/>
        <v>5.1767584344068876E-2</v>
      </c>
      <c r="CJ202" s="42"/>
      <c r="CK202" s="22">
        <v>498153.17139999999</v>
      </c>
      <c r="CL202" s="22">
        <v>2032.7424000000001</v>
      </c>
      <c r="CM202" s="22">
        <f t="shared" si="299"/>
        <v>496120.429</v>
      </c>
      <c r="CN202" s="26">
        <f t="shared" si="300"/>
        <v>7412.7806999999993</v>
      </c>
      <c r="CO202" s="22">
        <v>0</v>
      </c>
      <c r="CP202" s="22">
        <f t="shared" si="301"/>
        <v>32643.113913333393</v>
      </c>
      <c r="CQ202" s="22">
        <f t="shared" si="302"/>
        <v>25230.33321333339</v>
      </c>
      <c r="CR202" s="32">
        <f t="shared" si="303"/>
        <v>6.5528266781066186E-2</v>
      </c>
      <c r="CS202" s="32">
        <f t="shared" si="304"/>
        <v>5.085525960740752E-2</v>
      </c>
      <c r="CT202" s="42"/>
      <c r="CU202" s="22">
        <v>499107.83806666668</v>
      </c>
      <c r="CV202" s="22">
        <v>2032.7424000000001</v>
      </c>
      <c r="CW202" s="22">
        <f t="shared" si="305"/>
        <v>497075.09566666669</v>
      </c>
      <c r="CX202" s="26">
        <f t="shared" si="306"/>
        <v>7412.7806999999993</v>
      </c>
      <c r="CY202" s="22">
        <v>0</v>
      </c>
      <c r="CZ202" s="22">
        <f t="shared" si="307"/>
        <v>33597.780580000079</v>
      </c>
      <c r="DA202" s="22">
        <f t="shared" si="308"/>
        <v>26184.999880000076</v>
      </c>
      <c r="DB202" s="32">
        <f t="shared" si="309"/>
        <v>6.7315674123940253E-2</v>
      </c>
      <c r="DC202" s="32">
        <f t="shared" si="310"/>
        <v>5.2678156898770603E-2</v>
      </c>
      <c r="DD202" s="42"/>
      <c r="DE202" s="22">
        <v>499107.83806666668</v>
      </c>
      <c r="DF202" s="22">
        <v>2032.7424000000001</v>
      </c>
      <c r="DG202" s="22">
        <f t="shared" si="311"/>
        <v>497075.09566666669</v>
      </c>
      <c r="DH202" s="26">
        <f t="shared" si="312"/>
        <v>7412.7806999999993</v>
      </c>
      <c r="DI202" s="22">
        <v>0</v>
      </c>
      <c r="DJ202" s="22">
        <f t="shared" si="313"/>
        <v>33597.780580000079</v>
      </c>
      <c r="DK202" s="22">
        <f t="shared" si="314"/>
        <v>26184.999880000076</v>
      </c>
      <c r="DL202" s="32">
        <f t="shared" si="315"/>
        <v>6.7315674123940253E-2</v>
      </c>
      <c r="DM202" s="32">
        <f t="shared" si="316"/>
        <v>5.2678156898770603E-2</v>
      </c>
      <c r="DN202" s="42"/>
      <c r="DO202" s="22">
        <v>499107.83806666668</v>
      </c>
      <c r="DP202" s="22">
        <v>2032.7424000000001</v>
      </c>
      <c r="DQ202" s="22">
        <f t="shared" si="317"/>
        <v>497075.09566666669</v>
      </c>
      <c r="DR202" s="26">
        <f t="shared" si="318"/>
        <v>7412.7806999999993</v>
      </c>
      <c r="DS202" s="22">
        <v>0</v>
      </c>
      <c r="DT202" s="22">
        <f t="shared" si="319"/>
        <v>33597.780580000079</v>
      </c>
      <c r="DU202" s="22">
        <f t="shared" si="320"/>
        <v>26184.999880000076</v>
      </c>
      <c r="DV202" s="32">
        <f t="shared" si="321"/>
        <v>6.7315674123940253E-2</v>
      </c>
      <c r="DW202" s="32">
        <f t="shared" si="322"/>
        <v>5.2678156898770603E-2</v>
      </c>
      <c r="DX202" s="42"/>
      <c r="DY202" s="22">
        <v>499107.83806666668</v>
      </c>
      <c r="DZ202" s="22">
        <v>2032.7424000000001</v>
      </c>
      <c r="EA202" s="22">
        <f t="shared" si="323"/>
        <v>497075.09566666669</v>
      </c>
      <c r="EB202" s="26">
        <f t="shared" si="324"/>
        <v>7412.7806999999993</v>
      </c>
      <c r="EC202" s="22">
        <v>0</v>
      </c>
      <c r="ED202" s="22">
        <f t="shared" si="325"/>
        <v>33597.780580000079</v>
      </c>
      <c r="EE202" s="22">
        <f t="shared" si="326"/>
        <v>26184.999880000076</v>
      </c>
      <c r="EF202" s="32">
        <f t="shared" si="327"/>
        <v>6.7315674123940253E-2</v>
      </c>
      <c r="EG202" s="32">
        <f t="shared" si="328"/>
        <v>5.2678156898770603E-2</v>
      </c>
      <c r="EH202" s="42"/>
      <c r="EI202" s="45">
        <v>0</v>
      </c>
    </row>
    <row r="203" spans="1:139" x14ac:dyDescent="0.3">
      <c r="A203" s="20">
        <v>8912041</v>
      </c>
      <c r="B203" s="20" t="s">
        <v>304</v>
      </c>
      <c r="C203" s="21">
        <v>182.5</v>
      </c>
      <c r="D203" s="22">
        <v>805266.20020390709</v>
      </c>
      <c r="E203" s="22">
        <v>4493.7821999999996</v>
      </c>
      <c r="F203" s="22">
        <f t="shared" si="250"/>
        <v>800772.41800390708</v>
      </c>
      <c r="G203" s="11"/>
      <c r="H203" s="34">
        <v>182.5</v>
      </c>
      <c r="I203" s="22">
        <v>848711.60772272944</v>
      </c>
      <c r="J203" s="22">
        <v>4574.6702999999998</v>
      </c>
      <c r="K203" s="22">
        <f t="shared" si="251"/>
        <v>844136.93742272945</v>
      </c>
      <c r="L203" s="26">
        <f t="shared" si="252"/>
        <v>80.888100000000122</v>
      </c>
      <c r="M203" s="22">
        <v>0</v>
      </c>
      <c r="N203" s="22">
        <f t="shared" si="253"/>
        <v>43445.407518822351</v>
      </c>
      <c r="O203" s="22">
        <f t="shared" si="254"/>
        <v>43364.519418822369</v>
      </c>
      <c r="P203" s="32">
        <f t="shared" si="255"/>
        <v>5.1189835420532841E-2</v>
      </c>
      <c r="Q203" s="32">
        <f t="shared" si="256"/>
        <v>5.1371427426479446E-2</v>
      </c>
      <c r="R203" s="11"/>
      <c r="S203" s="22">
        <v>848711.60772272944</v>
      </c>
      <c r="T203" s="22">
        <v>4574.6702999999998</v>
      </c>
      <c r="U203" s="22">
        <f t="shared" si="257"/>
        <v>844136.93742272945</v>
      </c>
      <c r="V203" s="26">
        <f t="shared" si="258"/>
        <v>80.888100000000122</v>
      </c>
      <c r="W203" s="22">
        <v>0</v>
      </c>
      <c r="X203" s="22">
        <f t="shared" si="259"/>
        <v>43445.407518822351</v>
      </c>
      <c r="Y203" s="22">
        <f t="shared" si="260"/>
        <v>43364.519418822369</v>
      </c>
      <c r="Z203" s="32">
        <f t="shared" si="261"/>
        <v>5.1189835420532841E-2</v>
      </c>
      <c r="AA203" s="32">
        <f t="shared" si="262"/>
        <v>5.1371427426479446E-2</v>
      </c>
      <c r="AB203" s="42"/>
      <c r="AC203" s="22">
        <v>848711.60772272944</v>
      </c>
      <c r="AD203" s="22">
        <v>4574.6702999999998</v>
      </c>
      <c r="AE203" s="22">
        <f t="shared" si="263"/>
        <v>844136.93742272945</v>
      </c>
      <c r="AF203" s="26">
        <f t="shared" si="264"/>
        <v>80.888100000000122</v>
      </c>
      <c r="AG203" s="22">
        <v>0</v>
      </c>
      <c r="AH203" s="22">
        <f t="shared" si="265"/>
        <v>43445.407518822351</v>
      </c>
      <c r="AI203" s="22">
        <f t="shared" si="266"/>
        <v>43364.519418822369</v>
      </c>
      <c r="AJ203" s="32">
        <f t="shared" si="267"/>
        <v>5.1189835420532841E-2</v>
      </c>
      <c r="AK203" s="32">
        <f t="shared" si="268"/>
        <v>5.1371427426479446E-2</v>
      </c>
      <c r="AL203" s="11"/>
      <c r="AM203" s="22">
        <v>848711.60772272944</v>
      </c>
      <c r="AN203" s="22">
        <v>4574.6702999999998</v>
      </c>
      <c r="AO203" s="22">
        <f t="shared" si="269"/>
        <v>844136.93742272945</v>
      </c>
      <c r="AP203" s="26">
        <f t="shared" si="270"/>
        <v>80.888100000000122</v>
      </c>
      <c r="AQ203" s="22">
        <v>0</v>
      </c>
      <c r="AR203" s="22">
        <f t="shared" si="271"/>
        <v>43445.407518822351</v>
      </c>
      <c r="AS203" s="22">
        <f t="shared" si="272"/>
        <v>43364.519418822369</v>
      </c>
      <c r="AT203" s="32">
        <f t="shared" si="273"/>
        <v>5.1189835420532841E-2</v>
      </c>
      <c r="AU203" s="32">
        <f t="shared" si="274"/>
        <v>5.1371427426479446E-2</v>
      </c>
      <c r="AV203" s="42"/>
      <c r="AW203" s="22">
        <v>848711.60772272944</v>
      </c>
      <c r="AX203" s="22">
        <v>4574.6702999999998</v>
      </c>
      <c r="AY203" s="22">
        <f t="shared" si="275"/>
        <v>844136.93742272945</v>
      </c>
      <c r="AZ203" s="26">
        <f t="shared" si="276"/>
        <v>80.888100000000122</v>
      </c>
      <c r="BA203" s="22">
        <v>0</v>
      </c>
      <c r="BB203" s="22">
        <f t="shared" si="277"/>
        <v>43445.407518822351</v>
      </c>
      <c r="BC203" s="22">
        <f t="shared" si="278"/>
        <v>43364.519418822369</v>
      </c>
      <c r="BD203" s="32">
        <f t="shared" si="279"/>
        <v>5.1189835420532841E-2</v>
      </c>
      <c r="BE203" s="32">
        <f t="shared" si="280"/>
        <v>5.1371427426479446E-2</v>
      </c>
      <c r="BF203" s="11"/>
      <c r="BG203" s="22">
        <v>848711.60772272944</v>
      </c>
      <c r="BH203" s="22">
        <v>4574.6702999999998</v>
      </c>
      <c r="BI203" s="22">
        <f t="shared" si="281"/>
        <v>844136.93742272945</v>
      </c>
      <c r="BJ203" s="26">
        <f t="shared" si="282"/>
        <v>80.888100000000122</v>
      </c>
      <c r="BK203" s="22">
        <v>0</v>
      </c>
      <c r="BL203" s="22">
        <f t="shared" si="283"/>
        <v>43445.407518822351</v>
      </c>
      <c r="BM203" s="22">
        <f t="shared" si="284"/>
        <v>43364.519418822369</v>
      </c>
      <c r="BN203" s="32">
        <f t="shared" si="285"/>
        <v>5.1189835420532841E-2</v>
      </c>
      <c r="BO203" s="32">
        <f t="shared" si="286"/>
        <v>5.1371427426479446E-2</v>
      </c>
      <c r="BP203" s="42"/>
      <c r="BQ203" s="22">
        <v>846345.15485939872</v>
      </c>
      <c r="BR203" s="22">
        <v>4574.6702999999998</v>
      </c>
      <c r="BS203" s="22">
        <f t="shared" si="287"/>
        <v>841770.48455939873</v>
      </c>
      <c r="BT203" s="26">
        <f t="shared" si="288"/>
        <v>80.888100000000122</v>
      </c>
      <c r="BU203" s="22">
        <v>0</v>
      </c>
      <c r="BV203" s="22">
        <f t="shared" si="289"/>
        <v>41078.954655491631</v>
      </c>
      <c r="BW203" s="22">
        <f t="shared" si="290"/>
        <v>40998.066555491649</v>
      </c>
      <c r="BX203" s="32">
        <f t="shared" si="291"/>
        <v>4.8536881696116023E-2</v>
      </c>
      <c r="BY203" s="32">
        <f t="shared" si="292"/>
        <v>4.8704566514886707E-2</v>
      </c>
      <c r="BZ203" s="42"/>
      <c r="CA203" s="22">
        <v>848104.50471436209</v>
      </c>
      <c r="CB203" s="22">
        <v>4574.6702999999998</v>
      </c>
      <c r="CC203" s="22">
        <f t="shared" si="293"/>
        <v>843529.83441436209</v>
      </c>
      <c r="CD203" s="26">
        <f t="shared" si="294"/>
        <v>80.888100000000122</v>
      </c>
      <c r="CE203" s="22">
        <v>0</v>
      </c>
      <c r="CF203" s="22">
        <f t="shared" si="295"/>
        <v>42838.304510454996</v>
      </c>
      <c r="CG203" s="22">
        <f t="shared" si="296"/>
        <v>42757.416410455015</v>
      </c>
      <c r="CH203" s="32">
        <f t="shared" si="297"/>
        <v>5.0510643761858987E-2</v>
      </c>
      <c r="CI203" s="32">
        <f t="shared" si="298"/>
        <v>5.068868303886398E-2</v>
      </c>
      <c r="CJ203" s="42"/>
      <c r="CK203" s="22">
        <v>847497.40170599474</v>
      </c>
      <c r="CL203" s="22">
        <v>4574.6702999999998</v>
      </c>
      <c r="CM203" s="22">
        <f t="shared" si="299"/>
        <v>842922.73140599474</v>
      </c>
      <c r="CN203" s="26">
        <f t="shared" si="300"/>
        <v>80.888100000000122</v>
      </c>
      <c r="CO203" s="22">
        <v>0</v>
      </c>
      <c r="CP203" s="22">
        <f t="shared" si="301"/>
        <v>42231.201502087642</v>
      </c>
      <c r="CQ203" s="22">
        <f t="shared" si="302"/>
        <v>42150.313402087661</v>
      </c>
      <c r="CR203" s="32">
        <f t="shared" si="303"/>
        <v>4.9830479028109241E-2</v>
      </c>
      <c r="CS203" s="32">
        <f t="shared" si="304"/>
        <v>5.0004955177541548E-2</v>
      </c>
      <c r="CT203" s="42"/>
      <c r="CU203" s="22">
        <v>848711.60772272944</v>
      </c>
      <c r="CV203" s="22">
        <v>4574.6702999999998</v>
      </c>
      <c r="CW203" s="22">
        <f t="shared" si="305"/>
        <v>844136.93742272945</v>
      </c>
      <c r="CX203" s="26">
        <f t="shared" si="306"/>
        <v>80.888100000000122</v>
      </c>
      <c r="CY203" s="22">
        <v>0</v>
      </c>
      <c r="CZ203" s="22">
        <f t="shared" si="307"/>
        <v>43445.407518822351</v>
      </c>
      <c r="DA203" s="22">
        <f t="shared" si="308"/>
        <v>43364.519418822369</v>
      </c>
      <c r="DB203" s="32">
        <f t="shared" si="309"/>
        <v>5.1189835420532841E-2</v>
      </c>
      <c r="DC203" s="32">
        <f t="shared" si="310"/>
        <v>5.1371427426479446E-2</v>
      </c>
      <c r="DD203" s="42"/>
      <c r="DE203" s="22">
        <v>848711.60772272944</v>
      </c>
      <c r="DF203" s="22">
        <v>4574.6702999999998</v>
      </c>
      <c r="DG203" s="22">
        <f t="shared" si="311"/>
        <v>844136.93742272945</v>
      </c>
      <c r="DH203" s="26">
        <f t="shared" si="312"/>
        <v>80.888100000000122</v>
      </c>
      <c r="DI203" s="22">
        <v>0</v>
      </c>
      <c r="DJ203" s="22">
        <f t="shared" si="313"/>
        <v>43445.407518822351</v>
      </c>
      <c r="DK203" s="22">
        <f t="shared" si="314"/>
        <v>43364.519418822369</v>
      </c>
      <c r="DL203" s="32">
        <f t="shared" si="315"/>
        <v>5.1189835420532841E-2</v>
      </c>
      <c r="DM203" s="32">
        <f t="shared" si="316"/>
        <v>5.1371427426479446E-2</v>
      </c>
      <c r="DN203" s="42"/>
      <c r="DO203" s="22">
        <v>848711.60772272944</v>
      </c>
      <c r="DP203" s="22">
        <v>4574.6702999999998</v>
      </c>
      <c r="DQ203" s="22">
        <f t="shared" si="317"/>
        <v>844136.93742272945</v>
      </c>
      <c r="DR203" s="26">
        <f t="shared" si="318"/>
        <v>80.888100000000122</v>
      </c>
      <c r="DS203" s="22">
        <v>0</v>
      </c>
      <c r="DT203" s="22">
        <f t="shared" si="319"/>
        <v>43445.407518822351</v>
      </c>
      <c r="DU203" s="22">
        <f t="shared" si="320"/>
        <v>43364.519418822369</v>
      </c>
      <c r="DV203" s="32">
        <f t="shared" si="321"/>
        <v>5.1189835420532841E-2</v>
      </c>
      <c r="DW203" s="32">
        <f t="shared" si="322"/>
        <v>5.1371427426479446E-2</v>
      </c>
      <c r="DX203" s="42"/>
      <c r="DY203" s="22">
        <v>848711.60772272944</v>
      </c>
      <c r="DZ203" s="22">
        <v>4574.6702999999998</v>
      </c>
      <c r="EA203" s="22">
        <f t="shared" si="323"/>
        <v>844136.93742272945</v>
      </c>
      <c r="EB203" s="26">
        <f t="shared" si="324"/>
        <v>80.888100000000122</v>
      </c>
      <c r="EC203" s="22">
        <v>0</v>
      </c>
      <c r="ED203" s="22">
        <f t="shared" si="325"/>
        <v>43445.407518822351</v>
      </c>
      <c r="EE203" s="22">
        <f t="shared" si="326"/>
        <v>43364.519418822369</v>
      </c>
      <c r="EF203" s="32">
        <f t="shared" si="327"/>
        <v>5.1189835420532841E-2</v>
      </c>
      <c r="EG203" s="32">
        <f t="shared" si="328"/>
        <v>5.1371427426479446E-2</v>
      </c>
      <c r="EH203" s="42"/>
      <c r="EI203" s="45">
        <v>0</v>
      </c>
    </row>
    <row r="204" spans="1:139" x14ac:dyDescent="0.3">
      <c r="A204" s="20">
        <v>8912087</v>
      </c>
      <c r="B204" s="20" t="s">
        <v>114</v>
      </c>
      <c r="C204" s="21">
        <v>311</v>
      </c>
      <c r="D204" s="22">
        <v>1331563.352</v>
      </c>
      <c r="E204" s="22">
        <v>5148.3519999999999</v>
      </c>
      <c r="F204" s="22">
        <f t="shared" si="250"/>
        <v>1326415</v>
      </c>
      <c r="G204" s="11"/>
      <c r="H204" s="34">
        <v>311</v>
      </c>
      <c r="I204" s="22">
        <v>1375323.5248</v>
      </c>
      <c r="J204" s="22">
        <v>5368.5248000000001</v>
      </c>
      <c r="K204" s="22">
        <f t="shared" si="251"/>
        <v>1369955</v>
      </c>
      <c r="L204" s="26">
        <f t="shared" si="252"/>
        <v>220.17280000000028</v>
      </c>
      <c r="M204" s="22">
        <v>0</v>
      </c>
      <c r="N204" s="22">
        <f t="shared" si="253"/>
        <v>43760.172800000058</v>
      </c>
      <c r="O204" s="22">
        <f t="shared" si="254"/>
        <v>43540</v>
      </c>
      <c r="P204" s="32">
        <f t="shared" si="255"/>
        <v>3.1818093714614297E-2</v>
      </c>
      <c r="Q204" s="32">
        <f t="shared" si="256"/>
        <v>3.1782065834279227E-2</v>
      </c>
      <c r="R204" s="11"/>
      <c r="S204" s="22">
        <v>1375323.5248</v>
      </c>
      <c r="T204" s="22">
        <v>5368.5248000000001</v>
      </c>
      <c r="U204" s="22">
        <f t="shared" si="257"/>
        <v>1369955</v>
      </c>
      <c r="V204" s="26">
        <f t="shared" si="258"/>
        <v>220.17280000000028</v>
      </c>
      <c r="W204" s="22">
        <v>0</v>
      </c>
      <c r="X204" s="22">
        <f t="shared" si="259"/>
        <v>43760.172800000058</v>
      </c>
      <c r="Y204" s="22">
        <f t="shared" si="260"/>
        <v>43540</v>
      </c>
      <c r="Z204" s="32">
        <f t="shared" si="261"/>
        <v>3.1818093714614297E-2</v>
      </c>
      <c r="AA204" s="32">
        <f t="shared" si="262"/>
        <v>3.1782065834279227E-2</v>
      </c>
      <c r="AB204" s="42"/>
      <c r="AC204" s="22">
        <v>1375323.5248</v>
      </c>
      <c r="AD204" s="22">
        <v>5368.5248000000001</v>
      </c>
      <c r="AE204" s="22">
        <f t="shared" si="263"/>
        <v>1369955</v>
      </c>
      <c r="AF204" s="26">
        <f t="shared" si="264"/>
        <v>220.17280000000028</v>
      </c>
      <c r="AG204" s="22">
        <v>0</v>
      </c>
      <c r="AH204" s="22">
        <f t="shared" si="265"/>
        <v>43760.172800000058</v>
      </c>
      <c r="AI204" s="22">
        <f t="shared" si="266"/>
        <v>43540</v>
      </c>
      <c r="AJ204" s="32">
        <f t="shared" si="267"/>
        <v>3.1818093714614297E-2</v>
      </c>
      <c r="AK204" s="32">
        <f t="shared" si="268"/>
        <v>3.1782065834279227E-2</v>
      </c>
      <c r="AL204" s="11"/>
      <c r="AM204" s="22">
        <v>1375323.5248</v>
      </c>
      <c r="AN204" s="22">
        <v>5368.5248000000001</v>
      </c>
      <c r="AO204" s="22">
        <f t="shared" si="269"/>
        <v>1369955</v>
      </c>
      <c r="AP204" s="26">
        <f t="shared" si="270"/>
        <v>220.17280000000028</v>
      </c>
      <c r="AQ204" s="22">
        <v>0</v>
      </c>
      <c r="AR204" s="22">
        <f t="shared" si="271"/>
        <v>43760.172800000058</v>
      </c>
      <c r="AS204" s="22">
        <f t="shared" si="272"/>
        <v>43540</v>
      </c>
      <c r="AT204" s="32">
        <f t="shared" si="273"/>
        <v>3.1818093714614297E-2</v>
      </c>
      <c r="AU204" s="32">
        <f t="shared" si="274"/>
        <v>3.1782065834279227E-2</v>
      </c>
      <c r="AV204" s="42"/>
      <c r="AW204" s="22">
        <v>1375824.7218345001</v>
      </c>
      <c r="AX204" s="22">
        <v>5368.5248000000001</v>
      </c>
      <c r="AY204" s="22">
        <f t="shared" si="275"/>
        <v>1370456.1970345001</v>
      </c>
      <c r="AZ204" s="26">
        <f t="shared" si="276"/>
        <v>220.17280000000028</v>
      </c>
      <c r="BA204" s="22">
        <v>501.19703449999821</v>
      </c>
      <c r="BB204" s="22">
        <f t="shared" si="277"/>
        <v>44261.369834500132</v>
      </c>
      <c r="BC204" s="22">
        <f t="shared" si="278"/>
        <v>44041.197034500074</v>
      </c>
      <c r="BD204" s="32">
        <f t="shared" si="279"/>
        <v>3.2170791185873453E-2</v>
      </c>
      <c r="BE204" s="32">
        <f t="shared" si="280"/>
        <v>3.2136158112750959E-2</v>
      </c>
      <c r="BF204" s="11"/>
      <c r="BG204" s="22">
        <v>1375824.7218345001</v>
      </c>
      <c r="BH204" s="22">
        <v>5368.5248000000001</v>
      </c>
      <c r="BI204" s="22">
        <f t="shared" si="281"/>
        <v>1370456.1970345001</v>
      </c>
      <c r="BJ204" s="26">
        <f t="shared" si="282"/>
        <v>220.17280000000028</v>
      </c>
      <c r="BK204" s="22">
        <v>501.19703449999821</v>
      </c>
      <c r="BL204" s="22">
        <f t="shared" si="283"/>
        <v>44261.369834500132</v>
      </c>
      <c r="BM204" s="22">
        <f t="shared" si="284"/>
        <v>44041.197034500074</v>
      </c>
      <c r="BN204" s="32">
        <f t="shared" si="285"/>
        <v>3.2170791185873453E-2</v>
      </c>
      <c r="BO204" s="32">
        <f t="shared" si="286"/>
        <v>3.2136158112750959E-2</v>
      </c>
      <c r="BP204" s="42"/>
      <c r="BQ204" s="22">
        <v>1375824.7218345001</v>
      </c>
      <c r="BR204" s="22">
        <v>5368.5248000000001</v>
      </c>
      <c r="BS204" s="22">
        <f t="shared" si="287"/>
        <v>1370456.1970345001</v>
      </c>
      <c r="BT204" s="26">
        <f t="shared" si="288"/>
        <v>220.17280000000028</v>
      </c>
      <c r="BU204" s="22">
        <v>501.19703449999821</v>
      </c>
      <c r="BV204" s="22">
        <f t="shared" si="289"/>
        <v>44261.369834500132</v>
      </c>
      <c r="BW204" s="22">
        <f t="shared" si="290"/>
        <v>44041.197034500074</v>
      </c>
      <c r="BX204" s="32">
        <f t="shared" si="291"/>
        <v>3.2170791185873453E-2</v>
      </c>
      <c r="BY204" s="32">
        <f t="shared" si="292"/>
        <v>3.2136158112750959E-2</v>
      </c>
      <c r="BZ204" s="42"/>
      <c r="CA204" s="22">
        <v>1375824.7218345001</v>
      </c>
      <c r="CB204" s="22">
        <v>5368.5248000000001</v>
      </c>
      <c r="CC204" s="22">
        <f t="shared" si="293"/>
        <v>1370456.1970345001</v>
      </c>
      <c r="CD204" s="26">
        <f t="shared" si="294"/>
        <v>220.17280000000028</v>
      </c>
      <c r="CE204" s="22">
        <v>501.19703449999821</v>
      </c>
      <c r="CF204" s="22">
        <f t="shared" si="295"/>
        <v>44261.369834500132</v>
      </c>
      <c r="CG204" s="22">
        <f t="shared" si="296"/>
        <v>44041.197034500074</v>
      </c>
      <c r="CH204" s="32">
        <f t="shared" si="297"/>
        <v>3.2170791185873453E-2</v>
      </c>
      <c r="CI204" s="32">
        <f t="shared" si="298"/>
        <v>3.2136158112750959E-2</v>
      </c>
      <c r="CJ204" s="42"/>
      <c r="CK204" s="22">
        <v>1375824.7218345001</v>
      </c>
      <c r="CL204" s="22">
        <v>5368.5248000000001</v>
      </c>
      <c r="CM204" s="22">
        <f t="shared" si="299"/>
        <v>1370456.1970345001</v>
      </c>
      <c r="CN204" s="26">
        <f t="shared" si="300"/>
        <v>220.17280000000028</v>
      </c>
      <c r="CO204" s="22">
        <v>501.19703449999821</v>
      </c>
      <c r="CP204" s="22">
        <f t="shared" si="301"/>
        <v>44261.369834500132</v>
      </c>
      <c r="CQ204" s="22">
        <f t="shared" si="302"/>
        <v>44041.197034500074</v>
      </c>
      <c r="CR204" s="32">
        <f t="shared" si="303"/>
        <v>3.2170791185873453E-2</v>
      </c>
      <c r="CS204" s="32">
        <f t="shared" si="304"/>
        <v>3.2136158112750959E-2</v>
      </c>
      <c r="CT204" s="42"/>
      <c r="CU204" s="22">
        <v>1375323.5248</v>
      </c>
      <c r="CV204" s="22">
        <v>5368.5248000000001</v>
      </c>
      <c r="CW204" s="22">
        <f t="shared" si="305"/>
        <v>1369955</v>
      </c>
      <c r="CX204" s="26">
        <f t="shared" si="306"/>
        <v>220.17280000000028</v>
      </c>
      <c r="CY204" s="22">
        <v>0</v>
      </c>
      <c r="CZ204" s="22">
        <f t="shared" si="307"/>
        <v>43760.172800000058</v>
      </c>
      <c r="DA204" s="22">
        <f t="shared" si="308"/>
        <v>43540</v>
      </c>
      <c r="DB204" s="32">
        <f t="shared" si="309"/>
        <v>3.1818093714614297E-2</v>
      </c>
      <c r="DC204" s="32">
        <f t="shared" si="310"/>
        <v>3.1782065834279227E-2</v>
      </c>
      <c r="DD204" s="42"/>
      <c r="DE204" s="22">
        <v>1375323.5248</v>
      </c>
      <c r="DF204" s="22">
        <v>5368.5248000000001</v>
      </c>
      <c r="DG204" s="22">
        <f t="shared" si="311"/>
        <v>1369955</v>
      </c>
      <c r="DH204" s="26">
        <f t="shared" si="312"/>
        <v>220.17280000000028</v>
      </c>
      <c r="DI204" s="22">
        <v>0</v>
      </c>
      <c r="DJ204" s="22">
        <f t="shared" si="313"/>
        <v>43760.172800000058</v>
      </c>
      <c r="DK204" s="22">
        <f t="shared" si="314"/>
        <v>43540</v>
      </c>
      <c r="DL204" s="32">
        <f t="shared" si="315"/>
        <v>3.1818093714614297E-2</v>
      </c>
      <c r="DM204" s="32">
        <f t="shared" si="316"/>
        <v>3.1782065834279227E-2</v>
      </c>
      <c r="DN204" s="42"/>
      <c r="DO204" s="22">
        <v>1375824.7218345001</v>
      </c>
      <c r="DP204" s="22">
        <v>5368.5248000000001</v>
      </c>
      <c r="DQ204" s="22">
        <f t="shared" si="317"/>
        <v>1370456.1970345001</v>
      </c>
      <c r="DR204" s="26">
        <f t="shared" si="318"/>
        <v>220.17280000000028</v>
      </c>
      <c r="DS204" s="22">
        <v>501.19703449999821</v>
      </c>
      <c r="DT204" s="22">
        <f t="shared" si="319"/>
        <v>44261.369834500132</v>
      </c>
      <c r="DU204" s="22">
        <f t="shared" si="320"/>
        <v>44041.197034500074</v>
      </c>
      <c r="DV204" s="32">
        <f t="shared" si="321"/>
        <v>3.2170791185873453E-2</v>
      </c>
      <c r="DW204" s="32">
        <f t="shared" si="322"/>
        <v>3.2136158112750959E-2</v>
      </c>
      <c r="DX204" s="42"/>
      <c r="DY204" s="22">
        <v>1375824.7218345001</v>
      </c>
      <c r="DZ204" s="22">
        <v>5368.5248000000001</v>
      </c>
      <c r="EA204" s="22">
        <f t="shared" si="323"/>
        <v>1370456.1970345001</v>
      </c>
      <c r="EB204" s="26">
        <f t="shared" si="324"/>
        <v>220.17280000000028</v>
      </c>
      <c r="EC204" s="22">
        <v>501.19703449999821</v>
      </c>
      <c r="ED204" s="22">
        <f t="shared" si="325"/>
        <v>44261.369834500132</v>
      </c>
      <c r="EE204" s="22">
        <f t="shared" si="326"/>
        <v>44041.197034500074</v>
      </c>
      <c r="EF204" s="32">
        <f t="shared" si="327"/>
        <v>3.2170791185873453E-2</v>
      </c>
      <c r="EG204" s="32">
        <f t="shared" si="328"/>
        <v>3.2136158112750959E-2</v>
      </c>
      <c r="EH204" s="42"/>
      <c r="EI204" s="45">
        <v>0</v>
      </c>
    </row>
    <row r="205" spans="1:139" x14ac:dyDescent="0.3">
      <c r="A205" s="20">
        <v>8912120</v>
      </c>
      <c r="B205" s="20" t="s">
        <v>3</v>
      </c>
      <c r="C205" s="21">
        <v>303</v>
      </c>
      <c r="D205" s="22">
        <v>1296490.7504</v>
      </c>
      <c r="E205" s="22">
        <v>4195.7503999999999</v>
      </c>
      <c r="F205" s="22">
        <f t="shared" si="250"/>
        <v>1292295</v>
      </c>
      <c r="G205" s="11"/>
      <c r="H205" s="34">
        <v>303</v>
      </c>
      <c r="I205" s="22">
        <v>1343267.5408565952</v>
      </c>
      <c r="J205" s="22">
        <v>4247.9103999999998</v>
      </c>
      <c r="K205" s="22">
        <f t="shared" si="251"/>
        <v>1339019.6304565952</v>
      </c>
      <c r="L205" s="26">
        <f t="shared" si="252"/>
        <v>52.159999999999854</v>
      </c>
      <c r="M205" s="22">
        <v>0</v>
      </c>
      <c r="N205" s="22">
        <f t="shared" si="253"/>
        <v>46776.790456595132</v>
      </c>
      <c r="O205" s="22">
        <f t="shared" si="254"/>
        <v>46724.630456595216</v>
      </c>
      <c r="P205" s="32">
        <f t="shared" si="255"/>
        <v>3.4823137635534469E-2</v>
      </c>
      <c r="Q205" s="32">
        <f t="shared" si="256"/>
        <v>3.4894656802501457E-2</v>
      </c>
      <c r="R205" s="11"/>
      <c r="S205" s="22">
        <v>1343267.5408565952</v>
      </c>
      <c r="T205" s="22">
        <v>4247.9103999999998</v>
      </c>
      <c r="U205" s="22">
        <f t="shared" si="257"/>
        <v>1339019.6304565952</v>
      </c>
      <c r="V205" s="26">
        <f t="shared" si="258"/>
        <v>52.159999999999854</v>
      </c>
      <c r="W205" s="22">
        <v>0</v>
      </c>
      <c r="X205" s="22">
        <f t="shared" si="259"/>
        <v>46776.790456595132</v>
      </c>
      <c r="Y205" s="22">
        <f t="shared" si="260"/>
        <v>46724.630456595216</v>
      </c>
      <c r="Z205" s="32">
        <f t="shared" si="261"/>
        <v>3.4823137635534469E-2</v>
      </c>
      <c r="AA205" s="32">
        <f t="shared" si="262"/>
        <v>3.4894656802501457E-2</v>
      </c>
      <c r="AB205" s="42"/>
      <c r="AC205" s="22">
        <v>1343267.5408565952</v>
      </c>
      <c r="AD205" s="22">
        <v>4247.9103999999998</v>
      </c>
      <c r="AE205" s="22">
        <f t="shared" si="263"/>
        <v>1339019.6304565952</v>
      </c>
      <c r="AF205" s="26">
        <f t="shared" si="264"/>
        <v>52.159999999999854</v>
      </c>
      <c r="AG205" s="22">
        <v>0</v>
      </c>
      <c r="AH205" s="22">
        <f t="shared" si="265"/>
        <v>46776.790456595132</v>
      </c>
      <c r="AI205" s="22">
        <f t="shared" si="266"/>
        <v>46724.630456595216</v>
      </c>
      <c r="AJ205" s="32">
        <f t="shared" si="267"/>
        <v>3.4823137635534469E-2</v>
      </c>
      <c r="AK205" s="32">
        <f t="shared" si="268"/>
        <v>3.4894656802501457E-2</v>
      </c>
      <c r="AL205" s="11"/>
      <c r="AM205" s="22">
        <v>1343267.5408565952</v>
      </c>
      <c r="AN205" s="22">
        <v>4247.9103999999998</v>
      </c>
      <c r="AO205" s="22">
        <f t="shared" si="269"/>
        <v>1339019.6304565952</v>
      </c>
      <c r="AP205" s="26">
        <f t="shared" si="270"/>
        <v>52.159999999999854</v>
      </c>
      <c r="AQ205" s="22">
        <v>0</v>
      </c>
      <c r="AR205" s="22">
        <f t="shared" si="271"/>
        <v>46776.790456595132</v>
      </c>
      <c r="AS205" s="22">
        <f t="shared" si="272"/>
        <v>46724.630456595216</v>
      </c>
      <c r="AT205" s="32">
        <f t="shared" si="273"/>
        <v>3.4823137635534469E-2</v>
      </c>
      <c r="AU205" s="32">
        <f t="shared" si="274"/>
        <v>3.4894656802501457E-2</v>
      </c>
      <c r="AV205" s="42"/>
      <c r="AW205" s="22">
        <v>1343267.5408565952</v>
      </c>
      <c r="AX205" s="22">
        <v>4247.9103999999998</v>
      </c>
      <c r="AY205" s="22">
        <f t="shared" si="275"/>
        <v>1339019.6304565952</v>
      </c>
      <c r="AZ205" s="26">
        <f t="shared" si="276"/>
        <v>52.159999999999854</v>
      </c>
      <c r="BA205" s="22">
        <v>0</v>
      </c>
      <c r="BB205" s="22">
        <f t="shared" si="277"/>
        <v>46776.790456595132</v>
      </c>
      <c r="BC205" s="22">
        <f t="shared" si="278"/>
        <v>46724.630456595216</v>
      </c>
      <c r="BD205" s="32">
        <f t="shared" si="279"/>
        <v>3.4823137635534469E-2</v>
      </c>
      <c r="BE205" s="32">
        <f t="shared" si="280"/>
        <v>3.4894656802501457E-2</v>
      </c>
      <c r="BF205" s="11"/>
      <c r="BG205" s="22">
        <v>1343267.5408565952</v>
      </c>
      <c r="BH205" s="22">
        <v>4247.9103999999998</v>
      </c>
      <c r="BI205" s="22">
        <f t="shared" si="281"/>
        <v>1339019.6304565952</v>
      </c>
      <c r="BJ205" s="26">
        <f t="shared" si="282"/>
        <v>52.159999999999854</v>
      </c>
      <c r="BK205" s="22">
        <v>0</v>
      </c>
      <c r="BL205" s="22">
        <f t="shared" si="283"/>
        <v>46776.790456595132</v>
      </c>
      <c r="BM205" s="22">
        <f t="shared" si="284"/>
        <v>46724.630456595216</v>
      </c>
      <c r="BN205" s="32">
        <f t="shared" si="285"/>
        <v>3.4823137635534469E-2</v>
      </c>
      <c r="BO205" s="32">
        <f t="shared" si="286"/>
        <v>3.4894656802501457E-2</v>
      </c>
      <c r="BP205" s="42"/>
      <c r="BQ205" s="22">
        <v>1339802.7904414998</v>
      </c>
      <c r="BR205" s="22">
        <v>4247.9103999999998</v>
      </c>
      <c r="BS205" s="22">
        <f t="shared" si="287"/>
        <v>1335554.8800414999</v>
      </c>
      <c r="BT205" s="26">
        <f t="shared" si="288"/>
        <v>52.159999999999854</v>
      </c>
      <c r="BU205" s="22">
        <v>839.8800414998932</v>
      </c>
      <c r="BV205" s="22">
        <f t="shared" si="289"/>
        <v>43312.040041499771</v>
      </c>
      <c r="BW205" s="22">
        <f t="shared" si="290"/>
        <v>43259.880041499855</v>
      </c>
      <c r="BX205" s="32">
        <f t="shared" si="291"/>
        <v>3.2327175574270395E-2</v>
      </c>
      <c r="BY205" s="32">
        <f t="shared" si="292"/>
        <v>3.2390941538962166E-2</v>
      </c>
      <c r="BZ205" s="42"/>
      <c r="CA205" s="22">
        <v>1342051.4105701626</v>
      </c>
      <c r="CB205" s="22">
        <v>4247.9103999999998</v>
      </c>
      <c r="CC205" s="22">
        <f t="shared" si="293"/>
        <v>1337803.5001701626</v>
      </c>
      <c r="CD205" s="26">
        <f t="shared" si="294"/>
        <v>52.159999999999854</v>
      </c>
      <c r="CE205" s="22">
        <v>0</v>
      </c>
      <c r="CF205" s="22">
        <f t="shared" si="295"/>
        <v>45560.660170162562</v>
      </c>
      <c r="CG205" s="22">
        <f t="shared" si="296"/>
        <v>45508.500170162646</v>
      </c>
      <c r="CH205" s="32">
        <f t="shared" si="297"/>
        <v>3.3948520758088088E-2</v>
      </c>
      <c r="CI205" s="32">
        <f t="shared" si="298"/>
        <v>3.4017327779733098E-2</v>
      </c>
      <c r="CJ205" s="42"/>
      <c r="CK205" s="22">
        <v>1340835.28028373</v>
      </c>
      <c r="CL205" s="22">
        <v>4247.9103999999998</v>
      </c>
      <c r="CM205" s="22">
        <f t="shared" si="299"/>
        <v>1336587.3698837301</v>
      </c>
      <c r="CN205" s="26">
        <f t="shared" si="300"/>
        <v>52.159999999999854</v>
      </c>
      <c r="CO205" s="22">
        <v>0</v>
      </c>
      <c r="CP205" s="22">
        <f t="shared" si="301"/>
        <v>44344.529883729992</v>
      </c>
      <c r="CQ205" s="22">
        <f t="shared" si="302"/>
        <v>44292.369883730076</v>
      </c>
      <c r="CR205" s="32">
        <f t="shared" si="303"/>
        <v>3.307231733516617E-2</v>
      </c>
      <c r="CS205" s="32">
        <f t="shared" si="304"/>
        <v>3.3138402233729825E-2</v>
      </c>
      <c r="CT205" s="42"/>
      <c r="CU205" s="22">
        <v>1343267.5408565952</v>
      </c>
      <c r="CV205" s="22">
        <v>4247.9103999999998</v>
      </c>
      <c r="CW205" s="22">
        <f t="shared" si="305"/>
        <v>1339019.6304565952</v>
      </c>
      <c r="CX205" s="26">
        <f t="shared" si="306"/>
        <v>52.159999999999854</v>
      </c>
      <c r="CY205" s="22">
        <v>0</v>
      </c>
      <c r="CZ205" s="22">
        <f t="shared" si="307"/>
        <v>46776.790456595132</v>
      </c>
      <c r="DA205" s="22">
        <f t="shared" si="308"/>
        <v>46724.630456595216</v>
      </c>
      <c r="DB205" s="32">
        <f t="shared" si="309"/>
        <v>3.4823137635534469E-2</v>
      </c>
      <c r="DC205" s="32">
        <f t="shared" si="310"/>
        <v>3.4894656802501457E-2</v>
      </c>
      <c r="DD205" s="42"/>
      <c r="DE205" s="22">
        <v>1343267.5408565952</v>
      </c>
      <c r="DF205" s="22">
        <v>4247.9103999999998</v>
      </c>
      <c r="DG205" s="22">
        <f t="shared" si="311"/>
        <v>1339019.6304565952</v>
      </c>
      <c r="DH205" s="26">
        <f t="shared" si="312"/>
        <v>52.159999999999854</v>
      </c>
      <c r="DI205" s="22">
        <v>0</v>
      </c>
      <c r="DJ205" s="22">
        <f t="shared" si="313"/>
        <v>46776.790456595132</v>
      </c>
      <c r="DK205" s="22">
        <f t="shared" si="314"/>
        <v>46724.630456595216</v>
      </c>
      <c r="DL205" s="32">
        <f t="shared" si="315"/>
        <v>3.4823137635534469E-2</v>
      </c>
      <c r="DM205" s="32">
        <f t="shared" si="316"/>
        <v>3.4894656802501457E-2</v>
      </c>
      <c r="DN205" s="42"/>
      <c r="DO205" s="22">
        <v>1343267.5408565952</v>
      </c>
      <c r="DP205" s="22">
        <v>4247.9103999999998</v>
      </c>
      <c r="DQ205" s="22">
        <f t="shared" si="317"/>
        <v>1339019.6304565952</v>
      </c>
      <c r="DR205" s="26">
        <f t="shared" si="318"/>
        <v>52.159999999999854</v>
      </c>
      <c r="DS205" s="22">
        <v>0</v>
      </c>
      <c r="DT205" s="22">
        <f t="shared" si="319"/>
        <v>46776.790456595132</v>
      </c>
      <c r="DU205" s="22">
        <f t="shared" si="320"/>
        <v>46724.630456595216</v>
      </c>
      <c r="DV205" s="32">
        <f t="shared" si="321"/>
        <v>3.4823137635534469E-2</v>
      </c>
      <c r="DW205" s="32">
        <f t="shared" si="322"/>
        <v>3.4894656802501457E-2</v>
      </c>
      <c r="DX205" s="42"/>
      <c r="DY205" s="22">
        <v>1343267.5408565952</v>
      </c>
      <c r="DZ205" s="22">
        <v>4247.9103999999998</v>
      </c>
      <c r="EA205" s="22">
        <f t="shared" si="323"/>
        <v>1339019.6304565952</v>
      </c>
      <c r="EB205" s="26">
        <f t="shared" si="324"/>
        <v>52.159999999999854</v>
      </c>
      <c r="EC205" s="22">
        <v>0</v>
      </c>
      <c r="ED205" s="22">
        <f t="shared" si="325"/>
        <v>46776.790456595132</v>
      </c>
      <c r="EE205" s="22">
        <f t="shared" si="326"/>
        <v>46724.630456595216</v>
      </c>
      <c r="EF205" s="32">
        <f t="shared" si="327"/>
        <v>3.4823137635534469E-2</v>
      </c>
      <c r="EG205" s="32">
        <f t="shared" si="328"/>
        <v>3.4894656802501457E-2</v>
      </c>
      <c r="EH205" s="42"/>
      <c r="EI205" s="45">
        <v>0</v>
      </c>
    </row>
    <row r="206" spans="1:139" x14ac:dyDescent="0.3">
      <c r="A206" s="20">
        <v>8912201</v>
      </c>
      <c r="B206" s="20" t="s">
        <v>61</v>
      </c>
      <c r="C206" s="21">
        <v>277</v>
      </c>
      <c r="D206" s="22">
        <v>1185955.7608</v>
      </c>
      <c r="E206" s="22">
        <v>4550.7608</v>
      </c>
      <c r="F206" s="22">
        <f t="shared" si="250"/>
        <v>1181405</v>
      </c>
      <c r="G206" s="11"/>
      <c r="H206" s="34">
        <v>277</v>
      </c>
      <c r="I206" s="22">
        <v>1224875.9439999999</v>
      </c>
      <c r="J206" s="22">
        <v>4690.9440000000004</v>
      </c>
      <c r="K206" s="22">
        <f t="shared" si="251"/>
        <v>1220185</v>
      </c>
      <c r="L206" s="26">
        <f t="shared" si="252"/>
        <v>140.1832000000004</v>
      </c>
      <c r="M206" s="22">
        <v>0</v>
      </c>
      <c r="N206" s="22">
        <f t="shared" si="253"/>
        <v>38920.183199999854</v>
      </c>
      <c r="O206" s="22">
        <f t="shared" si="254"/>
        <v>38780</v>
      </c>
      <c r="P206" s="32">
        <f t="shared" si="255"/>
        <v>3.1774795962520641E-2</v>
      </c>
      <c r="Q206" s="32">
        <f t="shared" si="256"/>
        <v>3.1782065834279227E-2</v>
      </c>
      <c r="R206" s="11"/>
      <c r="S206" s="22">
        <v>1224875.9439999999</v>
      </c>
      <c r="T206" s="22">
        <v>4690.9440000000004</v>
      </c>
      <c r="U206" s="22">
        <f t="shared" si="257"/>
        <v>1220185</v>
      </c>
      <c r="V206" s="26">
        <f t="shared" si="258"/>
        <v>140.1832000000004</v>
      </c>
      <c r="W206" s="22">
        <v>0</v>
      </c>
      <c r="X206" s="22">
        <f t="shared" si="259"/>
        <v>38920.183199999854</v>
      </c>
      <c r="Y206" s="22">
        <f t="shared" si="260"/>
        <v>38780</v>
      </c>
      <c r="Z206" s="32">
        <f t="shared" si="261"/>
        <v>3.1774795962520641E-2</v>
      </c>
      <c r="AA206" s="32">
        <f t="shared" si="262"/>
        <v>3.1782065834279227E-2</v>
      </c>
      <c r="AB206" s="42"/>
      <c r="AC206" s="22">
        <v>1224875.9439999999</v>
      </c>
      <c r="AD206" s="22">
        <v>4690.9440000000004</v>
      </c>
      <c r="AE206" s="22">
        <f t="shared" si="263"/>
        <v>1220185</v>
      </c>
      <c r="AF206" s="26">
        <f t="shared" si="264"/>
        <v>140.1832000000004</v>
      </c>
      <c r="AG206" s="22">
        <v>0</v>
      </c>
      <c r="AH206" s="22">
        <f t="shared" si="265"/>
        <v>38920.183199999854</v>
      </c>
      <c r="AI206" s="22">
        <f t="shared" si="266"/>
        <v>38780</v>
      </c>
      <c r="AJ206" s="32">
        <f t="shared" si="267"/>
        <v>3.1774795962520641E-2</v>
      </c>
      <c r="AK206" s="32">
        <f t="shared" si="268"/>
        <v>3.1782065834279227E-2</v>
      </c>
      <c r="AL206" s="11"/>
      <c r="AM206" s="22">
        <v>1224875.9439999999</v>
      </c>
      <c r="AN206" s="22">
        <v>4690.9440000000004</v>
      </c>
      <c r="AO206" s="22">
        <f t="shared" si="269"/>
        <v>1220185</v>
      </c>
      <c r="AP206" s="26">
        <f t="shared" si="270"/>
        <v>140.1832000000004</v>
      </c>
      <c r="AQ206" s="22">
        <v>0</v>
      </c>
      <c r="AR206" s="22">
        <f t="shared" si="271"/>
        <v>38920.183199999854</v>
      </c>
      <c r="AS206" s="22">
        <f t="shared" si="272"/>
        <v>38780</v>
      </c>
      <c r="AT206" s="32">
        <f t="shared" si="273"/>
        <v>3.1774795962520641E-2</v>
      </c>
      <c r="AU206" s="32">
        <f t="shared" si="274"/>
        <v>3.1782065834279227E-2</v>
      </c>
      <c r="AV206" s="42"/>
      <c r="AW206" s="22">
        <v>1224875.9439999999</v>
      </c>
      <c r="AX206" s="22">
        <v>4690.9440000000004</v>
      </c>
      <c r="AY206" s="22">
        <f t="shared" si="275"/>
        <v>1220185</v>
      </c>
      <c r="AZ206" s="26">
        <f t="shared" si="276"/>
        <v>140.1832000000004</v>
      </c>
      <c r="BA206" s="22">
        <v>0</v>
      </c>
      <c r="BB206" s="22">
        <f t="shared" si="277"/>
        <v>38920.183199999854</v>
      </c>
      <c r="BC206" s="22">
        <f t="shared" si="278"/>
        <v>38780</v>
      </c>
      <c r="BD206" s="32">
        <f t="shared" si="279"/>
        <v>3.1774795962520641E-2</v>
      </c>
      <c r="BE206" s="32">
        <f t="shared" si="280"/>
        <v>3.1782065834279227E-2</v>
      </c>
      <c r="BF206" s="11"/>
      <c r="BG206" s="22">
        <v>1224875.9439999999</v>
      </c>
      <c r="BH206" s="22">
        <v>4690.9440000000004</v>
      </c>
      <c r="BI206" s="22">
        <f t="shared" si="281"/>
        <v>1220185</v>
      </c>
      <c r="BJ206" s="26">
        <f t="shared" si="282"/>
        <v>140.1832000000004</v>
      </c>
      <c r="BK206" s="22">
        <v>0</v>
      </c>
      <c r="BL206" s="22">
        <f t="shared" si="283"/>
        <v>38920.183199999854</v>
      </c>
      <c r="BM206" s="22">
        <f t="shared" si="284"/>
        <v>38780</v>
      </c>
      <c r="BN206" s="32">
        <f t="shared" si="285"/>
        <v>3.1774795962520641E-2</v>
      </c>
      <c r="BO206" s="32">
        <f t="shared" si="286"/>
        <v>3.1782065834279227E-2</v>
      </c>
      <c r="BP206" s="42"/>
      <c r="BQ206" s="22">
        <v>1224875.9439999999</v>
      </c>
      <c r="BR206" s="22">
        <v>4690.9440000000004</v>
      </c>
      <c r="BS206" s="22">
        <f t="shared" si="287"/>
        <v>1220185</v>
      </c>
      <c r="BT206" s="26">
        <f t="shared" si="288"/>
        <v>140.1832000000004</v>
      </c>
      <c r="BU206" s="22">
        <v>0</v>
      </c>
      <c r="BV206" s="22">
        <f t="shared" si="289"/>
        <v>38920.183199999854</v>
      </c>
      <c r="BW206" s="22">
        <f t="shared" si="290"/>
        <v>38780</v>
      </c>
      <c r="BX206" s="32">
        <f t="shared" si="291"/>
        <v>3.1774795962520641E-2</v>
      </c>
      <c r="BY206" s="32">
        <f t="shared" si="292"/>
        <v>3.1782065834279227E-2</v>
      </c>
      <c r="BZ206" s="42"/>
      <c r="CA206" s="22">
        <v>1224875.9439999999</v>
      </c>
      <c r="CB206" s="22">
        <v>4690.9440000000004</v>
      </c>
      <c r="CC206" s="22">
        <f t="shared" si="293"/>
        <v>1220185</v>
      </c>
      <c r="CD206" s="26">
        <f t="shared" si="294"/>
        <v>140.1832000000004</v>
      </c>
      <c r="CE206" s="22">
        <v>0</v>
      </c>
      <c r="CF206" s="22">
        <f t="shared" si="295"/>
        <v>38920.183199999854</v>
      </c>
      <c r="CG206" s="22">
        <f t="shared" si="296"/>
        <v>38780</v>
      </c>
      <c r="CH206" s="32">
        <f t="shared" si="297"/>
        <v>3.1774795962520641E-2</v>
      </c>
      <c r="CI206" s="32">
        <f t="shared" si="298"/>
        <v>3.1782065834279227E-2</v>
      </c>
      <c r="CJ206" s="42"/>
      <c r="CK206" s="22">
        <v>1224875.9439999999</v>
      </c>
      <c r="CL206" s="22">
        <v>4690.9440000000004</v>
      </c>
      <c r="CM206" s="22">
        <f t="shared" si="299"/>
        <v>1220185</v>
      </c>
      <c r="CN206" s="26">
        <f t="shared" si="300"/>
        <v>140.1832000000004</v>
      </c>
      <c r="CO206" s="22">
        <v>0</v>
      </c>
      <c r="CP206" s="22">
        <f t="shared" si="301"/>
        <v>38920.183199999854</v>
      </c>
      <c r="CQ206" s="22">
        <f t="shared" si="302"/>
        <v>38780</v>
      </c>
      <c r="CR206" s="32">
        <f t="shared" si="303"/>
        <v>3.1774795962520641E-2</v>
      </c>
      <c r="CS206" s="32">
        <f t="shared" si="304"/>
        <v>3.1782065834279227E-2</v>
      </c>
      <c r="CT206" s="42"/>
      <c r="CU206" s="22">
        <v>1224875.9439999999</v>
      </c>
      <c r="CV206" s="22">
        <v>4690.9440000000004</v>
      </c>
      <c r="CW206" s="22">
        <f t="shared" si="305"/>
        <v>1220185</v>
      </c>
      <c r="CX206" s="26">
        <f t="shared" si="306"/>
        <v>140.1832000000004</v>
      </c>
      <c r="CY206" s="22">
        <v>0</v>
      </c>
      <c r="CZ206" s="22">
        <f t="shared" si="307"/>
        <v>38920.183199999854</v>
      </c>
      <c r="DA206" s="22">
        <f t="shared" si="308"/>
        <v>38780</v>
      </c>
      <c r="DB206" s="32">
        <f t="shared" si="309"/>
        <v>3.1774795962520641E-2</v>
      </c>
      <c r="DC206" s="32">
        <f t="shared" si="310"/>
        <v>3.1782065834279227E-2</v>
      </c>
      <c r="DD206" s="42"/>
      <c r="DE206" s="22">
        <v>1224875.9439999999</v>
      </c>
      <c r="DF206" s="22">
        <v>4690.9440000000004</v>
      </c>
      <c r="DG206" s="22">
        <f t="shared" si="311"/>
        <v>1220185</v>
      </c>
      <c r="DH206" s="26">
        <f t="shared" si="312"/>
        <v>140.1832000000004</v>
      </c>
      <c r="DI206" s="22">
        <v>0</v>
      </c>
      <c r="DJ206" s="22">
        <f t="shared" si="313"/>
        <v>38920.183199999854</v>
      </c>
      <c r="DK206" s="22">
        <f t="shared" si="314"/>
        <v>38780</v>
      </c>
      <c r="DL206" s="32">
        <f t="shared" si="315"/>
        <v>3.1774795962520641E-2</v>
      </c>
      <c r="DM206" s="32">
        <f t="shared" si="316"/>
        <v>3.1782065834279227E-2</v>
      </c>
      <c r="DN206" s="42"/>
      <c r="DO206" s="22">
        <v>1224875.9439999999</v>
      </c>
      <c r="DP206" s="22">
        <v>4690.9440000000004</v>
      </c>
      <c r="DQ206" s="22">
        <f t="shared" si="317"/>
        <v>1220185</v>
      </c>
      <c r="DR206" s="26">
        <f t="shared" si="318"/>
        <v>140.1832000000004</v>
      </c>
      <c r="DS206" s="22">
        <v>0</v>
      </c>
      <c r="DT206" s="22">
        <f t="shared" si="319"/>
        <v>38920.183199999854</v>
      </c>
      <c r="DU206" s="22">
        <f t="shared" si="320"/>
        <v>38780</v>
      </c>
      <c r="DV206" s="32">
        <f t="shared" si="321"/>
        <v>3.1774795962520641E-2</v>
      </c>
      <c r="DW206" s="32">
        <f t="shared" si="322"/>
        <v>3.1782065834279227E-2</v>
      </c>
      <c r="DX206" s="42"/>
      <c r="DY206" s="22">
        <v>1224875.9439999999</v>
      </c>
      <c r="DZ206" s="22">
        <v>4690.9440000000004</v>
      </c>
      <c r="EA206" s="22">
        <f t="shared" si="323"/>
        <v>1220185</v>
      </c>
      <c r="EB206" s="26">
        <f t="shared" si="324"/>
        <v>140.1832000000004</v>
      </c>
      <c r="EC206" s="22">
        <v>0</v>
      </c>
      <c r="ED206" s="22">
        <f t="shared" si="325"/>
        <v>38920.183199999854</v>
      </c>
      <c r="EE206" s="22">
        <f t="shared" si="326"/>
        <v>38780</v>
      </c>
      <c r="EF206" s="32">
        <f t="shared" si="327"/>
        <v>3.1774795962520641E-2</v>
      </c>
      <c r="EG206" s="32">
        <f t="shared" si="328"/>
        <v>3.1782065834279227E-2</v>
      </c>
      <c r="EH206" s="42"/>
      <c r="EI206" s="45">
        <v>0</v>
      </c>
    </row>
    <row r="207" spans="1:139" x14ac:dyDescent="0.3">
      <c r="A207" s="20">
        <v>8912203</v>
      </c>
      <c r="B207" s="20" t="s">
        <v>172</v>
      </c>
      <c r="C207" s="21">
        <v>420</v>
      </c>
      <c r="D207" s="22">
        <v>1799002.2080000001</v>
      </c>
      <c r="E207" s="22">
        <v>7702.2079999999996</v>
      </c>
      <c r="F207" s="22">
        <f t="shared" si="250"/>
        <v>1791300</v>
      </c>
      <c r="G207" s="11"/>
      <c r="H207" s="34">
        <v>420</v>
      </c>
      <c r="I207" s="22">
        <v>1858127.7688</v>
      </c>
      <c r="J207" s="22">
        <v>8027.7687999999998</v>
      </c>
      <c r="K207" s="22">
        <f t="shared" si="251"/>
        <v>1850100</v>
      </c>
      <c r="L207" s="26">
        <f t="shared" si="252"/>
        <v>325.5608000000002</v>
      </c>
      <c r="M207" s="22">
        <v>0</v>
      </c>
      <c r="N207" s="22">
        <f t="shared" si="253"/>
        <v>59125.560799999861</v>
      </c>
      <c r="O207" s="22">
        <f t="shared" si="254"/>
        <v>58800</v>
      </c>
      <c r="P207" s="32">
        <f t="shared" si="255"/>
        <v>3.1819965124456333E-2</v>
      </c>
      <c r="Q207" s="32">
        <f t="shared" si="256"/>
        <v>3.1782065834279227E-2</v>
      </c>
      <c r="R207" s="11"/>
      <c r="S207" s="22">
        <v>1858127.7688</v>
      </c>
      <c r="T207" s="22">
        <v>8027.7687999999998</v>
      </c>
      <c r="U207" s="22">
        <f t="shared" si="257"/>
        <v>1850100</v>
      </c>
      <c r="V207" s="26">
        <f t="shared" si="258"/>
        <v>325.5608000000002</v>
      </c>
      <c r="W207" s="22">
        <v>0</v>
      </c>
      <c r="X207" s="22">
        <f t="shared" si="259"/>
        <v>59125.560799999861</v>
      </c>
      <c r="Y207" s="22">
        <f t="shared" si="260"/>
        <v>58800</v>
      </c>
      <c r="Z207" s="32">
        <f t="shared" si="261"/>
        <v>3.1819965124456333E-2</v>
      </c>
      <c r="AA207" s="32">
        <f t="shared" si="262"/>
        <v>3.1782065834279227E-2</v>
      </c>
      <c r="AB207" s="42"/>
      <c r="AC207" s="22">
        <v>1858127.7688</v>
      </c>
      <c r="AD207" s="22">
        <v>8027.7687999999998</v>
      </c>
      <c r="AE207" s="22">
        <f t="shared" si="263"/>
        <v>1850100</v>
      </c>
      <c r="AF207" s="26">
        <f t="shared" si="264"/>
        <v>325.5608000000002</v>
      </c>
      <c r="AG207" s="22">
        <v>0</v>
      </c>
      <c r="AH207" s="22">
        <f t="shared" si="265"/>
        <v>59125.560799999861</v>
      </c>
      <c r="AI207" s="22">
        <f t="shared" si="266"/>
        <v>58800</v>
      </c>
      <c r="AJ207" s="32">
        <f t="shared" si="267"/>
        <v>3.1819965124456333E-2</v>
      </c>
      <c r="AK207" s="32">
        <f t="shared" si="268"/>
        <v>3.1782065834279227E-2</v>
      </c>
      <c r="AL207" s="11"/>
      <c r="AM207" s="22">
        <v>1858127.7688</v>
      </c>
      <c r="AN207" s="22">
        <v>8027.7687999999998</v>
      </c>
      <c r="AO207" s="22">
        <f t="shared" si="269"/>
        <v>1850100</v>
      </c>
      <c r="AP207" s="26">
        <f t="shared" si="270"/>
        <v>325.5608000000002</v>
      </c>
      <c r="AQ207" s="22">
        <v>0</v>
      </c>
      <c r="AR207" s="22">
        <f t="shared" si="271"/>
        <v>59125.560799999861</v>
      </c>
      <c r="AS207" s="22">
        <f t="shared" si="272"/>
        <v>58800</v>
      </c>
      <c r="AT207" s="32">
        <f t="shared" si="273"/>
        <v>3.1819965124456333E-2</v>
      </c>
      <c r="AU207" s="32">
        <f t="shared" si="274"/>
        <v>3.1782065834279227E-2</v>
      </c>
      <c r="AV207" s="42"/>
      <c r="AW207" s="22">
        <v>1858127.7688</v>
      </c>
      <c r="AX207" s="22">
        <v>8027.7687999999998</v>
      </c>
      <c r="AY207" s="22">
        <f t="shared" si="275"/>
        <v>1850100</v>
      </c>
      <c r="AZ207" s="26">
        <f t="shared" si="276"/>
        <v>325.5608000000002</v>
      </c>
      <c r="BA207" s="22">
        <v>0</v>
      </c>
      <c r="BB207" s="22">
        <f t="shared" si="277"/>
        <v>59125.560799999861</v>
      </c>
      <c r="BC207" s="22">
        <f t="shared" si="278"/>
        <v>58800</v>
      </c>
      <c r="BD207" s="32">
        <f t="shared" si="279"/>
        <v>3.1819965124456333E-2</v>
      </c>
      <c r="BE207" s="32">
        <f t="shared" si="280"/>
        <v>3.1782065834279227E-2</v>
      </c>
      <c r="BF207" s="11"/>
      <c r="BG207" s="22">
        <v>1858127.7688</v>
      </c>
      <c r="BH207" s="22">
        <v>8027.7687999999998</v>
      </c>
      <c r="BI207" s="22">
        <f t="shared" si="281"/>
        <v>1850100</v>
      </c>
      <c r="BJ207" s="26">
        <f t="shared" si="282"/>
        <v>325.5608000000002</v>
      </c>
      <c r="BK207" s="22">
        <v>0</v>
      </c>
      <c r="BL207" s="22">
        <f t="shared" si="283"/>
        <v>59125.560799999861</v>
      </c>
      <c r="BM207" s="22">
        <f t="shared" si="284"/>
        <v>58800</v>
      </c>
      <c r="BN207" s="32">
        <f t="shared" si="285"/>
        <v>3.1819965124456333E-2</v>
      </c>
      <c r="BO207" s="32">
        <f t="shared" si="286"/>
        <v>3.1782065834279227E-2</v>
      </c>
      <c r="BP207" s="42"/>
      <c r="BQ207" s="22">
        <v>1858127.7688</v>
      </c>
      <c r="BR207" s="22">
        <v>8027.7687999999998</v>
      </c>
      <c r="BS207" s="22">
        <f t="shared" si="287"/>
        <v>1850100</v>
      </c>
      <c r="BT207" s="26">
        <f t="shared" si="288"/>
        <v>325.5608000000002</v>
      </c>
      <c r="BU207" s="22">
        <v>0</v>
      </c>
      <c r="BV207" s="22">
        <f t="shared" si="289"/>
        <v>59125.560799999861</v>
      </c>
      <c r="BW207" s="22">
        <f t="shared" si="290"/>
        <v>58800</v>
      </c>
      <c r="BX207" s="32">
        <f t="shared" si="291"/>
        <v>3.1819965124456333E-2</v>
      </c>
      <c r="BY207" s="32">
        <f t="shared" si="292"/>
        <v>3.1782065834279227E-2</v>
      </c>
      <c r="BZ207" s="42"/>
      <c r="CA207" s="22">
        <v>1858127.7688</v>
      </c>
      <c r="CB207" s="22">
        <v>8027.7687999999998</v>
      </c>
      <c r="CC207" s="22">
        <f t="shared" si="293"/>
        <v>1850100</v>
      </c>
      <c r="CD207" s="26">
        <f t="shared" si="294"/>
        <v>325.5608000000002</v>
      </c>
      <c r="CE207" s="22">
        <v>0</v>
      </c>
      <c r="CF207" s="22">
        <f t="shared" si="295"/>
        <v>59125.560799999861</v>
      </c>
      <c r="CG207" s="22">
        <f t="shared" si="296"/>
        <v>58800</v>
      </c>
      <c r="CH207" s="32">
        <f t="shared" si="297"/>
        <v>3.1819965124456333E-2</v>
      </c>
      <c r="CI207" s="32">
        <f t="shared" si="298"/>
        <v>3.1782065834279227E-2</v>
      </c>
      <c r="CJ207" s="42"/>
      <c r="CK207" s="22">
        <v>1858127.7688</v>
      </c>
      <c r="CL207" s="22">
        <v>8027.7687999999998</v>
      </c>
      <c r="CM207" s="22">
        <f t="shared" si="299"/>
        <v>1850100</v>
      </c>
      <c r="CN207" s="26">
        <f t="shared" si="300"/>
        <v>325.5608000000002</v>
      </c>
      <c r="CO207" s="22">
        <v>0</v>
      </c>
      <c r="CP207" s="22">
        <f t="shared" si="301"/>
        <v>59125.560799999861</v>
      </c>
      <c r="CQ207" s="22">
        <f t="shared" si="302"/>
        <v>58800</v>
      </c>
      <c r="CR207" s="32">
        <f t="shared" si="303"/>
        <v>3.1819965124456333E-2</v>
      </c>
      <c r="CS207" s="32">
        <f t="shared" si="304"/>
        <v>3.1782065834279227E-2</v>
      </c>
      <c r="CT207" s="42"/>
      <c r="CU207" s="22">
        <v>1858127.7688</v>
      </c>
      <c r="CV207" s="22">
        <v>8027.7687999999998</v>
      </c>
      <c r="CW207" s="22">
        <f t="shared" si="305"/>
        <v>1850100</v>
      </c>
      <c r="CX207" s="26">
        <f t="shared" si="306"/>
        <v>325.5608000000002</v>
      </c>
      <c r="CY207" s="22">
        <v>0</v>
      </c>
      <c r="CZ207" s="22">
        <f t="shared" si="307"/>
        <v>59125.560799999861</v>
      </c>
      <c r="DA207" s="22">
        <f t="shared" si="308"/>
        <v>58800</v>
      </c>
      <c r="DB207" s="32">
        <f t="shared" si="309"/>
        <v>3.1819965124456333E-2</v>
      </c>
      <c r="DC207" s="32">
        <f t="shared" si="310"/>
        <v>3.1782065834279227E-2</v>
      </c>
      <c r="DD207" s="42"/>
      <c r="DE207" s="22">
        <v>1858127.7688</v>
      </c>
      <c r="DF207" s="22">
        <v>8027.7687999999998</v>
      </c>
      <c r="DG207" s="22">
        <f t="shared" si="311"/>
        <v>1850100</v>
      </c>
      <c r="DH207" s="26">
        <f t="shared" si="312"/>
        <v>325.5608000000002</v>
      </c>
      <c r="DI207" s="22">
        <v>0</v>
      </c>
      <c r="DJ207" s="22">
        <f t="shared" si="313"/>
        <v>59125.560799999861</v>
      </c>
      <c r="DK207" s="22">
        <f t="shared" si="314"/>
        <v>58800</v>
      </c>
      <c r="DL207" s="32">
        <f t="shared" si="315"/>
        <v>3.1819965124456333E-2</v>
      </c>
      <c r="DM207" s="32">
        <f t="shared" si="316"/>
        <v>3.1782065834279227E-2</v>
      </c>
      <c r="DN207" s="42"/>
      <c r="DO207" s="22">
        <v>1858127.7688</v>
      </c>
      <c r="DP207" s="22">
        <v>8027.7687999999998</v>
      </c>
      <c r="DQ207" s="22">
        <f t="shared" si="317"/>
        <v>1850100</v>
      </c>
      <c r="DR207" s="26">
        <f t="shared" si="318"/>
        <v>325.5608000000002</v>
      </c>
      <c r="DS207" s="22">
        <v>0</v>
      </c>
      <c r="DT207" s="22">
        <f t="shared" si="319"/>
        <v>59125.560799999861</v>
      </c>
      <c r="DU207" s="22">
        <f t="shared" si="320"/>
        <v>58800</v>
      </c>
      <c r="DV207" s="32">
        <f t="shared" si="321"/>
        <v>3.1819965124456333E-2</v>
      </c>
      <c r="DW207" s="32">
        <f t="shared" si="322"/>
        <v>3.1782065834279227E-2</v>
      </c>
      <c r="DX207" s="42"/>
      <c r="DY207" s="22">
        <v>1858127.7688</v>
      </c>
      <c r="DZ207" s="22">
        <v>8027.7687999999998</v>
      </c>
      <c r="EA207" s="22">
        <f t="shared" si="323"/>
        <v>1850100</v>
      </c>
      <c r="EB207" s="26">
        <f t="shared" si="324"/>
        <v>325.5608000000002</v>
      </c>
      <c r="EC207" s="22">
        <v>0</v>
      </c>
      <c r="ED207" s="22">
        <f t="shared" si="325"/>
        <v>59125.560799999861</v>
      </c>
      <c r="EE207" s="22">
        <f t="shared" si="326"/>
        <v>58800</v>
      </c>
      <c r="EF207" s="32">
        <f t="shared" si="327"/>
        <v>3.1819965124456333E-2</v>
      </c>
      <c r="EG207" s="32">
        <f t="shared" si="328"/>
        <v>3.1782065834279227E-2</v>
      </c>
      <c r="EH207" s="42"/>
      <c r="EI207" s="45">
        <v>0</v>
      </c>
    </row>
    <row r="208" spans="1:139" x14ac:dyDescent="0.3">
      <c r="A208" s="20">
        <v>8912206</v>
      </c>
      <c r="B208" s="20" t="s">
        <v>138</v>
      </c>
      <c r="C208" s="21">
        <v>210</v>
      </c>
      <c r="D208" s="22">
        <v>902853.3846181035</v>
      </c>
      <c r="E208" s="22">
        <v>3973.7280000000001</v>
      </c>
      <c r="F208" s="22">
        <f t="shared" si="250"/>
        <v>898879.6566181035</v>
      </c>
      <c r="G208" s="11"/>
      <c r="H208" s="34">
        <v>210</v>
      </c>
      <c r="I208" s="22">
        <v>950674.00507241371</v>
      </c>
      <c r="J208" s="22">
        <v>4143.6671999999999</v>
      </c>
      <c r="K208" s="22">
        <f t="shared" si="251"/>
        <v>946530.33787241369</v>
      </c>
      <c r="L208" s="26">
        <f t="shared" si="252"/>
        <v>169.9391999999998</v>
      </c>
      <c r="M208" s="22">
        <v>0</v>
      </c>
      <c r="N208" s="22">
        <f t="shared" si="253"/>
        <v>47820.620454310207</v>
      </c>
      <c r="O208" s="22">
        <f t="shared" si="254"/>
        <v>47650.681254310184</v>
      </c>
      <c r="P208" s="32">
        <f t="shared" si="255"/>
        <v>5.0301807138050089E-2</v>
      </c>
      <c r="Q208" s="32">
        <f t="shared" si="256"/>
        <v>5.034247646136536E-2</v>
      </c>
      <c r="R208" s="11"/>
      <c r="S208" s="22">
        <v>950674.00507241371</v>
      </c>
      <c r="T208" s="22">
        <v>4143.6671999999999</v>
      </c>
      <c r="U208" s="22">
        <f t="shared" si="257"/>
        <v>946530.33787241369</v>
      </c>
      <c r="V208" s="26">
        <f t="shared" si="258"/>
        <v>169.9391999999998</v>
      </c>
      <c r="W208" s="22">
        <v>0</v>
      </c>
      <c r="X208" s="22">
        <f t="shared" si="259"/>
        <v>47820.620454310207</v>
      </c>
      <c r="Y208" s="22">
        <f t="shared" si="260"/>
        <v>47650.681254310184</v>
      </c>
      <c r="Z208" s="32">
        <f t="shared" si="261"/>
        <v>5.0301807138050089E-2</v>
      </c>
      <c r="AA208" s="32">
        <f t="shared" si="262"/>
        <v>5.034247646136536E-2</v>
      </c>
      <c r="AB208" s="42"/>
      <c r="AC208" s="22">
        <v>950674.00507241371</v>
      </c>
      <c r="AD208" s="22">
        <v>4143.6671999999999</v>
      </c>
      <c r="AE208" s="22">
        <f t="shared" si="263"/>
        <v>946530.33787241369</v>
      </c>
      <c r="AF208" s="26">
        <f t="shared" si="264"/>
        <v>169.9391999999998</v>
      </c>
      <c r="AG208" s="22">
        <v>0</v>
      </c>
      <c r="AH208" s="22">
        <f t="shared" si="265"/>
        <v>47820.620454310207</v>
      </c>
      <c r="AI208" s="22">
        <f t="shared" si="266"/>
        <v>47650.681254310184</v>
      </c>
      <c r="AJ208" s="32">
        <f t="shared" si="267"/>
        <v>5.0301807138050089E-2</v>
      </c>
      <c r="AK208" s="32">
        <f t="shared" si="268"/>
        <v>5.034247646136536E-2</v>
      </c>
      <c r="AL208" s="11"/>
      <c r="AM208" s="22">
        <v>950674.00507241371</v>
      </c>
      <c r="AN208" s="22">
        <v>4143.6671999999999</v>
      </c>
      <c r="AO208" s="22">
        <f t="shared" si="269"/>
        <v>946530.33787241369</v>
      </c>
      <c r="AP208" s="26">
        <f t="shared" si="270"/>
        <v>169.9391999999998</v>
      </c>
      <c r="AQ208" s="22">
        <v>0</v>
      </c>
      <c r="AR208" s="22">
        <f t="shared" si="271"/>
        <v>47820.620454310207</v>
      </c>
      <c r="AS208" s="22">
        <f t="shared" si="272"/>
        <v>47650.681254310184</v>
      </c>
      <c r="AT208" s="32">
        <f t="shared" si="273"/>
        <v>5.0301807138050089E-2</v>
      </c>
      <c r="AU208" s="32">
        <f t="shared" si="274"/>
        <v>5.034247646136536E-2</v>
      </c>
      <c r="AV208" s="42"/>
      <c r="AW208" s="22">
        <v>950674.00507241371</v>
      </c>
      <c r="AX208" s="22">
        <v>4143.6671999999999</v>
      </c>
      <c r="AY208" s="22">
        <f t="shared" si="275"/>
        <v>946530.33787241369</v>
      </c>
      <c r="AZ208" s="26">
        <f t="shared" si="276"/>
        <v>169.9391999999998</v>
      </c>
      <c r="BA208" s="22">
        <v>0</v>
      </c>
      <c r="BB208" s="22">
        <f t="shared" si="277"/>
        <v>47820.620454310207</v>
      </c>
      <c r="BC208" s="22">
        <f t="shared" si="278"/>
        <v>47650.681254310184</v>
      </c>
      <c r="BD208" s="32">
        <f t="shared" si="279"/>
        <v>5.0301807138050089E-2</v>
      </c>
      <c r="BE208" s="32">
        <f t="shared" si="280"/>
        <v>5.034247646136536E-2</v>
      </c>
      <c r="BF208" s="11"/>
      <c r="BG208" s="22">
        <v>950674.00507241371</v>
      </c>
      <c r="BH208" s="22">
        <v>4143.6671999999999</v>
      </c>
      <c r="BI208" s="22">
        <f t="shared" si="281"/>
        <v>946530.33787241369</v>
      </c>
      <c r="BJ208" s="26">
        <f t="shared" si="282"/>
        <v>169.9391999999998</v>
      </c>
      <c r="BK208" s="22">
        <v>0</v>
      </c>
      <c r="BL208" s="22">
        <f t="shared" si="283"/>
        <v>47820.620454310207</v>
      </c>
      <c r="BM208" s="22">
        <f t="shared" si="284"/>
        <v>47650.681254310184</v>
      </c>
      <c r="BN208" s="32">
        <f t="shared" si="285"/>
        <v>5.0301807138050089E-2</v>
      </c>
      <c r="BO208" s="32">
        <f t="shared" si="286"/>
        <v>5.034247646136536E-2</v>
      </c>
      <c r="BP208" s="42"/>
      <c r="BQ208" s="22">
        <v>948087.37895862071</v>
      </c>
      <c r="BR208" s="22">
        <v>4143.6671999999999</v>
      </c>
      <c r="BS208" s="22">
        <f t="shared" si="287"/>
        <v>943943.71175862069</v>
      </c>
      <c r="BT208" s="26">
        <f t="shared" si="288"/>
        <v>169.9391999999998</v>
      </c>
      <c r="BU208" s="22">
        <v>0</v>
      </c>
      <c r="BV208" s="22">
        <f t="shared" si="289"/>
        <v>45233.994340517209</v>
      </c>
      <c r="BW208" s="22">
        <f t="shared" si="290"/>
        <v>45064.055140517186</v>
      </c>
      <c r="BX208" s="32">
        <f t="shared" si="291"/>
        <v>4.7710786309804305E-2</v>
      </c>
      <c r="BY208" s="32">
        <f t="shared" si="292"/>
        <v>4.7740193169527337E-2</v>
      </c>
      <c r="BZ208" s="42"/>
      <c r="CA208" s="22">
        <v>949983.2809344827</v>
      </c>
      <c r="CB208" s="22">
        <v>4143.6671999999999</v>
      </c>
      <c r="CC208" s="22">
        <f t="shared" si="293"/>
        <v>945839.61373448267</v>
      </c>
      <c r="CD208" s="26">
        <f t="shared" si="294"/>
        <v>169.9391999999998</v>
      </c>
      <c r="CE208" s="22">
        <v>0</v>
      </c>
      <c r="CF208" s="22">
        <f t="shared" si="295"/>
        <v>47129.896316379192</v>
      </c>
      <c r="CG208" s="22">
        <f t="shared" si="296"/>
        <v>46959.95711637917</v>
      </c>
      <c r="CH208" s="32">
        <f t="shared" si="297"/>
        <v>4.9611290285044067E-2</v>
      </c>
      <c r="CI208" s="32">
        <f t="shared" si="298"/>
        <v>4.9648964194855379E-2</v>
      </c>
      <c r="CJ208" s="42"/>
      <c r="CK208" s="22">
        <v>949292.55679655168</v>
      </c>
      <c r="CL208" s="22">
        <v>4143.6671999999999</v>
      </c>
      <c r="CM208" s="22">
        <f t="shared" si="299"/>
        <v>945148.88959655166</v>
      </c>
      <c r="CN208" s="26">
        <f t="shared" si="300"/>
        <v>169.9391999999998</v>
      </c>
      <c r="CO208" s="22">
        <v>0</v>
      </c>
      <c r="CP208" s="22">
        <f t="shared" si="301"/>
        <v>46439.172178448178</v>
      </c>
      <c r="CQ208" s="22">
        <f t="shared" si="302"/>
        <v>46269.232978448155</v>
      </c>
      <c r="CR208" s="32">
        <f t="shared" si="303"/>
        <v>4.8919768564456179E-2</v>
      </c>
      <c r="CS208" s="32">
        <f t="shared" si="304"/>
        <v>4.8954438277125568E-2</v>
      </c>
      <c r="CT208" s="42"/>
      <c r="CU208" s="22">
        <v>950674.00507241371</v>
      </c>
      <c r="CV208" s="22">
        <v>4143.6671999999999</v>
      </c>
      <c r="CW208" s="22">
        <f t="shared" si="305"/>
        <v>946530.33787241369</v>
      </c>
      <c r="CX208" s="26">
        <f t="shared" si="306"/>
        <v>169.9391999999998</v>
      </c>
      <c r="CY208" s="22">
        <v>0</v>
      </c>
      <c r="CZ208" s="22">
        <f t="shared" si="307"/>
        <v>47820.620454310207</v>
      </c>
      <c r="DA208" s="22">
        <f t="shared" si="308"/>
        <v>47650.681254310184</v>
      </c>
      <c r="DB208" s="32">
        <f t="shared" si="309"/>
        <v>5.0301807138050089E-2</v>
      </c>
      <c r="DC208" s="32">
        <f t="shared" si="310"/>
        <v>5.034247646136536E-2</v>
      </c>
      <c r="DD208" s="42"/>
      <c r="DE208" s="22">
        <v>950674.00507241371</v>
      </c>
      <c r="DF208" s="22">
        <v>4143.6671999999999</v>
      </c>
      <c r="DG208" s="22">
        <f t="shared" si="311"/>
        <v>946530.33787241369</v>
      </c>
      <c r="DH208" s="26">
        <f t="shared" si="312"/>
        <v>169.9391999999998</v>
      </c>
      <c r="DI208" s="22">
        <v>0</v>
      </c>
      <c r="DJ208" s="22">
        <f t="shared" si="313"/>
        <v>47820.620454310207</v>
      </c>
      <c r="DK208" s="22">
        <f t="shared" si="314"/>
        <v>47650.681254310184</v>
      </c>
      <c r="DL208" s="32">
        <f t="shared" si="315"/>
        <v>5.0301807138050089E-2</v>
      </c>
      <c r="DM208" s="32">
        <f t="shared" si="316"/>
        <v>5.034247646136536E-2</v>
      </c>
      <c r="DN208" s="42"/>
      <c r="DO208" s="22">
        <v>950674.00507241371</v>
      </c>
      <c r="DP208" s="22">
        <v>4143.6671999999999</v>
      </c>
      <c r="DQ208" s="22">
        <f t="shared" si="317"/>
        <v>946530.33787241369</v>
      </c>
      <c r="DR208" s="26">
        <f t="shared" si="318"/>
        <v>169.9391999999998</v>
      </c>
      <c r="DS208" s="22">
        <v>0</v>
      </c>
      <c r="DT208" s="22">
        <f t="shared" si="319"/>
        <v>47820.620454310207</v>
      </c>
      <c r="DU208" s="22">
        <f t="shared" si="320"/>
        <v>47650.681254310184</v>
      </c>
      <c r="DV208" s="32">
        <f t="shared" si="321"/>
        <v>5.0301807138050089E-2</v>
      </c>
      <c r="DW208" s="32">
        <f t="shared" si="322"/>
        <v>5.034247646136536E-2</v>
      </c>
      <c r="DX208" s="42"/>
      <c r="DY208" s="22">
        <v>950674.00507241371</v>
      </c>
      <c r="DZ208" s="22">
        <v>4143.6671999999999</v>
      </c>
      <c r="EA208" s="22">
        <f t="shared" si="323"/>
        <v>946530.33787241369</v>
      </c>
      <c r="EB208" s="26">
        <f t="shared" si="324"/>
        <v>169.9391999999998</v>
      </c>
      <c r="EC208" s="22">
        <v>0</v>
      </c>
      <c r="ED208" s="22">
        <f t="shared" si="325"/>
        <v>47820.620454310207</v>
      </c>
      <c r="EE208" s="22">
        <f t="shared" si="326"/>
        <v>47650.681254310184</v>
      </c>
      <c r="EF208" s="32">
        <f t="shared" si="327"/>
        <v>5.0301807138050089E-2</v>
      </c>
      <c r="EG208" s="32">
        <f t="shared" si="328"/>
        <v>5.034247646136536E-2</v>
      </c>
      <c r="EH208" s="42"/>
      <c r="EI208" s="45">
        <v>0</v>
      </c>
    </row>
    <row r="209" spans="1:139" x14ac:dyDescent="0.3">
      <c r="A209" s="20">
        <v>8912222</v>
      </c>
      <c r="B209" s="20" t="s">
        <v>8</v>
      </c>
      <c r="C209" s="21">
        <v>214</v>
      </c>
      <c r="D209" s="22">
        <v>1028382.7253043335</v>
      </c>
      <c r="E209" s="22">
        <v>3780.3133999999995</v>
      </c>
      <c r="F209" s="22">
        <f t="shared" si="250"/>
        <v>1024602.4119043335</v>
      </c>
      <c r="G209" s="11"/>
      <c r="H209" s="34">
        <v>214</v>
      </c>
      <c r="I209" s="22">
        <v>1082478.5664539519</v>
      </c>
      <c r="J209" s="22">
        <v>3440.0255999999999</v>
      </c>
      <c r="K209" s="22">
        <f t="shared" si="251"/>
        <v>1079038.5408539518</v>
      </c>
      <c r="L209" s="26">
        <f t="shared" si="252"/>
        <v>-340.28779999999961</v>
      </c>
      <c r="M209" s="22">
        <v>0</v>
      </c>
      <c r="N209" s="22">
        <f t="shared" si="253"/>
        <v>54095.841149618383</v>
      </c>
      <c r="O209" s="22">
        <f t="shared" si="254"/>
        <v>54436.128949618316</v>
      </c>
      <c r="P209" s="32">
        <f t="shared" si="255"/>
        <v>4.9974052906034697E-2</v>
      </c>
      <c r="Q209" s="32">
        <f t="shared" si="256"/>
        <v>5.0448734580451154E-2</v>
      </c>
      <c r="R209" s="11"/>
      <c r="S209" s="22">
        <v>1082478.5664539519</v>
      </c>
      <c r="T209" s="22">
        <v>3440.0255999999999</v>
      </c>
      <c r="U209" s="22">
        <f t="shared" si="257"/>
        <v>1079038.5408539518</v>
      </c>
      <c r="V209" s="26">
        <f t="shared" si="258"/>
        <v>-340.28779999999961</v>
      </c>
      <c r="W209" s="22">
        <v>0</v>
      </c>
      <c r="X209" s="22">
        <f t="shared" si="259"/>
        <v>54095.841149618383</v>
      </c>
      <c r="Y209" s="22">
        <f t="shared" si="260"/>
        <v>54436.128949618316</v>
      </c>
      <c r="Z209" s="32">
        <f t="shared" si="261"/>
        <v>4.9974052906034697E-2</v>
      </c>
      <c r="AA209" s="32">
        <f t="shared" si="262"/>
        <v>5.0448734580451154E-2</v>
      </c>
      <c r="AB209" s="42"/>
      <c r="AC209" s="22">
        <v>1082478.5664539519</v>
      </c>
      <c r="AD209" s="22">
        <v>3440.0255999999999</v>
      </c>
      <c r="AE209" s="22">
        <f t="shared" si="263"/>
        <v>1079038.5408539518</v>
      </c>
      <c r="AF209" s="26">
        <f t="shared" si="264"/>
        <v>-340.28779999999961</v>
      </c>
      <c r="AG209" s="22">
        <v>0</v>
      </c>
      <c r="AH209" s="22">
        <f t="shared" si="265"/>
        <v>54095.841149618383</v>
      </c>
      <c r="AI209" s="22">
        <f t="shared" si="266"/>
        <v>54436.128949618316</v>
      </c>
      <c r="AJ209" s="32">
        <f t="shared" si="267"/>
        <v>4.9974052906034697E-2</v>
      </c>
      <c r="AK209" s="32">
        <f t="shared" si="268"/>
        <v>5.0448734580451154E-2</v>
      </c>
      <c r="AL209" s="11"/>
      <c r="AM209" s="22">
        <v>1082478.5664539519</v>
      </c>
      <c r="AN209" s="22">
        <v>3440.0255999999999</v>
      </c>
      <c r="AO209" s="22">
        <f t="shared" si="269"/>
        <v>1079038.5408539518</v>
      </c>
      <c r="AP209" s="26">
        <f t="shared" si="270"/>
        <v>-340.28779999999961</v>
      </c>
      <c r="AQ209" s="22">
        <v>0</v>
      </c>
      <c r="AR209" s="22">
        <f t="shared" si="271"/>
        <v>54095.841149618383</v>
      </c>
      <c r="AS209" s="22">
        <f t="shared" si="272"/>
        <v>54436.128949618316</v>
      </c>
      <c r="AT209" s="32">
        <f t="shared" si="273"/>
        <v>4.9974052906034697E-2</v>
      </c>
      <c r="AU209" s="32">
        <f t="shared" si="274"/>
        <v>5.0448734580451154E-2</v>
      </c>
      <c r="AV209" s="42"/>
      <c r="AW209" s="22">
        <v>1082478.5664539519</v>
      </c>
      <c r="AX209" s="22">
        <v>3440.0255999999999</v>
      </c>
      <c r="AY209" s="22">
        <f t="shared" si="275"/>
        <v>1079038.5408539518</v>
      </c>
      <c r="AZ209" s="26">
        <f t="shared" si="276"/>
        <v>-340.28779999999961</v>
      </c>
      <c r="BA209" s="22">
        <v>0</v>
      </c>
      <c r="BB209" s="22">
        <f t="shared" si="277"/>
        <v>54095.841149618383</v>
      </c>
      <c r="BC209" s="22">
        <f t="shared" si="278"/>
        <v>54436.128949618316</v>
      </c>
      <c r="BD209" s="32">
        <f t="shared" si="279"/>
        <v>4.9974052906034697E-2</v>
      </c>
      <c r="BE209" s="32">
        <f t="shared" si="280"/>
        <v>5.0448734580451154E-2</v>
      </c>
      <c r="BF209" s="11"/>
      <c r="BG209" s="22">
        <v>1082478.5664539519</v>
      </c>
      <c r="BH209" s="22">
        <v>3440.0255999999999</v>
      </c>
      <c r="BI209" s="22">
        <f t="shared" si="281"/>
        <v>1079038.5408539518</v>
      </c>
      <c r="BJ209" s="26">
        <f t="shared" si="282"/>
        <v>-340.28779999999961</v>
      </c>
      <c r="BK209" s="22">
        <v>0</v>
      </c>
      <c r="BL209" s="22">
        <f t="shared" si="283"/>
        <v>54095.841149618383</v>
      </c>
      <c r="BM209" s="22">
        <f t="shared" si="284"/>
        <v>54436.128949618316</v>
      </c>
      <c r="BN209" s="32">
        <f t="shared" si="285"/>
        <v>4.9974052906034697E-2</v>
      </c>
      <c r="BO209" s="32">
        <f t="shared" si="286"/>
        <v>5.0448734580451154E-2</v>
      </c>
      <c r="BP209" s="42"/>
      <c r="BQ209" s="22">
        <v>1076919.8755436428</v>
      </c>
      <c r="BR209" s="22">
        <v>3440.0255999999999</v>
      </c>
      <c r="BS209" s="22">
        <f t="shared" si="287"/>
        <v>1073479.8499436427</v>
      </c>
      <c r="BT209" s="26">
        <f t="shared" si="288"/>
        <v>-340.28779999999961</v>
      </c>
      <c r="BU209" s="22">
        <v>0</v>
      </c>
      <c r="BV209" s="22">
        <f t="shared" si="289"/>
        <v>48537.150239309296</v>
      </c>
      <c r="BW209" s="22">
        <f t="shared" si="290"/>
        <v>48877.438039309229</v>
      </c>
      <c r="BX209" s="32">
        <f t="shared" si="291"/>
        <v>4.5070344917542846E-2</v>
      </c>
      <c r="BY209" s="32">
        <f t="shared" si="292"/>
        <v>4.5531770383836524E-2</v>
      </c>
      <c r="BZ209" s="42"/>
      <c r="CA209" s="22">
        <v>1081346.3121584193</v>
      </c>
      <c r="CB209" s="22">
        <v>3440.0255999999999</v>
      </c>
      <c r="CC209" s="22">
        <f t="shared" si="293"/>
        <v>1077906.2865584192</v>
      </c>
      <c r="CD209" s="26">
        <f t="shared" si="294"/>
        <v>-340.28779999999961</v>
      </c>
      <c r="CE209" s="22">
        <v>0</v>
      </c>
      <c r="CF209" s="22">
        <f t="shared" si="295"/>
        <v>52963.586854085792</v>
      </c>
      <c r="CG209" s="22">
        <f t="shared" si="296"/>
        <v>53303.874654085725</v>
      </c>
      <c r="CH209" s="32">
        <f t="shared" si="297"/>
        <v>4.8979301319637299E-2</v>
      </c>
      <c r="CI209" s="32">
        <f t="shared" si="298"/>
        <v>4.9451306963127925E-2</v>
      </c>
      <c r="CJ209" s="42"/>
      <c r="CK209" s="22">
        <v>1080214.0578628867</v>
      </c>
      <c r="CL209" s="22">
        <v>3440.0255999999999</v>
      </c>
      <c r="CM209" s="22">
        <f t="shared" si="299"/>
        <v>1076774.0322628866</v>
      </c>
      <c r="CN209" s="26">
        <f t="shared" si="300"/>
        <v>-340.28779999999961</v>
      </c>
      <c r="CO209" s="22">
        <v>0</v>
      </c>
      <c r="CP209" s="22">
        <f t="shared" si="301"/>
        <v>51831.3325585532</v>
      </c>
      <c r="CQ209" s="22">
        <f t="shared" si="302"/>
        <v>52171.620358553133</v>
      </c>
      <c r="CR209" s="32">
        <f t="shared" si="303"/>
        <v>4.7982464384047331E-2</v>
      </c>
      <c r="CS209" s="32">
        <f t="shared" si="304"/>
        <v>4.845178170661512E-2</v>
      </c>
      <c r="CT209" s="42"/>
      <c r="CU209" s="22">
        <v>1082478.5664539519</v>
      </c>
      <c r="CV209" s="22">
        <v>3440.0255999999999</v>
      </c>
      <c r="CW209" s="22">
        <f t="shared" si="305"/>
        <v>1079038.5408539518</v>
      </c>
      <c r="CX209" s="26">
        <f t="shared" si="306"/>
        <v>-340.28779999999961</v>
      </c>
      <c r="CY209" s="22">
        <v>0</v>
      </c>
      <c r="CZ209" s="22">
        <f t="shared" si="307"/>
        <v>54095.841149618383</v>
      </c>
      <c r="DA209" s="22">
        <f t="shared" si="308"/>
        <v>54436.128949618316</v>
      </c>
      <c r="DB209" s="32">
        <f t="shared" si="309"/>
        <v>4.9974052906034697E-2</v>
      </c>
      <c r="DC209" s="32">
        <f t="shared" si="310"/>
        <v>5.0448734580451154E-2</v>
      </c>
      <c r="DD209" s="42"/>
      <c r="DE209" s="22">
        <v>1082478.5664539519</v>
      </c>
      <c r="DF209" s="22">
        <v>3440.0255999999999</v>
      </c>
      <c r="DG209" s="22">
        <f t="shared" si="311"/>
        <v>1079038.5408539518</v>
      </c>
      <c r="DH209" s="26">
        <f t="shared" si="312"/>
        <v>-340.28779999999961</v>
      </c>
      <c r="DI209" s="22">
        <v>0</v>
      </c>
      <c r="DJ209" s="22">
        <f t="shared" si="313"/>
        <v>54095.841149618383</v>
      </c>
      <c r="DK209" s="22">
        <f t="shared" si="314"/>
        <v>54436.128949618316</v>
      </c>
      <c r="DL209" s="32">
        <f t="shared" si="315"/>
        <v>4.9974052906034697E-2</v>
      </c>
      <c r="DM209" s="32">
        <f t="shared" si="316"/>
        <v>5.0448734580451154E-2</v>
      </c>
      <c r="DN209" s="42"/>
      <c r="DO209" s="22">
        <v>1082478.5664539519</v>
      </c>
      <c r="DP209" s="22">
        <v>3440.0255999999999</v>
      </c>
      <c r="DQ209" s="22">
        <f t="shared" si="317"/>
        <v>1079038.5408539518</v>
      </c>
      <c r="DR209" s="26">
        <f t="shared" si="318"/>
        <v>-340.28779999999961</v>
      </c>
      <c r="DS209" s="22">
        <v>0</v>
      </c>
      <c r="DT209" s="22">
        <f t="shared" si="319"/>
        <v>54095.841149618383</v>
      </c>
      <c r="DU209" s="22">
        <f t="shared" si="320"/>
        <v>54436.128949618316</v>
      </c>
      <c r="DV209" s="32">
        <f t="shared" si="321"/>
        <v>4.9974052906034697E-2</v>
      </c>
      <c r="DW209" s="32">
        <f t="shared" si="322"/>
        <v>5.0448734580451154E-2</v>
      </c>
      <c r="DX209" s="42"/>
      <c r="DY209" s="22">
        <v>1082478.5664539519</v>
      </c>
      <c r="DZ209" s="22">
        <v>3440.0255999999999</v>
      </c>
      <c r="EA209" s="22">
        <f t="shared" si="323"/>
        <v>1079038.5408539518</v>
      </c>
      <c r="EB209" s="26">
        <f t="shared" si="324"/>
        <v>-340.28779999999961</v>
      </c>
      <c r="EC209" s="22">
        <v>0</v>
      </c>
      <c r="ED209" s="22">
        <f t="shared" si="325"/>
        <v>54095.841149618383</v>
      </c>
      <c r="EE209" s="22">
        <f t="shared" si="326"/>
        <v>54436.128949618316</v>
      </c>
      <c r="EF209" s="32">
        <f t="shared" si="327"/>
        <v>4.9974052906034697E-2</v>
      </c>
      <c r="EG209" s="32">
        <f t="shared" si="328"/>
        <v>5.0448734580451154E-2</v>
      </c>
      <c r="EH209" s="42"/>
      <c r="EI209" s="45">
        <v>4111.7843831651753</v>
      </c>
    </row>
    <row r="210" spans="1:139" x14ac:dyDescent="0.3">
      <c r="A210" s="20">
        <v>8912226</v>
      </c>
      <c r="B210" s="20" t="s">
        <v>298</v>
      </c>
      <c r="C210" s="21">
        <v>228</v>
      </c>
      <c r="D210" s="22">
        <v>1084421.0358795172</v>
      </c>
      <c r="E210" s="22">
        <v>4145.6489999999994</v>
      </c>
      <c r="F210" s="22">
        <f t="shared" si="250"/>
        <v>1080275.3868795172</v>
      </c>
      <c r="G210" s="11"/>
      <c r="H210" s="34">
        <v>228</v>
      </c>
      <c r="I210" s="22">
        <v>1145040.1880336679</v>
      </c>
      <c r="J210" s="22">
        <v>3283.6608000000001</v>
      </c>
      <c r="K210" s="22">
        <f t="shared" si="251"/>
        <v>1141756.5272336679</v>
      </c>
      <c r="L210" s="26">
        <f t="shared" si="252"/>
        <v>-861.98819999999932</v>
      </c>
      <c r="M210" s="22">
        <v>0</v>
      </c>
      <c r="N210" s="22">
        <f t="shared" si="253"/>
        <v>60619.152154150652</v>
      </c>
      <c r="O210" s="22">
        <f t="shared" si="254"/>
        <v>61481.140354150673</v>
      </c>
      <c r="P210" s="32">
        <f t="shared" si="255"/>
        <v>5.2940632815909737E-2</v>
      </c>
      <c r="Q210" s="32">
        <f t="shared" si="256"/>
        <v>5.3847855376935504E-2</v>
      </c>
      <c r="R210" s="11"/>
      <c r="S210" s="22">
        <v>1145040.1880336679</v>
      </c>
      <c r="T210" s="22">
        <v>3283.6608000000001</v>
      </c>
      <c r="U210" s="22">
        <f t="shared" si="257"/>
        <v>1141756.5272336679</v>
      </c>
      <c r="V210" s="26">
        <f t="shared" si="258"/>
        <v>-861.98819999999932</v>
      </c>
      <c r="W210" s="22">
        <v>0</v>
      </c>
      <c r="X210" s="22">
        <f t="shared" si="259"/>
        <v>60619.152154150652</v>
      </c>
      <c r="Y210" s="22">
        <f t="shared" si="260"/>
        <v>61481.140354150673</v>
      </c>
      <c r="Z210" s="32">
        <f t="shared" si="261"/>
        <v>5.2940632815909737E-2</v>
      </c>
      <c r="AA210" s="32">
        <f t="shared" si="262"/>
        <v>5.3847855376935504E-2</v>
      </c>
      <c r="AB210" s="42"/>
      <c r="AC210" s="22">
        <v>1145040.1880336679</v>
      </c>
      <c r="AD210" s="22">
        <v>3283.6608000000001</v>
      </c>
      <c r="AE210" s="22">
        <f t="shared" si="263"/>
        <v>1141756.5272336679</v>
      </c>
      <c r="AF210" s="26">
        <f t="shared" si="264"/>
        <v>-861.98819999999932</v>
      </c>
      <c r="AG210" s="22">
        <v>0</v>
      </c>
      <c r="AH210" s="22">
        <f t="shared" si="265"/>
        <v>60619.152154150652</v>
      </c>
      <c r="AI210" s="22">
        <f t="shared" si="266"/>
        <v>61481.140354150673</v>
      </c>
      <c r="AJ210" s="32">
        <f t="shared" si="267"/>
        <v>5.2940632815909737E-2</v>
      </c>
      <c r="AK210" s="32">
        <f t="shared" si="268"/>
        <v>5.3847855376935504E-2</v>
      </c>
      <c r="AL210" s="11"/>
      <c r="AM210" s="22">
        <v>1145040.1880336679</v>
      </c>
      <c r="AN210" s="22">
        <v>3283.6608000000001</v>
      </c>
      <c r="AO210" s="22">
        <f t="shared" si="269"/>
        <v>1141756.5272336679</v>
      </c>
      <c r="AP210" s="26">
        <f t="shared" si="270"/>
        <v>-861.98819999999932</v>
      </c>
      <c r="AQ210" s="22">
        <v>0</v>
      </c>
      <c r="AR210" s="22">
        <f t="shared" si="271"/>
        <v>60619.152154150652</v>
      </c>
      <c r="AS210" s="22">
        <f t="shared" si="272"/>
        <v>61481.140354150673</v>
      </c>
      <c r="AT210" s="32">
        <f t="shared" si="273"/>
        <v>5.2940632815909737E-2</v>
      </c>
      <c r="AU210" s="32">
        <f t="shared" si="274"/>
        <v>5.3847855376935504E-2</v>
      </c>
      <c r="AV210" s="42"/>
      <c r="AW210" s="22">
        <v>1145040.1880336679</v>
      </c>
      <c r="AX210" s="22">
        <v>3283.6608000000001</v>
      </c>
      <c r="AY210" s="22">
        <f t="shared" si="275"/>
        <v>1141756.5272336679</v>
      </c>
      <c r="AZ210" s="26">
        <f t="shared" si="276"/>
        <v>-861.98819999999932</v>
      </c>
      <c r="BA210" s="22">
        <v>0</v>
      </c>
      <c r="BB210" s="22">
        <f t="shared" si="277"/>
        <v>60619.152154150652</v>
      </c>
      <c r="BC210" s="22">
        <f t="shared" si="278"/>
        <v>61481.140354150673</v>
      </c>
      <c r="BD210" s="32">
        <f t="shared" si="279"/>
        <v>5.2940632815909737E-2</v>
      </c>
      <c r="BE210" s="32">
        <f t="shared" si="280"/>
        <v>5.3847855376935504E-2</v>
      </c>
      <c r="BF210" s="11"/>
      <c r="BG210" s="22">
        <v>1145040.1880336679</v>
      </c>
      <c r="BH210" s="22">
        <v>3283.6608000000001</v>
      </c>
      <c r="BI210" s="22">
        <f t="shared" si="281"/>
        <v>1141756.5272336679</v>
      </c>
      <c r="BJ210" s="26">
        <f t="shared" si="282"/>
        <v>-861.98819999999932</v>
      </c>
      <c r="BK210" s="22">
        <v>0</v>
      </c>
      <c r="BL210" s="22">
        <f t="shared" si="283"/>
        <v>60619.152154150652</v>
      </c>
      <c r="BM210" s="22">
        <f t="shared" si="284"/>
        <v>61481.140354150673</v>
      </c>
      <c r="BN210" s="32">
        <f t="shared" si="285"/>
        <v>5.2940632815909737E-2</v>
      </c>
      <c r="BO210" s="32">
        <f t="shared" si="286"/>
        <v>5.3847855376935504E-2</v>
      </c>
      <c r="BP210" s="42"/>
      <c r="BQ210" s="22">
        <v>1139104.5950002819</v>
      </c>
      <c r="BR210" s="22">
        <v>3283.6608000000001</v>
      </c>
      <c r="BS210" s="22">
        <f t="shared" si="287"/>
        <v>1135820.934200282</v>
      </c>
      <c r="BT210" s="26">
        <f t="shared" si="288"/>
        <v>-861.98819999999932</v>
      </c>
      <c r="BU210" s="22">
        <v>0</v>
      </c>
      <c r="BV210" s="22">
        <f t="shared" si="289"/>
        <v>54683.559120764723</v>
      </c>
      <c r="BW210" s="22">
        <f t="shared" si="290"/>
        <v>55545.547320764745</v>
      </c>
      <c r="BX210" s="32">
        <f t="shared" si="291"/>
        <v>4.800574008811824E-2</v>
      </c>
      <c r="BY210" s="32">
        <f t="shared" si="292"/>
        <v>4.8903436843126778E-2</v>
      </c>
      <c r="BZ210" s="42"/>
      <c r="CA210" s="22">
        <v>1143891.5053213066</v>
      </c>
      <c r="CB210" s="22">
        <v>3283.6608000000001</v>
      </c>
      <c r="CC210" s="22">
        <f t="shared" si="293"/>
        <v>1140607.8445213067</v>
      </c>
      <c r="CD210" s="26">
        <f t="shared" si="294"/>
        <v>-861.98819999999932</v>
      </c>
      <c r="CE210" s="22">
        <v>0</v>
      </c>
      <c r="CF210" s="22">
        <f t="shared" si="295"/>
        <v>59470.469441789435</v>
      </c>
      <c r="CG210" s="22">
        <f t="shared" si="296"/>
        <v>60332.457641789457</v>
      </c>
      <c r="CH210" s="32">
        <f t="shared" si="297"/>
        <v>5.1989606676102404E-2</v>
      </c>
      <c r="CI210" s="32">
        <f t="shared" si="298"/>
        <v>5.2895005002451076E-2</v>
      </c>
      <c r="CJ210" s="42"/>
      <c r="CK210" s="22">
        <v>1142742.8226089454</v>
      </c>
      <c r="CL210" s="22">
        <v>3283.6608000000001</v>
      </c>
      <c r="CM210" s="22">
        <f t="shared" si="299"/>
        <v>1139459.1618089455</v>
      </c>
      <c r="CN210" s="26">
        <f t="shared" si="300"/>
        <v>-861.98819999999932</v>
      </c>
      <c r="CO210" s="22">
        <v>0</v>
      </c>
      <c r="CP210" s="22">
        <f t="shared" si="301"/>
        <v>58321.786729428219</v>
      </c>
      <c r="CQ210" s="22">
        <f t="shared" si="302"/>
        <v>59183.77492942824</v>
      </c>
      <c r="CR210" s="32">
        <f t="shared" si="303"/>
        <v>5.103666859729325E-2</v>
      </c>
      <c r="CS210" s="32">
        <f t="shared" si="304"/>
        <v>5.1940233501191209E-2</v>
      </c>
      <c r="CT210" s="42"/>
      <c r="CU210" s="22">
        <v>1145040.1880336679</v>
      </c>
      <c r="CV210" s="22">
        <v>3283.6608000000001</v>
      </c>
      <c r="CW210" s="22">
        <f t="shared" si="305"/>
        <v>1141756.5272336679</v>
      </c>
      <c r="CX210" s="26">
        <f t="shared" si="306"/>
        <v>-861.98819999999932</v>
      </c>
      <c r="CY210" s="22">
        <v>0</v>
      </c>
      <c r="CZ210" s="22">
        <f t="shared" si="307"/>
        <v>60619.152154150652</v>
      </c>
      <c r="DA210" s="22">
        <f t="shared" si="308"/>
        <v>61481.140354150673</v>
      </c>
      <c r="DB210" s="32">
        <f t="shared" si="309"/>
        <v>5.2940632815909737E-2</v>
      </c>
      <c r="DC210" s="32">
        <f t="shared" si="310"/>
        <v>5.3847855376935504E-2</v>
      </c>
      <c r="DD210" s="42"/>
      <c r="DE210" s="22">
        <v>1145040.1880336679</v>
      </c>
      <c r="DF210" s="22">
        <v>3283.6608000000001</v>
      </c>
      <c r="DG210" s="22">
        <f t="shared" si="311"/>
        <v>1141756.5272336679</v>
      </c>
      <c r="DH210" s="26">
        <f t="shared" si="312"/>
        <v>-861.98819999999932</v>
      </c>
      <c r="DI210" s="22">
        <v>0</v>
      </c>
      <c r="DJ210" s="22">
        <f t="shared" si="313"/>
        <v>60619.152154150652</v>
      </c>
      <c r="DK210" s="22">
        <f t="shared" si="314"/>
        <v>61481.140354150673</v>
      </c>
      <c r="DL210" s="32">
        <f t="shared" si="315"/>
        <v>5.2940632815909737E-2</v>
      </c>
      <c r="DM210" s="32">
        <f t="shared" si="316"/>
        <v>5.3847855376935504E-2</v>
      </c>
      <c r="DN210" s="42"/>
      <c r="DO210" s="22">
        <v>1145040.1880336679</v>
      </c>
      <c r="DP210" s="22">
        <v>3283.6608000000001</v>
      </c>
      <c r="DQ210" s="22">
        <f t="shared" si="317"/>
        <v>1141756.5272336679</v>
      </c>
      <c r="DR210" s="26">
        <f t="shared" si="318"/>
        <v>-861.98819999999932</v>
      </c>
      <c r="DS210" s="22">
        <v>0</v>
      </c>
      <c r="DT210" s="22">
        <f t="shared" si="319"/>
        <v>60619.152154150652</v>
      </c>
      <c r="DU210" s="22">
        <f t="shared" si="320"/>
        <v>61481.140354150673</v>
      </c>
      <c r="DV210" s="32">
        <f t="shared" si="321"/>
        <v>5.2940632815909737E-2</v>
      </c>
      <c r="DW210" s="32">
        <f t="shared" si="322"/>
        <v>5.3847855376935504E-2</v>
      </c>
      <c r="DX210" s="42"/>
      <c r="DY210" s="22">
        <v>1145040.1880336679</v>
      </c>
      <c r="DZ210" s="22">
        <v>3283.6608000000001</v>
      </c>
      <c r="EA210" s="22">
        <f t="shared" si="323"/>
        <v>1141756.5272336679</v>
      </c>
      <c r="EB210" s="26">
        <f t="shared" si="324"/>
        <v>-861.98819999999932</v>
      </c>
      <c r="EC210" s="22">
        <v>0</v>
      </c>
      <c r="ED210" s="22">
        <f t="shared" si="325"/>
        <v>60619.152154150652</v>
      </c>
      <c r="EE210" s="22">
        <f t="shared" si="326"/>
        <v>61481.140354150673</v>
      </c>
      <c r="EF210" s="32">
        <f t="shared" si="327"/>
        <v>5.2940632815909737E-2</v>
      </c>
      <c r="EG210" s="32">
        <f t="shared" si="328"/>
        <v>5.3847855376935504E-2</v>
      </c>
      <c r="EH210" s="42"/>
      <c r="EI210" s="45">
        <v>0</v>
      </c>
    </row>
    <row r="211" spans="1:139" x14ac:dyDescent="0.3">
      <c r="A211" s="20">
        <v>8912227</v>
      </c>
      <c r="B211" s="20" t="s">
        <v>297</v>
      </c>
      <c r="C211" s="21">
        <v>173</v>
      </c>
      <c r="D211" s="22">
        <v>831597.36469376727</v>
      </c>
      <c r="E211" s="22">
        <v>3024.0319999999997</v>
      </c>
      <c r="F211" s="22">
        <f t="shared" si="250"/>
        <v>828573.33269376727</v>
      </c>
      <c r="G211" s="11"/>
      <c r="H211" s="34">
        <v>173</v>
      </c>
      <c r="I211" s="22">
        <v>860030.58881108928</v>
      </c>
      <c r="J211" s="22">
        <v>3153.3568</v>
      </c>
      <c r="K211" s="22">
        <f t="shared" si="251"/>
        <v>856877.23201108933</v>
      </c>
      <c r="L211" s="26">
        <f t="shared" si="252"/>
        <v>129.32480000000032</v>
      </c>
      <c r="M211" s="22">
        <v>0</v>
      </c>
      <c r="N211" s="22">
        <f t="shared" si="253"/>
        <v>28433.22411732201</v>
      </c>
      <c r="O211" s="22">
        <f t="shared" si="254"/>
        <v>28303.899317322066</v>
      </c>
      <c r="P211" s="32">
        <f t="shared" si="255"/>
        <v>3.3060712592360521E-2</v>
      </c>
      <c r="Q211" s="32">
        <f t="shared" si="256"/>
        <v>3.3031452184687955E-2</v>
      </c>
      <c r="R211" s="11"/>
      <c r="S211" s="22">
        <v>860030.58881108928</v>
      </c>
      <c r="T211" s="22">
        <v>3153.3568</v>
      </c>
      <c r="U211" s="22">
        <f t="shared" si="257"/>
        <v>856877.23201108933</v>
      </c>
      <c r="V211" s="26">
        <f t="shared" si="258"/>
        <v>129.32480000000032</v>
      </c>
      <c r="W211" s="22">
        <v>0</v>
      </c>
      <c r="X211" s="22">
        <f t="shared" si="259"/>
        <v>28433.22411732201</v>
      </c>
      <c r="Y211" s="22">
        <f t="shared" si="260"/>
        <v>28303.899317322066</v>
      </c>
      <c r="Z211" s="32">
        <f t="shared" si="261"/>
        <v>3.3060712592360521E-2</v>
      </c>
      <c r="AA211" s="32">
        <f t="shared" si="262"/>
        <v>3.3031452184687955E-2</v>
      </c>
      <c r="AB211" s="42"/>
      <c r="AC211" s="22">
        <v>860030.58881108928</v>
      </c>
      <c r="AD211" s="22">
        <v>3153.3568</v>
      </c>
      <c r="AE211" s="22">
        <f t="shared" si="263"/>
        <v>856877.23201108933</v>
      </c>
      <c r="AF211" s="26">
        <f t="shared" si="264"/>
        <v>129.32480000000032</v>
      </c>
      <c r="AG211" s="22">
        <v>0</v>
      </c>
      <c r="AH211" s="22">
        <f t="shared" si="265"/>
        <v>28433.22411732201</v>
      </c>
      <c r="AI211" s="22">
        <f t="shared" si="266"/>
        <v>28303.899317322066</v>
      </c>
      <c r="AJ211" s="32">
        <f t="shared" si="267"/>
        <v>3.3060712592360521E-2</v>
      </c>
      <c r="AK211" s="32">
        <f t="shared" si="268"/>
        <v>3.3031452184687955E-2</v>
      </c>
      <c r="AL211" s="11"/>
      <c r="AM211" s="22">
        <v>860030.58881108928</v>
      </c>
      <c r="AN211" s="22">
        <v>3153.3568</v>
      </c>
      <c r="AO211" s="22">
        <f t="shared" si="269"/>
        <v>856877.23201108933</v>
      </c>
      <c r="AP211" s="26">
        <f t="shared" si="270"/>
        <v>129.32480000000032</v>
      </c>
      <c r="AQ211" s="22">
        <v>0</v>
      </c>
      <c r="AR211" s="22">
        <f t="shared" si="271"/>
        <v>28433.22411732201</v>
      </c>
      <c r="AS211" s="22">
        <f t="shared" si="272"/>
        <v>28303.899317322066</v>
      </c>
      <c r="AT211" s="32">
        <f t="shared" si="273"/>
        <v>3.3060712592360521E-2</v>
      </c>
      <c r="AU211" s="32">
        <f t="shared" si="274"/>
        <v>3.3031452184687955E-2</v>
      </c>
      <c r="AV211" s="42"/>
      <c r="AW211" s="22">
        <v>860030.58881108928</v>
      </c>
      <c r="AX211" s="22">
        <v>3153.3568</v>
      </c>
      <c r="AY211" s="22">
        <f t="shared" si="275"/>
        <v>856877.23201108933</v>
      </c>
      <c r="AZ211" s="26">
        <f t="shared" si="276"/>
        <v>129.32480000000032</v>
      </c>
      <c r="BA211" s="22">
        <v>0</v>
      </c>
      <c r="BB211" s="22">
        <f t="shared" si="277"/>
        <v>28433.22411732201</v>
      </c>
      <c r="BC211" s="22">
        <f t="shared" si="278"/>
        <v>28303.899317322066</v>
      </c>
      <c r="BD211" s="32">
        <f t="shared" si="279"/>
        <v>3.3060712592360521E-2</v>
      </c>
      <c r="BE211" s="32">
        <f t="shared" si="280"/>
        <v>3.3031452184687955E-2</v>
      </c>
      <c r="BF211" s="11"/>
      <c r="BG211" s="22">
        <v>860030.58881108928</v>
      </c>
      <c r="BH211" s="22">
        <v>3153.3568</v>
      </c>
      <c r="BI211" s="22">
        <f t="shared" si="281"/>
        <v>856877.23201108933</v>
      </c>
      <c r="BJ211" s="26">
        <f t="shared" si="282"/>
        <v>129.32480000000032</v>
      </c>
      <c r="BK211" s="22">
        <v>0</v>
      </c>
      <c r="BL211" s="22">
        <f t="shared" si="283"/>
        <v>28433.22411732201</v>
      </c>
      <c r="BM211" s="22">
        <f t="shared" si="284"/>
        <v>28303.899317322066</v>
      </c>
      <c r="BN211" s="32">
        <f t="shared" si="285"/>
        <v>3.3060712592360521E-2</v>
      </c>
      <c r="BO211" s="32">
        <f t="shared" si="286"/>
        <v>3.3031452184687955E-2</v>
      </c>
      <c r="BP211" s="42"/>
      <c r="BQ211" s="22">
        <v>859788.48360199993</v>
      </c>
      <c r="BR211" s="22">
        <v>3153.3568</v>
      </c>
      <c r="BS211" s="22">
        <f t="shared" si="287"/>
        <v>856635.12680199998</v>
      </c>
      <c r="BT211" s="26">
        <f t="shared" si="288"/>
        <v>129.32480000000032</v>
      </c>
      <c r="BU211" s="22">
        <v>3251.1513968408444</v>
      </c>
      <c r="BV211" s="22">
        <f t="shared" si="289"/>
        <v>28191.11890823266</v>
      </c>
      <c r="BW211" s="22">
        <f t="shared" si="290"/>
        <v>28061.794108232716</v>
      </c>
      <c r="BX211" s="32">
        <f t="shared" si="291"/>
        <v>3.2788435116191277E-2</v>
      </c>
      <c r="BY211" s="32">
        <f t="shared" si="292"/>
        <v>3.2758164159101585E-2</v>
      </c>
      <c r="BZ211" s="42"/>
      <c r="CA211" s="22">
        <v>859788.48360200005</v>
      </c>
      <c r="CB211" s="22">
        <v>3153.3568</v>
      </c>
      <c r="CC211" s="22">
        <f t="shared" si="293"/>
        <v>856635.1268020001</v>
      </c>
      <c r="CD211" s="26">
        <f t="shared" si="294"/>
        <v>129.32480000000032</v>
      </c>
      <c r="CE211" s="22">
        <v>547.14295984961109</v>
      </c>
      <c r="CF211" s="22">
        <f t="shared" si="295"/>
        <v>28191.118908232776</v>
      </c>
      <c r="CG211" s="22">
        <f t="shared" si="296"/>
        <v>28061.794108232833</v>
      </c>
      <c r="CH211" s="32">
        <f t="shared" si="297"/>
        <v>3.2788435116191408E-2</v>
      </c>
      <c r="CI211" s="32">
        <f t="shared" si="298"/>
        <v>3.2758164159101717E-2</v>
      </c>
      <c r="CJ211" s="42"/>
      <c r="CK211" s="22">
        <v>859788.48360200005</v>
      </c>
      <c r="CL211" s="22">
        <v>3153.3568</v>
      </c>
      <c r="CM211" s="22">
        <f t="shared" si="299"/>
        <v>856635.1268020001</v>
      </c>
      <c r="CN211" s="26">
        <f t="shared" si="300"/>
        <v>129.32480000000032</v>
      </c>
      <c r="CO211" s="22">
        <v>1336.391128788337</v>
      </c>
      <c r="CP211" s="22">
        <f t="shared" si="301"/>
        <v>28191.118908232776</v>
      </c>
      <c r="CQ211" s="22">
        <f t="shared" si="302"/>
        <v>28061.794108232833</v>
      </c>
      <c r="CR211" s="32">
        <f t="shared" si="303"/>
        <v>3.2788435116191408E-2</v>
      </c>
      <c r="CS211" s="32">
        <f t="shared" si="304"/>
        <v>3.2758164159101717E-2</v>
      </c>
      <c r="CT211" s="42"/>
      <c r="CU211" s="22">
        <v>860030.58881108928</v>
      </c>
      <c r="CV211" s="22">
        <v>3153.3568</v>
      </c>
      <c r="CW211" s="22">
        <f t="shared" si="305"/>
        <v>856877.23201108933</v>
      </c>
      <c r="CX211" s="26">
        <f t="shared" si="306"/>
        <v>129.32480000000032</v>
      </c>
      <c r="CY211" s="22">
        <v>0</v>
      </c>
      <c r="CZ211" s="22">
        <f t="shared" si="307"/>
        <v>28433.22411732201</v>
      </c>
      <c r="DA211" s="22">
        <f t="shared" si="308"/>
        <v>28303.899317322066</v>
      </c>
      <c r="DB211" s="32">
        <f t="shared" si="309"/>
        <v>3.3060712592360521E-2</v>
      </c>
      <c r="DC211" s="32">
        <f t="shared" si="310"/>
        <v>3.3031452184687955E-2</v>
      </c>
      <c r="DD211" s="42"/>
      <c r="DE211" s="22">
        <v>860030.58881108928</v>
      </c>
      <c r="DF211" s="22">
        <v>3153.3568</v>
      </c>
      <c r="DG211" s="22">
        <f t="shared" si="311"/>
        <v>856877.23201108933</v>
      </c>
      <c r="DH211" s="26">
        <f t="shared" si="312"/>
        <v>129.32480000000032</v>
      </c>
      <c r="DI211" s="22">
        <v>0</v>
      </c>
      <c r="DJ211" s="22">
        <f t="shared" si="313"/>
        <v>28433.22411732201</v>
      </c>
      <c r="DK211" s="22">
        <f t="shared" si="314"/>
        <v>28303.899317322066</v>
      </c>
      <c r="DL211" s="32">
        <f t="shared" si="315"/>
        <v>3.3060712592360521E-2</v>
      </c>
      <c r="DM211" s="32">
        <f t="shared" si="316"/>
        <v>3.3031452184687955E-2</v>
      </c>
      <c r="DN211" s="42"/>
      <c r="DO211" s="22">
        <v>860030.58881108928</v>
      </c>
      <c r="DP211" s="22">
        <v>3153.3568</v>
      </c>
      <c r="DQ211" s="22">
        <f t="shared" si="317"/>
        <v>856877.23201108933</v>
      </c>
      <c r="DR211" s="26">
        <f t="shared" si="318"/>
        <v>129.32480000000032</v>
      </c>
      <c r="DS211" s="22">
        <v>0</v>
      </c>
      <c r="DT211" s="22">
        <f t="shared" si="319"/>
        <v>28433.22411732201</v>
      </c>
      <c r="DU211" s="22">
        <f t="shared" si="320"/>
        <v>28303.899317322066</v>
      </c>
      <c r="DV211" s="32">
        <f t="shared" si="321"/>
        <v>3.3060712592360521E-2</v>
      </c>
      <c r="DW211" s="32">
        <f t="shared" si="322"/>
        <v>3.3031452184687955E-2</v>
      </c>
      <c r="DX211" s="42"/>
      <c r="DY211" s="22">
        <v>860030.58881108928</v>
      </c>
      <c r="DZ211" s="22">
        <v>3153.3568</v>
      </c>
      <c r="EA211" s="22">
        <f t="shared" si="323"/>
        <v>856877.23201108933</v>
      </c>
      <c r="EB211" s="26">
        <f t="shared" si="324"/>
        <v>129.32480000000032</v>
      </c>
      <c r="EC211" s="22">
        <v>0</v>
      </c>
      <c r="ED211" s="22">
        <f t="shared" si="325"/>
        <v>28433.22411732201</v>
      </c>
      <c r="EE211" s="22">
        <f t="shared" si="326"/>
        <v>28303.899317322066</v>
      </c>
      <c r="EF211" s="32">
        <f t="shared" si="327"/>
        <v>3.3060712592360521E-2</v>
      </c>
      <c r="EG211" s="32">
        <f t="shared" si="328"/>
        <v>3.3031452184687955E-2</v>
      </c>
      <c r="EH211" s="42"/>
      <c r="EI211" s="45">
        <v>17164.166783411896</v>
      </c>
    </row>
    <row r="212" spans="1:139" x14ac:dyDescent="0.3">
      <c r="A212" s="20">
        <v>8912234</v>
      </c>
      <c r="B212" s="20" t="s">
        <v>139</v>
      </c>
      <c r="C212" s="21">
        <v>415</v>
      </c>
      <c r="D212" s="22">
        <v>1777972.44</v>
      </c>
      <c r="E212" s="22">
        <v>7997.44</v>
      </c>
      <c r="F212" s="22">
        <f t="shared" si="250"/>
        <v>1769975</v>
      </c>
      <c r="G212" s="11"/>
      <c r="H212" s="34">
        <v>415</v>
      </c>
      <c r="I212" s="22">
        <v>1836414.456</v>
      </c>
      <c r="J212" s="22">
        <v>8339.4560000000001</v>
      </c>
      <c r="K212" s="22">
        <f t="shared" si="251"/>
        <v>1828075</v>
      </c>
      <c r="L212" s="26">
        <f t="shared" si="252"/>
        <v>342.01600000000053</v>
      </c>
      <c r="M212" s="22">
        <v>0</v>
      </c>
      <c r="N212" s="22">
        <f t="shared" si="253"/>
        <v>58442.016000000061</v>
      </c>
      <c r="O212" s="22">
        <f t="shared" si="254"/>
        <v>58100</v>
      </c>
      <c r="P212" s="32">
        <f t="shared" si="255"/>
        <v>3.1823979499320636E-2</v>
      </c>
      <c r="Q212" s="32">
        <f t="shared" si="256"/>
        <v>3.1782065834279227E-2</v>
      </c>
      <c r="R212" s="11"/>
      <c r="S212" s="22">
        <v>1836414.456</v>
      </c>
      <c r="T212" s="22">
        <v>8339.4560000000001</v>
      </c>
      <c r="U212" s="22">
        <f t="shared" si="257"/>
        <v>1828075</v>
      </c>
      <c r="V212" s="26">
        <f t="shared" si="258"/>
        <v>342.01600000000053</v>
      </c>
      <c r="W212" s="22">
        <v>0</v>
      </c>
      <c r="X212" s="22">
        <f t="shared" si="259"/>
        <v>58442.016000000061</v>
      </c>
      <c r="Y212" s="22">
        <f t="shared" si="260"/>
        <v>58100</v>
      </c>
      <c r="Z212" s="32">
        <f t="shared" si="261"/>
        <v>3.1823979499320636E-2</v>
      </c>
      <c r="AA212" s="32">
        <f t="shared" si="262"/>
        <v>3.1782065834279227E-2</v>
      </c>
      <c r="AB212" s="42"/>
      <c r="AC212" s="22">
        <v>1836414.456</v>
      </c>
      <c r="AD212" s="22">
        <v>8339.4560000000001</v>
      </c>
      <c r="AE212" s="22">
        <f t="shared" si="263"/>
        <v>1828075</v>
      </c>
      <c r="AF212" s="26">
        <f t="shared" si="264"/>
        <v>342.01600000000053</v>
      </c>
      <c r="AG212" s="22">
        <v>0</v>
      </c>
      <c r="AH212" s="22">
        <f t="shared" si="265"/>
        <v>58442.016000000061</v>
      </c>
      <c r="AI212" s="22">
        <f t="shared" si="266"/>
        <v>58100</v>
      </c>
      <c r="AJ212" s="32">
        <f t="shared" si="267"/>
        <v>3.1823979499320636E-2</v>
      </c>
      <c r="AK212" s="32">
        <f t="shared" si="268"/>
        <v>3.1782065834279227E-2</v>
      </c>
      <c r="AL212" s="11"/>
      <c r="AM212" s="22">
        <v>1836414.456</v>
      </c>
      <c r="AN212" s="22">
        <v>8339.4560000000001</v>
      </c>
      <c r="AO212" s="22">
        <f t="shared" si="269"/>
        <v>1828075</v>
      </c>
      <c r="AP212" s="26">
        <f t="shared" si="270"/>
        <v>342.01600000000053</v>
      </c>
      <c r="AQ212" s="22">
        <v>0</v>
      </c>
      <c r="AR212" s="22">
        <f t="shared" si="271"/>
        <v>58442.016000000061</v>
      </c>
      <c r="AS212" s="22">
        <f t="shared" si="272"/>
        <v>58100</v>
      </c>
      <c r="AT212" s="32">
        <f t="shared" si="273"/>
        <v>3.1823979499320636E-2</v>
      </c>
      <c r="AU212" s="32">
        <f t="shared" si="274"/>
        <v>3.1782065834279227E-2</v>
      </c>
      <c r="AV212" s="42"/>
      <c r="AW212" s="22">
        <v>1836624.5322525001</v>
      </c>
      <c r="AX212" s="22">
        <v>8339.4560000000001</v>
      </c>
      <c r="AY212" s="22">
        <f t="shared" si="275"/>
        <v>1828285.0762525001</v>
      </c>
      <c r="AZ212" s="26">
        <f t="shared" si="276"/>
        <v>342.01600000000053</v>
      </c>
      <c r="BA212" s="22">
        <v>210.07625250003767</v>
      </c>
      <c r="BB212" s="22">
        <f t="shared" si="277"/>
        <v>58652.092252500122</v>
      </c>
      <c r="BC212" s="22">
        <f t="shared" si="278"/>
        <v>58310.076252500061</v>
      </c>
      <c r="BD212" s="32">
        <f t="shared" si="279"/>
        <v>3.1934721127005287E-2</v>
      </c>
      <c r="BE212" s="32">
        <f t="shared" si="280"/>
        <v>3.189331740978834E-2</v>
      </c>
      <c r="BF212" s="11"/>
      <c r="BG212" s="22">
        <v>1836624.5322525001</v>
      </c>
      <c r="BH212" s="22">
        <v>8339.4560000000001</v>
      </c>
      <c r="BI212" s="22">
        <f t="shared" si="281"/>
        <v>1828285.0762525001</v>
      </c>
      <c r="BJ212" s="26">
        <f t="shared" si="282"/>
        <v>342.01600000000053</v>
      </c>
      <c r="BK212" s="22">
        <v>210.07625250003767</v>
      </c>
      <c r="BL212" s="22">
        <f t="shared" si="283"/>
        <v>58652.092252500122</v>
      </c>
      <c r="BM212" s="22">
        <f t="shared" si="284"/>
        <v>58310.076252500061</v>
      </c>
      <c r="BN212" s="32">
        <f t="shared" si="285"/>
        <v>3.1934721127005287E-2</v>
      </c>
      <c r="BO212" s="32">
        <f t="shared" si="286"/>
        <v>3.189331740978834E-2</v>
      </c>
      <c r="BP212" s="42"/>
      <c r="BQ212" s="22">
        <v>1836624.5322525001</v>
      </c>
      <c r="BR212" s="22">
        <v>8339.4560000000001</v>
      </c>
      <c r="BS212" s="22">
        <f t="shared" si="287"/>
        <v>1828285.0762525001</v>
      </c>
      <c r="BT212" s="26">
        <f t="shared" si="288"/>
        <v>342.01600000000053</v>
      </c>
      <c r="BU212" s="22">
        <v>210.07625250003767</v>
      </c>
      <c r="BV212" s="22">
        <f t="shared" si="289"/>
        <v>58652.092252500122</v>
      </c>
      <c r="BW212" s="22">
        <f t="shared" si="290"/>
        <v>58310.076252500061</v>
      </c>
      <c r="BX212" s="32">
        <f t="shared" si="291"/>
        <v>3.1934721127005287E-2</v>
      </c>
      <c r="BY212" s="32">
        <f t="shared" si="292"/>
        <v>3.189331740978834E-2</v>
      </c>
      <c r="BZ212" s="42"/>
      <c r="CA212" s="22">
        <v>1836624.5322525001</v>
      </c>
      <c r="CB212" s="22">
        <v>8339.4560000000001</v>
      </c>
      <c r="CC212" s="22">
        <f t="shared" si="293"/>
        <v>1828285.0762525001</v>
      </c>
      <c r="CD212" s="26">
        <f t="shared" si="294"/>
        <v>342.01600000000053</v>
      </c>
      <c r="CE212" s="22">
        <v>210.07625250003767</v>
      </c>
      <c r="CF212" s="22">
        <f t="shared" si="295"/>
        <v>58652.092252500122</v>
      </c>
      <c r="CG212" s="22">
        <f t="shared" si="296"/>
        <v>58310.076252500061</v>
      </c>
      <c r="CH212" s="32">
        <f t="shared" si="297"/>
        <v>3.1934721127005287E-2</v>
      </c>
      <c r="CI212" s="32">
        <f t="shared" si="298"/>
        <v>3.189331740978834E-2</v>
      </c>
      <c r="CJ212" s="42"/>
      <c r="CK212" s="22">
        <v>1836624.5322525001</v>
      </c>
      <c r="CL212" s="22">
        <v>8339.4560000000001</v>
      </c>
      <c r="CM212" s="22">
        <f t="shared" si="299"/>
        <v>1828285.0762525001</v>
      </c>
      <c r="CN212" s="26">
        <f t="shared" si="300"/>
        <v>342.01600000000053</v>
      </c>
      <c r="CO212" s="22">
        <v>210.07625250003767</v>
      </c>
      <c r="CP212" s="22">
        <f t="shared" si="301"/>
        <v>58652.092252500122</v>
      </c>
      <c r="CQ212" s="22">
        <f t="shared" si="302"/>
        <v>58310.076252500061</v>
      </c>
      <c r="CR212" s="32">
        <f t="shared" si="303"/>
        <v>3.1934721127005287E-2</v>
      </c>
      <c r="CS212" s="32">
        <f t="shared" si="304"/>
        <v>3.189331740978834E-2</v>
      </c>
      <c r="CT212" s="42"/>
      <c r="CU212" s="22">
        <v>1836414.456</v>
      </c>
      <c r="CV212" s="22">
        <v>8339.4560000000001</v>
      </c>
      <c r="CW212" s="22">
        <f t="shared" si="305"/>
        <v>1828075</v>
      </c>
      <c r="CX212" s="26">
        <f t="shared" si="306"/>
        <v>342.01600000000053</v>
      </c>
      <c r="CY212" s="22">
        <v>0</v>
      </c>
      <c r="CZ212" s="22">
        <f t="shared" si="307"/>
        <v>58442.016000000061</v>
      </c>
      <c r="DA212" s="22">
        <f t="shared" si="308"/>
        <v>58100</v>
      </c>
      <c r="DB212" s="32">
        <f t="shared" si="309"/>
        <v>3.1823979499320636E-2</v>
      </c>
      <c r="DC212" s="32">
        <f t="shared" si="310"/>
        <v>3.1782065834279227E-2</v>
      </c>
      <c r="DD212" s="42"/>
      <c r="DE212" s="22">
        <v>1836414.456</v>
      </c>
      <c r="DF212" s="22">
        <v>8339.4560000000001</v>
      </c>
      <c r="DG212" s="22">
        <f t="shared" si="311"/>
        <v>1828075</v>
      </c>
      <c r="DH212" s="26">
        <f t="shared" si="312"/>
        <v>342.01600000000053</v>
      </c>
      <c r="DI212" s="22">
        <v>0</v>
      </c>
      <c r="DJ212" s="22">
        <f t="shared" si="313"/>
        <v>58442.016000000061</v>
      </c>
      <c r="DK212" s="22">
        <f t="shared" si="314"/>
        <v>58100</v>
      </c>
      <c r="DL212" s="32">
        <f t="shared" si="315"/>
        <v>3.1823979499320636E-2</v>
      </c>
      <c r="DM212" s="32">
        <f t="shared" si="316"/>
        <v>3.1782065834279227E-2</v>
      </c>
      <c r="DN212" s="42"/>
      <c r="DO212" s="22">
        <v>1836624.5322525001</v>
      </c>
      <c r="DP212" s="22">
        <v>8339.4560000000001</v>
      </c>
      <c r="DQ212" s="22">
        <f t="shared" si="317"/>
        <v>1828285.0762525001</v>
      </c>
      <c r="DR212" s="26">
        <f t="shared" si="318"/>
        <v>342.01600000000053</v>
      </c>
      <c r="DS212" s="22">
        <v>210.07625250003767</v>
      </c>
      <c r="DT212" s="22">
        <f t="shared" si="319"/>
        <v>58652.092252500122</v>
      </c>
      <c r="DU212" s="22">
        <f t="shared" si="320"/>
        <v>58310.076252500061</v>
      </c>
      <c r="DV212" s="32">
        <f t="shared" si="321"/>
        <v>3.1934721127005287E-2</v>
      </c>
      <c r="DW212" s="32">
        <f t="shared" si="322"/>
        <v>3.189331740978834E-2</v>
      </c>
      <c r="DX212" s="42"/>
      <c r="DY212" s="22">
        <v>1836624.5322525001</v>
      </c>
      <c r="DZ212" s="22">
        <v>8339.4560000000001</v>
      </c>
      <c r="EA212" s="22">
        <f t="shared" si="323"/>
        <v>1828285.0762525001</v>
      </c>
      <c r="EB212" s="26">
        <f t="shared" si="324"/>
        <v>342.01600000000053</v>
      </c>
      <c r="EC212" s="22">
        <v>210.07625250003767</v>
      </c>
      <c r="ED212" s="22">
        <f t="shared" si="325"/>
        <v>58652.092252500122</v>
      </c>
      <c r="EE212" s="22">
        <f t="shared" si="326"/>
        <v>58310.076252500061</v>
      </c>
      <c r="EF212" s="32">
        <f t="shared" si="327"/>
        <v>3.1934721127005287E-2</v>
      </c>
      <c r="EG212" s="32">
        <f t="shared" si="328"/>
        <v>3.189331740978834E-2</v>
      </c>
      <c r="EH212" s="42"/>
      <c r="EI212" s="45">
        <v>0</v>
      </c>
    </row>
    <row r="213" spans="1:139" x14ac:dyDescent="0.3">
      <c r="A213" s="20">
        <v>8912236</v>
      </c>
      <c r="B213" s="20" t="s">
        <v>140</v>
      </c>
      <c r="C213" s="21">
        <v>174</v>
      </c>
      <c r="D213" s="22">
        <v>805642.09522660216</v>
      </c>
      <c r="E213" s="22">
        <v>3665.7650000000003</v>
      </c>
      <c r="F213" s="22">
        <f t="shared" si="250"/>
        <v>801976.33022660215</v>
      </c>
      <c r="G213" s="11"/>
      <c r="H213" s="34">
        <v>174</v>
      </c>
      <c r="I213" s="22">
        <v>851077.42973166017</v>
      </c>
      <c r="J213" s="22">
        <v>3726.6943999999999</v>
      </c>
      <c r="K213" s="22">
        <f t="shared" si="251"/>
        <v>847350.73533166014</v>
      </c>
      <c r="L213" s="26">
        <f t="shared" si="252"/>
        <v>60.929399999999532</v>
      </c>
      <c r="M213" s="22">
        <v>0</v>
      </c>
      <c r="N213" s="22">
        <f t="shared" si="253"/>
        <v>45435.33450505801</v>
      </c>
      <c r="O213" s="22">
        <f t="shared" si="254"/>
        <v>45374.405105057987</v>
      </c>
      <c r="P213" s="32">
        <f t="shared" si="255"/>
        <v>5.3385664944003403E-2</v>
      </c>
      <c r="Q213" s="32">
        <f t="shared" si="256"/>
        <v>5.3548552226485135E-2</v>
      </c>
      <c r="R213" s="11"/>
      <c r="S213" s="22">
        <v>851077.42973166017</v>
      </c>
      <c r="T213" s="22">
        <v>3726.6943999999999</v>
      </c>
      <c r="U213" s="22">
        <f t="shared" si="257"/>
        <v>847350.73533166014</v>
      </c>
      <c r="V213" s="26">
        <f t="shared" si="258"/>
        <v>60.929399999999532</v>
      </c>
      <c r="W213" s="22">
        <v>0</v>
      </c>
      <c r="X213" s="22">
        <f t="shared" si="259"/>
        <v>45435.33450505801</v>
      </c>
      <c r="Y213" s="22">
        <f t="shared" si="260"/>
        <v>45374.405105057987</v>
      </c>
      <c r="Z213" s="32">
        <f t="shared" si="261"/>
        <v>5.3385664944003403E-2</v>
      </c>
      <c r="AA213" s="32">
        <f t="shared" si="262"/>
        <v>5.3548552226485135E-2</v>
      </c>
      <c r="AB213" s="42"/>
      <c r="AC213" s="22">
        <v>851077.42973166017</v>
      </c>
      <c r="AD213" s="22">
        <v>3726.6943999999999</v>
      </c>
      <c r="AE213" s="22">
        <f t="shared" si="263"/>
        <v>847350.73533166014</v>
      </c>
      <c r="AF213" s="26">
        <f t="shared" si="264"/>
        <v>60.929399999999532</v>
      </c>
      <c r="AG213" s="22">
        <v>0</v>
      </c>
      <c r="AH213" s="22">
        <f t="shared" si="265"/>
        <v>45435.33450505801</v>
      </c>
      <c r="AI213" s="22">
        <f t="shared" si="266"/>
        <v>45374.405105057987</v>
      </c>
      <c r="AJ213" s="32">
        <f t="shared" si="267"/>
        <v>5.3385664944003403E-2</v>
      </c>
      <c r="AK213" s="32">
        <f t="shared" si="268"/>
        <v>5.3548552226485135E-2</v>
      </c>
      <c r="AL213" s="11"/>
      <c r="AM213" s="22">
        <v>851077.42973166017</v>
      </c>
      <c r="AN213" s="22">
        <v>3726.6943999999999</v>
      </c>
      <c r="AO213" s="22">
        <f t="shared" si="269"/>
        <v>847350.73533166014</v>
      </c>
      <c r="AP213" s="26">
        <f t="shared" si="270"/>
        <v>60.929399999999532</v>
      </c>
      <c r="AQ213" s="22">
        <v>0</v>
      </c>
      <c r="AR213" s="22">
        <f t="shared" si="271"/>
        <v>45435.33450505801</v>
      </c>
      <c r="AS213" s="22">
        <f t="shared" si="272"/>
        <v>45374.405105057987</v>
      </c>
      <c r="AT213" s="32">
        <f t="shared" si="273"/>
        <v>5.3385664944003403E-2</v>
      </c>
      <c r="AU213" s="32">
        <f t="shared" si="274"/>
        <v>5.3548552226485135E-2</v>
      </c>
      <c r="AV213" s="42"/>
      <c r="AW213" s="22">
        <v>851077.42973166017</v>
      </c>
      <c r="AX213" s="22">
        <v>3726.6943999999999</v>
      </c>
      <c r="AY213" s="22">
        <f t="shared" si="275"/>
        <v>847350.73533166014</v>
      </c>
      <c r="AZ213" s="26">
        <f t="shared" si="276"/>
        <v>60.929399999999532</v>
      </c>
      <c r="BA213" s="22">
        <v>0</v>
      </c>
      <c r="BB213" s="22">
        <f t="shared" si="277"/>
        <v>45435.33450505801</v>
      </c>
      <c r="BC213" s="22">
        <f t="shared" si="278"/>
        <v>45374.405105057987</v>
      </c>
      <c r="BD213" s="32">
        <f t="shared" si="279"/>
        <v>5.3385664944003403E-2</v>
      </c>
      <c r="BE213" s="32">
        <f t="shared" si="280"/>
        <v>5.3548552226485135E-2</v>
      </c>
      <c r="BF213" s="11"/>
      <c r="BG213" s="22">
        <v>851077.42973166017</v>
      </c>
      <c r="BH213" s="22">
        <v>3726.6943999999999</v>
      </c>
      <c r="BI213" s="22">
        <f t="shared" si="281"/>
        <v>847350.73533166014</v>
      </c>
      <c r="BJ213" s="26">
        <f t="shared" si="282"/>
        <v>60.929399999999532</v>
      </c>
      <c r="BK213" s="22">
        <v>0</v>
      </c>
      <c r="BL213" s="22">
        <f t="shared" si="283"/>
        <v>45435.33450505801</v>
      </c>
      <c r="BM213" s="22">
        <f t="shared" si="284"/>
        <v>45374.405105057987</v>
      </c>
      <c r="BN213" s="32">
        <f t="shared" si="285"/>
        <v>5.3385664944003403E-2</v>
      </c>
      <c r="BO213" s="32">
        <f t="shared" si="286"/>
        <v>5.3548552226485135E-2</v>
      </c>
      <c r="BP213" s="42"/>
      <c r="BQ213" s="22">
        <v>847907.348</v>
      </c>
      <c r="BR213" s="22">
        <v>3726.6943999999999</v>
      </c>
      <c r="BS213" s="22">
        <f t="shared" si="287"/>
        <v>844180.65359999996</v>
      </c>
      <c r="BT213" s="26">
        <f t="shared" si="288"/>
        <v>60.929399999999532</v>
      </c>
      <c r="BU213" s="22">
        <v>0</v>
      </c>
      <c r="BV213" s="22">
        <f t="shared" si="289"/>
        <v>42265.252773397835</v>
      </c>
      <c r="BW213" s="22">
        <f t="shared" si="290"/>
        <v>42204.323373397812</v>
      </c>
      <c r="BX213" s="32">
        <f t="shared" si="291"/>
        <v>4.9846546174049475E-2</v>
      </c>
      <c r="BY213" s="32">
        <f t="shared" si="292"/>
        <v>4.9994421446899896E-2</v>
      </c>
      <c r="BZ213" s="42"/>
      <c r="CA213" s="22">
        <v>850353.34478957532</v>
      </c>
      <c r="CB213" s="22">
        <v>3726.6943999999999</v>
      </c>
      <c r="CC213" s="22">
        <f t="shared" si="293"/>
        <v>846626.65038957528</v>
      </c>
      <c r="CD213" s="26">
        <f t="shared" si="294"/>
        <v>60.929399999999532</v>
      </c>
      <c r="CE213" s="22">
        <v>0</v>
      </c>
      <c r="CF213" s="22">
        <f t="shared" si="295"/>
        <v>44711.249562973157</v>
      </c>
      <c r="CG213" s="22">
        <f t="shared" si="296"/>
        <v>44650.320162973134</v>
      </c>
      <c r="CH213" s="32">
        <f t="shared" si="297"/>
        <v>5.257961274208571E-2</v>
      </c>
      <c r="CI213" s="32">
        <f t="shared" si="298"/>
        <v>5.2739091242199013E-2</v>
      </c>
      <c r="CJ213" s="42"/>
      <c r="CK213" s="22">
        <v>849629.25984749035</v>
      </c>
      <c r="CL213" s="22">
        <v>3726.6943999999999</v>
      </c>
      <c r="CM213" s="22">
        <f t="shared" si="299"/>
        <v>845902.56544749031</v>
      </c>
      <c r="CN213" s="26">
        <f t="shared" si="300"/>
        <v>60.929399999999532</v>
      </c>
      <c r="CO213" s="22">
        <v>0</v>
      </c>
      <c r="CP213" s="22">
        <f t="shared" si="301"/>
        <v>43987.164620888187</v>
      </c>
      <c r="CQ213" s="22">
        <f t="shared" si="302"/>
        <v>43926.235220888164</v>
      </c>
      <c r="CR213" s="32">
        <f t="shared" si="303"/>
        <v>5.1772186646189593E-2</v>
      </c>
      <c r="CS213" s="32">
        <f t="shared" si="304"/>
        <v>5.1928244475356065E-2</v>
      </c>
      <c r="CT213" s="42"/>
      <c r="CU213" s="22">
        <v>851077.42973166017</v>
      </c>
      <c r="CV213" s="22">
        <v>3726.6943999999999</v>
      </c>
      <c r="CW213" s="22">
        <f t="shared" si="305"/>
        <v>847350.73533166014</v>
      </c>
      <c r="CX213" s="26">
        <f t="shared" si="306"/>
        <v>60.929399999999532</v>
      </c>
      <c r="CY213" s="22">
        <v>0</v>
      </c>
      <c r="CZ213" s="22">
        <f t="shared" si="307"/>
        <v>45435.33450505801</v>
      </c>
      <c r="DA213" s="22">
        <f t="shared" si="308"/>
        <v>45374.405105057987</v>
      </c>
      <c r="DB213" s="32">
        <f t="shared" si="309"/>
        <v>5.3385664944003403E-2</v>
      </c>
      <c r="DC213" s="32">
        <f t="shared" si="310"/>
        <v>5.3548552226485135E-2</v>
      </c>
      <c r="DD213" s="42"/>
      <c r="DE213" s="22">
        <v>851077.42973166017</v>
      </c>
      <c r="DF213" s="22">
        <v>3726.6943999999999</v>
      </c>
      <c r="DG213" s="22">
        <f t="shared" si="311"/>
        <v>847350.73533166014</v>
      </c>
      <c r="DH213" s="26">
        <f t="shared" si="312"/>
        <v>60.929399999999532</v>
      </c>
      <c r="DI213" s="22">
        <v>0</v>
      </c>
      <c r="DJ213" s="22">
        <f t="shared" si="313"/>
        <v>45435.33450505801</v>
      </c>
      <c r="DK213" s="22">
        <f t="shared" si="314"/>
        <v>45374.405105057987</v>
      </c>
      <c r="DL213" s="32">
        <f t="shared" si="315"/>
        <v>5.3385664944003403E-2</v>
      </c>
      <c r="DM213" s="32">
        <f t="shared" si="316"/>
        <v>5.3548552226485135E-2</v>
      </c>
      <c r="DN213" s="42"/>
      <c r="DO213" s="22">
        <v>851077.42973166017</v>
      </c>
      <c r="DP213" s="22">
        <v>3726.6943999999999</v>
      </c>
      <c r="DQ213" s="22">
        <f t="shared" si="317"/>
        <v>847350.73533166014</v>
      </c>
      <c r="DR213" s="26">
        <f t="shared" si="318"/>
        <v>60.929399999999532</v>
      </c>
      <c r="DS213" s="22">
        <v>0</v>
      </c>
      <c r="DT213" s="22">
        <f t="shared" si="319"/>
        <v>45435.33450505801</v>
      </c>
      <c r="DU213" s="22">
        <f t="shared" si="320"/>
        <v>45374.405105057987</v>
      </c>
      <c r="DV213" s="32">
        <f t="shared" si="321"/>
        <v>5.3385664944003403E-2</v>
      </c>
      <c r="DW213" s="32">
        <f t="shared" si="322"/>
        <v>5.3548552226485135E-2</v>
      </c>
      <c r="DX213" s="42"/>
      <c r="DY213" s="22">
        <v>851077.42973166017</v>
      </c>
      <c r="DZ213" s="22">
        <v>3726.6943999999999</v>
      </c>
      <c r="EA213" s="22">
        <f t="shared" si="323"/>
        <v>847350.73533166014</v>
      </c>
      <c r="EB213" s="26">
        <f t="shared" si="324"/>
        <v>60.929399999999532</v>
      </c>
      <c r="EC213" s="22">
        <v>0</v>
      </c>
      <c r="ED213" s="22">
        <f t="shared" si="325"/>
        <v>45435.33450505801</v>
      </c>
      <c r="EE213" s="22">
        <f t="shared" si="326"/>
        <v>45374.405105057987</v>
      </c>
      <c r="EF213" s="32">
        <f t="shared" si="327"/>
        <v>5.3385664944003403E-2</v>
      </c>
      <c r="EG213" s="32">
        <f t="shared" si="328"/>
        <v>5.3548552226485135E-2</v>
      </c>
      <c r="EH213" s="42"/>
      <c r="EI213" s="45">
        <v>0</v>
      </c>
    </row>
    <row r="214" spans="1:139" x14ac:dyDescent="0.3">
      <c r="A214" s="20">
        <v>8912244</v>
      </c>
      <c r="B214" s="20" t="s">
        <v>10</v>
      </c>
      <c r="C214" s="21">
        <v>213</v>
      </c>
      <c r="D214" s="22">
        <v>912137.58319999999</v>
      </c>
      <c r="E214" s="22">
        <v>3692.5832</v>
      </c>
      <c r="F214" s="22">
        <f t="shared" si="250"/>
        <v>908445</v>
      </c>
      <c r="G214" s="11"/>
      <c r="H214" s="34">
        <v>213</v>
      </c>
      <c r="I214" s="22">
        <v>941640.91599999997</v>
      </c>
      <c r="J214" s="22">
        <v>3375.9160000000002</v>
      </c>
      <c r="K214" s="22">
        <f t="shared" si="251"/>
        <v>938265</v>
      </c>
      <c r="L214" s="26">
        <f t="shared" si="252"/>
        <v>-316.66719999999987</v>
      </c>
      <c r="M214" s="22">
        <v>0</v>
      </c>
      <c r="N214" s="22">
        <f t="shared" si="253"/>
        <v>29503.332799999975</v>
      </c>
      <c r="O214" s="22">
        <f t="shared" si="254"/>
        <v>29820</v>
      </c>
      <c r="P214" s="32">
        <f t="shared" si="255"/>
        <v>3.1331829680179252E-2</v>
      </c>
      <c r="Q214" s="32">
        <f t="shared" si="256"/>
        <v>3.1782065834279227E-2</v>
      </c>
      <c r="R214" s="11"/>
      <c r="S214" s="22">
        <v>941640.91599999997</v>
      </c>
      <c r="T214" s="22">
        <v>3375.9160000000002</v>
      </c>
      <c r="U214" s="22">
        <f t="shared" si="257"/>
        <v>938265</v>
      </c>
      <c r="V214" s="26">
        <f t="shared" si="258"/>
        <v>-316.66719999999987</v>
      </c>
      <c r="W214" s="22">
        <v>0</v>
      </c>
      <c r="X214" s="22">
        <f t="shared" si="259"/>
        <v>29503.332799999975</v>
      </c>
      <c r="Y214" s="22">
        <f t="shared" si="260"/>
        <v>29820</v>
      </c>
      <c r="Z214" s="32">
        <f t="shared" si="261"/>
        <v>3.1331829680179252E-2</v>
      </c>
      <c r="AA214" s="32">
        <f t="shared" si="262"/>
        <v>3.1782065834279227E-2</v>
      </c>
      <c r="AB214" s="42"/>
      <c r="AC214" s="22">
        <v>941640.91599999997</v>
      </c>
      <c r="AD214" s="22">
        <v>3375.9160000000002</v>
      </c>
      <c r="AE214" s="22">
        <f t="shared" si="263"/>
        <v>938265</v>
      </c>
      <c r="AF214" s="26">
        <f t="shared" si="264"/>
        <v>-316.66719999999987</v>
      </c>
      <c r="AG214" s="22">
        <v>0</v>
      </c>
      <c r="AH214" s="22">
        <f t="shared" si="265"/>
        <v>29503.332799999975</v>
      </c>
      <c r="AI214" s="22">
        <f t="shared" si="266"/>
        <v>29820</v>
      </c>
      <c r="AJ214" s="32">
        <f t="shared" si="267"/>
        <v>3.1331829680179252E-2</v>
      </c>
      <c r="AK214" s="32">
        <f t="shared" si="268"/>
        <v>3.1782065834279227E-2</v>
      </c>
      <c r="AL214" s="11"/>
      <c r="AM214" s="22">
        <v>941640.91599999997</v>
      </c>
      <c r="AN214" s="22">
        <v>3375.9160000000002</v>
      </c>
      <c r="AO214" s="22">
        <f t="shared" si="269"/>
        <v>938265</v>
      </c>
      <c r="AP214" s="26">
        <f t="shared" si="270"/>
        <v>-316.66719999999987</v>
      </c>
      <c r="AQ214" s="22">
        <v>0</v>
      </c>
      <c r="AR214" s="22">
        <f t="shared" si="271"/>
        <v>29503.332799999975</v>
      </c>
      <c r="AS214" s="22">
        <f t="shared" si="272"/>
        <v>29820</v>
      </c>
      <c r="AT214" s="32">
        <f t="shared" si="273"/>
        <v>3.1331829680179252E-2</v>
      </c>
      <c r="AU214" s="32">
        <f t="shared" si="274"/>
        <v>3.1782065834279227E-2</v>
      </c>
      <c r="AV214" s="42"/>
      <c r="AW214" s="22">
        <v>941640.91599999997</v>
      </c>
      <c r="AX214" s="22">
        <v>3375.9160000000002</v>
      </c>
      <c r="AY214" s="22">
        <f t="shared" si="275"/>
        <v>938265</v>
      </c>
      <c r="AZ214" s="26">
        <f t="shared" si="276"/>
        <v>-316.66719999999987</v>
      </c>
      <c r="BA214" s="22">
        <v>0</v>
      </c>
      <c r="BB214" s="22">
        <f t="shared" si="277"/>
        <v>29503.332799999975</v>
      </c>
      <c r="BC214" s="22">
        <f t="shared" si="278"/>
        <v>29820</v>
      </c>
      <c r="BD214" s="32">
        <f t="shared" si="279"/>
        <v>3.1331829680179252E-2</v>
      </c>
      <c r="BE214" s="32">
        <f t="shared" si="280"/>
        <v>3.1782065834279227E-2</v>
      </c>
      <c r="BF214" s="11"/>
      <c r="BG214" s="22">
        <v>941640.91599999997</v>
      </c>
      <c r="BH214" s="22">
        <v>3375.9160000000002</v>
      </c>
      <c r="BI214" s="22">
        <f t="shared" si="281"/>
        <v>938265</v>
      </c>
      <c r="BJ214" s="26">
        <f t="shared" si="282"/>
        <v>-316.66719999999987</v>
      </c>
      <c r="BK214" s="22">
        <v>0</v>
      </c>
      <c r="BL214" s="22">
        <f t="shared" si="283"/>
        <v>29503.332799999975</v>
      </c>
      <c r="BM214" s="22">
        <f t="shared" si="284"/>
        <v>29820</v>
      </c>
      <c r="BN214" s="32">
        <f t="shared" si="285"/>
        <v>3.1331829680179252E-2</v>
      </c>
      <c r="BO214" s="32">
        <f t="shared" si="286"/>
        <v>3.1782065834279227E-2</v>
      </c>
      <c r="BP214" s="42"/>
      <c r="BQ214" s="22">
        <v>941640.91599999997</v>
      </c>
      <c r="BR214" s="22">
        <v>3375.9160000000002</v>
      </c>
      <c r="BS214" s="22">
        <f t="shared" si="287"/>
        <v>938265</v>
      </c>
      <c r="BT214" s="26">
        <f t="shared" si="288"/>
        <v>-316.66719999999987</v>
      </c>
      <c r="BU214" s="22">
        <v>0</v>
      </c>
      <c r="BV214" s="22">
        <f t="shared" si="289"/>
        <v>29503.332799999975</v>
      </c>
      <c r="BW214" s="22">
        <f t="shared" si="290"/>
        <v>29820</v>
      </c>
      <c r="BX214" s="32">
        <f t="shared" si="291"/>
        <v>3.1331829680179252E-2</v>
      </c>
      <c r="BY214" s="32">
        <f t="shared" si="292"/>
        <v>3.1782065834279227E-2</v>
      </c>
      <c r="BZ214" s="42"/>
      <c r="CA214" s="22">
        <v>941640.91599999997</v>
      </c>
      <c r="CB214" s="22">
        <v>3375.9160000000002</v>
      </c>
      <c r="CC214" s="22">
        <f t="shared" si="293"/>
        <v>938265</v>
      </c>
      <c r="CD214" s="26">
        <f t="shared" si="294"/>
        <v>-316.66719999999987</v>
      </c>
      <c r="CE214" s="22">
        <v>0</v>
      </c>
      <c r="CF214" s="22">
        <f t="shared" si="295"/>
        <v>29503.332799999975</v>
      </c>
      <c r="CG214" s="22">
        <f t="shared" si="296"/>
        <v>29820</v>
      </c>
      <c r="CH214" s="32">
        <f t="shared" si="297"/>
        <v>3.1331829680179252E-2</v>
      </c>
      <c r="CI214" s="32">
        <f t="shared" si="298"/>
        <v>3.1782065834279227E-2</v>
      </c>
      <c r="CJ214" s="42"/>
      <c r="CK214" s="22">
        <v>941640.91599999997</v>
      </c>
      <c r="CL214" s="22">
        <v>3375.9160000000002</v>
      </c>
      <c r="CM214" s="22">
        <f t="shared" si="299"/>
        <v>938265</v>
      </c>
      <c r="CN214" s="26">
        <f t="shared" si="300"/>
        <v>-316.66719999999987</v>
      </c>
      <c r="CO214" s="22">
        <v>0</v>
      </c>
      <c r="CP214" s="22">
        <f t="shared" si="301"/>
        <v>29503.332799999975</v>
      </c>
      <c r="CQ214" s="22">
        <f t="shared" si="302"/>
        <v>29820</v>
      </c>
      <c r="CR214" s="32">
        <f t="shared" si="303"/>
        <v>3.1331829680179252E-2</v>
      </c>
      <c r="CS214" s="32">
        <f t="shared" si="304"/>
        <v>3.1782065834279227E-2</v>
      </c>
      <c r="CT214" s="42"/>
      <c r="CU214" s="22">
        <v>941640.91599999997</v>
      </c>
      <c r="CV214" s="22">
        <v>3375.9160000000002</v>
      </c>
      <c r="CW214" s="22">
        <f t="shared" si="305"/>
        <v>938265</v>
      </c>
      <c r="CX214" s="26">
        <f t="shared" si="306"/>
        <v>-316.66719999999987</v>
      </c>
      <c r="CY214" s="22">
        <v>0</v>
      </c>
      <c r="CZ214" s="22">
        <f t="shared" si="307"/>
        <v>29503.332799999975</v>
      </c>
      <c r="DA214" s="22">
        <f t="shared" si="308"/>
        <v>29820</v>
      </c>
      <c r="DB214" s="32">
        <f t="shared" si="309"/>
        <v>3.1331829680179252E-2</v>
      </c>
      <c r="DC214" s="32">
        <f t="shared" si="310"/>
        <v>3.1782065834279227E-2</v>
      </c>
      <c r="DD214" s="42"/>
      <c r="DE214" s="22">
        <v>941640.91599999997</v>
      </c>
      <c r="DF214" s="22">
        <v>3375.9160000000002</v>
      </c>
      <c r="DG214" s="22">
        <f t="shared" si="311"/>
        <v>938265</v>
      </c>
      <c r="DH214" s="26">
        <f t="shared" si="312"/>
        <v>-316.66719999999987</v>
      </c>
      <c r="DI214" s="22">
        <v>0</v>
      </c>
      <c r="DJ214" s="22">
        <f t="shared" si="313"/>
        <v>29503.332799999975</v>
      </c>
      <c r="DK214" s="22">
        <f t="shared" si="314"/>
        <v>29820</v>
      </c>
      <c r="DL214" s="32">
        <f t="shared" si="315"/>
        <v>3.1331829680179252E-2</v>
      </c>
      <c r="DM214" s="32">
        <f t="shared" si="316"/>
        <v>3.1782065834279227E-2</v>
      </c>
      <c r="DN214" s="42"/>
      <c r="DO214" s="22">
        <v>941640.91599999997</v>
      </c>
      <c r="DP214" s="22">
        <v>3375.9160000000002</v>
      </c>
      <c r="DQ214" s="22">
        <f t="shared" si="317"/>
        <v>938265</v>
      </c>
      <c r="DR214" s="26">
        <f t="shared" si="318"/>
        <v>-316.66719999999987</v>
      </c>
      <c r="DS214" s="22">
        <v>0</v>
      </c>
      <c r="DT214" s="22">
        <f t="shared" si="319"/>
        <v>29503.332799999975</v>
      </c>
      <c r="DU214" s="22">
        <f t="shared" si="320"/>
        <v>29820</v>
      </c>
      <c r="DV214" s="32">
        <f t="shared" si="321"/>
        <v>3.1331829680179252E-2</v>
      </c>
      <c r="DW214" s="32">
        <f t="shared" si="322"/>
        <v>3.1782065834279227E-2</v>
      </c>
      <c r="DX214" s="42"/>
      <c r="DY214" s="22">
        <v>941640.91599999997</v>
      </c>
      <c r="DZ214" s="22">
        <v>3375.9160000000002</v>
      </c>
      <c r="EA214" s="22">
        <f t="shared" si="323"/>
        <v>938265</v>
      </c>
      <c r="EB214" s="26">
        <f t="shared" si="324"/>
        <v>-316.66719999999987</v>
      </c>
      <c r="EC214" s="22">
        <v>0</v>
      </c>
      <c r="ED214" s="22">
        <f t="shared" si="325"/>
        <v>29503.332799999975</v>
      </c>
      <c r="EE214" s="22">
        <f t="shared" si="326"/>
        <v>29820</v>
      </c>
      <c r="EF214" s="32">
        <f t="shared" si="327"/>
        <v>3.1331829680179252E-2</v>
      </c>
      <c r="EG214" s="32">
        <f t="shared" si="328"/>
        <v>3.1782065834279227E-2</v>
      </c>
      <c r="EH214" s="42"/>
      <c r="EI214" s="45">
        <v>0</v>
      </c>
    </row>
    <row r="215" spans="1:139" x14ac:dyDescent="0.3">
      <c r="A215" s="20">
        <v>8912247</v>
      </c>
      <c r="B215" s="20" t="s">
        <v>11</v>
      </c>
      <c r="C215" s="21">
        <v>237</v>
      </c>
      <c r="D215" s="22">
        <v>1019885.9928650426</v>
      </c>
      <c r="E215" s="22">
        <v>3074.0160000000001</v>
      </c>
      <c r="F215" s="22">
        <f t="shared" si="250"/>
        <v>1016811.9768650427</v>
      </c>
      <c r="G215" s="11"/>
      <c r="H215" s="34">
        <v>237</v>
      </c>
      <c r="I215" s="22">
        <v>1076004.7476683762</v>
      </c>
      <c r="J215" s="22">
        <v>3205.4784</v>
      </c>
      <c r="K215" s="22">
        <f t="shared" si="251"/>
        <v>1072799.2692683763</v>
      </c>
      <c r="L215" s="26">
        <f t="shared" si="252"/>
        <v>131.46239999999989</v>
      </c>
      <c r="M215" s="22">
        <v>0</v>
      </c>
      <c r="N215" s="22">
        <f t="shared" si="253"/>
        <v>56118.754803333548</v>
      </c>
      <c r="O215" s="22">
        <f t="shared" si="254"/>
        <v>55987.292403333588</v>
      </c>
      <c r="P215" s="32">
        <f t="shared" si="255"/>
        <v>5.2154746459008472E-2</v>
      </c>
      <c r="Q215" s="32">
        <f t="shared" si="256"/>
        <v>5.2188041143536194E-2</v>
      </c>
      <c r="R215" s="11"/>
      <c r="S215" s="22">
        <v>1076004.7476683762</v>
      </c>
      <c r="T215" s="22">
        <v>3205.4784</v>
      </c>
      <c r="U215" s="22">
        <f t="shared" si="257"/>
        <v>1072799.2692683763</v>
      </c>
      <c r="V215" s="26">
        <f t="shared" si="258"/>
        <v>131.46239999999989</v>
      </c>
      <c r="W215" s="22">
        <v>0</v>
      </c>
      <c r="X215" s="22">
        <f t="shared" si="259"/>
        <v>56118.754803333548</v>
      </c>
      <c r="Y215" s="22">
        <f t="shared" si="260"/>
        <v>55987.292403333588</v>
      </c>
      <c r="Z215" s="32">
        <f t="shared" si="261"/>
        <v>5.2154746459008472E-2</v>
      </c>
      <c r="AA215" s="32">
        <f t="shared" si="262"/>
        <v>5.2188041143536194E-2</v>
      </c>
      <c r="AB215" s="42"/>
      <c r="AC215" s="22">
        <v>1076004.7476683762</v>
      </c>
      <c r="AD215" s="22">
        <v>3205.4784</v>
      </c>
      <c r="AE215" s="22">
        <f t="shared" si="263"/>
        <v>1072799.2692683763</v>
      </c>
      <c r="AF215" s="26">
        <f t="shared" si="264"/>
        <v>131.46239999999989</v>
      </c>
      <c r="AG215" s="22">
        <v>0</v>
      </c>
      <c r="AH215" s="22">
        <f t="shared" si="265"/>
        <v>56118.754803333548</v>
      </c>
      <c r="AI215" s="22">
        <f t="shared" si="266"/>
        <v>55987.292403333588</v>
      </c>
      <c r="AJ215" s="32">
        <f t="shared" si="267"/>
        <v>5.2154746459008472E-2</v>
      </c>
      <c r="AK215" s="32">
        <f t="shared" si="268"/>
        <v>5.2188041143536194E-2</v>
      </c>
      <c r="AL215" s="11"/>
      <c r="AM215" s="22">
        <v>1076004.7476683762</v>
      </c>
      <c r="AN215" s="22">
        <v>3205.4784</v>
      </c>
      <c r="AO215" s="22">
        <f t="shared" si="269"/>
        <v>1072799.2692683763</v>
      </c>
      <c r="AP215" s="26">
        <f t="shared" si="270"/>
        <v>131.46239999999989</v>
      </c>
      <c r="AQ215" s="22">
        <v>0</v>
      </c>
      <c r="AR215" s="22">
        <f t="shared" si="271"/>
        <v>56118.754803333548</v>
      </c>
      <c r="AS215" s="22">
        <f t="shared" si="272"/>
        <v>55987.292403333588</v>
      </c>
      <c r="AT215" s="32">
        <f t="shared" si="273"/>
        <v>5.2154746459008472E-2</v>
      </c>
      <c r="AU215" s="32">
        <f t="shared" si="274"/>
        <v>5.2188041143536194E-2</v>
      </c>
      <c r="AV215" s="42"/>
      <c r="AW215" s="22">
        <v>1076004.7476683762</v>
      </c>
      <c r="AX215" s="22">
        <v>3205.4784</v>
      </c>
      <c r="AY215" s="22">
        <f t="shared" si="275"/>
        <v>1072799.2692683763</v>
      </c>
      <c r="AZ215" s="26">
        <f t="shared" si="276"/>
        <v>131.46239999999989</v>
      </c>
      <c r="BA215" s="22">
        <v>0</v>
      </c>
      <c r="BB215" s="22">
        <f t="shared" si="277"/>
        <v>56118.754803333548</v>
      </c>
      <c r="BC215" s="22">
        <f t="shared" si="278"/>
        <v>55987.292403333588</v>
      </c>
      <c r="BD215" s="32">
        <f t="shared" si="279"/>
        <v>5.2154746459008472E-2</v>
      </c>
      <c r="BE215" s="32">
        <f t="shared" si="280"/>
        <v>5.2188041143536194E-2</v>
      </c>
      <c r="BF215" s="11"/>
      <c r="BG215" s="22">
        <v>1076004.7476683762</v>
      </c>
      <c r="BH215" s="22">
        <v>3205.4784</v>
      </c>
      <c r="BI215" s="22">
        <f t="shared" si="281"/>
        <v>1072799.2692683763</v>
      </c>
      <c r="BJ215" s="26">
        <f t="shared" si="282"/>
        <v>131.46239999999989</v>
      </c>
      <c r="BK215" s="22">
        <v>0</v>
      </c>
      <c r="BL215" s="22">
        <f t="shared" si="283"/>
        <v>56118.754803333548</v>
      </c>
      <c r="BM215" s="22">
        <f t="shared" si="284"/>
        <v>55987.292403333588</v>
      </c>
      <c r="BN215" s="32">
        <f t="shared" si="285"/>
        <v>5.2154746459008472E-2</v>
      </c>
      <c r="BO215" s="32">
        <f t="shared" si="286"/>
        <v>5.2188041143536194E-2</v>
      </c>
      <c r="BP215" s="42"/>
      <c r="BQ215" s="22">
        <v>1072558.8278068376</v>
      </c>
      <c r="BR215" s="22">
        <v>3205.4784</v>
      </c>
      <c r="BS215" s="22">
        <f t="shared" si="287"/>
        <v>1069353.3494068377</v>
      </c>
      <c r="BT215" s="26">
        <f t="shared" si="288"/>
        <v>131.46239999999989</v>
      </c>
      <c r="BU215" s="22">
        <v>0</v>
      </c>
      <c r="BV215" s="22">
        <f t="shared" si="289"/>
        <v>52672.834941794979</v>
      </c>
      <c r="BW215" s="22">
        <f t="shared" si="290"/>
        <v>52541.372541795019</v>
      </c>
      <c r="BX215" s="32">
        <f t="shared" si="291"/>
        <v>4.910950670137143E-2</v>
      </c>
      <c r="BY215" s="32">
        <f t="shared" si="292"/>
        <v>4.9133780308388546E-2</v>
      </c>
      <c r="BZ215" s="42"/>
      <c r="CA215" s="22">
        <v>1075140.4570700857</v>
      </c>
      <c r="CB215" s="22">
        <v>3205.4784</v>
      </c>
      <c r="CC215" s="22">
        <f t="shared" si="293"/>
        <v>1071934.9786700858</v>
      </c>
      <c r="CD215" s="26">
        <f t="shared" si="294"/>
        <v>131.46239999999989</v>
      </c>
      <c r="CE215" s="22">
        <v>0</v>
      </c>
      <c r="CF215" s="22">
        <f t="shared" si="295"/>
        <v>55254.464205043041</v>
      </c>
      <c r="CG215" s="22">
        <f t="shared" si="296"/>
        <v>55123.001805043081</v>
      </c>
      <c r="CH215" s="32">
        <f t="shared" si="297"/>
        <v>5.1392786720741122E-2</v>
      </c>
      <c r="CI215" s="32">
        <f t="shared" si="298"/>
        <v>5.1423829711604675E-2</v>
      </c>
      <c r="CJ215" s="42"/>
      <c r="CK215" s="22">
        <v>1074276.1664717949</v>
      </c>
      <c r="CL215" s="22">
        <v>3205.4784</v>
      </c>
      <c r="CM215" s="22">
        <f t="shared" si="299"/>
        <v>1071070.688071795</v>
      </c>
      <c r="CN215" s="26">
        <f t="shared" si="300"/>
        <v>131.46239999999989</v>
      </c>
      <c r="CO215" s="22">
        <v>0</v>
      </c>
      <c r="CP215" s="22">
        <f t="shared" si="301"/>
        <v>54390.173606752302</v>
      </c>
      <c r="CQ215" s="22">
        <f t="shared" si="302"/>
        <v>54258.711206752341</v>
      </c>
      <c r="CR215" s="32">
        <f t="shared" si="303"/>
        <v>5.0629600939006134E-2</v>
      </c>
      <c r="CS215" s="32">
        <f t="shared" si="304"/>
        <v>5.0658384932960952E-2</v>
      </c>
      <c r="CT215" s="42"/>
      <c r="CU215" s="22">
        <v>1076004.7476683762</v>
      </c>
      <c r="CV215" s="22">
        <v>3205.4784</v>
      </c>
      <c r="CW215" s="22">
        <f t="shared" si="305"/>
        <v>1072799.2692683763</v>
      </c>
      <c r="CX215" s="26">
        <f t="shared" si="306"/>
        <v>131.46239999999989</v>
      </c>
      <c r="CY215" s="22">
        <v>0</v>
      </c>
      <c r="CZ215" s="22">
        <f t="shared" si="307"/>
        <v>56118.754803333548</v>
      </c>
      <c r="DA215" s="22">
        <f t="shared" si="308"/>
        <v>55987.292403333588</v>
      </c>
      <c r="DB215" s="32">
        <f t="shared" si="309"/>
        <v>5.2154746459008472E-2</v>
      </c>
      <c r="DC215" s="32">
        <f t="shared" si="310"/>
        <v>5.2188041143536194E-2</v>
      </c>
      <c r="DD215" s="42"/>
      <c r="DE215" s="22">
        <v>1076004.7476683762</v>
      </c>
      <c r="DF215" s="22">
        <v>3205.4784</v>
      </c>
      <c r="DG215" s="22">
        <f t="shared" si="311"/>
        <v>1072799.2692683763</v>
      </c>
      <c r="DH215" s="26">
        <f t="shared" si="312"/>
        <v>131.46239999999989</v>
      </c>
      <c r="DI215" s="22">
        <v>0</v>
      </c>
      <c r="DJ215" s="22">
        <f t="shared" si="313"/>
        <v>56118.754803333548</v>
      </c>
      <c r="DK215" s="22">
        <f t="shared" si="314"/>
        <v>55987.292403333588</v>
      </c>
      <c r="DL215" s="32">
        <f t="shared" si="315"/>
        <v>5.2154746459008472E-2</v>
      </c>
      <c r="DM215" s="32">
        <f t="shared" si="316"/>
        <v>5.2188041143536194E-2</v>
      </c>
      <c r="DN215" s="42"/>
      <c r="DO215" s="22">
        <v>1076004.7476683762</v>
      </c>
      <c r="DP215" s="22">
        <v>3205.4784</v>
      </c>
      <c r="DQ215" s="22">
        <f t="shared" si="317"/>
        <v>1072799.2692683763</v>
      </c>
      <c r="DR215" s="26">
        <f t="shared" si="318"/>
        <v>131.46239999999989</v>
      </c>
      <c r="DS215" s="22">
        <v>0</v>
      </c>
      <c r="DT215" s="22">
        <f t="shared" si="319"/>
        <v>56118.754803333548</v>
      </c>
      <c r="DU215" s="22">
        <f t="shared" si="320"/>
        <v>55987.292403333588</v>
      </c>
      <c r="DV215" s="32">
        <f t="shared" si="321"/>
        <v>5.2154746459008472E-2</v>
      </c>
      <c r="DW215" s="32">
        <f t="shared" si="322"/>
        <v>5.2188041143536194E-2</v>
      </c>
      <c r="DX215" s="42"/>
      <c r="DY215" s="22">
        <v>1076004.7476683762</v>
      </c>
      <c r="DZ215" s="22">
        <v>3205.4784</v>
      </c>
      <c r="EA215" s="22">
        <f t="shared" si="323"/>
        <v>1072799.2692683763</v>
      </c>
      <c r="EB215" s="26">
        <f t="shared" si="324"/>
        <v>131.46239999999989</v>
      </c>
      <c r="EC215" s="22">
        <v>0</v>
      </c>
      <c r="ED215" s="22">
        <f t="shared" si="325"/>
        <v>56118.754803333548</v>
      </c>
      <c r="EE215" s="22">
        <f t="shared" si="326"/>
        <v>55987.292403333588</v>
      </c>
      <c r="EF215" s="32">
        <f t="shared" si="327"/>
        <v>5.2154746459008472E-2</v>
      </c>
      <c r="EG215" s="32">
        <f t="shared" si="328"/>
        <v>5.2188041143536194E-2</v>
      </c>
      <c r="EH215" s="42"/>
      <c r="EI215" s="45">
        <v>0</v>
      </c>
    </row>
    <row r="216" spans="1:139" x14ac:dyDescent="0.3">
      <c r="A216" s="20">
        <v>8912274</v>
      </c>
      <c r="B216" s="20" t="s">
        <v>179</v>
      </c>
      <c r="C216" s="21">
        <v>363</v>
      </c>
      <c r="D216" s="22">
        <v>1625000.2316373428</v>
      </c>
      <c r="E216" s="22">
        <v>6706.3368000000009</v>
      </c>
      <c r="F216" s="22">
        <f t="shared" si="250"/>
        <v>1618293.8948373429</v>
      </c>
      <c r="G216" s="11"/>
      <c r="H216" s="34">
        <v>363</v>
      </c>
      <c r="I216" s="22">
        <v>1713823.1232938864</v>
      </c>
      <c r="J216" s="22">
        <v>5577.0111999999999</v>
      </c>
      <c r="K216" s="22">
        <f t="shared" si="251"/>
        <v>1708246.1120938864</v>
      </c>
      <c r="L216" s="26">
        <f t="shared" si="252"/>
        <v>-1129.325600000001</v>
      </c>
      <c r="M216" s="22">
        <v>0</v>
      </c>
      <c r="N216" s="22">
        <f t="shared" si="253"/>
        <v>88822.891656543594</v>
      </c>
      <c r="O216" s="22">
        <f t="shared" si="254"/>
        <v>89952.217256543459</v>
      </c>
      <c r="P216" s="32">
        <f t="shared" si="255"/>
        <v>5.1827338801352048E-2</v>
      </c>
      <c r="Q216" s="32">
        <f t="shared" si="256"/>
        <v>5.2657644949230607E-2</v>
      </c>
      <c r="R216" s="11"/>
      <c r="S216" s="22">
        <v>1713823.1232938864</v>
      </c>
      <c r="T216" s="22">
        <v>5577.0111999999999</v>
      </c>
      <c r="U216" s="22">
        <f t="shared" si="257"/>
        <v>1708246.1120938864</v>
      </c>
      <c r="V216" s="26">
        <f t="shared" si="258"/>
        <v>-1129.325600000001</v>
      </c>
      <c r="W216" s="22">
        <v>0</v>
      </c>
      <c r="X216" s="22">
        <f t="shared" si="259"/>
        <v>88822.891656543594</v>
      </c>
      <c r="Y216" s="22">
        <f t="shared" si="260"/>
        <v>89952.217256543459</v>
      </c>
      <c r="Z216" s="32">
        <f t="shared" si="261"/>
        <v>5.1827338801352048E-2</v>
      </c>
      <c r="AA216" s="32">
        <f t="shared" si="262"/>
        <v>5.2657644949230607E-2</v>
      </c>
      <c r="AB216" s="42"/>
      <c r="AC216" s="22">
        <v>1713823.1232938864</v>
      </c>
      <c r="AD216" s="22">
        <v>5577.0111999999999</v>
      </c>
      <c r="AE216" s="22">
        <f t="shared" si="263"/>
        <v>1708246.1120938864</v>
      </c>
      <c r="AF216" s="26">
        <f t="shared" si="264"/>
        <v>-1129.325600000001</v>
      </c>
      <c r="AG216" s="22">
        <v>0</v>
      </c>
      <c r="AH216" s="22">
        <f t="shared" si="265"/>
        <v>88822.891656543594</v>
      </c>
      <c r="AI216" s="22">
        <f t="shared" si="266"/>
        <v>89952.217256543459</v>
      </c>
      <c r="AJ216" s="32">
        <f t="shared" si="267"/>
        <v>5.1827338801352048E-2</v>
      </c>
      <c r="AK216" s="32">
        <f t="shared" si="268"/>
        <v>5.2657644949230607E-2</v>
      </c>
      <c r="AL216" s="11"/>
      <c r="AM216" s="22">
        <v>1713823.1232938864</v>
      </c>
      <c r="AN216" s="22">
        <v>5577.0111999999999</v>
      </c>
      <c r="AO216" s="22">
        <f t="shared" si="269"/>
        <v>1708246.1120938864</v>
      </c>
      <c r="AP216" s="26">
        <f t="shared" si="270"/>
        <v>-1129.325600000001</v>
      </c>
      <c r="AQ216" s="22">
        <v>0</v>
      </c>
      <c r="AR216" s="22">
        <f t="shared" si="271"/>
        <v>88822.891656543594</v>
      </c>
      <c r="AS216" s="22">
        <f t="shared" si="272"/>
        <v>89952.217256543459</v>
      </c>
      <c r="AT216" s="32">
        <f t="shared" si="273"/>
        <v>5.1827338801352048E-2</v>
      </c>
      <c r="AU216" s="32">
        <f t="shared" si="274"/>
        <v>5.2657644949230607E-2</v>
      </c>
      <c r="AV216" s="42"/>
      <c r="AW216" s="22">
        <v>1713823.1232938864</v>
      </c>
      <c r="AX216" s="22">
        <v>5577.0111999999999</v>
      </c>
      <c r="AY216" s="22">
        <f t="shared" si="275"/>
        <v>1708246.1120938864</v>
      </c>
      <c r="AZ216" s="26">
        <f t="shared" si="276"/>
        <v>-1129.325600000001</v>
      </c>
      <c r="BA216" s="22">
        <v>0</v>
      </c>
      <c r="BB216" s="22">
        <f t="shared" si="277"/>
        <v>88822.891656543594</v>
      </c>
      <c r="BC216" s="22">
        <f t="shared" si="278"/>
        <v>89952.217256543459</v>
      </c>
      <c r="BD216" s="32">
        <f t="shared" si="279"/>
        <v>5.1827338801352048E-2</v>
      </c>
      <c r="BE216" s="32">
        <f t="shared" si="280"/>
        <v>5.2657644949230607E-2</v>
      </c>
      <c r="BF216" s="11"/>
      <c r="BG216" s="22">
        <v>1713823.1232938864</v>
      </c>
      <c r="BH216" s="22">
        <v>5577.0111999999999</v>
      </c>
      <c r="BI216" s="22">
        <f t="shared" si="281"/>
        <v>1708246.1120938864</v>
      </c>
      <c r="BJ216" s="26">
        <f t="shared" si="282"/>
        <v>-1129.325600000001</v>
      </c>
      <c r="BK216" s="22">
        <v>0</v>
      </c>
      <c r="BL216" s="22">
        <f t="shared" si="283"/>
        <v>88822.891656543594</v>
      </c>
      <c r="BM216" s="22">
        <f t="shared" si="284"/>
        <v>89952.217256543459</v>
      </c>
      <c r="BN216" s="32">
        <f t="shared" si="285"/>
        <v>5.1827338801352048E-2</v>
      </c>
      <c r="BO216" s="32">
        <f t="shared" si="286"/>
        <v>5.2657644949230607E-2</v>
      </c>
      <c r="BP216" s="42"/>
      <c r="BQ216" s="22">
        <v>1705212.4310593349</v>
      </c>
      <c r="BR216" s="22">
        <v>5577.0111999999999</v>
      </c>
      <c r="BS216" s="22">
        <f t="shared" si="287"/>
        <v>1699635.4198593348</v>
      </c>
      <c r="BT216" s="26">
        <f t="shared" si="288"/>
        <v>-1129.325600000001</v>
      </c>
      <c r="BU216" s="22">
        <v>0</v>
      </c>
      <c r="BV216" s="22">
        <f t="shared" si="289"/>
        <v>80212.19942199206</v>
      </c>
      <c r="BW216" s="22">
        <f t="shared" si="290"/>
        <v>81341.525021991925</v>
      </c>
      <c r="BX216" s="32">
        <f t="shared" si="291"/>
        <v>4.7039417471383058E-2</v>
      </c>
      <c r="BY216" s="32">
        <f t="shared" si="292"/>
        <v>4.7858219516703125E-2</v>
      </c>
      <c r="BZ216" s="42"/>
      <c r="CA216" s="22">
        <v>1712003.5570169901</v>
      </c>
      <c r="CB216" s="22">
        <v>5577.0111999999999</v>
      </c>
      <c r="CC216" s="22">
        <f t="shared" si="293"/>
        <v>1706426.5458169901</v>
      </c>
      <c r="CD216" s="26">
        <f t="shared" si="294"/>
        <v>-1129.325600000001</v>
      </c>
      <c r="CE216" s="22">
        <v>0</v>
      </c>
      <c r="CF216" s="22">
        <f t="shared" si="295"/>
        <v>87003.325379647315</v>
      </c>
      <c r="CG216" s="22">
        <f t="shared" si="296"/>
        <v>88132.65097964718</v>
      </c>
      <c r="CH216" s="32">
        <f t="shared" si="297"/>
        <v>5.0819593816290115E-2</v>
      </c>
      <c r="CI216" s="32">
        <f t="shared" si="298"/>
        <v>5.1647491769094396E-2</v>
      </c>
      <c r="CJ216" s="42"/>
      <c r="CK216" s="22">
        <v>1710183.9907400939</v>
      </c>
      <c r="CL216" s="22">
        <v>5577.0111999999999</v>
      </c>
      <c r="CM216" s="22">
        <f t="shared" si="299"/>
        <v>1704606.9795400938</v>
      </c>
      <c r="CN216" s="26">
        <f t="shared" si="300"/>
        <v>-1129.325600000001</v>
      </c>
      <c r="CO216" s="22">
        <v>0</v>
      </c>
      <c r="CP216" s="22">
        <f t="shared" si="301"/>
        <v>85183.759102751035</v>
      </c>
      <c r="CQ216" s="22">
        <f t="shared" si="302"/>
        <v>86313.084702750901</v>
      </c>
      <c r="CR216" s="32">
        <f t="shared" si="303"/>
        <v>4.9809704431794603E-2</v>
      </c>
      <c r="CS216" s="32">
        <f t="shared" si="304"/>
        <v>5.0635182032422711E-2</v>
      </c>
      <c r="CT216" s="42"/>
      <c r="CU216" s="22">
        <v>1713823.1232938864</v>
      </c>
      <c r="CV216" s="22">
        <v>5577.0111999999999</v>
      </c>
      <c r="CW216" s="22">
        <f t="shared" si="305"/>
        <v>1708246.1120938864</v>
      </c>
      <c r="CX216" s="26">
        <f t="shared" si="306"/>
        <v>-1129.325600000001</v>
      </c>
      <c r="CY216" s="22">
        <v>0</v>
      </c>
      <c r="CZ216" s="22">
        <f t="shared" si="307"/>
        <v>88822.891656543594</v>
      </c>
      <c r="DA216" s="22">
        <f t="shared" si="308"/>
        <v>89952.217256543459</v>
      </c>
      <c r="DB216" s="32">
        <f t="shared" si="309"/>
        <v>5.1827338801352048E-2</v>
      </c>
      <c r="DC216" s="32">
        <f t="shared" si="310"/>
        <v>5.2657644949230607E-2</v>
      </c>
      <c r="DD216" s="42"/>
      <c r="DE216" s="22">
        <v>1713823.1232938864</v>
      </c>
      <c r="DF216" s="22">
        <v>5577.0111999999999</v>
      </c>
      <c r="DG216" s="22">
        <f t="shared" si="311"/>
        <v>1708246.1120938864</v>
      </c>
      <c r="DH216" s="26">
        <f t="shared" si="312"/>
        <v>-1129.325600000001</v>
      </c>
      <c r="DI216" s="22">
        <v>0</v>
      </c>
      <c r="DJ216" s="22">
        <f t="shared" si="313"/>
        <v>88822.891656543594</v>
      </c>
      <c r="DK216" s="22">
        <f t="shared" si="314"/>
        <v>89952.217256543459</v>
      </c>
      <c r="DL216" s="32">
        <f t="shared" si="315"/>
        <v>5.1827338801352048E-2</v>
      </c>
      <c r="DM216" s="32">
        <f t="shared" si="316"/>
        <v>5.2657644949230607E-2</v>
      </c>
      <c r="DN216" s="42"/>
      <c r="DO216" s="22">
        <v>1713823.1232938864</v>
      </c>
      <c r="DP216" s="22">
        <v>5577.0111999999999</v>
      </c>
      <c r="DQ216" s="22">
        <f t="shared" si="317"/>
        <v>1708246.1120938864</v>
      </c>
      <c r="DR216" s="26">
        <f t="shared" si="318"/>
        <v>-1129.325600000001</v>
      </c>
      <c r="DS216" s="22">
        <v>0</v>
      </c>
      <c r="DT216" s="22">
        <f t="shared" si="319"/>
        <v>88822.891656543594</v>
      </c>
      <c r="DU216" s="22">
        <f t="shared" si="320"/>
        <v>89952.217256543459</v>
      </c>
      <c r="DV216" s="32">
        <f t="shared" si="321"/>
        <v>5.1827338801352048E-2</v>
      </c>
      <c r="DW216" s="32">
        <f t="shared" si="322"/>
        <v>5.2657644949230607E-2</v>
      </c>
      <c r="DX216" s="42"/>
      <c r="DY216" s="22">
        <v>1713823.1232938864</v>
      </c>
      <c r="DZ216" s="22">
        <v>5577.0111999999999</v>
      </c>
      <c r="EA216" s="22">
        <f t="shared" si="323"/>
        <v>1708246.1120938864</v>
      </c>
      <c r="EB216" s="26">
        <f t="shared" si="324"/>
        <v>-1129.325600000001</v>
      </c>
      <c r="EC216" s="22">
        <v>0</v>
      </c>
      <c r="ED216" s="22">
        <f t="shared" si="325"/>
        <v>88822.891656543594</v>
      </c>
      <c r="EE216" s="22">
        <f t="shared" si="326"/>
        <v>89952.217256543459</v>
      </c>
      <c r="EF216" s="32">
        <f t="shared" si="327"/>
        <v>5.1827338801352048E-2</v>
      </c>
      <c r="EG216" s="32">
        <f t="shared" si="328"/>
        <v>5.2657644949230607E-2</v>
      </c>
      <c r="EH216" s="42"/>
      <c r="EI216" s="45">
        <v>0</v>
      </c>
    </row>
    <row r="217" spans="1:139" x14ac:dyDescent="0.3">
      <c r="A217" s="20">
        <v>8912302</v>
      </c>
      <c r="B217" s="20" t="s">
        <v>182</v>
      </c>
      <c r="C217" s="21">
        <v>177</v>
      </c>
      <c r="D217" s="22">
        <v>836815.32209162554</v>
      </c>
      <c r="E217" s="22">
        <v>4381.3537999999999</v>
      </c>
      <c r="F217" s="22">
        <f t="shared" si="250"/>
        <v>832433.9682916255</v>
      </c>
      <c r="G217" s="11"/>
      <c r="H217" s="34">
        <v>177</v>
      </c>
      <c r="I217" s="22">
        <v>884106.52374998189</v>
      </c>
      <c r="J217" s="22">
        <v>4273.9712</v>
      </c>
      <c r="K217" s="22">
        <f t="shared" si="251"/>
        <v>879832.55254998186</v>
      </c>
      <c r="L217" s="26">
        <f t="shared" si="252"/>
        <v>-107.38259999999991</v>
      </c>
      <c r="M217" s="22">
        <v>0</v>
      </c>
      <c r="N217" s="22">
        <f t="shared" si="253"/>
        <v>47291.201658356353</v>
      </c>
      <c r="O217" s="22">
        <f t="shared" si="254"/>
        <v>47398.584258356364</v>
      </c>
      <c r="P217" s="32">
        <f t="shared" si="255"/>
        <v>5.3490388757418468E-2</v>
      </c>
      <c r="Q217" s="32">
        <f t="shared" si="256"/>
        <v>5.387227844773762E-2</v>
      </c>
      <c r="R217" s="11"/>
      <c r="S217" s="22">
        <v>884106.52374998189</v>
      </c>
      <c r="T217" s="22">
        <v>4273.9712</v>
      </c>
      <c r="U217" s="22">
        <f t="shared" si="257"/>
        <v>879832.55254998186</v>
      </c>
      <c r="V217" s="26">
        <f t="shared" si="258"/>
        <v>-107.38259999999991</v>
      </c>
      <c r="W217" s="22">
        <v>0</v>
      </c>
      <c r="X217" s="22">
        <f t="shared" si="259"/>
        <v>47291.201658356353</v>
      </c>
      <c r="Y217" s="22">
        <f t="shared" si="260"/>
        <v>47398.584258356364</v>
      </c>
      <c r="Z217" s="32">
        <f t="shared" si="261"/>
        <v>5.3490388757418468E-2</v>
      </c>
      <c r="AA217" s="32">
        <f t="shared" si="262"/>
        <v>5.387227844773762E-2</v>
      </c>
      <c r="AB217" s="42"/>
      <c r="AC217" s="22">
        <v>884106.52374998189</v>
      </c>
      <c r="AD217" s="22">
        <v>4273.9712</v>
      </c>
      <c r="AE217" s="22">
        <f t="shared" si="263"/>
        <v>879832.55254998186</v>
      </c>
      <c r="AF217" s="26">
        <f t="shared" si="264"/>
        <v>-107.38259999999991</v>
      </c>
      <c r="AG217" s="22">
        <v>0</v>
      </c>
      <c r="AH217" s="22">
        <f t="shared" si="265"/>
        <v>47291.201658356353</v>
      </c>
      <c r="AI217" s="22">
        <f t="shared" si="266"/>
        <v>47398.584258356364</v>
      </c>
      <c r="AJ217" s="32">
        <f t="shared" si="267"/>
        <v>5.3490388757418468E-2</v>
      </c>
      <c r="AK217" s="32">
        <f t="shared" si="268"/>
        <v>5.387227844773762E-2</v>
      </c>
      <c r="AL217" s="11"/>
      <c r="AM217" s="22">
        <v>884106.52374998189</v>
      </c>
      <c r="AN217" s="22">
        <v>4273.9712</v>
      </c>
      <c r="AO217" s="22">
        <f t="shared" si="269"/>
        <v>879832.55254998186</v>
      </c>
      <c r="AP217" s="26">
        <f t="shared" si="270"/>
        <v>-107.38259999999991</v>
      </c>
      <c r="AQ217" s="22">
        <v>0</v>
      </c>
      <c r="AR217" s="22">
        <f t="shared" si="271"/>
        <v>47291.201658356353</v>
      </c>
      <c r="AS217" s="22">
        <f t="shared" si="272"/>
        <v>47398.584258356364</v>
      </c>
      <c r="AT217" s="32">
        <f t="shared" si="273"/>
        <v>5.3490388757418468E-2</v>
      </c>
      <c r="AU217" s="32">
        <f t="shared" si="274"/>
        <v>5.387227844773762E-2</v>
      </c>
      <c r="AV217" s="42"/>
      <c r="AW217" s="22">
        <v>884106.52374998189</v>
      </c>
      <c r="AX217" s="22">
        <v>4273.9712</v>
      </c>
      <c r="AY217" s="22">
        <f t="shared" si="275"/>
        <v>879832.55254998186</v>
      </c>
      <c r="AZ217" s="26">
        <f t="shared" si="276"/>
        <v>-107.38259999999991</v>
      </c>
      <c r="BA217" s="22">
        <v>0</v>
      </c>
      <c r="BB217" s="22">
        <f t="shared" si="277"/>
        <v>47291.201658356353</v>
      </c>
      <c r="BC217" s="22">
        <f t="shared" si="278"/>
        <v>47398.584258356364</v>
      </c>
      <c r="BD217" s="32">
        <f t="shared" si="279"/>
        <v>5.3490388757418468E-2</v>
      </c>
      <c r="BE217" s="32">
        <f t="shared" si="280"/>
        <v>5.387227844773762E-2</v>
      </c>
      <c r="BF217" s="11"/>
      <c r="BG217" s="22">
        <v>884106.52374998189</v>
      </c>
      <c r="BH217" s="22">
        <v>4273.9712</v>
      </c>
      <c r="BI217" s="22">
        <f t="shared" si="281"/>
        <v>879832.55254998186</v>
      </c>
      <c r="BJ217" s="26">
        <f t="shared" si="282"/>
        <v>-107.38259999999991</v>
      </c>
      <c r="BK217" s="22">
        <v>0</v>
      </c>
      <c r="BL217" s="22">
        <f t="shared" si="283"/>
        <v>47291.201658356353</v>
      </c>
      <c r="BM217" s="22">
        <f t="shared" si="284"/>
        <v>47398.584258356364</v>
      </c>
      <c r="BN217" s="32">
        <f t="shared" si="285"/>
        <v>5.3490388757418468E-2</v>
      </c>
      <c r="BO217" s="32">
        <f t="shared" si="286"/>
        <v>5.387227844773762E-2</v>
      </c>
      <c r="BP217" s="42"/>
      <c r="BQ217" s="22">
        <v>880379.82052813063</v>
      </c>
      <c r="BR217" s="22">
        <v>4273.9712</v>
      </c>
      <c r="BS217" s="22">
        <f t="shared" si="287"/>
        <v>876105.8493281306</v>
      </c>
      <c r="BT217" s="26">
        <f t="shared" si="288"/>
        <v>-107.38259999999991</v>
      </c>
      <c r="BU217" s="22">
        <v>0</v>
      </c>
      <c r="BV217" s="22">
        <f t="shared" si="289"/>
        <v>43564.498436505091</v>
      </c>
      <c r="BW217" s="22">
        <f t="shared" si="290"/>
        <v>43671.881036505103</v>
      </c>
      <c r="BX217" s="32">
        <f t="shared" si="291"/>
        <v>4.9483753966976671E-2</v>
      </c>
      <c r="BY217" s="32">
        <f t="shared" si="292"/>
        <v>4.984772224725615E-2</v>
      </c>
      <c r="BZ217" s="42"/>
      <c r="CA217" s="22">
        <v>883329.92919462791</v>
      </c>
      <c r="CB217" s="22">
        <v>4273.9712</v>
      </c>
      <c r="CC217" s="22">
        <f t="shared" si="293"/>
        <v>879055.95799462788</v>
      </c>
      <c r="CD217" s="26">
        <f t="shared" si="294"/>
        <v>-107.38259999999991</v>
      </c>
      <c r="CE217" s="22">
        <v>0</v>
      </c>
      <c r="CF217" s="22">
        <f t="shared" si="295"/>
        <v>46514.607103002374</v>
      </c>
      <c r="CG217" s="22">
        <f t="shared" si="296"/>
        <v>46621.989703002386</v>
      </c>
      <c r="CH217" s="32">
        <f t="shared" si="297"/>
        <v>5.2658248708284859E-2</v>
      </c>
      <c r="CI217" s="32">
        <f t="shared" si="298"/>
        <v>5.3036429909832095E-2</v>
      </c>
      <c r="CJ217" s="42"/>
      <c r="CK217" s="22">
        <v>882553.33463927405</v>
      </c>
      <c r="CL217" s="22">
        <v>4273.9712</v>
      </c>
      <c r="CM217" s="22">
        <f t="shared" si="299"/>
        <v>878279.36343927402</v>
      </c>
      <c r="CN217" s="26">
        <f t="shared" si="300"/>
        <v>-107.38259999999991</v>
      </c>
      <c r="CO217" s="22">
        <v>0</v>
      </c>
      <c r="CP217" s="22">
        <f t="shared" si="301"/>
        <v>45738.012547648512</v>
      </c>
      <c r="CQ217" s="22">
        <f t="shared" si="302"/>
        <v>45845.395147648524</v>
      </c>
      <c r="CR217" s="32">
        <f t="shared" si="303"/>
        <v>5.1824644191439159E-2</v>
      </c>
      <c r="CS217" s="32">
        <f t="shared" si="304"/>
        <v>5.2199103219414726E-2</v>
      </c>
      <c r="CT217" s="42"/>
      <c r="CU217" s="22">
        <v>884106.52374998189</v>
      </c>
      <c r="CV217" s="22">
        <v>4273.9712</v>
      </c>
      <c r="CW217" s="22">
        <f t="shared" si="305"/>
        <v>879832.55254998186</v>
      </c>
      <c r="CX217" s="26">
        <f t="shared" si="306"/>
        <v>-107.38259999999991</v>
      </c>
      <c r="CY217" s="22">
        <v>0</v>
      </c>
      <c r="CZ217" s="22">
        <f t="shared" si="307"/>
        <v>47291.201658356353</v>
      </c>
      <c r="DA217" s="22">
        <f t="shared" si="308"/>
        <v>47398.584258356364</v>
      </c>
      <c r="DB217" s="32">
        <f t="shared" si="309"/>
        <v>5.3490388757418468E-2</v>
      </c>
      <c r="DC217" s="32">
        <f t="shared" si="310"/>
        <v>5.387227844773762E-2</v>
      </c>
      <c r="DD217" s="42"/>
      <c r="DE217" s="22">
        <v>884106.52374998189</v>
      </c>
      <c r="DF217" s="22">
        <v>4273.9712</v>
      </c>
      <c r="DG217" s="22">
        <f t="shared" si="311"/>
        <v>879832.55254998186</v>
      </c>
      <c r="DH217" s="26">
        <f t="shared" si="312"/>
        <v>-107.38259999999991</v>
      </c>
      <c r="DI217" s="22">
        <v>0</v>
      </c>
      <c r="DJ217" s="22">
        <f t="shared" si="313"/>
        <v>47291.201658356353</v>
      </c>
      <c r="DK217" s="22">
        <f t="shared" si="314"/>
        <v>47398.584258356364</v>
      </c>
      <c r="DL217" s="32">
        <f t="shared" si="315"/>
        <v>5.3490388757418468E-2</v>
      </c>
      <c r="DM217" s="32">
        <f t="shared" si="316"/>
        <v>5.387227844773762E-2</v>
      </c>
      <c r="DN217" s="42"/>
      <c r="DO217" s="22">
        <v>884106.52374998189</v>
      </c>
      <c r="DP217" s="22">
        <v>4273.9712</v>
      </c>
      <c r="DQ217" s="22">
        <f t="shared" si="317"/>
        <v>879832.55254998186</v>
      </c>
      <c r="DR217" s="26">
        <f t="shared" si="318"/>
        <v>-107.38259999999991</v>
      </c>
      <c r="DS217" s="22">
        <v>0</v>
      </c>
      <c r="DT217" s="22">
        <f t="shared" si="319"/>
        <v>47291.201658356353</v>
      </c>
      <c r="DU217" s="22">
        <f t="shared" si="320"/>
        <v>47398.584258356364</v>
      </c>
      <c r="DV217" s="32">
        <f t="shared" si="321"/>
        <v>5.3490388757418468E-2</v>
      </c>
      <c r="DW217" s="32">
        <f t="shared" si="322"/>
        <v>5.387227844773762E-2</v>
      </c>
      <c r="DX217" s="42"/>
      <c r="DY217" s="22">
        <v>884106.52374998189</v>
      </c>
      <c r="DZ217" s="22">
        <v>4273.9712</v>
      </c>
      <c r="EA217" s="22">
        <f t="shared" si="323"/>
        <v>879832.55254998186</v>
      </c>
      <c r="EB217" s="26">
        <f t="shared" si="324"/>
        <v>-107.38259999999991</v>
      </c>
      <c r="EC217" s="22">
        <v>0</v>
      </c>
      <c r="ED217" s="22">
        <f t="shared" si="325"/>
        <v>47291.201658356353</v>
      </c>
      <c r="EE217" s="22">
        <f t="shared" si="326"/>
        <v>47398.584258356364</v>
      </c>
      <c r="EF217" s="32">
        <f t="shared" si="327"/>
        <v>5.3490388757418468E-2</v>
      </c>
      <c r="EG217" s="32">
        <f t="shared" si="328"/>
        <v>5.387227844773762E-2</v>
      </c>
      <c r="EH217" s="42"/>
      <c r="EI217" s="45">
        <v>-857.00591165936726</v>
      </c>
    </row>
    <row r="218" spans="1:139" x14ac:dyDescent="0.3">
      <c r="A218" s="20">
        <v>8912310</v>
      </c>
      <c r="B218" s="20" t="s">
        <v>325</v>
      </c>
      <c r="C218" s="21">
        <v>649</v>
      </c>
      <c r="D218" s="22">
        <v>2773993.1682000002</v>
      </c>
      <c r="E218" s="22">
        <v>6008.1681999999992</v>
      </c>
      <c r="F218" s="22">
        <f t="shared" si="250"/>
        <v>2767985</v>
      </c>
      <c r="G218" s="11"/>
      <c r="H218" s="34">
        <v>649</v>
      </c>
      <c r="I218" s="22">
        <v>2864317.7680000002</v>
      </c>
      <c r="J218" s="22">
        <v>5472.768</v>
      </c>
      <c r="K218" s="22">
        <f t="shared" si="251"/>
        <v>2858845</v>
      </c>
      <c r="L218" s="26">
        <f t="shared" si="252"/>
        <v>-535.40019999999913</v>
      </c>
      <c r="M218" s="22">
        <v>0</v>
      </c>
      <c r="N218" s="22">
        <f t="shared" si="253"/>
        <v>90324.599799999967</v>
      </c>
      <c r="O218" s="22">
        <f t="shared" si="254"/>
        <v>90860</v>
      </c>
      <c r="P218" s="32">
        <f t="shared" si="255"/>
        <v>3.1534420101394268E-2</v>
      </c>
      <c r="Q218" s="32">
        <f t="shared" si="256"/>
        <v>3.1782065834279227E-2</v>
      </c>
      <c r="R218" s="11"/>
      <c r="S218" s="22">
        <v>2864317.7680000002</v>
      </c>
      <c r="T218" s="22">
        <v>5472.768</v>
      </c>
      <c r="U218" s="22">
        <f t="shared" si="257"/>
        <v>2858845</v>
      </c>
      <c r="V218" s="26">
        <f t="shared" si="258"/>
        <v>-535.40019999999913</v>
      </c>
      <c r="W218" s="22">
        <v>0</v>
      </c>
      <c r="X218" s="22">
        <f t="shared" si="259"/>
        <v>90324.599799999967</v>
      </c>
      <c r="Y218" s="22">
        <f t="shared" si="260"/>
        <v>90860</v>
      </c>
      <c r="Z218" s="32">
        <f t="shared" si="261"/>
        <v>3.1534420101394268E-2</v>
      </c>
      <c r="AA218" s="32">
        <f t="shared" si="262"/>
        <v>3.1782065834279227E-2</v>
      </c>
      <c r="AB218" s="42"/>
      <c r="AC218" s="22">
        <v>2864317.7680000002</v>
      </c>
      <c r="AD218" s="22">
        <v>5472.768</v>
      </c>
      <c r="AE218" s="22">
        <f t="shared" si="263"/>
        <v>2858845</v>
      </c>
      <c r="AF218" s="26">
        <f t="shared" si="264"/>
        <v>-535.40019999999913</v>
      </c>
      <c r="AG218" s="22">
        <v>0</v>
      </c>
      <c r="AH218" s="22">
        <f t="shared" si="265"/>
        <v>90324.599799999967</v>
      </c>
      <c r="AI218" s="22">
        <f t="shared" si="266"/>
        <v>90860</v>
      </c>
      <c r="AJ218" s="32">
        <f t="shared" si="267"/>
        <v>3.1534420101394268E-2</v>
      </c>
      <c r="AK218" s="32">
        <f t="shared" si="268"/>
        <v>3.1782065834279227E-2</v>
      </c>
      <c r="AL218" s="11"/>
      <c r="AM218" s="22">
        <v>2864317.7680000002</v>
      </c>
      <c r="AN218" s="22">
        <v>5472.768</v>
      </c>
      <c r="AO218" s="22">
        <f t="shared" si="269"/>
        <v>2858845</v>
      </c>
      <c r="AP218" s="26">
        <f t="shared" si="270"/>
        <v>-535.40019999999913</v>
      </c>
      <c r="AQ218" s="22">
        <v>0</v>
      </c>
      <c r="AR218" s="22">
        <f t="shared" si="271"/>
        <v>90324.599799999967</v>
      </c>
      <c r="AS218" s="22">
        <f t="shared" si="272"/>
        <v>90860</v>
      </c>
      <c r="AT218" s="32">
        <f t="shared" si="273"/>
        <v>3.1534420101394268E-2</v>
      </c>
      <c r="AU218" s="32">
        <f t="shared" si="274"/>
        <v>3.1782065834279227E-2</v>
      </c>
      <c r="AV218" s="42"/>
      <c r="AW218" s="22">
        <v>2865457.5627730004</v>
      </c>
      <c r="AX218" s="22">
        <v>5472.768</v>
      </c>
      <c r="AY218" s="22">
        <f t="shared" si="275"/>
        <v>2859984.7947730003</v>
      </c>
      <c r="AZ218" s="26">
        <f t="shared" si="276"/>
        <v>-535.40019999999913</v>
      </c>
      <c r="BA218" s="22">
        <v>1139.7947730003461</v>
      </c>
      <c r="BB218" s="22">
        <f t="shared" si="277"/>
        <v>91464.39457300026</v>
      </c>
      <c r="BC218" s="22">
        <f t="shared" si="278"/>
        <v>91999.794773000292</v>
      </c>
      <c r="BD218" s="32">
        <f t="shared" si="279"/>
        <v>3.1919647235845665E-2</v>
      </c>
      <c r="BE218" s="32">
        <f t="shared" si="280"/>
        <v>3.2167931431363574E-2</v>
      </c>
      <c r="BF218" s="11"/>
      <c r="BG218" s="22">
        <v>2865457.5627730004</v>
      </c>
      <c r="BH218" s="22">
        <v>5472.768</v>
      </c>
      <c r="BI218" s="22">
        <f t="shared" si="281"/>
        <v>2859984.7947730003</v>
      </c>
      <c r="BJ218" s="26">
        <f t="shared" si="282"/>
        <v>-535.40019999999913</v>
      </c>
      <c r="BK218" s="22">
        <v>1139.7947730003461</v>
      </c>
      <c r="BL218" s="22">
        <f t="shared" si="283"/>
        <v>91464.39457300026</v>
      </c>
      <c r="BM218" s="22">
        <f t="shared" si="284"/>
        <v>91999.794773000292</v>
      </c>
      <c r="BN218" s="32">
        <f t="shared" si="285"/>
        <v>3.1919647235845665E-2</v>
      </c>
      <c r="BO218" s="32">
        <f t="shared" si="286"/>
        <v>3.2167931431363574E-2</v>
      </c>
      <c r="BP218" s="42"/>
      <c r="BQ218" s="22">
        <v>2865457.5627730004</v>
      </c>
      <c r="BR218" s="22">
        <v>5472.768</v>
      </c>
      <c r="BS218" s="22">
        <f t="shared" si="287"/>
        <v>2859984.7947730003</v>
      </c>
      <c r="BT218" s="26">
        <f t="shared" si="288"/>
        <v>-535.40019999999913</v>
      </c>
      <c r="BU218" s="22">
        <v>1139.7947730003461</v>
      </c>
      <c r="BV218" s="22">
        <f t="shared" si="289"/>
        <v>91464.39457300026</v>
      </c>
      <c r="BW218" s="22">
        <f t="shared" si="290"/>
        <v>91999.794773000292</v>
      </c>
      <c r="BX218" s="32">
        <f t="shared" si="291"/>
        <v>3.1919647235845665E-2</v>
      </c>
      <c r="BY218" s="32">
        <f t="shared" si="292"/>
        <v>3.2167931431363574E-2</v>
      </c>
      <c r="BZ218" s="42"/>
      <c r="CA218" s="22">
        <v>2865457.5627730004</v>
      </c>
      <c r="CB218" s="22">
        <v>5472.768</v>
      </c>
      <c r="CC218" s="22">
        <f t="shared" si="293"/>
        <v>2859984.7947730003</v>
      </c>
      <c r="CD218" s="26">
        <f t="shared" si="294"/>
        <v>-535.40019999999913</v>
      </c>
      <c r="CE218" s="22">
        <v>1139.7947730003461</v>
      </c>
      <c r="CF218" s="22">
        <f t="shared" si="295"/>
        <v>91464.39457300026</v>
      </c>
      <c r="CG218" s="22">
        <f t="shared" si="296"/>
        <v>91999.794773000292</v>
      </c>
      <c r="CH218" s="32">
        <f t="shared" si="297"/>
        <v>3.1919647235845665E-2</v>
      </c>
      <c r="CI218" s="32">
        <f t="shared" si="298"/>
        <v>3.2167931431363574E-2</v>
      </c>
      <c r="CJ218" s="42"/>
      <c r="CK218" s="22">
        <v>2865457.5627730004</v>
      </c>
      <c r="CL218" s="22">
        <v>5472.768</v>
      </c>
      <c r="CM218" s="22">
        <f t="shared" si="299"/>
        <v>2859984.7947730003</v>
      </c>
      <c r="CN218" s="26">
        <f t="shared" si="300"/>
        <v>-535.40019999999913</v>
      </c>
      <c r="CO218" s="22">
        <v>1139.7947730003461</v>
      </c>
      <c r="CP218" s="22">
        <f t="shared" si="301"/>
        <v>91464.39457300026</v>
      </c>
      <c r="CQ218" s="22">
        <f t="shared" si="302"/>
        <v>91999.794773000292</v>
      </c>
      <c r="CR218" s="32">
        <f t="shared" si="303"/>
        <v>3.1919647235845665E-2</v>
      </c>
      <c r="CS218" s="32">
        <f t="shared" si="304"/>
        <v>3.2167931431363574E-2</v>
      </c>
      <c r="CT218" s="42"/>
      <c r="CU218" s="22">
        <v>2864317.7680000002</v>
      </c>
      <c r="CV218" s="22">
        <v>5472.768</v>
      </c>
      <c r="CW218" s="22">
        <f t="shared" si="305"/>
        <v>2858845</v>
      </c>
      <c r="CX218" s="26">
        <f t="shared" si="306"/>
        <v>-535.40019999999913</v>
      </c>
      <c r="CY218" s="22">
        <v>0</v>
      </c>
      <c r="CZ218" s="22">
        <f t="shared" si="307"/>
        <v>90324.599799999967</v>
      </c>
      <c r="DA218" s="22">
        <f t="shared" si="308"/>
        <v>90860</v>
      </c>
      <c r="DB218" s="32">
        <f t="shared" si="309"/>
        <v>3.1534420101394268E-2</v>
      </c>
      <c r="DC218" s="32">
        <f t="shared" si="310"/>
        <v>3.1782065834279227E-2</v>
      </c>
      <c r="DD218" s="42"/>
      <c r="DE218" s="22">
        <v>2864317.7680000002</v>
      </c>
      <c r="DF218" s="22">
        <v>5472.768</v>
      </c>
      <c r="DG218" s="22">
        <f t="shared" si="311"/>
        <v>2858845</v>
      </c>
      <c r="DH218" s="26">
        <f t="shared" si="312"/>
        <v>-535.40019999999913</v>
      </c>
      <c r="DI218" s="22">
        <v>0</v>
      </c>
      <c r="DJ218" s="22">
        <f t="shared" si="313"/>
        <v>90324.599799999967</v>
      </c>
      <c r="DK218" s="22">
        <f t="shared" si="314"/>
        <v>90860</v>
      </c>
      <c r="DL218" s="32">
        <f t="shared" si="315"/>
        <v>3.1534420101394268E-2</v>
      </c>
      <c r="DM218" s="32">
        <f t="shared" si="316"/>
        <v>3.1782065834279227E-2</v>
      </c>
      <c r="DN218" s="42"/>
      <c r="DO218" s="22">
        <v>2865457.5627730004</v>
      </c>
      <c r="DP218" s="22">
        <v>5472.768</v>
      </c>
      <c r="DQ218" s="22">
        <f t="shared" si="317"/>
        <v>2859984.7947730003</v>
      </c>
      <c r="DR218" s="26">
        <f t="shared" si="318"/>
        <v>-535.40019999999913</v>
      </c>
      <c r="DS218" s="22">
        <v>1139.7947730003461</v>
      </c>
      <c r="DT218" s="22">
        <f t="shared" si="319"/>
        <v>91464.39457300026</v>
      </c>
      <c r="DU218" s="22">
        <f t="shared" si="320"/>
        <v>91999.794773000292</v>
      </c>
      <c r="DV218" s="32">
        <f t="shared" si="321"/>
        <v>3.1919647235845665E-2</v>
      </c>
      <c r="DW218" s="32">
        <f t="shared" si="322"/>
        <v>3.2167931431363574E-2</v>
      </c>
      <c r="DX218" s="42"/>
      <c r="DY218" s="22">
        <v>2865457.5627730004</v>
      </c>
      <c r="DZ218" s="22">
        <v>5472.768</v>
      </c>
      <c r="EA218" s="22">
        <f t="shared" si="323"/>
        <v>2859984.7947730003</v>
      </c>
      <c r="EB218" s="26">
        <f t="shared" si="324"/>
        <v>-535.40019999999913</v>
      </c>
      <c r="EC218" s="22">
        <v>1139.7947730003461</v>
      </c>
      <c r="ED218" s="22">
        <f t="shared" si="325"/>
        <v>91464.39457300026</v>
      </c>
      <c r="EE218" s="22">
        <f t="shared" si="326"/>
        <v>91999.794773000292</v>
      </c>
      <c r="EF218" s="32">
        <f t="shared" si="327"/>
        <v>3.1919647235845665E-2</v>
      </c>
      <c r="EG218" s="32">
        <f t="shared" si="328"/>
        <v>3.2167931431363574E-2</v>
      </c>
      <c r="EH218" s="42"/>
      <c r="EI218" s="45">
        <v>0</v>
      </c>
    </row>
    <row r="219" spans="1:139" x14ac:dyDescent="0.3">
      <c r="A219" s="20">
        <v>8912315</v>
      </c>
      <c r="B219" s="20" t="s">
        <v>326</v>
      </c>
      <c r="C219" s="21">
        <v>426</v>
      </c>
      <c r="D219" s="22">
        <v>1824503.7738999999</v>
      </c>
      <c r="E219" s="22">
        <v>7613.7738999999992</v>
      </c>
      <c r="F219" s="22">
        <f t="shared" si="250"/>
        <v>1816890</v>
      </c>
      <c r="G219" s="11"/>
      <c r="H219" s="34">
        <v>426</v>
      </c>
      <c r="I219" s="22">
        <v>1883253.6864</v>
      </c>
      <c r="J219" s="22">
        <v>6723.6863999999996</v>
      </c>
      <c r="K219" s="22">
        <f t="shared" si="251"/>
        <v>1876530</v>
      </c>
      <c r="L219" s="26">
        <f t="shared" si="252"/>
        <v>-890.08749999999964</v>
      </c>
      <c r="M219" s="22">
        <v>0</v>
      </c>
      <c r="N219" s="22">
        <f t="shared" si="253"/>
        <v>58749.912500000093</v>
      </c>
      <c r="O219" s="22">
        <f t="shared" si="254"/>
        <v>59640</v>
      </c>
      <c r="P219" s="32">
        <f t="shared" si="255"/>
        <v>3.1195963095288326E-2</v>
      </c>
      <c r="Q219" s="32">
        <f t="shared" si="256"/>
        <v>3.1782065834279227E-2</v>
      </c>
      <c r="R219" s="11"/>
      <c r="S219" s="22">
        <v>1883253.6864</v>
      </c>
      <c r="T219" s="22">
        <v>6723.6863999999996</v>
      </c>
      <c r="U219" s="22">
        <f t="shared" si="257"/>
        <v>1876530</v>
      </c>
      <c r="V219" s="26">
        <f t="shared" si="258"/>
        <v>-890.08749999999964</v>
      </c>
      <c r="W219" s="22">
        <v>0</v>
      </c>
      <c r="X219" s="22">
        <f t="shared" si="259"/>
        <v>58749.912500000093</v>
      </c>
      <c r="Y219" s="22">
        <f t="shared" si="260"/>
        <v>59640</v>
      </c>
      <c r="Z219" s="32">
        <f t="shared" si="261"/>
        <v>3.1195963095288326E-2</v>
      </c>
      <c r="AA219" s="32">
        <f t="shared" si="262"/>
        <v>3.1782065834279227E-2</v>
      </c>
      <c r="AB219" s="42"/>
      <c r="AC219" s="22">
        <v>1883253.6864</v>
      </c>
      <c r="AD219" s="22">
        <v>6723.6863999999996</v>
      </c>
      <c r="AE219" s="22">
        <f t="shared" si="263"/>
        <v>1876530</v>
      </c>
      <c r="AF219" s="26">
        <f t="shared" si="264"/>
        <v>-890.08749999999964</v>
      </c>
      <c r="AG219" s="22">
        <v>0</v>
      </c>
      <c r="AH219" s="22">
        <f t="shared" si="265"/>
        <v>58749.912500000093</v>
      </c>
      <c r="AI219" s="22">
        <f t="shared" si="266"/>
        <v>59640</v>
      </c>
      <c r="AJ219" s="32">
        <f t="shared" si="267"/>
        <v>3.1195963095288326E-2</v>
      </c>
      <c r="AK219" s="32">
        <f t="shared" si="268"/>
        <v>3.1782065834279227E-2</v>
      </c>
      <c r="AL219" s="11"/>
      <c r="AM219" s="22">
        <v>1883253.6864</v>
      </c>
      <c r="AN219" s="22">
        <v>6723.6863999999996</v>
      </c>
      <c r="AO219" s="22">
        <f t="shared" si="269"/>
        <v>1876530</v>
      </c>
      <c r="AP219" s="26">
        <f t="shared" si="270"/>
        <v>-890.08749999999964</v>
      </c>
      <c r="AQ219" s="22">
        <v>0</v>
      </c>
      <c r="AR219" s="22">
        <f t="shared" si="271"/>
        <v>58749.912500000093</v>
      </c>
      <c r="AS219" s="22">
        <f t="shared" si="272"/>
        <v>59640</v>
      </c>
      <c r="AT219" s="32">
        <f t="shared" si="273"/>
        <v>3.1195963095288326E-2</v>
      </c>
      <c r="AU219" s="32">
        <f t="shared" si="274"/>
        <v>3.1782065834279227E-2</v>
      </c>
      <c r="AV219" s="42"/>
      <c r="AW219" s="22">
        <v>1883253.6864</v>
      </c>
      <c r="AX219" s="22">
        <v>6723.6863999999996</v>
      </c>
      <c r="AY219" s="22">
        <f t="shared" si="275"/>
        <v>1876530</v>
      </c>
      <c r="AZ219" s="26">
        <f t="shared" si="276"/>
        <v>-890.08749999999964</v>
      </c>
      <c r="BA219" s="22">
        <v>0</v>
      </c>
      <c r="BB219" s="22">
        <f t="shared" si="277"/>
        <v>58749.912500000093</v>
      </c>
      <c r="BC219" s="22">
        <f t="shared" si="278"/>
        <v>59640</v>
      </c>
      <c r="BD219" s="32">
        <f t="shared" si="279"/>
        <v>3.1195963095288326E-2</v>
      </c>
      <c r="BE219" s="32">
        <f t="shared" si="280"/>
        <v>3.1782065834279227E-2</v>
      </c>
      <c r="BF219" s="11"/>
      <c r="BG219" s="22">
        <v>1883253.6864</v>
      </c>
      <c r="BH219" s="22">
        <v>6723.6863999999996</v>
      </c>
      <c r="BI219" s="22">
        <f t="shared" si="281"/>
        <v>1876530</v>
      </c>
      <c r="BJ219" s="26">
        <f t="shared" si="282"/>
        <v>-890.08749999999964</v>
      </c>
      <c r="BK219" s="22">
        <v>0</v>
      </c>
      <c r="BL219" s="22">
        <f t="shared" si="283"/>
        <v>58749.912500000093</v>
      </c>
      <c r="BM219" s="22">
        <f t="shared" si="284"/>
        <v>59640</v>
      </c>
      <c r="BN219" s="32">
        <f t="shared" si="285"/>
        <v>3.1195963095288326E-2</v>
      </c>
      <c r="BO219" s="32">
        <f t="shared" si="286"/>
        <v>3.1782065834279227E-2</v>
      </c>
      <c r="BP219" s="42"/>
      <c r="BQ219" s="22">
        <v>1883253.6864</v>
      </c>
      <c r="BR219" s="22">
        <v>6723.6863999999996</v>
      </c>
      <c r="BS219" s="22">
        <f t="shared" si="287"/>
        <v>1876530</v>
      </c>
      <c r="BT219" s="26">
        <f t="shared" si="288"/>
        <v>-890.08749999999964</v>
      </c>
      <c r="BU219" s="22">
        <v>0</v>
      </c>
      <c r="BV219" s="22">
        <f t="shared" si="289"/>
        <v>58749.912500000093</v>
      </c>
      <c r="BW219" s="22">
        <f t="shared" si="290"/>
        <v>59640</v>
      </c>
      <c r="BX219" s="32">
        <f t="shared" si="291"/>
        <v>3.1195963095288326E-2</v>
      </c>
      <c r="BY219" s="32">
        <f t="shared" si="292"/>
        <v>3.1782065834279227E-2</v>
      </c>
      <c r="BZ219" s="42"/>
      <c r="CA219" s="22">
        <v>1883253.6864</v>
      </c>
      <c r="CB219" s="22">
        <v>6723.6863999999996</v>
      </c>
      <c r="CC219" s="22">
        <f t="shared" si="293"/>
        <v>1876530</v>
      </c>
      <c r="CD219" s="26">
        <f t="shared" si="294"/>
        <v>-890.08749999999964</v>
      </c>
      <c r="CE219" s="22">
        <v>0</v>
      </c>
      <c r="CF219" s="22">
        <f t="shared" si="295"/>
        <v>58749.912500000093</v>
      </c>
      <c r="CG219" s="22">
        <f t="shared" si="296"/>
        <v>59640</v>
      </c>
      <c r="CH219" s="32">
        <f t="shared" si="297"/>
        <v>3.1195963095288326E-2</v>
      </c>
      <c r="CI219" s="32">
        <f t="shared" si="298"/>
        <v>3.1782065834279227E-2</v>
      </c>
      <c r="CJ219" s="42"/>
      <c r="CK219" s="22">
        <v>1883253.6864</v>
      </c>
      <c r="CL219" s="22">
        <v>6723.6863999999996</v>
      </c>
      <c r="CM219" s="22">
        <f t="shared" si="299"/>
        <v>1876530</v>
      </c>
      <c r="CN219" s="26">
        <f t="shared" si="300"/>
        <v>-890.08749999999964</v>
      </c>
      <c r="CO219" s="22">
        <v>0</v>
      </c>
      <c r="CP219" s="22">
        <f t="shared" si="301"/>
        <v>58749.912500000093</v>
      </c>
      <c r="CQ219" s="22">
        <f t="shared" si="302"/>
        <v>59640</v>
      </c>
      <c r="CR219" s="32">
        <f t="shared" si="303"/>
        <v>3.1195963095288326E-2</v>
      </c>
      <c r="CS219" s="32">
        <f t="shared" si="304"/>
        <v>3.1782065834279227E-2</v>
      </c>
      <c r="CT219" s="42"/>
      <c r="CU219" s="22">
        <v>1883253.6864</v>
      </c>
      <c r="CV219" s="22">
        <v>6723.6863999999996</v>
      </c>
      <c r="CW219" s="22">
        <f t="shared" si="305"/>
        <v>1876530</v>
      </c>
      <c r="CX219" s="26">
        <f t="shared" si="306"/>
        <v>-890.08749999999964</v>
      </c>
      <c r="CY219" s="22">
        <v>0</v>
      </c>
      <c r="CZ219" s="22">
        <f t="shared" si="307"/>
        <v>58749.912500000093</v>
      </c>
      <c r="DA219" s="22">
        <f t="shared" si="308"/>
        <v>59640</v>
      </c>
      <c r="DB219" s="32">
        <f t="shared" si="309"/>
        <v>3.1195963095288326E-2</v>
      </c>
      <c r="DC219" s="32">
        <f t="shared" si="310"/>
        <v>3.1782065834279227E-2</v>
      </c>
      <c r="DD219" s="42"/>
      <c r="DE219" s="22">
        <v>1883253.6864</v>
      </c>
      <c r="DF219" s="22">
        <v>6723.6863999999996</v>
      </c>
      <c r="DG219" s="22">
        <f t="shared" si="311"/>
        <v>1876530</v>
      </c>
      <c r="DH219" s="26">
        <f t="shared" si="312"/>
        <v>-890.08749999999964</v>
      </c>
      <c r="DI219" s="22">
        <v>0</v>
      </c>
      <c r="DJ219" s="22">
        <f t="shared" si="313"/>
        <v>58749.912500000093</v>
      </c>
      <c r="DK219" s="22">
        <f t="shared" si="314"/>
        <v>59640</v>
      </c>
      <c r="DL219" s="32">
        <f t="shared" si="315"/>
        <v>3.1195963095288326E-2</v>
      </c>
      <c r="DM219" s="32">
        <f t="shared" si="316"/>
        <v>3.1782065834279227E-2</v>
      </c>
      <c r="DN219" s="42"/>
      <c r="DO219" s="22">
        <v>1883253.6864</v>
      </c>
      <c r="DP219" s="22">
        <v>6723.6863999999996</v>
      </c>
      <c r="DQ219" s="22">
        <f t="shared" si="317"/>
        <v>1876530</v>
      </c>
      <c r="DR219" s="26">
        <f t="shared" si="318"/>
        <v>-890.08749999999964</v>
      </c>
      <c r="DS219" s="22">
        <v>0</v>
      </c>
      <c r="DT219" s="22">
        <f t="shared" si="319"/>
        <v>58749.912500000093</v>
      </c>
      <c r="DU219" s="22">
        <f t="shared" si="320"/>
        <v>59640</v>
      </c>
      <c r="DV219" s="32">
        <f t="shared" si="321"/>
        <v>3.1195963095288326E-2</v>
      </c>
      <c r="DW219" s="32">
        <f t="shared" si="322"/>
        <v>3.1782065834279227E-2</v>
      </c>
      <c r="DX219" s="42"/>
      <c r="DY219" s="22">
        <v>1883253.6864</v>
      </c>
      <c r="DZ219" s="22">
        <v>6723.6863999999996</v>
      </c>
      <c r="EA219" s="22">
        <f t="shared" si="323"/>
        <v>1876530</v>
      </c>
      <c r="EB219" s="26">
        <f t="shared" si="324"/>
        <v>-890.08749999999964</v>
      </c>
      <c r="EC219" s="22">
        <v>0</v>
      </c>
      <c r="ED219" s="22">
        <f t="shared" si="325"/>
        <v>58749.912500000093</v>
      </c>
      <c r="EE219" s="22">
        <f t="shared" si="326"/>
        <v>59640</v>
      </c>
      <c r="EF219" s="32">
        <f t="shared" si="327"/>
        <v>3.1195963095288326E-2</v>
      </c>
      <c r="EG219" s="32">
        <f t="shared" si="328"/>
        <v>3.1782065834279227E-2</v>
      </c>
      <c r="EH219" s="42"/>
      <c r="EI219" s="45">
        <v>0</v>
      </c>
    </row>
    <row r="220" spans="1:139" x14ac:dyDescent="0.3">
      <c r="A220" s="20">
        <v>8912352</v>
      </c>
      <c r="B220" s="20" t="s">
        <v>274</v>
      </c>
      <c r="C220" s="21">
        <v>209</v>
      </c>
      <c r="D220" s="22">
        <v>1001982.1818181082</v>
      </c>
      <c r="E220" s="22">
        <v>5948.0960000000005</v>
      </c>
      <c r="F220" s="22">
        <f t="shared" si="250"/>
        <v>996034.08581810817</v>
      </c>
      <c r="G220" s="11"/>
      <c r="H220" s="34">
        <v>209</v>
      </c>
      <c r="I220" s="22">
        <v>1058753.1558230859</v>
      </c>
      <c r="J220" s="22">
        <v>6202.4704000000002</v>
      </c>
      <c r="K220" s="22">
        <f t="shared" si="251"/>
        <v>1052550.6854230859</v>
      </c>
      <c r="L220" s="26">
        <f t="shared" si="252"/>
        <v>254.3743999999997</v>
      </c>
      <c r="M220" s="22">
        <v>0</v>
      </c>
      <c r="N220" s="22">
        <f t="shared" si="253"/>
        <v>56770.974004977732</v>
      </c>
      <c r="O220" s="22">
        <f t="shared" si="254"/>
        <v>56516.59960497776</v>
      </c>
      <c r="P220" s="32">
        <f t="shared" si="255"/>
        <v>5.362059484096024E-2</v>
      </c>
      <c r="Q220" s="32">
        <f t="shared" si="256"/>
        <v>5.3694896015634826E-2</v>
      </c>
      <c r="R220" s="11"/>
      <c r="S220" s="22">
        <v>1058753.1558230859</v>
      </c>
      <c r="T220" s="22">
        <v>6202.4704000000002</v>
      </c>
      <c r="U220" s="22">
        <f t="shared" si="257"/>
        <v>1052550.6854230859</v>
      </c>
      <c r="V220" s="26">
        <f t="shared" si="258"/>
        <v>254.3743999999997</v>
      </c>
      <c r="W220" s="22">
        <v>0</v>
      </c>
      <c r="X220" s="22">
        <f t="shared" si="259"/>
        <v>56770.974004977732</v>
      </c>
      <c r="Y220" s="22">
        <f t="shared" si="260"/>
        <v>56516.59960497776</v>
      </c>
      <c r="Z220" s="32">
        <f t="shared" si="261"/>
        <v>5.362059484096024E-2</v>
      </c>
      <c r="AA220" s="32">
        <f t="shared" si="262"/>
        <v>5.3694896015634826E-2</v>
      </c>
      <c r="AB220" s="42"/>
      <c r="AC220" s="22">
        <v>1058753.1558230859</v>
      </c>
      <c r="AD220" s="22">
        <v>6202.4704000000002</v>
      </c>
      <c r="AE220" s="22">
        <f t="shared" si="263"/>
        <v>1052550.6854230859</v>
      </c>
      <c r="AF220" s="26">
        <f t="shared" si="264"/>
        <v>254.3743999999997</v>
      </c>
      <c r="AG220" s="22">
        <v>0</v>
      </c>
      <c r="AH220" s="22">
        <f t="shared" si="265"/>
        <v>56770.974004977732</v>
      </c>
      <c r="AI220" s="22">
        <f t="shared" si="266"/>
        <v>56516.59960497776</v>
      </c>
      <c r="AJ220" s="32">
        <f t="shared" si="267"/>
        <v>5.362059484096024E-2</v>
      </c>
      <c r="AK220" s="32">
        <f t="shared" si="268"/>
        <v>5.3694896015634826E-2</v>
      </c>
      <c r="AL220" s="11"/>
      <c r="AM220" s="22">
        <v>1058753.1558230859</v>
      </c>
      <c r="AN220" s="22">
        <v>6202.4704000000002</v>
      </c>
      <c r="AO220" s="22">
        <f t="shared" si="269"/>
        <v>1052550.6854230859</v>
      </c>
      <c r="AP220" s="26">
        <f t="shared" si="270"/>
        <v>254.3743999999997</v>
      </c>
      <c r="AQ220" s="22">
        <v>0</v>
      </c>
      <c r="AR220" s="22">
        <f t="shared" si="271"/>
        <v>56770.974004977732</v>
      </c>
      <c r="AS220" s="22">
        <f t="shared" si="272"/>
        <v>56516.59960497776</v>
      </c>
      <c r="AT220" s="32">
        <f t="shared" si="273"/>
        <v>5.362059484096024E-2</v>
      </c>
      <c r="AU220" s="32">
        <f t="shared" si="274"/>
        <v>5.3694896015634826E-2</v>
      </c>
      <c r="AV220" s="42"/>
      <c r="AW220" s="22">
        <v>1058753.1558230859</v>
      </c>
      <c r="AX220" s="22">
        <v>6202.4704000000002</v>
      </c>
      <c r="AY220" s="22">
        <f t="shared" si="275"/>
        <v>1052550.6854230859</v>
      </c>
      <c r="AZ220" s="26">
        <f t="shared" si="276"/>
        <v>254.3743999999997</v>
      </c>
      <c r="BA220" s="22">
        <v>0</v>
      </c>
      <c r="BB220" s="22">
        <f t="shared" si="277"/>
        <v>56770.974004977732</v>
      </c>
      <c r="BC220" s="22">
        <f t="shared" si="278"/>
        <v>56516.59960497776</v>
      </c>
      <c r="BD220" s="32">
        <f t="shared" si="279"/>
        <v>5.362059484096024E-2</v>
      </c>
      <c r="BE220" s="32">
        <f t="shared" si="280"/>
        <v>5.3694896015634826E-2</v>
      </c>
      <c r="BF220" s="11"/>
      <c r="BG220" s="22">
        <v>1058753.1558230859</v>
      </c>
      <c r="BH220" s="22">
        <v>6202.4704000000002</v>
      </c>
      <c r="BI220" s="22">
        <f t="shared" si="281"/>
        <v>1052550.6854230859</v>
      </c>
      <c r="BJ220" s="26">
        <f t="shared" si="282"/>
        <v>254.3743999999997</v>
      </c>
      <c r="BK220" s="22">
        <v>0</v>
      </c>
      <c r="BL220" s="22">
        <f t="shared" si="283"/>
        <v>56770.974004977732</v>
      </c>
      <c r="BM220" s="22">
        <f t="shared" si="284"/>
        <v>56516.59960497776</v>
      </c>
      <c r="BN220" s="32">
        <f t="shared" si="285"/>
        <v>5.362059484096024E-2</v>
      </c>
      <c r="BO220" s="32">
        <f t="shared" si="286"/>
        <v>5.3694896015634826E-2</v>
      </c>
      <c r="BP220" s="42"/>
      <c r="BQ220" s="22">
        <v>1053431.0010507524</v>
      </c>
      <c r="BR220" s="22">
        <v>6202.4704000000002</v>
      </c>
      <c r="BS220" s="22">
        <f t="shared" si="287"/>
        <v>1047228.5306507524</v>
      </c>
      <c r="BT220" s="26">
        <f t="shared" si="288"/>
        <v>254.3743999999997</v>
      </c>
      <c r="BU220" s="22">
        <v>0</v>
      </c>
      <c r="BV220" s="22">
        <f t="shared" si="289"/>
        <v>51448.819232644164</v>
      </c>
      <c r="BW220" s="22">
        <f t="shared" si="290"/>
        <v>51194.444832644193</v>
      </c>
      <c r="BX220" s="32">
        <f t="shared" si="291"/>
        <v>4.8839287225576393E-2</v>
      </c>
      <c r="BY220" s="32">
        <f t="shared" si="292"/>
        <v>4.8885647529896596E-2</v>
      </c>
      <c r="BZ220" s="42"/>
      <c r="CA220" s="22">
        <v>1057588.4248945666</v>
      </c>
      <c r="CB220" s="22">
        <v>6202.4704000000002</v>
      </c>
      <c r="CC220" s="22">
        <f t="shared" si="293"/>
        <v>1051385.9544945667</v>
      </c>
      <c r="CD220" s="26">
        <f t="shared" si="294"/>
        <v>254.3743999999997</v>
      </c>
      <c r="CE220" s="22">
        <v>0</v>
      </c>
      <c r="CF220" s="22">
        <f t="shared" si="295"/>
        <v>55606.243076458457</v>
      </c>
      <c r="CG220" s="22">
        <f t="shared" si="296"/>
        <v>55351.868676458485</v>
      </c>
      <c r="CH220" s="32">
        <f t="shared" si="297"/>
        <v>5.2578339330824245E-2</v>
      </c>
      <c r="CI220" s="32">
        <f t="shared" si="298"/>
        <v>5.2646574209817956E-2</v>
      </c>
      <c r="CJ220" s="42"/>
      <c r="CK220" s="22">
        <v>1056423.6939660471</v>
      </c>
      <c r="CL220" s="22">
        <v>6202.4704000000002</v>
      </c>
      <c r="CM220" s="22">
        <f t="shared" si="299"/>
        <v>1050221.2235660471</v>
      </c>
      <c r="CN220" s="26">
        <f t="shared" si="300"/>
        <v>254.3743999999997</v>
      </c>
      <c r="CO220" s="22">
        <v>0</v>
      </c>
      <c r="CP220" s="22">
        <f t="shared" si="301"/>
        <v>54441.512147938949</v>
      </c>
      <c r="CQ220" s="22">
        <f t="shared" si="302"/>
        <v>54187.137747938978</v>
      </c>
      <c r="CR220" s="32">
        <f t="shared" si="303"/>
        <v>5.1533785600314894E-2</v>
      </c>
      <c r="CS220" s="32">
        <f t="shared" si="304"/>
        <v>5.1595927155181145E-2</v>
      </c>
      <c r="CT220" s="42"/>
      <c r="CU220" s="22">
        <v>1058753.1558230859</v>
      </c>
      <c r="CV220" s="22">
        <v>6202.4704000000002</v>
      </c>
      <c r="CW220" s="22">
        <f t="shared" si="305"/>
        <v>1052550.6854230859</v>
      </c>
      <c r="CX220" s="26">
        <f t="shared" si="306"/>
        <v>254.3743999999997</v>
      </c>
      <c r="CY220" s="22">
        <v>0</v>
      </c>
      <c r="CZ220" s="22">
        <f t="shared" si="307"/>
        <v>56770.974004977732</v>
      </c>
      <c r="DA220" s="22">
        <f t="shared" si="308"/>
        <v>56516.59960497776</v>
      </c>
      <c r="DB220" s="32">
        <f t="shared" si="309"/>
        <v>5.362059484096024E-2</v>
      </c>
      <c r="DC220" s="32">
        <f t="shared" si="310"/>
        <v>5.3694896015634826E-2</v>
      </c>
      <c r="DD220" s="42"/>
      <c r="DE220" s="22">
        <v>1058753.1558230859</v>
      </c>
      <c r="DF220" s="22">
        <v>6202.4704000000002</v>
      </c>
      <c r="DG220" s="22">
        <f t="shared" si="311"/>
        <v>1052550.6854230859</v>
      </c>
      <c r="DH220" s="26">
        <f t="shared" si="312"/>
        <v>254.3743999999997</v>
      </c>
      <c r="DI220" s="22">
        <v>0</v>
      </c>
      <c r="DJ220" s="22">
        <f t="shared" si="313"/>
        <v>56770.974004977732</v>
      </c>
      <c r="DK220" s="22">
        <f t="shared" si="314"/>
        <v>56516.59960497776</v>
      </c>
      <c r="DL220" s="32">
        <f t="shared" si="315"/>
        <v>5.362059484096024E-2</v>
      </c>
      <c r="DM220" s="32">
        <f t="shared" si="316"/>
        <v>5.3694896015634826E-2</v>
      </c>
      <c r="DN220" s="42"/>
      <c r="DO220" s="22">
        <v>1058753.1558230859</v>
      </c>
      <c r="DP220" s="22">
        <v>6202.4704000000002</v>
      </c>
      <c r="DQ220" s="22">
        <f t="shared" si="317"/>
        <v>1052550.6854230859</v>
      </c>
      <c r="DR220" s="26">
        <f t="shared" si="318"/>
        <v>254.3743999999997</v>
      </c>
      <c r="DS220" s="22">
        <v>0</v>
      </c>
      <c r="DT220" s="22">
        <f t="shared" si="319"/>
        <v>56770.974004977732</v>
      </c>
      <c r="DU220" s="22">
        <f t="shared" si="320"/>
        <v>56516.59960497776</v>
      </c>
      <c r="DV220" s="32">
        <f t="shared" si="321"/>
        <v>5.362059484096024E-2</v>
      </c>
      <c r="DW220" s="32">
        <f t="shared" si="322"/>
        <v>5.3694896015634826E-2</v>
      </c>
      <c r="DX220" s="42"/>
      <c r="DY220" s="22">
        <v>1058753.1558230859</v>
      </c>
      <c r="DZ220" s="22">
        <v>6202.4704000000002</v>
      </c>
      <c r="EA220" s="22">
        <f t="shared" si="323"/>
        <v>1052550.6854230859</v>
      </c>
      <c r="EB220" s="26">
        <f t="shared" si="324"/>
        <v>254.3743999999997</v>
      </c>
      <c r="EC220" s="22">
        <v>0</v>
      </c>
      <c r="ED220" s="22">
        <f t="shared" si="325"/>
        <v>56770.974004977732</v>
      </c>
      <c r="EE220" s="22">
        <f t="shared" si="326"/>
        <v>56516.59960497776</v>
      </c>
      <c r="EF220" s="32">
        <f t="shared" si="327"/>
        <v>5.362059484096024E-2</v>
      </c>
      <c r="EG220" s="32">
        <f t="shared" si="328"/>
        <v>5.3694896015634826E-2</v>
      </c>
      <c r="EH220" s="42"/>
      <c r="EI220" s="45">
        <v>0</v>
      </c>
    </row>
    <row r="221" spans="1:139" x14ac:dyDescent="0.3">
      <c r="A221" s="20">
        <v>8912353</v>
      </c>
      <c r="B221" s="20" t="s">
        <v>275</v>
      </c>
      <c r="C221" s="21">
        <v>213</v>
      </c>
      <c r="D221" s="22">
        <v>929505.54274868849</v>
      </c>
      <c r="E221" s="22">
        <v>3512.0359999999996</v>
      </c>
      <c r="F221" s="22">
        <f t="shared" si="250"/>
        <v>925993.50674868852</v>
      </c>
      <c r="G221" s="11"/>
      <c r="H221" s="34">
        <v>213</v>
      </c>
      <c r="I221" s="22">
        <v>980905.2852213115</v>
      </c>
      <c r="J221" s="22">
        <v>3648.5120000000002</v>
      </c>
      <c r="K221" s="22">
        <f t="shared" si="251"/>
        <v>977256.77322131151</v>
      </c>
      <c r="L221" s="26">
        <f t="shared" si="252"/>
        <v>136.47600000000057</v>
      </c>
      <c r="M221" s="22">
        <v>0</v>
      </c>
      <c r="N221" s="22">
        <f t="shared" si="253"/>
        <v>51399.742472623009</v>
      </c>
      <c r="O221" s="22">
        <f t="shared" si="254"/>
        <v>51263.266472622985</v>
      </c>
      <c r="P221" s="32">
        <f t="shared" si="255"/>
        <v>5.2400311474543861E-2</v>
      </c>
      <c r="Q221" s="32">
        <f t="shared" si="256"/>
        <v>5.245629181330197E-2</v>
      </c>
      <c r="R221" s="11"/>
      <c r="S221" s="22">
        <v>980905.2852213115</v>
      </c>
      <c r="T221" s="22">
        <v>3648.5120000000002</v>
      </c>
      <c r="U221" s="22">
        <f t="shared" si="257"/>
        <v>977256.77322131151</v>
      </c>
      <c r="V221" s="26">
        <f t="shared" si="258"/>
        <v>136.47600000000057</v>
      </c>
      <c r="W221" s="22">
        <v>0</v>
      </c>
      <c r="X221" s="22">
        <f t="shared" si="259"/>
        <v>51399.742472623009</v>
      </c>
      <c r="Y221" s="22">
        <f t="shared" si="260"/>
        <v>51263.266472622985</v>
      </c>
      <c r="Z221" s="32">
        <f t="shared" si="261"/>
        <v>5.2400311474543861E-2</v>
      </c>
      <c r="AA221" s="32">
        <f t="shared" si="262"/>
        <v>5.245629181330197E-2</v>
      </c>
      <c r="AB221" s="42"/>
      <c r="AC221" s="22">
        <v>980905.2852213115</v>
      </c>
      <c r="AD221" s="22">
        <v>3648.5120000000002</v>
      </c>
      <c r="AE221" s="22">
        <f t="shared" si="263"/>
        <v>977256.77322131151</v>
      </c>
      <c r="AF221" s="26">
        <f t="shared" si="264"/>
        <v>136.47600000000057</v>
      </c>
      <c r="AG221" s="22">
        <v>0</v>
      </c>
      <c r="AH221" s="22">
        <f t="shared" si="265"/>
        <v>51399.742472623009</v>
      </c>
      <c r="AI221" s="22">
        <f t="shared" si="266"/>
        <v>51263.266472622985</v>
      </c>
      <c r="AJ221" s="32">
        <f t="shared" si="267"/>
        <v>5.2400311474543861E-2</v>
      </c>
      <c r="AK221" s="32">
        <f t="shared" si="268"/>
        <v>5.245629181330197E-2</v>
      </c>
      <c r="AL221" s="11"/>
      <c r="AM221" s="22">
        <v>980905.2852213115</v>
      </c>
      <c r="AN221" s="22">
        <v>3648.5120000000002</v>
      </c>
      <c r="AO221" s="22">
        <f t="shared" si="269"/>
        <v>977256.77322131151</v>
      </c>
      <c r="AP221" s="26">
        <f t="shared" si="270"/>
        <v>136.47600000000057</v>
      </c>
      <c r="AQ221" s="22">
        <v>0</v>
      </c>
      <c r="AR221" s="22">
        <f t="shared" si="271"/>
        <v>51399.742472623009</v>
      </c>
      <c r="AS221" s="22">
        <f t="shared" si="272"/>
        <v>51263.266472622985</v>
      </c>
      <c r="AT221" s="32">
        <f t="shared" si="273"/>
        <v>5.2400311474543861E-2</v>
      </c>
      <c r="AU221" s="32">
        <f t="shared" si="274"/>
        <v>5.245629181330197E-2</v>
      </c>
      <c r="AV221" s="42"/>
      <c r="AW221" s="22">
        <v>980905.2852213115</v>
      </c>
      <c r="AX221" s="22">
        <v>3648.5120000000002</v>
      </c>
      <c r="AY221" s="22">
        <f t="shared" si="275"/>
        <v>977256.77322131151</v>
      </c>
      <c r="AZ221" s="26">
        <f t="shared" si="276"/>
        <v>136.47600000000057</v>
      </c>
      <c r="BA221" s="22">
        <v>0</v>
      </c>
      <c r="BB221" s="22">
        <f t="shared" si="277"/>
        <v>51399.742472623009</v>
      </c>
      <c r="BC221" s="22">
        <f t="shared" si="278"/>
        <v>51263.266472622985</v>
      </c>
      <c r="BD221" s="32">
        <f t="shared" si="279"/>
        <v>5.2400311474543861E-2</v>
      </c>
      <c r="BE221" s="32">
        <f t="shared" si="280"/>
        <v>5.245629181330197E-2</v>
      </c>
      <c r="BF221" s="11"/>
      <c r="BG221" s="22">
        <v>980905.2852213115</v>
      </c>
      <c r="BH221" s="22">
        <v>3648.5120000000002</v>
      </c>
      <c r="BI221" s="22">
        <f t="shared" si="281"/>
        <v>977256.77322131151</v>
      </c>
      <c r="BJ221" s="26">
        <f t="shared" si="282"/>
        <v>136.47600000000057</v>
      </c>
      <c r="BK221" s="22">
        <v>0</v>
      </c>
      <c r="BL221" s="22">
        <f t="shared" si="283"/>
        <v>51399.742472623009</v>
      </c>
      <c r="BM221" s="22">
        <f t="shared" si="284"/>
        <v>51263.266472622985</v>
      </c>
      <c r="BN221" s="32">
        <f t="shared" si="285"/>
        <v>5.2400311474543861E-2</v>
      </c>
      <c r="BO221" s="32">
        <f t="shared" si="286"/>
        <v>5.245629181330197E-2</v>
      </c>
      <c r="BP221" s="42"/>
      <c r="BQ221" s="22">
        <v>977805.72462622961</v>
      </c>
      <c r="BR221" s="22">
        <v>3648.5120000000002</v>
      </c>
      <c r="BS221" s="22">
        <f t="shared" si="287"/>
        <v>974157.21262622962</v>
      </c>
      <c r="BT221" s="26">
        <f t="shared" si="288"/>
        <v>136.47600000000057</v>
      </c>
      <c r="BU221" s="22">
        <v>0</v>
      </c>
      <c r="BV221" s="22">
        <f t="shared" si="289"/>
        <v>48300.181877541123</v>
      </c>
      <c r="BW221" s="22">
        <f t="shared" si="290"/>
        <v>48163.705877541099</v>
      </c>
      <c r="BX221" s="32">
        <f t="shared" si="291"/>
        <v>4.9396501432842473E-2</v>
      </c>
      <c r="BY221" s="32">
        <f t="shared" si="292"/>
        <v>4.9441409716298873E-2</v>
      </c>
      <c r="BZ221" s="42"/>
      <c r="CA221" s="22">
        <v>979998.17046721326</v>
      </c>
      <c r="CB221" s="22">
        <v>3648.5120000000002</v>
      </c>
      <c r="CC221" s="22">
        <f t="shared" si="293"/>
        <v>976349.65846721327</v>
      </c>
      <c r="CD221" s="26">
        <f t="shared" si="294"/>
        <v>136.47600000000057</v>
      </c>
      <c r="CE221" s="22">
        <v>0</v>
      </c>
      <c r="CF221" s="22">
        <f t="shared" si="295"/>
        <v>50492.627718524775</v>
      </c>
      <c r="CG221" s="22">
        <f t="shared" si="296"/>
        <v>50356.15171852475</v>
      </c>
      <c r="CH221" s="32">
        <f t="shared" si="297"/>
        <v>5.1523185695798245E-2</v>
      </c>
      <c r="CI221" s="32">
        <f t="shared" si="298"/>
        <v>5.1575940322015033E-2</v>
      </c>
      <c r="CJ221" s="42"/>
      <c r="CK221" s="22">
        <v>979091.05571311479</v>
      </c>
      <c r="CL221" s="22">
        <v>3648.5120000000002</v>
      </c>
      <c r="CM221" s="22">
        <f t="shared" si="299"/>
        <v>975442.54371311481</v>
      </c>
      <c r="CN221" s="26">
        <f t="shared" si="300"/>
        <v>136.47600000000057</v>
      </c>
      <c r="CO221" s="22">
        <v>0</v>
      </c>
      <c r="CP221" s="22">
        <f t="shared" si="301"/>
        <v>49585.512964426307</v>
      </c>
      <c r="CQ221" s="22">
        <f t="shared" si="302"/>
        <v>49449.036964426283</v>
      </c>
      <c r="CR221" s="32">
        <f t="shared" si="303"/>
        <v>5.0644434626472008E-2</v>
      </c>
      <c r="CS221" s="32">
        <f t="shared" si="304"/>
        <v>5.069395146145033E-2</v>
      </c>
      <c r="CT221" s="42"/>
      <c r="CU221" s="22">
        <v>980905.2852213115</v>
      </c>
      <c r="CV221" s="22">
        <v>3648.5120000000002</v>
      </c>
      <c r="CW221" s="22">
        <f t="shared" si="305"/>
        <v>977256.77322131151</v>
      </c>
      <c r="CX221" s="26">
        <f t="shared" si="306"/>
        <v>136.47600000000057</v>
      </c>
      <c r="CY221" s="22">
        <v>0</v>
      </c>
      <c r="CZ221" s="22">
        <f t="shared" si="307"/>
        <v>51399.742472623009</v>
      </c>
      <c r="DA221" s="22">
        <f t="shared" si="308"/>
        <v>51263.266472622985</v>
      </c>
      <c r="DB221" s="32">
        <f t="shared" si="309"/>
        <v>5.2400311474543861E-2</v>
      </c>
      <c r="DC221" s="32">
        <f t="shared" si="310"/>
        <v>5.245629181330197E-2</v>
      </c>
      <c r="DD221" s="42"/>
      <c r="DE221" s="22">
        <v>980905.2852213115</v>
      </c>
      <c r="DF221" s="22">
        <v>3648.5120000000002</v>
      </c>
      <c r="DG221" s="22">
        <f t="shared" si="311"/>
        <v>977256.77322131151</v>
      </c>
      <c r="DH221" s="26">
        <f t="shared" si="312"/>
        <v>136.47600000000057</v>
      </c>
      <c r="DI221" s="22">
        <v>0</v>
      </c>
      <c r="DJ221" s="22">
        <f t="shared" si="313"/>
        <v>51399.742472623009</v>
      </c>
      <c r="DK221" s="22">
        <f t="shared" si="314"/>
        <v>51263.266472622985</v>
      </c>
      <c r="DL221" s="32">
        <f t="shared" si="315"/>
        <v>5.2400311474543861E-2</v>
      </c>
      <c r="DM221" s="32">
        <f t="shared" si="316"/>
        <v>5.245629181330197E-2</v>
      </c>
      <c r="DN221" s="42"/>
      <c r="DO221" s="22">
        <v>980905.2852213115</v>
      </c>
      <c r="DP221" s="22">
        <v>3648.5120000000002</v>
      </c>
      <c r="DQ221" s="22">
        <f t="shared" si="317"/>
        <v>977256.77322131151</v>
      </c>
      <c r="DR221" s="26">
        <f t="shared" si="318"/>
        <v>136.47600000000057</v>
      </c>
      <c r="DS221" s="22">
        <v>0</v>
      </c>
      <c r="DT221" s="22">
        <f t="shared" si="319"/>
        <v>51399.742472623009</v>
      </c>
      <c r="DU221" s="22">
        <f t="shared" si="320"/>
        <v>51263.266472622985</v>
      </c>
      <c r="DV221" s="32">
        <f t="shared" si="321"/>
        <v>5.2400311474543861E-2</v>
      </c>
      <c r="DW221" s="32">
        <f t="shared" si="322"/>
        <v>5.245629181330197E-2</v>
      </c>
      <c r="DX221" s="42"/>
      <c r="DY221" s="22">
        <v>980905.2852213115</v>
      </c>
      <c r="DZ221" s="22">
        <v>3648.5120000000002</v>
      </c>
      <c r="EA221" s="22">
        <f t="shared" si="323"/>
        <v>977256.77322131151</v>
      </c>
      <c r="EB221" s="26">
        <f t="shared" si="324"/>
        <v>136.47600000000057</v>
      </c>
      <c r="EC221" s="22">
        <v>0</v>
      </c>
      <c r="ED221" s="22">
        <f t="shared" si="325"/>
        <v>51399.742472623009</v>
      </c>
      <c r="EE221" s="22">
        <f t="shared" si="326"/>
        <v>51263.266472622985</v>
      </c>
      <c r="EF221" s="32">
        <f t="shared" si="327"/>
        <v>5.2400311474543861E-2</v>
      </c>
      <c r="EG221" s="32">
        <f t="shared" si="328"/>
        <v>5.245629181330197E-2</v>
      </c>
      <c r="EH221" s="42"/>
      <c r="EI221" s="45">
        <v>0</v>
      </c>
    </row>
    <row r="222" spans="1:139" x14ac:dyDescent="0.3">
      <c r="A222" s="20">
        <v>8912361</v>
      </c>
      <c r="B222" s="20" t="s">
        <v>187</v>
      </c>
      <c r="C222" s="21">
        <v>204</v>
      </c>
      <c r="D222" s="22">
        <v>938669.65752848133</v>
      </c>
      <c r="E222" s="22">
        <v>-6231.7864000000009</v>
      </c>
      <c r="F222" s="22">
        <f t="shared" si="250"/>
        <v>944901.44392848131</v>
      </c>
      <c r="G222" s="11"/>
      <c r="H222" s="34">
        <v>204</v>
      </c>
      <c r="I222" s="22">
        <v>999898.24439824559</v>
      </c>
      <c r="J222" s="22">
        <v>2293.3503999999998</v>
      </c>
      <c r="K222" s="22">
        <f t="shared" si="251"/>
        <v>997604.89399824559</v>
      </c>
      <c r="L222" s="26">
        <f t="shared" si="252"/>
        <v>8525.1368000000002</v>
      </c>
      <c r="M222" s="22">
        <v>0</v>
      </c>
      <c r="N222" s="22">
        <f t="shared" si="253"/>
        <v>61228.586869764258</v>
      </c>
      <c r="O222" s="22">
        <f t="shared" si="254"/>
        <v>52703.45006976428</v>
      </c>
      <c r="P222" s="32">
        <f t="shared" si="255"/>
        <v>6.1234817855503464E-2</v>
      </c>
      <c r="Q222" s="32">
        <f t="shared" si="256"/>
        <v>5.2829983480270459E-2</v>
      </c>
      <c r="R222" s="11"/>
      <c r="S222" s="22">
        <v>999898.24439824559</v>
      </c>
      <c r="T222" s="22">
        <v>2293.3503999999998</v>
      </c>
      <c r="U222" s="22">
        <f t="shared" si="257"/>
        <v>997604.89399824559</v>
      </c>
      <c r="V222" s="26">
        <f t="shared" si="258"/>
        <v>8525.1368000000002</v>
      </c>
      <c r="W222" s="22">
        <v>0</v>
      </c>
      <c r="X222" s="22">
        <f t="shared" si="259"/>
        <v>61228.586869764258</v>
      </c>
      <c r="Y222" s="22">
        <f t="shared" si="260"/>
        <v>52703.45006976428</v>
      </c>
      <c r="Z222" s="32">
        <f t="shared" si="261"/>
        <v>6.1234817855503464E-2</v>
      </c>
      <c r="AA222" s="32">
        <f t="shared" si="262"/>
        <v>5.2829983480270459E-2</v>
      </c>
      <c r="AB222" s="42"/>
      <c r="AC222" s="22">
        <v>999898.24439824559</v>
      </c>
      <c r="AD222" s="22">
        <v>2293.3503999999998</v>
      </c>
      <c r="AE222" s="22">
        <f t="shared" si="263"/>
        <v>997604.89399824559</v>
      </c>
      <c r="AF222" s="26">
        <f t="shared" si="264"/>
        <v>8525.1368000000002</v>
      </c>
      <c r="AG222" s="22">
        <v>0</v>
      </c>
      <c r="AH222" s="22">
        <f t="shared" si="265"/>
        <v>61228.586869764258</v>
      </c>
      <c r="AI222" s="22">
        <f t="shared" si="266"/>
        <v>52703.45006976428</v>
      </c>
      <c r="AJ222" s="32">
        <f t="shared" si="267"/>
        <v>6.1234817855503464E-2</v>
      </c>
      <c r="AK222" s="32">
        <f t="shared" si="268"/>
        <v>5.2829983480270459E-2</v>
      </c>
      <c r="AL222" s="11"/>
      <c r="AM222" s="22">
        <v>999898.24439824559</v>
      </c>
      <c r="AN222" s="22">
        <v>2293.3503999999998</v>
      </c>
      <c r="AO222" s="22">
        <f t="shared" si="269"/>
        <v>997604.89399824559</v>
      </c>
      <c r="AP222" s="26">
        <f t="shared" si="270"/>
        <v>8525.1368000000002</v>
      </c>
      <c r="AQ222" s="22">
        <v>0</v>
      </c>
      <c r="AR222" s="22">
        <f t="shared" si="271"/>
        <v>61228.586869764258</v>
      </c>
      <c r="AS222" s="22">
        <f t="shared" si="272"/>
        <v>52703.45006976428</v>
      </c>
      <c r="AT222" s="32">
        <f t="shared" si="273"/>
        <v>6.1234817855503464E-2</v>
      </c>
      <c r="AU222" s="32">
        <f t="shared" si="274"/>
        <v>5.2829983480270459E-2</v>
      </c>
      <c r="AV222" s="42"/>
      <c r="AW222" s="22">
        <v>999898.24439824559</v>
      </c>
      <c r="AX222" s="22">
        <v>2293.3503999999998</v>
      </c>
      <c r="AY222" s="22">
        <f t="shared" si="275"/>
        <v>997604.89399824559</v>
      </c>
      <c r="AZ222" s="26">
        <f t="shared" si="276"/>
        <v>8525.1368000000002</v>
      </c>
      <c r="BA222" s="22">
        <v>0</v>
      </c>
      <c r="BB222" s="22">
        <f t="shared" si="277"/>
        <v>61228.586869764258</v>
      </c>
      <c r="BC222" s="22">
        <f t="shared" si="278"/>
        <v>52703.45006976428</v>
      </c>
      <c r="BD222" s="32">
        <f t="shared" si="279"/>
        <v>6.1234817855503464E-2</v>
      </c>
      <c r="BE222" s="32">
        <f t="shared" si="280"/>
        <v>5.2829983480270459E-2</v>
      </c>
      <c r="BF222" s="11"/>
      <c r="BG222" s="22">
        <v>999898.24439824559</v>
      </c>
      <c r="BH222" s="22">
        <v>2293.3503999999998</v>
      </c>
      <c r="BI222" s="22">
        <f t="shared" si="281"/>
        <v>997604.89399824559</v>
      </c>
      <c r="BJ222" s="26">
        <f t="shared" si="282"/>
        <v>8525.1368000000002</v>
      </c>
      <c r="BK222" s="22">
        <v>0</v>
      </c>
      <c r="BL222" s="22">
        <f t="shared" si="283"/>
        <v>61228.586869764258</v>
      </c>
      <c r="BM222" s="22">
        <f t="shared" si="284"/>
        <v>52703.45006976428</v>
      </c>
      <c r="BN222" s="32">
        <f t="shared" si="285"/>
        <v>6.1234817855503464E-2</v>
      </c>
      <c r="BO222" s="32">
        <f t="shared" si="286"/>
        <v>5.2829983480270459E-2</v>
      </c>
      <c r="BP222" s="42"/>
      <c r="BQ222" s="22">
        <v>995524.71085178456</v>
      </c>
      <c r="BR222" s="22">
        <v>2293.3503999999998</v>
      </c>
      <c r="BS222" s="22">
        <f t="shared" si="287"/>
        <v>993231.36045178457</v>
      </c>
      <c r="BT222" s="26">
        <f t="shared" si="288"/>
        <v>8525.1368000000002</v>
      </c>
      <c r="BU222" s="22">
        <v>0</v>
      </c>
      <c r="BV222" s="22">
        <f t="shared" si="289"/>
        <v>56855.053323303233</v>
      </c>
      <c r="BW222" s="22">
        <f t="shared" si="290"/>
        <v>48329.916523303255</v>
      </c>
      <c r="BX222" s="32">
        <f t="shared" si="291"/>
        <v>5.7110639950521437E-2</v>
      </c>
      <c r="BY222" s="32">
        <f t="shared" si="292"/>
        <v>4.8659273607027216E-2</v>
      </c>
      <c r="BZ222" s="42"/>
      <c r="CA222" s="22">
        <v>998882.76587434974</v>
      </c>
      <c r="CB222" s="22">
        <v>2293.3503999999998</v>
      </c>
      <c r="CC222" s="22">
        <f t="shared" si="293"/>
        <v>996589.41547434975</v>
      </c>
      <c r="CD222" s="26">
        <f t="shared" si="294"/>
        <v>8525.1368000000002</v>
      </c>
      <c r="CE222" s="22">
        <v>0</v>
      </c>
      <c r="CF222" s="22">
        <f t="shared" si="295"/>
        <v>60213.108345868415</v>
      </c>
      <c r="CG222" s="22">
        <f t="shared" si="296"/>
        <v>51687.971545868437</v>
      </c>
      <c r="CH222" s="32">
        <f t="shared" si="297"/>
        <v>6.0280455728117618E-2</v>
      </c>
      <c r="CI222" s="32">
        <f t="shared" si="298"/>
        <v>5.1864861038350835E-2</v>
      </c>
      <c r="CJ222" s="42"/>
      <c r="CK222" s="22">
        <v>997867.28735045367</v>
      </c>
      <c r="CL222" s="22">
        <v>2293.3503999999998</v>
      </c>
      <c r="CM222" s="22">
        <f t="shared" si="299"/>
        <v>995573.93695045367</v>
      </c>
      <c r="CN222" s="26">
        <f t="shared" si="300"/>
        <v>8525.1368000000002</v>
      </c>
      <c r="CO222" s="22">
        <v>0</v>
      </c>
      <c r="CP222" s="22">
        <f t="shared" si="301"/>
        <v>59197.629821972339</v>
      </c>
      <c r="CQ222" s="22">
        <f t="shared" si="302"/>
        <v>50672.493021972361</v>
      </c>
      <c r="CR222" s="32">
        <f t="shared" si="303"/>
        <v>5.9324151189638082E-2</v>
      </c>
      <c r="CS222" s="32">
        <f t="shared" si="304"/>
        <v>5.0897769760011466E-2</v>
      </c>
      <c r="CT222" s="42"/>
      <c r="CU222" s="22">
        <v>999898.24439824559</v>
      </c>
      <c r="CV222" s="22">
        <v>2293.3503999999998</v>
      </c>
      <c r="CW222" s="22">
        <f t="shared" si="305"/>
        <v>997604.89399824559</v>
      </c>
      <c r="CX222" s="26">
        <f t="shared" si="306"/>
        <v>8525.1368000000002</v>
      </c>
      <c r="CY222" s="22">
        <v>0</v>
      </c>
      <c r="CZ222" s="22">
        <f t="shared" si="307"/>
        <v>61228.586869764258</v>
      </c>
      <c r="DA222" s="22">
        <f t="shared" si="308"/>
        <v>52703.45006976428</v>
      </c>
      <c r="DB222" s="32">
        <f t="shared" si="309"/>
        <v>6.1234817855503464E-2</v>
      </c>
      <c r="DC222" s="32">
        <f t="shared" si="310"/>
        <v>5.2829983480270459E-2</v>
      </c>
      <c r="DD222" s="42"/>
      <c r="DE222" s="22">
        <v>999898.24439824559</v>
      </c>
      <c r="DF222" s="22">
        <v>2293.3503999999998</v>
      </c>
      <c r="DG222" s="22">
        <f t="shared" si="311"/>
        <v>997604.89399824559</v>
      </c>
      <c r="DH222" s="26">
        <f t="shared" si="312"/>
        <v>8525.1368000000002</v>
      </c>
      <c r="DI222" s="22">
        <v>0</v>
      </c>
      <c r="DJ222" s="22">
        <f t="shared" si="313"/>
        <v>61228.586869764258</v>
      </c>
      <c r="DK222" s="22">
        <f t="shared" si="314"/>
        <v>52703.45006976428</v>
      </c>
      <c r="DL222" s="32">
        <f t="shared" si="315"/>
        <v>6.1234817855503464E-2</v>
      </c>
      <c r="DM222" s="32">
        <f t="shared" si="316"/>
        <v>5.2829983480270459E-2</v>
      </c>
      <c r="DN222" s="42"/>
      <c r="DO222" s="22">
        <v>999898.24439824559</v>
      </c>
      <c r="DP222" s="22">
        <v>2293.3503999999998</v>
      </c>
      <c r="DQ222" s="22">
        <f t="shared" si="317"/>
        <v>997604.89399824559</v>
      </c>
      <c r="DR222" s="26">
        <f t="shared" si="318"/>
        <v>8525.1368000000002</v>
      </c>
      <c r="DS222" s="22">
        <v>0</v>
      </c>
      <c r="DT222" s="22">
        <f t="shared" si="319"/>
        <v>61228.586869764258</v>
      </c>
      <c r="DU222" s="22">
        <f t="shared" si="320"/>
        <v>52703.45006976428</v>
      </c>
      <c r="DV222" s="32">
        <f t="shared" si="321"/>
        <v>6.1234817855503464E-2</v>
      </c>
      <c r="DW222" s="32">
        <f t="shared" si="322"/>
        <v>5.2829983480270459E-2</v>
      </c>
      <c r="DX222" s="42"/>
      <c r="DY222" s="22">
        <v>999898.24439824559</v>
      </c>
      <c r="DZ222" s="22">
        <v>2293.3503999999998</v>
      </c>
      <c r="EA222" s="22">
        <f t="shared" si="323"/>
        <v>997604.89399824559</v>
      </c>
      <c r="EB222" s="26">
        <f t="shared" si="324"/>
        <v>8525.1368000000002</v>
      </c>
      <c r="EC222" s="22">
        <v>0</v>
      </c>
      <c r="ED222" s="22">
        <f t="shared" si="325"/>
        <v>61228.586869764258</v>
      </c>
      <c r="EE222" s="22">
        <f t="shared" si="326"/>
        <v>52703.45006976428</v>
      </c>
      <c r="EF222" s="32">
        <f t="shared" si="327"/>
        <v>6.1234817855503464E-2</v>
      </c>
      <c r="EG222" s="32">
        <f t="shared" si="328"/>
        <v>5.2829983480270459E-2</v>
      </c>
      <c r="EH222" s="42"/>
      <c r="EI222" s="45">
        <v>0</v>
      </c>
    </row>
    <row r="223" spans="1:139" x14ac:dyDescent="0.3">
      <c r="A223" s="20">
        <v>8912414</v>
      </c>
      <c r="B223" s="20" t="s">
        <v>12</v>
      </c>
      <c r="C223" s="21">
        <v>208</v>
      </c>
      <c r="D223" s="22">
        <v>922147.65935416822</v>
      </c>
      <c r="E223" s="22">
        <v>11027.7696</v>
      </c>
      <c r="F223" s="22">
        <f t="shared" si="250"/>
        <v>911119.88975416822</v>
      </c>
      <c r="G223" s="11"/>
      <c r="H223" s="34">
        <v>208</v>
      </c>
      <c r="I223" s="22">
        <v>966603.73877104418</v>
      </c>
      <c r="J223" s="22">
        <v>6254.5919999999996</v>
      </c>
      <c r="K223" s="22">
        <f t="shared" si="251"/>
        <v>960349.14677104424</v>
      </c>
      <c r="L223" s="26">
        <f t="shared" si="252"/>
        <v>-4773.1776</v>
      </c>
      <c r="M223" s="22">
        <v>0</v>
      </c>
      <c r="N223" s="22">
        <f t="shared" si="253"/>
        <v>44456.07941687596</v>
      </c>
      <c r="O223" s="22">
        <f t="shared" si="254"/>
        <v>49229.257016876014</v>
      </c>
      <c r="P223" s="32">
        <f t="shared" si="255"/>
        <v>4.5992041654419988E-2</v>
      </c>
      <c r="Q223" s="32">
        <f t="shared" si="256"/>
        <v>5.126183241001276E-2</v>
      </c>
      <c r="R223" s="11"/>
      <c r="S223" s="22">
        <v>966603.73877104418</v>
      </c>
      <c r="T223" s="22">
        <v>6254.5919999999996</v>
      </c>
      <c r="U223" s="22">
        <f t="shared" si="257"/>
        <v>960349.14677104424</v>
      </c>
      <c r="V223" s="26">
        <f t="shared" si="258"/>
        <v>-4773.1776</v>
      </c>
      <c r="W223" s="22">
        <v>0</v>
      </c>
      <c r="X223" s="22">
        <f t="shared" si="259"/>
        <v>44456.07941687596</v>
      </c>
      <c r="Y223" s="22">
        <f t="shared" si="260"/>
        <v>49229.257016876014</v>
      </c>
      <c r="Z223" s="32">
        <f t="shared" si="261"/>
        <v>4.5992041654419988E-2</v>
      </c>
      <c r="AA223" s="32">
        <f t="shared" si="262"/>
        <v>5.126183241001276E-2</v>
      </c>
      <c r="AB223" s="42"/>
      <c r="AC223" s="22">
        <v>966603.73877104418</v>
      </c>
      <c r="AD223" s="22">
        <v>6254.5919999999996</v>
      </c>
      <c r="AE223" s="22">
        <f t="shared" si="263"/>
        <v>960349.14677104424</v>
      </c>
      <c r="AF223" s="26">
        <f t="shared" si="264"/>
        <v>-4773.1776</v>
      </c>
      <c r="AG223" s="22">
        <v>0</v>
      </c>
      <c r="AH223" s="22">
        <f t="shared" si="265"/>
        <v>44456.07941687596</v>
      </c>
      <c r="AI223" s="22">
        <f t="shared" si="266"/>
        <v>49229.257016876014</v>
      </c>
      <c r="AJ223" s="32">
        <f t="shared" si="267"/>
        <v>4.5992041654419988E-2</v>
      </c>
      <c r="AK223" s="32">
        <f t="shared" si="268"/>
        <v>5.126183241001276E-2</v>
      </c>
      <c r="AL223" s="11"/>
      <c r="AM223" s="22">
        <v>966603.73877104418</v>
      </c>
      <c r="AN223" s="22">
        <v>6254.5919999999996</v>
      </c>
      <c r="AO223" s="22">
        <f t="shared" si="269"/>
        <v>960349.14677104424</v>
      </c>
      <c r="AP223" s="26">
        <f t="shared" si="270"/>
        <v>-4773.1776</v>
      </c>
      <c r="AQ223" s="22">
        <v>0</v>
      </c>
      <c r="AR223" s="22">
        <f t="shared" si="271"/>
        <v>44456.07941687596</v>
      </c>
      <c r="AS223" s="22">
        <f t="shared" si="272"/>
        <v>49229.257016876014</v>
      </c>
      <c r="AT223" s="32">
        <f t="shared" si="273"/>
        <v>4.5992041654419988E-2</v>
      </c>
      <c r="AU223" s="32">
        <f t="shared" si="274"/>
        <v>5.126183241001276E-2</v>
      </c>
      <c r="AV223" s="42"/>
      <c r="AW223" s="22">
        <v>966603.73877104418</v>
      </c>
      <c r="AX223" s="22">
        <v>6254.5919999999996</v>
      </c>
      <c r="AY223" s="22">
        <f t="shared" si="275"/>
        <v>960349.14677104424</v>
      </c>
      <c r="AZ223" s="26">
        <f t="shared" si="276"/>
        <v>-4773.1776</v>
      </c>
      <c r="BA223" s="22">
        <v>0</v>
      </c>
      <c r="BB223" s="22">
        <f t="shared" si="277"/>
        <v>44456.07941687596</v>
      </c>
      <c r="BC223" s="22">
        <f t="shared" si="278"/>
        <v>49229.257016876014</v>
      </c>
      <c r="BD223" s="32">
        <f t="shared" si="279"/>
        <v>4.5992041654419988E-2</v>
      </c>
      <c r="BE223" s="32">
        <f t="shared" si="280"/>
        <v>5.126183241001276E-2</v>
      </c>
      <c r="BF223" s="11"/>
      <c r="BG223" s="22">
        <v>966603.73877104418</v>
      </c>
      <c r="BH223" s="22">
        <v>6254.5919999999996</v>
      </c>
      <c r="BI223" s="22">
        <f t="shared" si="281"/>
        <v>960349.14677104424</v>
      </c>
      <c r="BJ223" s="26">
        <f t="shared" si="282"/>
        <v>-4773.1776</v>
      </c>
      <c r="BK223" s="22">
        <v>0</v>
      </c>
      <c r="BL223" s="22">
        <f t="shared" si="283"/>
        <v>44456.07941687596</v>
      </c>
      <c r="BM223" s="22">
        <f t="shared" si="284"/>
        <v>49229.257016876014</v>
      </c>
      <c r="BN223" s="32">
        <f t="shared" si="285"/>
        <v>4.5992041654419988E-2</v>
      </c>
      <c r="BO223" s="32">
        <f t="shared" si="286"/>
        <v>5.126183241001276E-2</v>
      </c>
      <c r="BP223" s="42"/>
      <c r="BQ223" s="22">
        <v>963501.39693409763</v>
      </c>
      <c r="BR223" s="22">
        <v>6254.5919999999996</v>
      </c>
      <c r="BS223" s="22">
        <f t="shared" si="287"/>
        <v>957246.80493409769</v>
      </c>
      <c r="BT223" s="26">
        <f t="shared" si="288"/>
        <v>-4773.1776</v>
      </c>
      <c r="BU223" s="22">
        <v>0</v>
      </c>
      <c r="BV223" s="22">
        <f t="shared" si="289"/>
        <v>41353.73757992941</v>
      </c>
      <c r="BW223" s="22">
        <f t="shared" si="290"/>
        <v>46126.915179929463</v>
      </c>
      <c r="BX223" s="32">
        <f t="shared" si="291"/>
        <v>4.2920267382609678E-2</v>
      </c>
      <c r="BY223" s="32">
        <f t="shared" si="292"/>
        <v>4.8187066221762005E-2</v>
      </c>
      <c r="BZ223" s="42"/>
      <c r="CA223" s="22">
        <v>965885.71245504392</v>
      </c>
      <c r="CB223" s="22">
        <v>6254.5919999999996</v>
      </c>
      <c r="CC223" s="22">
        <f t="shared" si="293"/>
        <v>959631.12045504397</v>
      </c>
      <c r="CD223" s="26">
        <f t="shared" si="294"/>
        <v>-4773.1776</v>
      </c>
      <c r="CE223" s="22">
        <v>0</v>
      </c>
      <c r="CF223" s="22">
        <f t="shared" si="295"/>
        <v>43738.053100875695</v>
      </c>
      <c r="CG223" s="22">
        <f t="shared" si="296"/>
        <v>48511.230700875749</v>
      </c>
      <c r="CH223" s="32">
        <f t="shared" si="297"/>
        <v>4.5282845099452108E-2</v>
      </c>
      <c r="CI223" s="32">
        <f t="shared" si="298"/>
        <v>5.0551956545419649E-2</v>
      </c>
      <c r="CJ223" s="42"/>
      <c r="CK223" s="22">
        <v>965167.68613904377</v>
      </c>
      <c r="CL223" s="22">
        <v>6254.5919999999996</v>
      </c>
      <c r="CM223" s="22">
        <f t="shared" si="299"/>
        <v>958913.09413904382</v>
      </c>
      <c r="CN223" s="26">
        <f t="shared" si="300"/>
        <v>-4773.1776</v>
      </c>
      <c r="CO223" s="22">
        <v>0</v>
      </c>
      <c r="CP223" s="22">
        <f t="shared" si="301"/>
        <v>43020.026784875547</v>
      </c>
      <c r="CQ223" s="22">
        <f t="shared" si="302"/>
        <v>47793.2043848756</v>
      </c>
      <c r="CR223" s="32">
        <f t="shared" si="303"/>
        <v>4.4572593345896583E-2</v>
      </c>
      <c r="CS223" s="32">
        <f t="shared" si="304"/>
        <v>4.9841017582293555E-2</v>
      </c>
      <c r="CT223" s="42"/>
      <c r="CU223" s="22">
        <v>966603.73877104418</v>
      </c>
      <c r="CV223" s="22">
        <v>6254.5919999999996</v>
      </c>
      <c r="CW223" s="22">
        <f t="shared" si="305"/>
        <v>960349.14677104424</v>
      </c>
      <c r="CX223" s="26">
        <f t="shared" si="306"/>
        <v>-4773.1776</v>
      </c>
      <c r="CY223" s="22">
        <v>0</v>
      </c>
      <c r="CZ223" s="22">
        <f t="shared" si="307"/>
        <v>44456.07941687596</v>
      </c>
      <c r="DA223" s="22">
        <f t="shared" si="308"/>
        <v>49229.257016876014</v>
      </c>
      <c r="DB223" s="32">
        <f t="shared" si="309"/>
        <v>4.5992041654419988E-2</v>
      </c>
      <c r="DC223" s="32">
        <f t="shared" si="310"/>
        <v>5.126183241001276E-2</v>
      </c>
      <c r="DD223" s="42"/>
      <c r="DE223" s="22">
        <v>966603.73877104418</v>
      </c>
      <c r="DF223" s="22">
        <v>6254.5919999999996</v>
      </c>
      <c r="DG223" s="22">
        <f t="shared" si="311"/>
        <v>960349.14677104424</v>
      </c>
      <c r="DH223" s="26">
        <f t="shared" si="312"/>
        <v>-4773.1776</v>
      </c>
      <c r="DI223" s="22">
        <v>0</v>
      </c>
      <c r="DJ223" s="22">
        <f t="shared" si="313"/>
        <v>44456.07941687596</v>
      </c>
      <c r="DK223" s="22">
        <f t="shared" si="314"/>
        <v>49229.257016876014</v>
      </c>
      <c r="DL223" s="32">
        <f t="shared" si="315"/>
        <v>4.5992041654419988E-2</v>
      </c>
      <c r="DM223" s="32">
        <f t="shared" si="316"/>
        <v>5.126183241001276E-2</v>
      </c>
      <c r="DN223" s="42"/>
      <c r="DO223" s="22">
        <v>966603.73877104418</v>
      </c>
      <c r="DP223" s="22">
        <v>6254.5919999999996</v>
      </c>
      <c r="DQ223" s="22">
        <f t="shared" si="317"/>
        <v>960349.14677104424</v>
      </c>
      <c r="DR223" s="26">
        <f t="shared" si="318"/>
        <v>-4773.1776</v>
      </c>
      <c r="DS223" s="22">
        <v>0</v>
      </c>
      <c r="DT223" s="22">
        <f t="shared" si="319"/>
        <v>44456.07941687596</v>
      </c>
      <c r="DU223" s="22">
        <f t="shared" si="320"/>
        <v>49229.257016876014</v>
      </c>
      <c r="DV223" s="32">
        <f t="shared" si="321"/>
        <v>4.5992041654419988E-2</v>
      </c>
      <c r="DW223" s="32">
        <f t="shared" si="322"/>
        <v>5.126183241001276E-2</v>
      </c>
      <c r="DX223" s="42"/>
      <c r="DY223" s="22">
        <v>966603.73877104418</v>
      </c>
      <c r="DZ223" s="22">
        <v>6254.5919999999996</v>
      </c>
      <c r="EA223" s="22">
        <f t="shared" si="323"/>
        <v>960349.14677104424</v>
      </c>
      <c r="EB223" s="26">
        <f t="shared" si="324"/>
        <v>-4773.1776</v>
      </c>
      <c r="EC223" s="22">
        <v>0</v>
      </c>
      <c r="ED223" s="22">
        <f t="shared" si="325"/>
        <v>44456.07941687596</v>
      </c>
      <c r="EE223" s="22">
        <f t="shared" si="326"/>
        <v>49229.257016876014</v>
      </c>
      <c r="EF223" s="32">
        <f t="shared" si="327"/>
        <v>4.5992041654419988E-2</v>
      </c>
      <c r="EG223" s="32">
        <f t="shared" si="328"/>
        <v>5.126183241001276E-2</v>
      </c>
      <c r="EH223" s="42"/>
      <c r="EI223" s="45">
        <v>0</v>
      </c>
    </row>
    <row r="224" spans="1:139" x14ac:dyDescent="0.3">
      <c r="A224" s="20">
        <v>8912417</v>
      </c>
      <c r="B224" s="20" t="s">
        <v>110</v>
      </c>
      <c r="C224" s="21">
        <v>206</v>
      </c>
      <c r="D224" s="22">
        <v>917125.52873199992</v>
      </c>
      <c r="E224" s="22">
        <v>4298.6239999999998</v>
      </c>
      <c r="F224" s="22">
        <f t="shared" si="250"/>
        <v>912826.90473199997</v>
      </c>
      <c r="G224" s="11"/>
      <c r="H224" s="34">
        <v>206</v>
      </c>
      <c r="I224" s="22">
        <v>957218.99775024643</v>
      </c>
      <c r="J224" s="22">
        <v>4482.4575999999997</v>
      </c>
      <c r="K224" s="22">
        <f t="shared" si="251"/>
        <v>952736.54015024647</v>
      </c>
      <c r="L224" s="26">
        <f t="shared" si="252"/>
        <v>183.83359999999993</v>
      </c>
      <c r="M224" s="22">
        <v>0</v>
      </c>
      <c r="N224" s="22">
        <f t="shared" si="253"/>
        <v>40093.469018246513</v>
      </c>
      <c r="O224" s="22">
        <f t="shared" si="254"/>
        <v>39909.6354182465</v>
      </c>
      <c r="P224" s="32">
        <f t="shared" si="255"/>
        <v>4.1885366998020583E-2</v>
      </c>
      <c r="Q224" s="32">
        <f t="shared" si="256"/>
        <v>4.1889477034178571E-2</v>
      </c>
      <c r="R224" s="11"/>
      <c r="S224" s="22">
        <v>957218.99775024643</v>
      </c>
      <c r="T224" s="22">
        <v>4482.4575999999997</v>
      </c>
      <c r="U224" s="22">
        <f t="shared" si="257"/>
        <v>952736.54015024647</v>
      </c>
      <c r="V224" s="26">
        <f t="shared" si="258"/>
        <v>183.83359999999993</v>
      </c>
      <c r="W224" s="22">
        <v>0</v>
      </c>
      <c r="X224" s="22">
        <f t="shared" si="259"/>
        <v>40093.469018246513</v>
      </c>
      <c r="Y224" s="22">
        <f t="shared" si="260"/>
        <v>39909.6354182465</v>
      </c>
      <c r="Z224" s="32">
        <f t="shared" si="261"/>
        <v>4.1885366998020583E-2</v>
      </c>
      <c r="AA224" s="32">
        <f t="shared" si="262"/>
        <v>4.1889477034178571E-2</v>
      </c>
      <c r="AB224" s="42"/>
      <c r="AC224" s="22">
        <v>957218.99775024643</v>
      </c>
      <c r="AD224" s="22">
        <v>4482.4575999999997</v>
      </c>
      <c r="AE224" s="22">
        <f t="shared" si="263"/>
        <v>952736.54015024647</v>
      </c>
      <c r="AF224" s="26">
        <f t="shared" si="264"/>
        <v>183.83359999999993</v>
      </c>
      <c r="AG224" s="22">
        <v>0</v>
      </c>
      <c r="AH224" s="22">
        <f t="shared" si="265"/>
        <v>40093.469018246513</v>
      </c>
      <c r="AI224" s="22">
        <f t="shared" si="266"/>
        <v>39909.6354182465</v>
      </c>
      <c r="AJ224" s="32">
        <f t="shared" si="267"/>
        <v>4.1885366998020583E-2</v>
      </c>
      <c r="AK224" s="32">
        <f t="shared" si="268"/>
        <v>4.1889477034178571E-2</v>
      </c>
      <c r="AL224" s="11"/>
      <c r="AM224" s="22">
        <v>957218.99775024643</v>
      </c>
      <c r="AN224" s="22">
        <v>4482.4575999999997</v>
      </c>
      <c r="AO224" s="22">
        <f t="shared" si="269"/>
        <v>952736.54015024647</v>
      </c>
      <c r="AP224" s="26">
        <f t="shared" si="270"/>
        <v>183.83359999999993</v>
      </c>
      <c r="AQ224" s="22">
        <v>0</v>
      </c>
      <c r="AR224" s="22">
        <f t="shared" si="271"/>
        <v>40093.469018246513</v>
      </c>
      <c r="AS224" s="22">
        <f t="shared" si="272"/>
        <v>39909.6354182465</v>
      </c>
      <c r="AT224" s="32">
        <f t="shared" si="273"/>
        <v>4.1885366998020583E-2</v>
      </c>
      <c r="AU224" s="32">
        <f t="shared" si="274"/>
        <v>4.1889477034178571E-2</v>
      </c>
      <c r="AV224" s="42"/>
      <c r="AW224" s="22">
        <v>957218.99775024643</v>
      </c>
      <c r="AX224" s="22">
        <v>4482.4575999999997</v>
      </c>
      <c r="AY224" s="22">
        <f t="shared" si="275"/>
        <v>952736.54015024647</v>
      </c>
      <c r="AZ224" s="26">
        <f t="shared" si="276"/>
        <v>183.83359999999993</v>
      </c>
      <c r="BA224" s="22">
        <v>0</v>
      </c>
      <c r="BB224" s="22">
        <f t="shared" si="277"/>
        <v>40093.469018246513</v>
      </c>
      <c r="BC224" s="22">
        <f t="shared" si="278"/>
        <v>39909.6354182465</v>
      </c>
      <c r="BD224" s="32">
        <f t="shared" si="279"/>
        <v>4.1885366998020583E-2</v>
      </c>
      <c r="BE224" s="32">
        <f t="shared" si="280"/>
        <v>4.1889477034178571E-2</v>
      </c>
      <c r="BF224" s="11"/>
      <c r="BG224" s="22">
        <v>957218.99775024643</v>
      </c>
      <c r="BH224" s="22">
        <v>4482.4575999999997</v>
      </c>
      <c r="BI224" s="22">
        <f t="shared" si="281"/>
        <v>952736.54015024647</v>
      </c>
      <c r="BJ224" s="26">
        <f t="shared" si="282"/>
        <v>183.83359999999993</v>
      </c>
      <c r="BK224" s="22">
        <v>0</v>
      </c>
      <c r="BL224" s="22">
        <f t="shared" si="283"/>
        <v>40093.469018246513</v>
      </c>
      <c r="BM224" s="22">
        <f t="shared" si="284"/>
        <v>39909.6354182465</v>
      </c>
      <c r="BN224" s="32">
        <f t="shared" si="285"/>
        <v>4.1885366998020583E-2</v>
      </c>
      <c r="BO224" s="32">
        <f t="shared" si="286"/>
        <v>4.1889477034178571E-2</v>
      </c>
      <c r="BP224" s="42"/>
      <c r="BQ224" s="22">
        <v>954136.99798932089</v>
      </c>
      <c r="BR224" s="22">
        <v>4482.4575999999997</v>
      </c>
      <c r="BS224" s="22">
        <f t="shared" si="287"/>
        <v>949654.54038932093</v>
      </c>
      <c r="BT224" s="26">
        <f t="shared" si="288"/>
        <v>183.83359999999993</v>
      </c>
      <c r="BU224" s="22">
        <v>0</v>
      </c>
      <c r="BV224" s="22">
        <f t="shared" si="289"/>
        <v>37011.469257320976</v>
      </c>
      <c r="BW224" s="22">
        <f t="shared" si="290"/>
        <v>36827.635657320963</v>
      </c>
      <c r="BX224" s="32">
        <f t="shared" si="291"/>
        <v>3.8790518903801301E-2</v>
      </c>
      <c r="BY224" s="32">
        <f t="shared" si="292"/>
        <v>3.8780034308289711E-2</v>
      </c>
      <c r="BZ224" s="42"/>
      <c r="CA224" s="22">
        <v>956469.73405911832</v>
      </c>
      <c r="CB224" s="22">
        <v>4482.4575999999997</v>
      </c>
      <c r="CC224" s="22">
        <f t="shared" si="293"/>
        <v>951987.27645911835</v>
      </c>
      <c r="CD224" s="26">
        <f t="shared" si="294"/>
        <v>183.83359999999993</v>
      </c>
      <c r="CE224" s="22">
        <v>0</v>
      </c>
      <c r="CF224" s="22">
        <f t="shared" si="295"/>
        <v>39344.205327118398</v>
      </c>
      <c r="CG224" s="22">
        <f t="shared" si="296"/>
        <v>39160.371727118385</v>
      </c>
      <c r="CH224" s="32">
        <f t="shared" si="297"/>
        <v>4.1134814752733805E-2</v>
      </c>
      <c r="CI224" s="32">
        <f t="shared" si="298"/>
        <v>4.1135394028346622E-2</v>
      </c>
      <c r="CJ224" s="42"/>
      <c r="CK224" s="22">
        <v>955720.47036799008</v>
      </c>
      <c r="CL224" s="22">
        <v>4482.4575999999997</v>
      </c>
      <c r="CM224" s="22">
        <f t="shared" si="299"/>
        <v>951238.01276799012</v>
      </c>
      <c r="CN224" s="26">
        <f t="shared" si="300"/>
        <v>183.83359999999993</v>
      </c>
      <c r="CO224" s="22">
        <v>0</v>
      </c>
      <c r="CP224" s="22">
        <f t="shared" si="301"/>
        <v>38594.941635990166</v>
      </c>
      <c r="CQ224" s="22">
        <f t="shared" si="302"/>
        <v>38411.108035990153</v>
      </c>
      <c r="CR224" s="32">
        <f t="shared" si="303"/>
        <v>4.0383085674757589E-2</v>
      </c>
      <c r="CS224" s="32">
        <f t="shared" si="304"/>
        <v>4.0380123082148882E-2</v>
      </c>
      <c r="CT224" s="42"/>
      <c r="CU224" s="22">
        <v>957218.99775024643</v>
      </c>
      <c r="CV224" s="22">
        <v>4482.4575999999997</v>
      </c>
      <c r="CW224" s="22">
        <f t="shared" si="305"/>
        <v>952736.54015024647</v>
      </c>
      <c r="CX224" s="26">
        <f t="shared" si="306"/>
        <v>183.83359999999993</v>
      </c>
      <c r="CY224" s="22">
        <v>0</v>
      </c>
      <c r="CZ224" s="22">
        <f t="shared" si="307"/>
        <v>40093.469018246513</v>
      </c>
      <c r="DA224" s="22">
        <f t="shared" si="308"/>
        <v>39909.6354182465</v>
      </c>
      <c r="DB224" s="32">
        <f t="shared" si="309"/>
        <v>4.1885366998020583E-2</v>
      </c>
      <c r="DC224" s="32">
        <f t="shared" si="310"/>
        <v>4.1889477034178571E-2</v>
      </c>
      <c r="DD224" s="42"/>
      <c r="DE224" s="22">
        <v>957218.99775024643</v>
      </c>
      <c r="DF224" s="22">
        <v>4482.4575999999997</v>
      </c>
      <c r="DG224" s="22">
        <f t="shared" si="311"/>
        <v>952736.54015024647</v>
      </c>
      <c r="DH224" s="26">
        <f t="shared" si="312"/>
        <v>183.83359999999993</v>
      </c>
      <c r="DI224" s="22">
        <v>0</v>
      </c>
      <c r="DJ224" s="22">
        <f t="shared" si="313"/>
        <v>40093.469018246513</v>
      </c>
      <c r="DK224" s="22">
        <f t="shared" si="314"/>
        <v>39909.6354182465</v>
      </c>
      <c r="DL224" s="32">
        <f t="shared" si="315"/>
        <v>4.1885366998020583E-2</v>
      </c>
      <c r="DM224" s="32">
        <f t="shared" si="316"/>
        <v>4.1889477034178571E-2</v>
      </c>
      <c r="DN224" s="42"/>
      <c r="DO224" s="22">
        <v>957218.99775024643</v>
      </c>
      <c r="DP224" s="22">
        <v>4482.4575999999997</v>
      </c>
      <c r="DQ224" s="22">
        <f t="shared" si="317"/>
        <v>952736.54015024647</v>
      </c>
      <c r="DR224" s="26">
        <f t="shared" si="318"/>
        <v>183.83359999999993</v>
      </c>
      <c r="DS224" s="22">
        <v>0</v>
      </c>
      <c r="DT224" s="22">
        <f t="shared" si="319"/>
        <v>40093.469018246513</v>
      </c>
      <c r="DU224" s="22">
        <f t="shared" si="320"/>
        <v>39909.6354182465</v>
      </c>
      <c r="DV224" s="32">
        <f t="shared" si="321"/>
        <v>4.1885366998020583E-2</v>
      </c>
      <c r="DW224" s="32">
        <f t="shared" si="322"/>
        <v>4.1889477034178571E-2</v>
      </c>
      <c r="DX224" s="42"/>
      <c r="DY224" s="22">
        <v>957218.99775024643</v>
      </c>
      <c r="DZ224" s="22">
        <v>4482.4575999999997</v>
      </c>
      <c r="EA224" s="22">
        <f t="shared" si="323"/>
        <v>952736.54015024647</v>
      </c>
      <c r="EB224" s="26">
        <f t="shared" si="324"/>
        <v>183.83359999999993</v>
      </c>
      <c r="EC224" s="22">
        <v>0</v>
      </c>
      <c r="ED224" s="22">
        <f t="shared" si="325"/>
        <v>40093.469018246513</v>
      </c>
      <c r="EE224" s="22">
        <f t="shared" si="326"/>
        <v>39909.6354182465</v>
      </c>
      <c r="EF224" s="32">
        <f t="shared" si="327"/>
        <v>4.1885366998020583E-2</v>
      </c>
      <c r="EG224" s="32">
        <f t="shared" si="328"/>
        <v>4.1889477034178571E-2</v>
      </c>
      <c r="EH224" s="42"/>
      <c r="EI224" s="45">
        <v>8717.3742790003562</v>
      </c>
    </row>
    <row r="225" spans="1:139" x14ac:dyDescent="0.3">
      <c r="A225" s="20">
        <v>8912418</v>
      </c>
      <c r="B225" s="20" t="s">
        <v>144</v>
      </c>
      <c r="C225" s="21">
        <v>173</v>
      </c>
      <c r="D225" s="22">
        <v>783527.00072199991</v>
      </c>
      <c r="E225" s="22">
        <v>3697.7179999999998</v>
      </c>
      <c r="F225" s="22">
        <f t="shared" si="250"/>
        <v>779829.28272199992</v>
      </c>
      <c r="G225" s="11"/>
      <c r="H225" s="34">
        <v>173</v>
      </c>
      <c r="I225" s="22">
        <v>808056.54784375569</v>
      </c>
      <c r="J225" s="22">
        <v>2970.9312</v>
      </c>
      <c r="K225" s="22">
        <f t="shared" si="251"/>
        <v>805085.6166437557</v>
      </c>
      <c r="L225" s="26">
        <f t="shared" si="252"/>
        <v>-726.78679999999986</v>
      </c>
      <c r="M225" s="22">
        <v>0</v>
      </c>
      <c r="N225" s="22">
        <f t="shared" si="253"/>
        <v>24529.547121755779</v>
      </c>
      <c r="O225" s="22">
        <f t="shared" si="254"/>
        <v>25256.33392175578</v>
      </c>
      <c r="P225" s="32">
        <f t="shared" si="255"/>
        <v>3.0356225919103332E-2</v>
      </c>
      <c r="Q225" s="32">
        <f t="shared" si="256"/>
        <v>3.1370991357471387E-2</v>
      </c>
      <c r="R225" s="11"/>
      <c r="S225" s="22">
        <v>808056.54784375569</v>
      </c>
      <c r="T225" s="22">
        <v>2970.9312</v>
      </c>
      <c r="U225" s="22">
        <f t="shared" si="257"/>
        <v>805085.6166437557</v>
      </c>
      <c r="V225" s="26">
        <f t="shared" si="258"/>
        <v>-726.78679999999986</v>
      </c>
      <c r="W225" s="22">
        <v>0</v>
      </c>
      <c r="X225" s="22">
        <f t="shared" si="259"/>
        <v>24529.547121755779</v>
      </c>
      <c r="Y225" s="22">
        <f t="shared" si="260"/>
        <v>25256.33392175578</v>
      </c>
      <c r="Z225" s="32">
        <f t="shared" si="261"/>
        <v>3.0356225919103332E-2</v>
      </c>
      <c r="AA225" s="32">
        <f t="shared" si="262"/>
        <v>3.1370991357471387E-2</v>
      </c>
      <c r="AB225" s="42"/>
      <c r="AC225" s="22">
        <v>808056.54784375569</v>
      </c>
      <c r="AD225" s="22">
        <v>2970.9312</v>
      </c>
      <c r="AE225" s="22">
        <f t="shared" si="263"/>
        <v>805085.6166437557</v>
      </c>
      <c r="AF225" s="26">
        <f t="shared" si="264"/>
        <v>-726.78679999999986</v>
      </c>
      <c r="AG225" s="22">
        <v>0</v>
      </c>
      <c r="AH225" s="22">
        <f t="shared" si="265"/>
        <v>24529.547121755779</v>
      </c>
      <c r="AI225" s="22">
        <f t="shared" si="266"/>
        <v>25256.33392175578</v>
      </c>
      <c r="AJ225" s="32">
        <f t="shared" si="267"/>
        <v>3.0356225919103332E-2</v>
      </c>
      <c r="AK225" s="32">
        <f t="shared" si="268"/>
        <v>3.1370991357471387E-2</v>
      </c>
      <c r="AL225" s="11"/>
      <c r="AM225" s="22">
        <v>808056.54784375569</v>
      </c>
      <c r="AN225" s="22">
        <v>2970.9312</v>
      </c>
      <c r="AO225" s="22">
        <f t="shared" si="269"/>
        <v>805085.6166437557</v>
      </c>
      <c r="AP225" s="26">
        <f t="shared" si="270"/>
        <v>-726.78679999999986</v>
      </c>
      <c r="AQ225" s="22">
        <v>0</v>
      </c>
      <c r="AR225" s="22">
        <f t="shared" si="271"/>
        <v>24529.547121755779</v>
      </c>
      <c r="AS225" s="22">
        <f t="shared" si="272"/>
        <v>25256.33392175578</v>
      </c>
      <c r="AT225" s="32">
        <f t="shared" si="273"/>
        <v>3.0356225919103332E-2</v>
      </c>
      <c r="AU225" s="32">
        <f t="shared" si="274"/>
        <v>3.1370991357471387E-2</v>
      </c>
      <c r="AV225" s="42"/>
      <c r="AW225" s="22">
        <v>808305.42376600008</v>
      </c>
      <c r="AX225" s="22">
        <v>2970.9312</v>
      </c>
      <c r="AY225" s="22">
        <f t="shared" si="275"/>
        <v>805334.49256600009</v>
      </c>
      <c r="AZ225" s="26">
        <f t="shared" si="276"/>
        <v>-726.78679999999986</v>
      </c>
      <c r="BA225" s="22">
        <v>248.87592224434957</v>
      </c>
      <c r="BB225" s="22">
        <f t="shared" si="277"/>
        <v>24778.42304400017</v>
      </c>
      <c r="BC225" s="22">
        <f t="shared" si="278"/>
        <v>25505.209844000172</v>
      </c>
      <c r="BD225" s="32">
        <f t="shared" si="279"/>
        <v>3.0654777656389184E-2</v>
      </c>
      <c r="BE225" s="32">
        <f t="shared" si="280"/>
        <v>3.1670330874235993E-2</v>
      </c>
      <c r="BF225" s="11"/>
      <c r="BG225" s="22">
        <v>808305.42376600008</v>
      </c>
      <c r="BH225" s="22">
        <v>2970.9312</v>
      </c>
      <c r="BI225" s="22">
        <f t="shared" si="281"/>
        <v>805334.49256600009</v>
      </c>
      <c r="BJ225" s="26">
        <f t="shared" si="282"/>
        <v>-726.78679999999986</v>
      </c>
      <c r="BK225" s="22">
        <v>248.87592224434957</v>
      </c>
      <c r="BL225" s="22">
        <f t="shared" si="283"/>
        <v>24778.42304400017</v>
      </c>
      <c r="BM225" s="22">
        <f t="shared" si="284"/>
        <v>25505.209844000172</v>
      </c>
      <c r="BN225" s="32">
        <f t="shared" si="285"/>
        <v>3.0654777656389184E-2</v>
      </c>
      <c r="BO225" s="32">
        <f t="shared" si="286"/>
        <v>3.1670330874235993E-2</v>
      </c>
      <c r="BP225" s="42"/>
      <c r="BQ225" s="22">
        <v>808305.42376600008</v>
      </c>
      <c r="BR225" s="22">
        <v>2970.9312</v>
      </c>
      <c r="BS225" s="22">
        <f t="shared" si="287"/>
        <v>805334.49256600009</v>
      </c>
      <c r="BT225" s="26">
        <f t="shared" si="288"/>
        <v>-726.78679999999986</v>
      </c>
      <c r="BU225" s="22">
        <v>2447.5264347620287</v>
      </c>
      <c r="BV225" s="22">
        <f t="shared" si="289"/>
        <v>24778.42304400017</v>
      </c>
      <c r="BW225" s="22">
        <f t="shared" si="290"/>
        <v>25505.209844000172</v>
      </c>
      <c r="BX225" s="32">
        <f t="shared" si="291"/>
        <v>3.0654777656389184E-2</v>
      </c>
      <c r="BY225" s="32">
        <f t="shared" si="292"/>
        <v>3.1670330874235993E-2</v>
      </c>
      <c r="BZ225" s="42"/>
      <c r="CA225" s="22">
        <v>808305.42376600008</v>
      </c>
      <c r="CB225" s="22">
        <v>2970.9312</v>
      </c>
      <c r="CC225" s="22">
        <f t="shared" si="293"/>
        <v>805334.49256600009</v>
      </c>
      <c r="CD225" s="26">
        <f t="shared" si="294"/>
        <v>-726.78679999999986</v>
      </c>
      <c r="CE225" s="22">
        <v>809.62970110736023</v>
      </c>
      <c r="CF225" s="22">
        <f t="shared" si="295"/>
        <v>24778.42304400017</v>
      </c>
      <c r="CG225" s="22">
        <f t="shared" si="296"/>
        <v>25505.209844000172</v>
      </c>
      <c r="CH225" s="32">
        <f t="shared" si="297"/>
        <v>3.0654777656389184E-2</v>
      </c>
      <c r="CI225" s="32">
        <f t="shared" si="298"/>
        <v>3.1670330874235993E-2</v>
      </c>
      <c r="CJ225" s="42"/>
      <c r="CK225" s="22">
        <v>808305.42376600008</v>
      </c>
      <c r="CL225" s="22">
        <v>2970.9312</v>
      </c>
      <c r="CM225" s="22">
        <f t="shared" si="299"/>
        <v>805334.49256600009</v>
      </c>
      <c r="CN225" s="26">
        <f t="shared" si="300"/>
        <v>-726.78679999999986</v>
      </c>
      <c r="CO225" s="22">
        <v>1370.3834799701351</v>
      </c>
      <c r="CP225" s="22">
        <f t="shared" si="301"/>
        <v>24778.42304400017</v>
      </c>
      <c r="CQ225" s="22">
        <f t="shared" si="302"/>
        <v>25505.209844000172</v>
      </c>
      <c r="CR225" s="32">
        <f t="shared" si="303"/>
        <v>3.0654777656389184E-2</v>
      </c>
      <c r="CS225" s="32">
        <f t="shared" si="304"/>
        <v>3.1670330874235993E-2</v>
      </c>
      <c r="CT225" s="42"/>
      <c r="CU225" s="22">
        <v>808056.54784375569</v>
      </c>
      <c r="CV225" s="22">
        <v>2970.9312</v>
      </c>
      <c r="CW225" s="22">
        <f t="shared" si="305"/>
        <v>805085.6166437557</v>
      </c>
      <c r="CX225" s="26">
        <f t="shared" si="306"/>
        <v>-726.78679999999986</v>
      </c>
      <c r="CY225" s="22">
        <v>0</v>
      </c>
      <c r="CZ225" s="22">
        <f t="shared" si="307"/>
        <v>24529.547121755779</v>
      </c>
      <c r="DA225" s="22">
        <f t="shared" si="308"/>
        <v>25256.33392175578</v>
      </c>
      <c r="DB225" s="32">
        <f t="shared" si="309"/>
        <v>3.0356225919103332E-2</v>
      </c>
      <c r="DC225" s="32">
        <f t="shared" si="310"/>
        <v>3.1370991357471387E-2</v>
      </c>
      <c r="DD225" s="42"/>
      <c r="DE225" s="22">
        <v>808056.54784375569</v>
      </c>
      <c r="DF225" s="22">
        <v>2970.9312</v>
      </c>
      <c r="DG225" s="22">
        <f t="shared" si="311"/>
        <v>805085.6166437557</v>
      </c>
      <c r="DH225" s="26">
        <f t="shared" si="312"/>
        <v>-726.78679999999986</v>
      </c>
      <c r="DI225" s="22">
        <v>0</v>
      </c>
      <c r="DJ225" s="22">
        <f t="shared" si="313"/>
        <v>24529.547121755779</v>
      </c>
      <c r="DK225" s="22">
        <f t="shared" si="314"/>
        <v>25256.33392175578</v>
      </c>
      <c r="DL225" s="32">
        <f t="shared" si="315"/>
        <v>3.0356225919103332E-2</v>
      </c>
      <c r="DM225" s="32">
        <f t="shared" si="316"/>
        <v>3.1370991357471387E-2</v>
      </c>
      <c r="DN225" s="42"/>
      <c r="DO225" s="22">
        <v>808305.42376600008</v>
      </c>
      <c r="DP225" s="22">
        <v>2970.9312</v>
      </c>
      <c r="DQ225" s="22">
        <f t="shared" si="317"/>
        <v>805334.49256600009</v>
      </c>
      <c r="DR225" s="26">
        <f t="shared" si="318"/>
        <v>-726.78679999999986</v>
      </c>
      <c r="DS225" s="22">
        <v>248.87592224434957</v>
      </c>
      <c r="DT225" s="22">
        <f t="shared" si="319"/>
        <v>24778.42304400017</v>
      </c>
      <c r="DU225" s="22">
        <f t="shared" si="320"/>
        <v>25505.209844000172</v>
      </c>
      <c r="DV225" s="32">
        <f t="shared" si="321"/>
        <v>3.0654777656389184E-2</v>
      </c>
      <c r="DW225" s="32">
        <f t="shared" si="322"/>
        <v>3.1670330874235993E-2</v>
      </c>
      <c r="DX225" s="42"/>
      <c r="DY225" s="22">
        <v>808305.42376600008</v>
      </c>
      <c r="DZ225" s="22">
        <v>2970.9312</v>
      </c>
      <c r="EA225" s="22">
        <f t="shared" si="323"/>
        <v>805334.49256600009</v>
      </c>
      <c r="EB225" s="26">
        <f t="shared" si="324"/>
        <v>-726.78679999999986</v>
      </c>
      <c r="EC225" s="22">
        <v>248.87592224434957</v>
      </c>
      <c r="ED225" s="22">
        <f t="shared" si="325"/>
        <v>24778.42304400017</v>
      </c>
      <c r="EE225" s="22">
        <f t="shared" si="326"/>
        <v>25505.209844000172</v>
      </c>
      <c r="EF225" s="32">
        <f t="shared" si="327"/>
        <v>3.0654777656389184E-2</v>
      </c>
      <c r="EG225" s="32">
        <f t="shared" si="328"/>
        <v>3.1670330874235993E-2</v>
      </c>
      <c r="EH225" s="42"/>
      <c r="EI225" s="45">
        <v>16102.718892919391</v>
      </c>
    </row>
    <row r="226" spans="1:139" x14ac:dyDescent="0.3">
      <c r="A226" s="20">
        <v>8912571</v>
      </c>
      <c r="B226" s="20" t="s">
        <v>148</v>
      </c>
      <c r="C226" s="21">
        <v>429</v>
      </c>
      <c r="D226" s="22">
        <v>1833268.7009999999</v>
      </c>
      <c r="E226" s="22">
        <v>3583.701</v>
      </c>
      <c r="F226" s="22">
        <f t="shared" si="250"/>
        <v>1829685</v>
      </c>
      <c r="G226" s="11"/>
      <c r="H226" s="34">
        <v>429</v>
      </c>
      <c r="I226" s="22">
        <v>1893864.226</v>
      </c>
      <c r="J226" s="22">
        <v>4119.2259999999997</v>
      </c>
      <c r="K226" s="22">
        <f t="shared" si="251"/>
        <v>1889745</v>
      </c>
      <c r="L226" s="26">
        <f t="shared" si="252"/>
        <v>535.52499999999964</v>
      </c>
      <c r="M226" s="22">
        <v>0</v>
      </c>
      <c r="N226" s="22">
        <f t="shared" si="253"/>
        <v>60595.52500000014</v>
      </c>
      <c r="O226" s="22">
        <f t="shared" si="254"/>
        <v>60060</v>
      </c>
      <c r="P226" s="32">
        <f t="shared" si="255"/>
        <v>3.199570706712327E-2</v>
      </c>
      <c r="Q226" s="32">
        <f t="shared" si="256"/>
        <v>3.1782065834279227E-2</v>
      </c>
      <c r="R226" s="11"/>
      <c r="S226" s="22">
        <v>1893864.226</v>
      </c>
      <c r="T226" s="22">
        <v>4119.2259999999997</v>
      </c>
      <c r="U226" s="22">
        <f t="shared" si="257"/>
        <v>1889745</v>
      </c>
      <c r="V226" s="26">
        <f t="shared" si="258"/>
        <v>535.52499999999964</v>
      </c>
      <c r="W226" s="22">
        <v>0</v>
      </c>
      <c r="X226" s="22">
        <f t="shared" si="259"/>
        <v>60595.52500000014</v>
      </c>
      <c r="Y226" s="22">
        <f t="shared" si="260"/>
        <v>60060</v>
      </c>
      <c r="Z226" s="32">
        <f t="shared" si="261"/>
        <v>3.199570706712327E-2</v>
      </c>
      <c r="AA226" s="32">
        <f t="shared" si="262"/>
        <v>3.1782065834279227E-2</v>
      </c>
      <c r="AB226" s="42"/>
      <c r="AC226" s="22">
        <v>1893864.226</v>
      </c>
      <c r="AD226" s="22">
        <v>4119.2259999999997</v>
      </c>
      <c r="AE226" s="22">
        <f t="shared" si="263"/>
        <v>1889745</v>
      </c>
      <c r="AF226" s="26">
        <f t="shared" si="264"/>
        <v>535.52499999999964</v>
      </c>
      <c r="AG226" s="22">
        <v>0</v>
      </c>
      <c r="AH226" s="22">
        <f t="shared" si="265"/>
        <v>60595.52500000014</v>
      </c>
      <c r="AI226" s="22">
        <f t="shared" si="266"/>
        <v>60060</v>
      </c>
      <c r="AJ226" s="32">
        <f t="shared" si="267"/>
        <v>3.199570706712327E-2</v>
      </c>
      <c r="AK226" s="32">
        <f t="shared" si="268"/>
        <v>3.1782065834279227E-2</v>
      </c>
      <c r="AL226" s="11"/>
      <c r="AM226" s="22">
        <v>1893864.226</v>
      </c>
      <c r="AN226" s="22">
        <v>4119.2259999999997</v>
      </c>
      <c r="AO226" s="22">
        <f t="shared" si="269"/>
        <v>1889745</v>
      </c>
      <c r="AP226" s="26">
        <f t="shared" si="270"/>
        <v>535.52499999999964</v>
      </c>
      <c r="AQ226" s="22">
        <v>0</v>
      </c>
      <c r="AR226" s="22">
        <f t="shared" si="271"/>
        <v>60595.52500000014</v>
      </c>
      <c r="AS226" s="22">
        <f t="shared" si="272"/>
        <v>60060</v>
      </c>
      <c r="AT226" s="32">
        <f t="shared" si="273"/>
        <v>3.199570706712327E-2</v>
      </c>
      <c r="AU226" s="32">
        <f t="shared" si="274"/>
        <v>3.1782065834279227E-2</v>
      </c>
      <c r="AV226" s="42"/>
      <c r="AW226" s="22">
        <v>1893864.226</v>
      </c>
      <c r="AX226" s="22">
        <v>4119.2259999999997</v>
      </c>
      <c r="AY226" s="22">
        <f t="shared" si="275"/>
        <v>1889745</v>
      </c>
      <c r="AZ226" s="26">
        <f t="shared" si="276"/>
        <v>535.52499999999964</v>
      </c>
      <c r="BA226" s="22">
        <v>0</v>
      </c>
      <c r="BB226" s="22">
        <f t="shared" si="277"/>
        <v>60595.52500000014</v>
      </c>
      <c r="BC226" s="22">
        <f t="shared" si="278"/>
        <v>60060</v>
      </c>
      <c r="BD226" s="32">
        <f t="shared" si="279"/>
        <v>3.199570706712327E-2</v>
      </c>
      <c r="BE226" s="32">
        <f t="shared" si="280"/>
        <v>3.1782065834279227E-2</v>
      </c>
      <c r="BF226" s="11"/>
      <c r="BG226" s="22">
        <v>1893864.226</v>
      </c>
      <c r="BH226" s="22">
        <v>4119.2259999999997</v>
      </c>
      <c r="BI226" s="22">
        <f t="shared" si="281"/>
        <v>1889745</v>
      </c>
      <c r="BJ226" s="26">
        <f t="shared" si="282"/>
        <v>535.52499999999964</v>
      </c>
      <c r="BK226" s="22">
        <v>0</v>
      </c>
      <c r="BL226" s="22">
        <f t="shared" si="283"/>
        <v>60595.52500000014</v>
      </c>
      <c r="BM226" s="22">
        <f t="shared" si="284"/>
        <v>60060</v>
      </c>
      <c r="BN226" s="32">
        <f t="shared" si="285"/>
        <v>3.199570706712327E-2</v>
      </c>
      <c r="BO226" s="32">
        <f t="shared" si="286"/>
        <v>3.1782065834279227E-2</v>
      </c>
      <c r="BP226" s="42"/>
      <c r="BQ226" s="22">
        <v>1893864.226</v>
      </c>
      <c r="BR226" s="22">
        <v>4119.2259999999997</v>
      </c>
      <c r="BS226" s="22">
        <f t="shared" si="287"/>
        <v>1889745</v>
      </c>
      <c r="BT226" s="26">
        <f t="shared" si="288"/>
        <v>535.52499999999964</v>
      </c>
      <c r="BU226" s="22">
        <v>0</v>
      </c>
      <c r="BV226" s="22">
        <f t="shared" si="289"/>
        <v>60595.52500000014</v>
      </c>
      <c r="BW226" s="22">
        <f t="shared" si="290"/>
        <v>60060</v>
      </c>
      <c r="BX226" s="32">
        <f t="shared" si="291"/>
        <v>3.199570706712327E-2</v>
      </c>
      <c r="BY226" s="32">
        <f t="shared" si="292"/>
        <v>3.1782065834279227E-2</v>
      </c>
      <c r="BZ226" s="42"/>
      <c r="CA226" s="22">
        <v>1893864.226</v>
      </c>
      <c r="CB226" s="22">
        <v>4119.2259999999997</v>
      </c>
      <c r="CC226" s="22">
        <f t="shared" si="293"/>
        <v>1889745</v>
      </c>
      <c r="CD226" s="26">
        <f t="shared" si="294"/>
        <v>535.52499999999964</v>
      </c>
      <c r="CE226" s="22">
        <v>0</v>
      </c>
      <c r="CF226" s="22">
        <f t="shared" si="295"/>
        <v>60595.52500000014</v>
      </c>
      <c r="CG226" s="22">
        <f t="shared" si="296"/>
        <v>60060</v>
      </c>
      <c r="CH226" s="32">
        <f t="shared" si="297"/>
        <v>3.199570706712327E-2</v>
      </c>
      <c r="CI226" s="32">
        <f t="shared" si="298"/>
        <v>3.1782065834279227E-2</v>
      </c>
      <c r="CJ226" s="42"/>
      <c r="CK226" s="22">
        <v>1893864.226</v>
      </c>
      <c r="CL226" s="22">
        <v>4119.2259999999997</v>
      </c>
      <c r="CM226" s="22">
        <f t="shared" si="299"/>
        <v>1889745</v>
      </c>
      <c r="CN226" s="26">
        <f t="shared" si="300"/>
        <v>535.52499999999964</v>
      </c>
      <c r="CO226" s="22">
        <v>0</v>
      </c>
      <c r="CP226" s="22">
        <f t="shared" si="301"/>
        <v>60595.52500000014</v>
      </c>
      <c r="CQ226" s="22">
        <f t="shared" si="302"/>
        <v>60060</v>
      </c>
      <c r="CR226" s="32">
        <f t="shared" si="303"/>
        <v>3.199570706712327E-2</v>
      </c>
      <c r="CS226" s="32">
        <f t="shared" si="304"/>
        <v>3.1782065834279227E-2</v>
      </c>
      <c r="CT226" s="42"/>
      <c r="CU226" s="22">
        <v>1893864.226</v>
      </c>
      <c r="CV226" s="22">
        <v>4119.2259999999997</v>
      </c>
      <c r="CW226" s="22">
        <f t="shared" si="305"/>
        <v>1889745</v>
      </c>
      <c r="CX226" s="26">
        <f t="shared" si="306"/>
        <v>535.52499999999964</v>
      </c>
      <c r="CY226" s="22">
        <v>0</v>
      </c>
      <c r="CZ226" s="22">
        <f t="shared" si="307"/>
        <v>60595.52500000014</v>
      </c>
      <c r="DA226" s="22">
        <f t="shared" si="308"/>
        <v>60060</v>
      </c>
      <c r="DB226" s="32">
        <f t="shared" si="309"/>
        <v>3.199570706712327E-2</v>
      </c>
      <c r="DC226" s="32">
        <f t="shared" si="310"/>
        <v>3.1782065834279227E-2</v>
      </c>
      <c r="DD226" s="42"/>
      <c r="DE226" s="22">
        <v>1893864.226</v>
      </c>
      <c r="DF226" s="22">
        <v>4119.2259999999997</v>
      </c>
      <c r="DG226" s="22">
        <f t="shared" si="311"/>
        <v>1889745</v>
      </c>
      <c r="DH226" s="26">
        <f t="shared" si="312"/>
        <v>535.52499999999964</v>
      </c>
      <c r="DI226" s="22">
        <v>0</v>
      </c>
      <c r="DJ226" s="22">
        <f t="shared" si="313"/>
        <v>60595.52500000014</v>
      </c>
      <c r="DK226" s="22">
        <f t="shared" si="314"/>
        <v>60060</v>
      </c>
      <c r="DL226" s="32">
        <f t="shared" si="315"/>
        <v>3.199570706712327E-2</v>
      </c>
      <c r="DM226" s="32">
        <f t="shared" si="316"/>
        <v>3.1782065834279227E-2</v>
      </c>
      <c r="DN226" s="42"/>
      <c r="DO226" s="22">
        <v>1893864.226</v>
      </c>
      <c r="DP226" s="22">
        <v>4119.2259999999997</v>
      </c>
      <c r="DQ226" s="22">
        <f t="shared" si="317"/>
        <v>1889745</v>
      </c>
      <c r="DR226" s="26">
        <f t="shared" si="318"/>
        <v>535.52499999999964</v>
      </c>
      <c r="DS226" s="22">
        <v>0</v>
      </c>
      <c r="DT226" s="22">
        <f t="shared" si="319"/>
        <v>60595.52500000014</v>
      </c>
      <c r="DU226" s="22">
        <f t="shared" si="320"/>
        <v>60060</v>
      </c>
      <c r="DV226" s="32">
        <f t="shared" si="321"/>
        <v>3.199570706712327E-2</v>
      </c>
      <c r="DW226" s="32">
        <f t="shared" si="322"/>
        <v>3.1782065834279227E-2</v>
      </c>
      <c r="DX226" s="42"/>
      <c r="DY226" s="22">
        <v>1893864.226</v>
      </c>
      <c r="DZ226" s="22">
        <v>4119.2259999999997</v>
      </c>
      <c r="EA226" s="22">
        <f t="shared" si="323"/>
        <v>1889745</v>
      </c>
      <c r="EB226" s="26">
        <f t="shared" si="324"/>
        <v>535.52499999999964</v>
      </c>
      <c r="EC226" s="22">
        <v>0</v>
      </c>
      <c r="ED226" s="22">
        <f t="shared" si="325"/>
        <v>60595.52500000014</v>
      </c>
      <c r="EE226" s="22">
        <f t="shared" si="326"/>
        <v>60060</v>
      </c>
      <c r="EF226" s="32">
        <f t="shared" si="327"/>
        <v>3.199570706712327E-2</v>
      </c>
      <c r="EG226" s="32">
        <f t="shared" si="328"/>
        <v>3.1782065834279227E-2</v>
      </c>
      <c r="EH226" s="42"/>
      <c r="EI226" s="45">
        <v>0</v>
      </c>
    </row>
    <row r="227" spans="1:139" x14ac:dyDescent="0.3">
      <c r="A227" s="20">
        <v>8912585</v>
      </c>
      <c r="B227" s="20" t="s">
        <v>62</v>
      </c>
      <c r="C227" s="21">
        <v>421</v>
      </c>
      <c r="D227" s="22">
        <v>1799863.3311999999</v>
      </c>
      <c r="E227" s="22">
        <v>4298.3311999999996</v>
      </c>
      <c r="F227" s="22">
        <f t="shared" si="250"/>
        <v>1795565</v>
      </c>
      <c r="G227" s="11"/>
      <c r="H227" s="34">
        <v>421</v>
      </c>
      <c r="I227" s="22">
        <v>1858935.3359999999</v>
      </c>
      <c r="J227" s="22">
        <v>4430.3360000000002</v>
      </c>
      <c r="K227" s="22">
        <f t="shared" si="251"/>
        <v>1854505</v>
      </c>
      <c r="L227" s="26">
        <f t="shared" si="252"/>
        <v>132.00480000000061</v>
      </c>
      <c r="M227" s="22">
        <v>0</v>
      </c>
      <c r="N227" s="22">
        <f t="shared" si="253"/>
        <v>59072.004799999995</v>
      </c>
      <c r="O227" s="22">
        <f t="shared" si="254"/>
        <v>58940</v>
      </c>
      <c r="P227" s="32">
        <f t="shared" si="255"/>
        <v>3.1777331710262348E-2</v>
      </c>
      <c r="Q227" s="32">
        <f t="shared" si="256"/>
        <v>3.1782065834279227E-2</v>
      </c>
      <c r="R227" s="11"/>
      <c r="S227" s="22">
        <v>1858935.3359999999</v>
      </c>
      <c r="T227" s="22">
        <v>4430.3360000000002</v>
      </c>
      <c r="U227" s="22">
        <f t="shared" si="257"/>
        <v>1854505</v>
      </c>
      <c r="V227" s="26">
        <f t="shared" si="258"/>
        <v>132.00480000000061</v>
      </c>
      <c r="W227" s="22">
        <v>0</v>
      </c>
      <c r="X227" s="22">
        <f t="shared" si="259"/>
        <v>59072.004799999995</v>
      </c>
      <c r="Y227" s="22">
        <f t="shared" si="260"/>
        <v>58940</v>
      </c>
      <c r="Z227" s="32">
        <f t="shared" si="261"/>
        <v>3.1777331710262348E-2</v>
      </c>
      <c r="AA227" s="32">
        <f t="shared" si="262"/>
        <v>3.1782065834279227E-2</v>
      </c>
      <c r="AB227" s="42"/>
      <c r="AC227" s="22">
        <v>1858935.3359999999</v>
      </c>
      <c r="AD227" s="22">
        <v>4430.3360000000002</v>
      </c>
      <c r="AE227" s="22">
        <f t="shared" si="263"/>
        <v>1854505</v>
      </c>
      <c r="AF227" s="26">
        <f t="shared" si="264"/>
        <v>132.00480000000061</v>
      </c>
      <c r="AG227" s="22">
        <v>0</v>
      </c>
      <c r="AH227" s="22">
        <f t="shared" si="265"/>
        <v>59072.004799999995</v>
      </c>
      <c r="AI227" s="22">
        <f t="shared" si="266"/>
        <v>58940</v>
      </c>
      <c r="AJ227" s="32">
        <f t="shared" si="267"/>
        <v>3.1777331710262348E-2</v>
      </c>
      <c r="AK227" s="32">
        <f t="shared" si="268"/>
        <v>3.1782065834279227E-2</v>
      </c>
      <c r="AL227" s="11"/>
      <c r="AM227" s="22">
        <v>1858935.3359999999</v>
      </c>
      <c r="AN227" s="22">
        <v>4430.3360000000002</v>
      </c>
      <c r="AO227" s="22">
        <f t="shared" si="269"/>
        <v>1854505</v>
      </c>
      <c r="AP227" s="26">
        <f t="shared" si="270"/>
        <v>132.00480000000061</v>
      </c>
      <c r="AQ227" s="22">
        <v>0</v>
      </c>
      <c r="AR227" s="22">
        <f t="shared" si="271"/>
        <v>59072.004799999995</v>
      </c>
      <c r="AS227" s="22">
        <f t="shared" si="272"/>
        <v>58940</v>
      </c>
      <c r="AT227" s="32">
        <f t="shared" si="273"/>
        <v>3.1777331710262348E-2</v>
      </c>
      <c r="AU227" s="32">
        <f t="shared" si="274"/>
        <v>3.1782065834279227E-2</v>
      </c>
      <c r="AV227" s="42"/>
      <c r="AW227" s="22">
        <v>1858935.3359999999</v>
      </c>
      <c r="AX227" s="22">
        <v>4430.3360000000002</v>
      </c>
      <c r="AY227" s="22">
        <f t="shared" si="275"/>
        <v>1854505</v>
      </c>
      <c r="AZ227" s="26">
        <f t="shared" si="276"/>
        <v>132.00480000000061</v>
      </c>
      <c r="BA227" s="22">
        <v>0</v>
      </c>
      <c r="BB227" s="22">
        <f t="shared" si="277"/>
        <v>59072.004799999995</v>
      </c>
      <c r="BC227" s="22">
        <f t="shared" si="278"/>
        <v>58940</v>
      </c>
      <c r="BD227" s="32">
        <f t="shared" si="279"/>
        <v>3.1777331710262348E-2</v>
      </c>
      <c r="BE227" s="32">
        <f t="shared" si="280"/>
        <v>3.1782065834279227E-2</v>
      </c>
      <c r="BF227" s="11"/>
      <c r="BG227" s="22">
        <v>1858935.3359999999</v>
      </c>
      <c r="BH227" s="22">
        <v>4430.3360000000002</v>
      </c>
      <c r="BI227" s="22">
        <f t="shared" si="281"/>
        <v>1854505</v>
      </c>
      <c r="BJ227" s="26">
        <f t="shared" si="282"/>
        <v>132.00480000000061</v>
      </c>
      <c r="BK227" s="22">
        <v>0</v>
      </c>
      <c r="BL227" s="22">
        <f t="shared" si="283"/>
        <v>59072.004799999995</v>
      </c>
      <c r="BM227" s="22">
        <f t="shared" si="284"/>
        <v>58940</v>
      </c>
      <c r="BN227" s="32">
        <f t="shared" si="285"/>
        <v>3.1777331710262348E-2</v>
      </c>
      <c r="BO227" s="32">
        <f t="shared" si="286"/>
        <v>3.1782065834279227E-2</v>
      </c>
      <c r="BP227" s="42"/>
      <c r="BQ227" s="22">
        <v>1858935.3359999999</v>
      </c>
      <c r="BR227" s="22">
        <v>4430.3360000000002</v>
      </c>
      <c r="BS227" s="22">
        <f t="shared" si="287"/>
        <v>1854505</v>
      </c>
      <c r="BT227" s="26">
        <f t="shared" si="288"/>
        <v>132.00480000000061</v>
      </c>
      <c r="BU227" s="22">
        <v>0</v>
      </c>
      <c r="BV227" s="22">
        <f t="shared" si="289"/>
        <v>59072.004799999995</v>
      </c>
      <c r="BW227" s="22">
        <f t="shared" si="290"/>
        <v>58940</v>
      </c>
      <c r="BX227" s="32">
        <f t="shared" si="291"/>
        <v>3.1777331710262348E-2</v>
      </c>
      <c r="BY227" s="32">
        <f t="shared" si="292"/>
        <v>3.1782065834279227E-2</v>
      </c>
      <c r="BZ227" s="42"/>
      <c r="CA227" s="22">
        <v>1858935.3359999999</v>
      </c>
      <c r="CB227" s="22">
        <v>4430.3360000000002</v>
      </c>
      <c r="CC227" s="22">
        <f t="shared" si="293"/>
        <v>1854505</v>
      </c>
      <c r="CD227" s="26">
        <f t="shared" si="294"/>
        <v>132.00480000000061</v>
      </c>
      <c r="CE227" s="22">
        <v>0</v>
      </c>
      <c r="CF227" s="22">
        <f t="shared" si="295"/>
        <v>59072.004799999995</v>
      </c>
      <c r="CG227" s="22">
        <f t="shared" si="296"/>
        <v>58940</v>
      </c>
      <c r="CH227" s="32">
        <f t="shared" si="297"/>
        <v>3.1777331710262348E-2</v>
      </c>
      <c r="CI227" s="32">
        <f t="shared" si="298"/>
        <v>3.1782065834279227E-2</v>
      </c>
      <c r="CJ227" s="42"/>
      <c r="CK227" s="22">
        <v>1858935.3359999999</v>
      </c>
      <c r="CL227" s="22">
        <v>4430.3360000000002</v>
      </c>
      <c r="CM227" s="22">
        <f t="shared" si="299"/>
        <v>1854505</v>
      </c>
      <c r="CN227" s="26">
        <f t="shared" si="300"/>
        <v>132.00480000000061</v>
      </c>
      <c r="CO227" s="22">
        <v>0</v>
      </c>
      <c r="CP227" s="22">
        <f t="shared" si="301"/>
        <v>59072.004799999995</v>
      </c>
      <c r="CQ227" s="22">
        <f t="shared" si="302"/>
        <v>58940</v>
      </c>
      <c r="CR227" s="32">
        <f t="shared" si="303"/>
        <v>3.1777331710262348E-2</v>
      </c>
      <c r="CS227" s="32">
        <f t="shared" si="304"/>
        <v>3.1782065834279227E-2</v>
      </c>
      <c r="CT227" s="42"/>
      <c r="CU227" s="22">
        <v>1858935.3359999999</v>
      </c>
      <c r="CV227" s="22">
        <v>4430.3360000000002</v>
      </c>
      <c r="CW227" s="22">
        <f t="shared" si="305"/>
        <v>1854505</v>
      </c>
      <c r="CX227" s="26">
        <f t="shared" si="306"/>
        <v>132.00480000000061</v>
      </c>
      <c r="CY227" s="22">
        <v>0</v>
      </c>
      <c r="CZ227" s="22">
        <f t="shared" si="307"/>
        <v>59072.004799999995</v>
      </c>
      <c r="DA227" s="22">
        <f t="shared" si="308"/>
        <v>58940</v>
      </c>
      <c r="DB227" s="32">
        <f t="shared" si="309"/>
        <v>3.1777331710262348E-2</v>
      </c>
      <c r="DC227" s="32">
        <f t="shared" si="310"/>
        <v>3.1782065834279227E-2</v>
      </c>
      <c r="DD227" s="42"/>
      <c r="DE227" s="22">
        <v>1858935.3359999999</v>
      </c>
      <c r="DF227" s="22">
        <v>4430.3360000000002</v>
      </c>
      <c r="DG227" s="22">
        <f t="shared" si="311"/>
        <v>1854505</v>
      </c>
      <c r="DH227" s="26">
        <f t="shared" si="312"/>
        <v>132.00480000000061</v>
      </c>
      <c r="DI227" s="22">
        <v>0</v>
      </c>
      <c r="DJ227" s="22">
        <f t="shared" si="313"/>
        <v>59072.004799999995</v>
      </c>
      <c r="DK227" s="22">
        <f t="shared" si="314"/>
        <v>58940</v>
      </c>
      <c r="DL227" s="32">
        <f t="shared" si="315"/>
        <v>3.1777331710262348E-2</v>
      </c>
      <c r="DM227" s="32">
        <f t="shared" si="316"/>
        <v>3.1782065834279227E-2</v>
      </c>
      <c r="DN227" s="42"/>
      <c r="DO227" s="22">
        <v>1858935.3359999999</v>
      </c>
      <c r="DP227" s="22">
        <v>4430.3360000000002</v>
      </c>
      <c r="DQ227" s="22">
        <f t="shared" si="317"/>
        <v>1854505</v>
      </c>
      <c r="DR227" s="26">
        <f t="shared" si="318"/>
        <v>132.00480000000061</v>
      </c>
      <c r="DS227" s="22">
        <v>0</v>
      </c>
      <c r="DT227" s="22">
        <f t="shared" si="319"/>
        <v>59072.004799999995</v>
      </c>
      <c r="DU227" s="22">
        <f t="shared" si="320"/>
        <v>58940</v>
      </c>
      <c r="DV227" s="32">
        <f t="shared" si="321"/>
        <v>3.1777331710262348E-2</v>
      </c>
      <c r="DW227" s="32">
        <f t="shared" si="322"/>
        <v>3.1782065834279227E-2</v>
      </c>
      <c r="DX227" s="42"/>
      <c r="DY227" s="22">
        <v>1858935.3359999999</v>
      </c>
      <c r="DZ227" s="22">
        <v>4430.3360000000002</v>
      </c>
      <c r="EA227" s="22">
        <f t="shared" si="323"/>
        <v>1854505</v>
      </c>
      <c r="EB227" s="26">
        <f t="shared" si="324"/>
        <v>132.00480000000061</v>
      </c>
      <c r="EC227" s="22">
        <v>0</v>
      </c>
      <c r="ED227" s="22">
        <f t="shared" si="325"/>
        <v>59072.004799999995</v>
      </c>
      <c r="EE227" s="22">
        <f t="shared" si="326"/>
        <v>58940</v>
      </c>
      <c r="EF227" s="32">
        <f t="shared" si="327"/>
        <v>3.1777331710262348E-2</v>
      </c>
      <c r="EG227" s="32">
        <f t="shared" si="328"/>
        <v>3.1782065834279227E-2</v>
      </c>
      <c r="EH227" s="42"/>
      <c r="EI227" s="45">
        <v>0</v>
      </c>
    </row>
    <row r="228" spans="1:139" x14ac:dyDescent="0.3">
      <c r="A228" s="20">
        <v>8912590</v>
      </c>
      <c r="B228" s="20" t="s">
        <v>63</v>
      </c>
      <c r="C228" s="21">
        <v>635</v>
      </c>
      <c r="D228" s="22">
        <v>2736739.4</v>
      </c>
      <c r="E228" s="22">
        <v>12114.4</v>
      </c>
      <c r="F228" s="22">
        <f t="shared" si="250"/>
        <v>2724625</v>
      </c>
      <c r="G228" s="11"/>
      <c r="H228" s="34">
        <v>635</v>
      </c>
      <c r="I228" s="22">
        <v>2826151.4575999998</v>
      </c>
      <c r="J228" s="22">
        <v>12626.4576</v>
      </c>
      <c r="K228" s="22">
        <f t="shared" si="251"/>
        <v>2813525</v>
      </c>
      <c r="L228" s="26">
        <f t="shared" si="252"/>
        <v>512.05760000000009</v>
      </c>
      <c r="M228" s="22">
        <v>0</v>
      </c>
      <c r="N228" s="22">
        <f t="shared" si="253"/>
        <v>89412.057599999942</v>
      </c>
      <c r="O228" s="22">
        <f t="shared" si="254"/>
        <v>88900</v>
      </c>
      <c r="P228" s="32">
        <f t="shared" si="255"/>
        <v>3.163739061456023E-2</v>
      </c>
      <c r="Q228" s="32">
        <f t="shared" si="256"/>
        <v>3.1597373401693607E-2</v>
      </c>
      <c r="R228" s="11"/>
      <c r="S228" s="22">
        <v>2826151.4575999998</v>
      </c>
      <c r="T228" s="22">
        <v>12626.4576</v>
      </c>
      <c r="U228" s="22">
        <f t="shared" si="257"/>
        <v>2813525</v>
      </c>
      <c r="V228" s="26">
        <f t="shared" si="258"/>
        <v>512.05760000000009</v>
      </c>
      <c r="W228" s="22">
        <v>0</v>
      </c>
      <c r="X228" s="22">
        <f t="shared" si="259"/>
        <v>89412.057599999942</v>
      </c>
      <c r="Y228" s="22">
        <f t="shared" si="260"/>
        <v>88900</v>
      </c>
      <c r="Z228" s="32">
        <f t="shared" si="261"/>
        <v>3.163739061456023E-2</v>
      </c>
      <c r="AA228" s="32">
        <f t="shared" si="262"/>
        <v>3.1597373401693607E-2</v>
      </c>
      <c r="AB228" s="42"/>
      <c r="AC228" s="22">
        <v>2826151.4575999998</v>
      </c>
      <c r="AD228" s="22">
        <v>12626.4576</v>
      </c>
      <c r="AE228" s="22">
        <f t="shared" si="263"/>
        <v>2813525</v>
      </c>
      <c r="AF228" s="26">
        <f t="shared" si="264"/>
        <v>512.05760000000009</v>
      </c>
      <c r="AG228" s="22">
        <v>0</v>
      </c>
      <c r="AH228" s="22">
        <f t="shared" si="265"/>
        <v>89412.057599999942</v>
      </c>
      <c r="AI228" s="22">
        <f t="shared" si="266"/>
        <v>88900</v>
      </c>
      <c r="AJ228" s="32">
        <f t="shared" si="267"/>
        <v>3.163739061456023E-2</v>
      </c>
      <c r="AK228" s="32">
        <f t="shared" si="268"/>
        <v>3.1597373401693607E-2</v>
      </c>
      <c r="AL228" s="11"/>
      <c r="AM228" s="22">
        <v>2826151.4575999998</v>
      </c>
      <c r="AN228" s="22">
        <v>12626.4576</v>
      </c>
      <c r="AO228" s="22">
        <f t="shared" si="269"/>
        <v>2813525</v>
      </c>
      <c r="AP228" s="26">
        <f t="shared" si="270"/>
        <v>512.05760000000009</v>
      </c>
      <c r="AQ228" s="22">
        <v>0</v>
      </c>
      <c r="AR228" s="22">
        <f t="shared" si="271"/>
        <v>89412.057599999942</v>
      </c>
      <c r="AS228" s="22">
        <f t="shared" si="272"/>
        <v>88900</v>
      </c>
      <c r="AT228" s="32">
        <f t="shared" si="273"/>
        <v>3.163739061456023E-2</v>
      </c>
      <c r="AU228" s="32">
        <f t="shared" si="274"/>
        <v>3.1597373401693607E-2</v>
      </c>
      <c r="AV228" s="42"/>
      <c r="AW228" s="22">
        <v>2826151.4575999998</v>
      </c>
      <c r="AX228" s="22">
        <v>12626.4576</v>
      </c>
      <c r="AY228" s="22">
        <f t="shared" si="275"/>
        <v>2813525</v>
      </c>
      <c r="AZ228" s="26">
        <f t="shared" si="276"/>
        <v>512.05760000000009</v>
      </c>
      <c r="BA228" s="22">
        <v>0</v>
      </c>
      <c r="BB228" s="22">
        <f t="shared" si="277"/>
        <v>89412.057599999942</v>
      </c>
      <c r="BC228" s="22">
        <f t="shared" si="278"/>
        <v>88900</v>
      </c>
      <c r="BD228" s="32">
        <f t="shared" si="279"/>
        <v>3.163739061456023E-2</v>
      </c>
      <c r="BE228" s="32">
        <f t="shared" si="280"/>
        <v>3.1597373401693607E-2</v>
      </c>
      <c r="BF228" s="11"/>
      <c r="BG228" s="22">
        <v>2826151.4575999998</v>
      </c>
      <c r="BH228" s="22">
        <v>12626.4576</v>
      </c>
      <c r="BI228" s="22">
        <f t="shared" si="281"/>
        <v>2813525</v>
      </c>
      <c r="BJ228" s="26">
        <f t="shared" si="282"/>
        <v>512.05760000000009</v>
      </c>
      <c r="BK228" s="22">
        <v>0</v>
      </c>
      <c r="BL228" s="22">
        <f t="shared" si="283"/>
        <v>89412.057599999942</v>
      </c>
      <c r="BM228" s="22">
        <f t="shared" si="284"/>
        <v>88900</v>
      </c>
      <c r="BN228" s="32">
        <f t="shared" si="285"/>
        <v>3.163739061456023E-2</v>
      </c>
      <c r="BO228" s="32">
        <f t="shared" si="286"/>
        <v>3.1597373401693607E-2</v>
      </c>
      <c r="BP228" s="42"/>
      <c r="BQ228" s="22">
        <v>2826151.4575999998</v>
      </c>
      <c r="BR228" s="22">
        <v>12626.4576</v>
      </c>
      <c r="BS228" s="22">
        <f t="shared" si="287"/>
        <v>2813525</v>
      </c>
      <c r="BT228" s="26">
        <f t="shared" si="288"/>
        <v>512.05760000000009</v>
      </c>
      <c r="BU228" s="22">
        <v>0</v>
      </c>
      <c r="BV228" s="22">
        <f t="shared" si="289"/>
        <v>89412.057599999942</v>
      </c>
      <c r="BW228" s="22">
        <f t="shared" si="290"/>
        <v>88900</v>
      </c>
      <c r="BX228" s="32">
        <f t="shared" si="291"/>
        <v>3.163739061456023E-2</v>
      </c>
      <c r="BY228" s="32">
        <f t="shared" si="292"/>
        <v>3.1597373401693607E-2</v>
      </c>
      <c r="BZ228" s="42"/>
      <c r="CA228" s="22">
        <v>2826151.4575999998</v>
      </c>
      <c r="CB228" s="22">
        <v>12626.4576</v>
      </c>
      <c r="CC228" s="22">
        <f t="shared" si="293"/>
        <v>2813525</v>
      </c>
      <c r="CD228" s="26">
        <f t="shared" si="294"/>
        <v>512.05760000000009</v>
      </c>
      <c r="CE228" s="22">
        <v>0</v>
      </c>
      <c r="CF228" s="22">
        <f t="shared" si="295"/>
        <v>89412.057599999942</v>
      </c>
      <c r="CG228" s="22">
        <f t="shared" si="296"/>
        <v>88900</v>
      </c>
      <c r="CH228" s="32">
        <f t="shared" si="297"/>
        <v>3.163739061456023E-2</v>
      </c>
      <c r="CI228" s="32">
        <f t="shared" si="298"/>
        <v>3.1597373401693607E-2</v>
      </c>
      <c r="CJ228" s="42"/>
      <c r="CK228" s="22">
        <v>2826151.4575999998</v>
      </c>
      <c r="CL228" s="22">
        <v>12626.4576</v>
      </c>
      <c r="CM228" s="22">
        <f t="shared" si="299"/>
        <v>2813525</v>
      </c>
      <c r="CN228" s="26">
        <f t="shared" si="300"/>
        <v>512.05760000000009</v>
      </c>
      <c r="CO228" s="22">
        <v>0</v>
      </c>
      <c r="CP228" s="22">
        <f t="shared" si="301"/>
        <v>89412.057599999942</v>
      </c>
      <c r="CQ228" s="22">
        <f t="shared" si="302"/>
        <v>88900</v>
      </c>
      <c r="CR228" s="32">
        <f t="shared" si="303"/>
        <v>3.163739061456023E-2</v>
      </c>
      <c r="CS228" s="32">
        <f t="shared" si="304"/>
        <v>3.1597373401693607E-2</v>
      </c>
      <c r="CT228" s="42"/>
      <c r="CU228" s="22">
        <v>2826151.4575999998</v>
      </c>
      <c r="CV228" s="22">
        <v>12626.4576</v>
      </c>
      <c r="CW228" s="22">
        <f t="shared" si="305"/>
        <v>2813525</v>
      </c>
      <c r="CX228" s="26">
        <f t="shared" si="306"/>
        <v>512.05760000000009</v>
      </c>
      <c r="CY228" s="22">
        <v>0</v>
      </c>
      <c r="CZ228" s="22">
        <f t="shared" si="307"/>
        <v>89412.057599999942</v>
      </c>
      <c r="DA228" s="22">
        <f t="shared" si="308"/>
        <v>88900</v>
      </c>
      <c r="DB228" s="32">
        <f t="shared" si="309"/>
        <v>3.163739061456023E-2</v>
      </c>
      <c r="DC228" s="32">
        <f t="shared" si="310"/>
        <v>3.1597373401693607E-2</v>
      </c>
      <c r="DD228" s="42"/>
      <c r="DE228" s="22">
        <v>2826151.4575999998</v>
      </c>
      <c r="DF228" s="22">
        <v>12626.4576</v>
      </c>
      <c r="DG228" s="22">
        <f t="shared" si="311"/>
        <v>2813525</v>
      </c>
      <c r="DH228" s="26">
        <f t="shared" si="312"/>
        <v>512.05760000000009</v>
      </c>
      <c r="DI228" s="22">
        <v>0</v>
      </c>
      <c r="DJ228" s="22">
        <f t="shared" si="313"/>
        <v>89412.057599999942</v>
      </c>
      <c r="DK228" s="22">
        <f t="shared" si="314"/>
        <v>88900</v>
      </c>
      <c r="DL228" s="32">
        <f t="shared" si="315"/>
        <v>3.163739061456023E-2</v>
      </c>
      <c r="DM228" s="32">
        <f t="shared" si="316"/>
        <v>3.1597373401693607E-2</v>
      </c>
      <c r="DN228" s="42"/>
      <c r="DO228" s="22">
        <v>2826151.4575999998</v>
      </c>
      <c r="DP228" s="22">
        <v>12626.4576</v>
      </c>
      <c r="DQ228" s="22">
        <f t="shared" si="317"/>
        <v>2813525</v>
      </c>
      <c r="DR228" s="26">
        <f t="shared" si="318"/>
        <v>512.05760000000009</v>
      </c>
      <c r="DS228" s="22">
        <v>0</v>
      </c>
      <c r="DT228" s="22">
        <f t="shared" si="319"/>
        <v>89412.057599999942</v>
      </c>
      <c r="DU228" s="22">
        <f t="shared" si="320"/>
        <v>88900</v>
      </c>
      <c r="DV228" s="32">
        <f t="shared" si="321"/>
        <v>3.163739061456023E-2</v>
      </c>
      <c r="DW228" s="32">
        <f t="shared" si="322"/>
        <v>3.1597373401693607E-2</v>
      </c>
      <c r="DX228" s="42"/>
      <c r="DY228" s="22">
        <v>2826151.4575999998</v>
      </c>
      <c r="DZ228" s="22">
        <v>12626.4576</v>
      </c>
      <c r="EA228" s="22">
        <f t="shared" si="323"/>
        <v>2813525</v>
      </c>
      <c r="EB228" s="26">
        <f t="shared" si="324"/>
        <v>512.05760000000009</v>
      </c>
      <c r="EC228" s="22">
        <v>0</v>
      </c>
      <c r="ED228" s="22">
        <f t="shared" si="325"/>
        <v>89412.057599999942</v>
      </c>
      <c r="EE228" s="22">
        <f t="shared" si="326"/>
        <v>88900</v>
      </c>
      <c r="EF228" s="32">
        <f t="shared" si="327"/>
        <v>3.163739061456023E-2</v>
      </c>
      <c r="EG228" s="32">
        <f t="shared" si="328"/>
        <v>3.1597373401693607E-2</v>
      </c>
      <c r="EH228" s="42"/>
      <c r="EI228" s="45">
        <v>0</v>
      </c>
    </row>
    <row r="229" spans="1:139" x14ac:dyDescent="0.3">
      <c r="A229" s="13">
        <v>8912634</v>
      </c>
      <c r="B229" s="14" t="s">
        <v>64</v>
      </c>
      <c r="C229" s="21">
        <v>425</v>
      </c>
      <c r="D229" s="22">
        <v>1828741.9839999999</v>
      </c>
      <c r="E229" s="22">
        <v>16116.984</v>
      </c>
      <c r="F229" s="22">
        <f t="shared" si="250"/>
        <v>1812625</v>
      </c>
      <c r="G229" s="11"/>
      <c r="H229" s="34">
        <v>425</v>
      </c>
      <c r="I229" s="22">
        <v>1901049.4122084489</v>
      </c>
      <c r="J229" s="22">
        <v>12196.454400000001</v>
      </c>
      <c r="K229" s="22">
        <f t="shared" si="251"/>
        <v>1888852.9578084489</v>
      </c>
      <c r="L229" s="26">
        <f t="shared" si="252"/>
        <v>-3920.5295999999998</v>
      </c>
      <c r="M229" s="22">
        <v>0</v>
      </c>
      <c r="N229" s="22">
        <f t="shared" si="253"/>
        <v>72307.428208448924</v>
      </c>
      <c r="O229" s="22">
        <f t="shared" si="254"/>
        <v>76227.957808448933</v>
      </c>
      <c r="P229" s="32">
        <f t="shared" si="255"/>
        <v>3.8035533292345831E-2</v>
      </c>
      <c r="Q229" s="32">
        <f t="shared" si="256"/>
        <v>4.0356745342894663E-2</v>
      </c>
      <c r="R229" s="11"/>
      <c r="S229" s="22">
        <v>1901049.4122084489</v>
      </c>
      <c r="T229" s="22">
        <v>12196.454400000001</v>
      </c>
      <c r="U229" s="22">
        <f t="shared" si="257"/>
        <v>1888852.9578084489</v>
      </c>
      <c r="V229" s="26">
        <f t="shared" si="258"/>
        <v>-3920.5295999999998</v>
      </c>
      <c r="W229" s="22">
        <v>0</v>
      </c>
      <c r="X229" s="22">
        <f t="shared" si="259"/>
        <v>72307.428208448924</v>
      </c>
      <c r="Y229" s="22">
        <f t="shared" si="260"/>
        <v>76227.957808448933</v>
      </c>
      <c r="Z229" s="32">
        <f t="shared" si="261"/>
        <v>3.8035533292345831E-2</v>
      </c>
      <c r="AA229" s="32">
        <f t="shared" si="262"/>
        <v>4.0356745342894663E-2</v>
      </c>
      <c r="AB229" s="42"/>
      <c r="AC229" s="22">
        <v>1901049.4122084489</v>
      </c>
      <c r="AD229" s="22">
        <v>12196.454400000001</v>
      </c>
      <c r="AE229" s="22">
        <f t="shared" si="263"/>
        <v>1888852.9578084489</v>
      </c>
      <c r="AF229" s="26">
        <f t="shared" si="264"/>
        <v>-3920.5295999999998</v>
      </c>
      <c r="AG229" s="22">
        <v>0</v>
      </c>
      <c r="AH229" s="22">
        <f t="shared" si="265"/>
        <v>72307.428208448924</v>
      </c>
      <c r="AI229" s="22">
        <f t="shared" si="266"/>
        <v>76227.957808448933</v>
      </c>
      <c r="AJ229" s="32">
        <f t="shared" si="267"/>
        <v>3.8035533292345831E-2</v>
      </c>
      <c r="AK229" s="32">
        <f t="shared" si="268"/>
        <v>4.0356745342894663E-2</v>
      </c>
      <c r="AL229" s="11"/>
      <c r="AM229" s="22">
        <v>1901049.4122084489</v>
      </c>
      <c r="AN229" s="22">
        <v>12196.454400000001</v>
      </c>
      <c r="AO229" s="22">
        <f t="shared" si="269"/>
        <v>1888852.9578084489</v>
      </c>
      <c r="AP229" s="26">
        <f t="shared" si="270"/>
        <v>-3920.5295999999998</v>
      </c>
      <c r="AQ229" s="22">
        <v>0</v>
      </c>
      <c r="AR229" s="22">
        <f t="shared" si="271"/>
        <v>72307.428208448924</v>
      </c>
      <c r="AS229" s="22">
        <f t="shared" si="272"/>
        <v>76227.957808448933</v>
      </c>
      <c r="AT229" s="32">
        <f t="shared" si="273"/>
        <v>3.8035533292345831E-2</v>
      </c>
      <c r="AU229" s="32">
        <f t="shared" si="274"/>
        <v>4.0356745342894663E-2</v>
      </c>
      <c r="AV229" s="42"/>
      <c r="AW229" s="22">
        <v>1901049.4122084489</v>
      </c>
      <c r="AX229" s="22">
        <v>12196.454400000001</v>
      </c>
      <c r="AY229" s="22">
        <f t="shared" si="275"/>
        <v>1888852.9578084489</v>
      </c>
      <c r="AZ229" s="26">
        <f t="shared" si="276"/>
        <v>-3920.5295999999998</v>
      </c>
      <c r="BA229" s="22">
        <v>0</v>
      </c>
      <c r="BB229" s="22">
        <f t="shared" si="277"/>
        <v>72307.428208448924</v>
      </c>
      <c r="BC229" s="22">
        <f t="shared" si="278"/>
        <v>76227.957808448933</v>
      </c>
      <c r="BD229" s="32">
        <f t="shared" si="279"/>
        <v>3.8035533292345831E-2</v>
      </c>
      <c r="BE229" s="32">
        <f t="shared" si="280"/>
        <v>4.0356745342894663E-2</v>
      </c>
      <c r="BF229" s="11"/>
      <c r="BG229" s="22">
        <v>1901049.4122084489</v>
      </c>
      <c r="BH229" s="22">
        <v>12196.454400000001</v>
      </c>
      <c r="BI229" s="22">
        <f t="shared" si="281"/>
        <v>1888852.9578084489</v>
      </c>
      <c r="BJ229" s="26">
        <f t="shared" si="282"/>
        <v>-3920.5295999999998</v>
      </c>
      <c r="BK229" s="22">
        <v>0</v>
      </c>
      <c r="BL229" s="22">
        <f t="shared" si="283"/>
        <v>72307.428208448924</v>
      </c>
      <c r="BM229" s="22">
        <f t="shared" si="284"/>
        <v>76227.957808448933</v>
      </c>
      <c r="BN229" s="32">
        <f t="shared" si="285"/>
        <v>3.8035533292345831E-2</v>
      </c>
      <c r="BO229" s="32">
        <f t="shared" si="286"/>
        <v>4.0356745342894663E-2</v>
      </c>
      <c r="BP229" s="42"/>
      <c r="BQ229" s="22">
        <v>1893198.3255362171</v>
      </c>
      <c r="BR229" s="22">
        <v>12196.454400000001</v>
      </c>
      <c r="BS229" s="22">
        <f t="shared" si="287"/>
        <v>1881001.8711362171</v>
      </c>
      <c r="BT229" s="26">
        <f t="shared" si="288"/>
        <v>-3920.5295999999998</v>
      </c>
      <c r="BU229" s="22">
        <v>0</v>
      </c>
      <c r="BV229" s="22">
        <f t="shared" si="289"/>
        <v>64456.341536217136</v>
      </c>
      <c r="BW229" s="22">
        <f t="shared" si="290"/>
        <v>68376.871136217145</v>
      </c>
      <c r="BX229" s="32">
        <f t="shared" si="291"/>
        <v>3.4046270095850074E-2</v>
      </c>
      <c r="BY229" s="32">
        <f t="shared" si="292"/>
        <v>3.6351304156286762E-2</v>
      </c>
      <c r="BZ229" s="42"/>
      <c r="CA229" s="22">
        <v>1899310.6413609856</v>
      </c>
      <c r="CB229" s="22">
        <v>12196.454400000001</v>
      </c>
      <c r="CC229" s="22">
        <f t="shared" si="293"/>
        <v>1887114.1869609857</v>
      </c>
      <c r="CD229" s="26">
        <f t="shared" si="294"/>
        <v>-3920.5295999999998</v>
      </c>
      <c r="CE229" s="22">
        <v>0</v>
      </c>
      <c r="CF229" s="22">
        <f t="shared" si="295"/>
        <v>70568.657360985642</v>
      </c>
      <c r="CG229" s="22">
        <f t="shared" si="296"/>
        <v>74489.186960985651</v>
      </c>
      <c r="CH229" s="32">
        <f t="shared" si="297"/>
        <v>3.71548791567968E-2</v>
      </c>
      <c r="CI229" s="32">
        <f t="shared" si="298"/>
        <v>3.9472538268043686E-2</v>
      </c>
      <c r="CJ229" s="42"/>
      <c r="CK229" s="22">
        <v>1897571.8705135223</v>
      </c>
      <c r="CL229" s="22">
        <v>12196.454400000001</v>
      </c>
      <c r="CM229" s="22">
        <f t="shared" si="299"/>
        <v>1885375.4161135224</v>
      </c>
      <c r="CN229" s="26">
        <f t="shared" si="300"/>
        <v>-3920.5295999999998</v>
      </c>
      <c r="CO229" s="22">
        <v>0</v>
      </c>
      <c r="CP229" s="22">
        <f t="shared" si="301"/>
        <v>68829.88651352236</v>
      </c>
      <c r="CQ229" s="22">
        <f t="shared" si="302"/>
        <v>72750.416113522369</v>
      </c>
      <c r="CR229" s="32">
        <f t="shared" si="303"/>
        <v>3.6272611110585003E-2</v>
      </c>
      <c r="CS229" s="32">
        <f t="shared" si="304"/>
        <v>3.8586700288841529E-2</v>
      </c>
      <c r="CT229" s="42"/>
      <c r="CU229" s="22">
        <v>1901049.4122084489</v>
      </c>
      <c r="CV229" s="22">
        <v>12196.454400000001</v>
      </c>
      <c r="CW229" s="22">
        <f t="shared" si="305"/>
        <v>1888852.9578084489</v>
      </c>
      <c r="CX229" s="26">
        <f t="shared" si="306"/>
        <v>-3920.5295999999998</v>
      </c>
      <c r="CY229" s="22">
        <v>0</v>
      </c>
      <c r="CZ229" s="22">
        <f t="shared" si="307"/>
        <v>72307.428208448924</v>
      </c>
      <c r="DA229" s="22">
        <f t="shared" si="308"/>
        <v>76227.957808448933</v>
      </c>
      <c r="DB229" s="32">
        <f t="shared" si="309"/>
        <v>3.8035533292345831E-2</v>
      </c>
      <c r="DC229" s="32">
        <f t="shared" si="310"/>
        <v>4.0356745342894663E-2</v>
      </c>
      <c r="DD229" s="42"/>
      <c r="DE229" s="22">
        <v>1901049.4122084489</v>
      </c>
      <c r="DF229" s="22">
        <v>12196.454400000001</v>
      </c>
      <c r="DG229" s="22">
        <f t="shared" si="311"/>
        <v>1888852.9578084489</v>
      </c>
      <c r="DH229" s="26">
        <f t="shared" si="312"/>
        <v>-3920.5295999999998</v>
      </c>
      <c r="DI229" s="22">
        <v>0</v>
      </c>
      <c r="DJ229" s="22">
        <f t="shared" si="313"/>
        <v>72307.428208448924</v>
      </c>
      <c r="DK229" s="22">
        <f t="shared" si="314"/>
        <v>76227.957808448933</v>
      </c>
      <c r="DL229" s="32">
        <f t="shared" si="315"/>
        <v>3.8035533292345831E-2</v>
      </c>
      <c r="DM229" s="32">
        <f t="shared" si="316"/>
        <v>4.0356745342894663E-2</v>
      </c>
      <c r="DN229" s="42"/>
      <c r="DO229" s="22">
        <v>1901049.4122084489</v>
      </c>
      <c r="DP229" s="22">
        <v>12196.454400000001</v>
      </c>
      <c r="DQ229" s="22">
        <f t="shared" si="317"/>
        <v>1888852.9578084489</v>
      </c>
      <c r="DR229" s="26">
        <f t="shared" si="318"/>
        <v>-3920.5295999999998</v>
      </c>
      <c r="DS229" s="22">
        <v>0</v>
      </c>
      <c r="DT229" s="22">
        <f t="shared" si="319"/>
        <v>72307.428208448924</v>
      </c>
      <c r="DU229" s="22">
        <f t="shared" si="320"/>
        <v>76227.957808448933</v>
      </c>
      <c r="DV229" s="32">
        <f t="shared" si="321"/>
        <v>3.8035533292345831E-2</v>
      </c>
      <c r="DW229" s="32">
        <f t="shared" si="322"/>
        <v>4.0356745342894663E-2</v>
      </c>
      <c r="DX229" s="42"/>
      <c r="DY229" s="22">
        <v>1901049.4122084489</v>
      </c>
      <c r="DZ229" s="22">
        <v>12196.454400000001</v>
      </c>
      <c r="EA229" s="22">
        <f t="shared" si="323"/>
        <v>1888852.9578084489</v>
      </c>
      <c r="EB229" s="26">
        <f t="shared" si="324"/>
        <v>-3920.5295999999998</v>
      </c>
      <c r="EC229" s="22">
        <v>0</v>
      </c>
      <c r="ED229" s="22">
        <f t="shared" si="325"/>
        <v>72307.428208448924</v>
      </c>
      <c r="EE229" s="22">
        <f t="shared" si="326"/>
        <v>76227.957808448933</v>
      </c>
      <c r="EF229" s="32">
        <f t="shared" si="327"/>
        <v>3.8035533292345831E-2</v>
      </c>
      <c r="EG229" s="32">
        <f t="shared" si="328"/>
        <v>4.0356745342894663E-2</v>
      </c>
      <c r="EH229" s="42"/>
      <c r="EI229" s="45">
        <v>0</v>
      </c>
    </row>
    <row r="230" spans="1:139" x14ac:dyDescent="0.3">
      <c r="A230" s="20">
        <v>8912678</v>
      </c>
      <c r="B230" s="20" t="s">
        <v>327</v>
      </c>
      <c r="C230" s="21">
        <v>368</v>
      </c>
      <c r="D230" s="22">
        <v>1602556.2946542969</v>
      </c>
      <c r="E230" s="22">
        <v>6512.0404000000017</v>
      </c>
      <c r="F230" s="22">
        <f t="shared" si="250"/>
        <v>1596044.2542542969</v>
      </c>
      <c r="G230" s="11"/>
      <c r="H230" s="34">
        <v>368</v>
      </c>
      <c r="I230" s="22">
        <v>1693347.8239069874</v>
      </c>
      <c r="J230" s="22">
        <v>7479.4495999999999</v>
      </c>
      <c r="K230" s="22">
        <f t="shared" si="251"/>
        <v>1685868.3743069875</v>
      </c>
      <c r="L230" s="26">
        <f t="shared" si="252"/>
        <v>967.40919999999824</v>
      </c>
      <c r="M230" s="22">
        <v>0</v>
      </c>
      <c r="N230" s="22">
        <f t="shared" si="253"/>
        <v>90791.529252690496</v>
      </c>
      <c r="O230" s="22">
        <f t="shared" si="254"/>
        <v>89824.120052690618</v>
      </c>
      <c r="P230" s="32">
        <f t="shared" si="255"/>
        <v>5.3616586014331759E-2</v>
      </c>
      <c r="Q230" s="32">
        <f t="shared" si="256"/>
        <v>5.3280624645215706E-2</v>
      </c>
      <c r="R230" s="11"/>
      <c r="S230" s="22">
        <v>1693347.8239069874</v>
      </c>
      <c r="T230" s="22">
        <v>7479.4495999999999</v>
      </c>
      <c r="U230" s="22">
        <f t="shared" si="257"/>
        <v>1685868.3743069875</v>
      </c>
      <c r="V230" s="26">
        <f t="shared" si="258"/>
        <v>967.40919999999824</v>
      </c>
      <c r="W230" s="22">
        <v>0</v>
      </c>
      <c r="X230" s="22">
        <f t="shared" si="259"/>
        <v>90791.529252690496</v>
      </c>
      <c r="Y230" s="22">
        <f t="shared" si="260"/>
        <v>89824.120052690618</v>
      </c>
      <c r="Z230" s="32">
        <f t="shared" si="261"/>
        <v>5.3616586014331759E-2</v>
      </c>
      <c r="AA230" s="32">
        <f t="shared" si="262"/>
        <v>5.3280624645215706E-2</v>
      </c>
      <c r="AB230" s="42"/>
      <c r="AC230" s="22">
        <v>1693347.8239069874</v>
      </c>
      <c r="AD230" s="22">
        <v>7479.4495999999999</v>
      </c>
      <c r="AE230" s="22">
        <f t="shared" si="263"/>
        <v>1685868.3743069875</v>
      </c>
      <c r="AF230" s="26">
        <f t="shared" si="264"/>
        <v>967.40919999999824</v>
      </c>
      <c r="AG230" s="22">
        <v>0</v>
      </c>
      <c r="AH230" s="22">
        <f t="shared" si="265"/>
        <v>90791.529252690496</v>
      </c>
      <c r="AI230" s="22">
        <f t="shared" si="266"/>
        <v>89824.120052690618</v>
      </c>
      <c r="AJ230" s="32">
        <f t="shared" si="267"/>
        <v>5.3616586014331759E-2</v>
      </c>
      <c r="AK230" s="32">
        <f t="shared" si="268"/>
        <v>5.3280624645215706E-2</v>
      </c>
      <c r="AL230" s="11"/>
      <c r="AM230" s="22">
        <v>1693347.8239069874</v>
      </c>
      <c r="AN230" s="22">
        <v>7479.4495999999999</v>
      </c>
      <c r="AO230" s="22">
        <f t="shared" si="269"/>
        <v>1685868.3743069875</v>
      </c>
      <c r="AP230" s="26">
        <f t="shared" si="270"/>
        <v>967.40919999999824</v>
      </c>
      <c r="AQ230" s="22">
        <v>0</v>
      </c>
      <c r="AR230" s="22">
        <f t="shared" si="271"/>
        <v>90791.529252690496</v>
      </c>
      <c r="AS230" s="22">
        <f t="shared" si="272"/>
        <v>89824.120052690618</v>
      </c>
      <c r="AT230" s="32">
        <f t="shared" si="273"/>
        <v>5.3616586014331759E-2</v>
      </c>
      <c r="AU230" s="32">
        <f t="shared" si="274"/>
        <v>5.3280624645215706E-2</v>
      </c>
      <c r="AV230" s="42"/>
      <c r="AW230" s="22">
        <v>1693347.8239069874</v>
      </c>
      <c r="AX230" s="22">
        <v>7479.4495999999999</v>
      </c>
      <c r="AY230" s="22">
        <f t="shared" si="275"/>
        <v>1685868.3743069875</v>
      </c>
      <c r="AZ230" s="26">
        <f t="shared" si="276"/>
        <v>967.40919999999824</v>
      </c>
      <c r="BA230" s="22">
        <v>0</v>
      </c>
      <c r="BB230" s="22">
        <f t="shared" si="277"/>
        <v>90791.529252690496</v>
      </c>
      <c r="BC230" s="22">
        <f t="shared" si="278"/>
        <v>89824.120052690618</v>
      </c>
      <c r="BD230" s="32">
        <f t="shared" si="279"/>
        <v>5.3616586014331759E-2</v>
      </c>
      <c r="BE230" s="32">
        <f t="shared" si="280"/>
        <v>5.3280624645215706E-2</v>
      </c>
      <c r="BF230" s="11"/>
      <c r="BG230" s="22">
        <v>1693347.8239069874</v>
      </c>
      <c r="BH230" s="22">
        <v>7479.4495999999999</v>
      </c>
      <c r="BI230" s="22">
        <f t="shared" si="281"/>
        <v>1685868.3743069875</v>
      </c>
      <c r="BJ230" s="26">
        <f t="shared" si="282"/>
        <v>967.40919999999824</v>
      </c>
      <c r="BK230" s="22">
        <v>0</v>
      </c>
      <c r="BL230" s="22">
        <f t="shared" si="283"/>
        <v>90791.529252690496</v>
      </c>
      <c r="BM230" s="22">
        <f t="shared" si="284"/>
        <v>89824.120052690618</v>
      </c>
      <c r="BN230" s="32">
        <f t="shared" si="285"/>
        <v>5.3616586014331759E-2</v>
      </c>
      <c r="BO230" s="32">
        <f t="shared" si="286"/>
        <v>5.3280624645215706E-2</v>
      </c>
      <c r="BP230" s="42"/>
      <c r="BQ230" s="22">
        <v>1685721.3623435735</v>
      </c>
      <c r="BR230" s="22">
        <v>7479.4495999999999</v>
      </c>
      <c r="BS230" s="22">
        <f t="shared" si="287"/>
        <v>1678241.9127435735</v>
      </c>
      <c r="BT230" s="26">
        <f t="shared" si="288"/>
        <v>967.40919999999824</v>
      </c>
      <c r="BU230" s="22">
        <v>0</v>
      </c>
      <c r="BV230" s="22">
        <f t="shared" si="289"/>
        <v>83165.067689276533</v>
      </c>
      <c r="BW230" s="22">
        <f t="shared" si="290"/>
        <v>82197.658489276655</v>
      </c>
      <c r="BX230" s="32">
        <f t="shared" si="291"/>
        <v>4.9335002537819375E-2</v>
      </c>
      <c r="BY230" s="32">
        <f t="shared" si="292"/>
        <v>4.8978432647353395E-2</v>
      </c>
      <c r="BZ230" s="42"/>
      <c r="CA230" s="22">
        <v>1691781.2135943552</v>
      </c>
      <c r="CB230" s="22">
        <v>7479.4495999999999</v>
      </c>
      <c r="CC230" s="22">
        <f t="shared" si="293"/>
        <v>1684301.7639943552</v>
      </c>
      <c r="CD230" s="26">
        <f t="shared" si="294"/>
        <v>967.40919999999824</v>
      </c>
      <c r="CE230" s="22">
        <v>0</v>
      </c>
      <c r="CF230" s="22">
        <f t="shared" si="295"/>
        <v>89224.918940058211</v>
      </c>
      <c r="CG230" s="22">
        <f t="shared" si="296"/>
        <v>88257.509740058333</v>
      </c>
      <c r="CH230" s="32">
        <f t="shared" si="297"/>
        <v>5.2740223276561346E-2</v>
      </c>
      <c r="CI230" s="32">
        <f t="shared" si="298"/>
        <v>5.2400057772755568E-2</v>
      </c>
      <c r="CJ230" s="42"/>
      <c r="CK230" s="22">
        <v>1690214.6032817229</v>
      </c>
      <c r="CL230" s="22">
        <v>7479.4495999999999</v>
      </c>
      <c r="CM230" s="22">
        <f t="shared" si="299"/>
        <v>1682735.1536817229</v>
      </c>
      <c r="CN230" s="26">
        <f t="shared" si="300"/>
        <v>967.40919999999824</v>
      </c>
      <c r="CO230" s="22">
        <v>0</v>
      </c>
      <c r="CP230" s="22">
        <f t="shared" si="301"/>
        <v>87658.308627425926</v>
      </c>
      <c r="CQ230" s="22">
        <f t="shared" si="302"/>
        <v>86690.899427426048</v>
      </c>
      <c r="CR230" s="32">
        <f t="shared" si="303"/>
        <v>5.1862235988985331E-2</v>
      </c>
      <c r="CS230" s="32">
        <f t="shared" si="304"/>
        <v>5.1517851301645178E-2</v>
      </c>
      <c r="CT230" s="42"/>
      <c r="CU230" s="22">
        <v>1693347.8239069874</v>
      </c>
      <c r="CV230" s="22">
        <v>7479.4495999999999</v>
      </c>
      <c r="CW230" s="22">
        <f t="shared" si="305"/>
        <v>1685868.3743069875</v>
      </c>
      <c r="CX230" s="26">
        <f t="shared" si="306"/>
        <v>967.40919999999824</v>
      </c>
      <c r="CY230" s="22">
        <v>0</v>
      </c>
      <c r="CZ230" s="22">
        <f t="shared" si="307"/>
        <v>90791.529252690496</v>
      </c>
      <c r="DA230" s="22">
        <f t="shared" si="308"/>
        <v>89824.120052690618</v>
      </c>
      <c r="DB230" s="32">
        <f t="shared" si="309"/>
        <v>5.3616586014331759E-2</v>
      </c>
      <c r="DC230" s="32">
        <f t="shared" si="310"/>
        <v>5.3280624645215706E-2</v>
      </c>
      <c r="DD230" s="42"/>
      <c r="DE230" s="22">
        <v>1693347.8239069874</v>
      </c>
      <c r="DF230" s="22">
        <v>7479.4495999999999</v>
      </c>
      <c r="DG230" s="22">
        <f t="shared" si="311"/>
        <v>1685868.3743069875</v>
      </c>
      <c r="DH230" s="26">
        <f t="shared" si="312"/>
        <v>967.40919999999824</v>
      </c>
      <c r="DI230" s="22">
        <v>0</v>
      </c>
      <c r="DJ230" s="22">
        <f t="shared" si="313"/>
        <v>90791.529252690496</v>
      </c>
      <c r="DK230" s="22">
        <f t="shared" si="314"/>
        <v>89824.120052690618</v>
      </c>
      <c r="DL230" s="32">
        <f t="shared" si="315"/>
        <v>5.3616586014331759E-2</v>
      </c>
      <c r="DM230" s="32">
        <f t="shared" si="316"/>
        <v>5.3280624645215706E-2</v>
      </c>
      <c r="DN230" s="42"/>
      <c r="DO230" s="22">
        <v>1693347.8239069874</v>
      </c>
      <c r="DP230" s="22">
        <v>7479.4495999999999</v>
      </c>
      <c r="DQ230" s="22">
        <f t="shared" si="317"/>
        <v>1685868.3743069875</v>
      </c>
      <c r="DR230" s="26">
        <f t="shared" si="318"/>
        <v>967.40919999999824</v>
      </c>
      <c r="DS230" s="22">
        <v>0</v>
      </c>
      <c r="DT230" s="22">
        <f t="shared" si="319"/>
        <v>90791.529252690496</v>
      </c>
      <c r="DU230" s="22">
        <f t="shared" si="320"/>
        <v>89824.120052690618</v>
      </c>
      <c r="DV230" s="32">
        <f t="shared" si="321"/>
        <v>5.3616586014331759E-2</v>
      </c>
      <c r="DW230" s="32">
        <f t="shared" si="322"/>
        <v>5.3280624645215706E-2</v>
      </c>
      <c r="DX230" s="42"/>
      <c r="DY230" s="22">
        <v>1693347.8239069874</v>
      </c>
      <c r="DZ230" s="22">
        <v>7479.4495999999999</v>
      </c>
      <c r="EA230" s="22">
        <f t="shared" si="323"/>
        <v>1685868.3743069875</v>
      </c>
      <c r="EB230" s="26">
        <f t="shared" si="324"/>
        <v>967.40919999999824</v>
      </c>
      <c r="EC230" s="22">
        <v>0</v>
      </c>
      <c r="ED230" s="22">
        <f t="shared" si="325"/>
        <v>90791.529252690496</v>
      </c>
      <c r="EE230" s="22">
        <f t="shared" si="326"/>
        <v>89824.120052690618</v>
      </c>
      <c r="EF230" s="32">
        <f t="shared" si="327"/>
        <v>5.3616586014331759E-2</v>
      </c>
      <c r="EG230" s="32">
        <f t="shared" si="328"/>
        <v>5.3280624645215706E-2</v>
      </c>
      <c r="EH230" s="42"/>
      <c r="EI230" s="45">
        <v>0</v>
      </c>
    </row>
    <row r="231" spans="1:139" x14ac:dyDescent="0.3">
      <c r="A231" s="20">
        <v>8912692</v>
      </c>
      <c r="B231" s="20" t="s">
        <v>276</v>
      </c>
      <c r="C231" s="21">
        <v>147</v>
      </c>
      <c r="D231" s="22">
        <v>687367.03246801882</v>
      </c>
      <c r="E231" s="22">
        <v>1638.4000344000108</v>
      </c>
      <c r="F231" s="22">
        <f t="shared" si="250"/>
        <v>685728.63243361877</v>
      </c>
      <c r="G231" s="11"/>
      <c r="H231" s="34">
        <v>147</v>
      </c>
      <c r="I231" s="22">
        <v>724921.62369467015</v>
      </c>
      <c r="J231" s="22">
        <v>1667.8912</v>
      </c>
      <c r="K231" s="22">
        <f t="shared" si="251"/>
        <v>723253.7324946702</v>
      </c>
      <c r="L231" s="26">
        <f t="shared" si="252"/>
        <v>29.491165599989245</v>
      </c>
      <c r="M231" s="22">
        <v>0</v>
      </c>
      <c r="N231" s="22">
        <f t="shared" si="253"/>
        <v>37554.591226651333</v>
      </c>
      <c r="O231" s="22">
        <f t="shared" si="254"/>
        <v>37525.100061051431</v>
      </c>
      <c r="P231" s="32">
        <f t="shared" si="255"/>
        <v>5.1805036571055514E-2</v>
      </c>
      <c r="Q231" s="32">
        <f t="shared" si="256"/>
        <v>5.1883728178793685E-2</v>
      </c>
      <c r="R231" s="11"/>
      <c r="S231" s="22">
        <v>724921.62369467015</v>
      </c>
      <c r="T231" s="22">
        <v>1667.8912</v>
      </c>
      <c r="U231" s="22">
        <f t="shared" si="257"/>
        <v>723253.7324946702</v>
      </c>
      <c r="V231" s="26">
        <f t="shared" si="258"/>
        <v>29.491165599989245</v>
      </c>
      <c r="W231" s="22">
        <v>0</v>
      </c>
      <c r="X231" s="22">
        <f t="shared" si="259"/>
        <v>37554.591226651333</v>
      </c>
      <c r="Y231" s="22">
        <f t="shared" si="260"/>
        <v>37525.100061051431</v>
      </c>
      <c r="Z231" s="32">
        <f t="shared" si="261"/>
        <v>5.1805036571055514E-2</v>
      </c>
      <c r="AA231" s="32">
        <f t="shared" si="262"/>
        <v>5.1883728178793685E-2</v>
      </c>
      <c r="AB231" s="42"/>
      <c r="AC231" s="22">
        <v>724921.62369467015</v>
      </c>
      <c r="AD231" s="22">
        <v>1667.8912</v>
      </c>
      <c r="AE231" s="22">
        <f t="shared" si="263"/>
        <v>723253.7324946702</v>
      </c>
      <c r="AF231" s="26">
        <f t="shared" si="264"/>
        <v>29.491165599989245</v>
      </c>
      <c r="AG231" s="22">
        <v>0</v>
      </c>
      <c r="AH231" s="22">
        <f t="shared" si="265"/>
        <v>37554.591226651333</v>
      </c>
      <c r="AI231" s="22">
        <f t="shared" si="266"/>
        <v>37525.100061051431</v>
      </c>
      <c r="AJ231" s="32">
        <f t="shared" si="267"/>
        <v>5.1805036571055514E-2</v>
      </c>
      <c r="AK231" s="32">
        <f t="shared" si="268"/>
        <v>5.1883728178793685E-2</v>
      </c>
      <c r="AL231" s="11"/>
      <c r="AM231" s="22">
        <v>724921.62369467015</v>
      </c>
      <c r="AN231" s="22">
        <v>1667.8912</v>
      </c>
      <c r="AO231" s="22">
        <f t="shared" si="269"/>
        <v>723253.7324946702</v>
      </c>
      <c r="AP231" s="26">
        <f t="shared" si="270"/>
        <v>29.491165599989245</v>
      </c>
      <c r="AQ231" s="22">
        <v>0</v>
      </c>
      <c r="AR231" s="22">
        <f t="shared" si="271"/>
        <v>37554.591226651333</v>
      </c>
      <c r="AS231" s="22">
        <f t="shared" si="272"/>
        <v>37525.100061051431</v>
      </c>
      <c r="AT231" s="32">
        <f t="shared" si="273"/>
        <v>5.1805036571055514E-2</v>
      </c>
      <c r="AU231" s="32">
        <f t="shared" si="274"/>
        <v>5.1883728178793685E-2</v>
      </c>
      <c r="AV231" s="42"/>
      <c r="AW231" s="22">
        <v>724921.62369467015</v>
      </c>
      <c r="AX231" s="22">
        <v>1667.8912</v>
      </c>
      <c r="AY231" s="22">
        <f t="shared" si="275"/>
        <v>723253.7324946702</v>
      </c>
      <c r="AZ231" s="26">
        <f t="shared" si="276"/>
        <v>29.491165599989245</v>
      </c>
      <c r="BA231" s="22">
        <v>0</v>
      </c>
      <c r="BB231" s="22">
        <f t="shared" si="277"/>
        <v>37554.591226651333</v>
      </c>
      <c r="BC231" s="22">
        <f t="shared" si="278"/>
        <v>37525.100061051431</v>
      </c>
      <c r="BD231" s="32">
        <f t="shared" si="279"/>
        <v>5.1805036571055514E-2</v>
      </c>
      <c r="BE231" s="32">
        <f t="shared" si="280"/>
        <v>5.1883728178793685E-2</v>
      </c>
      <c r="BF231" s="11"/>
      <c r="BG231" s="22">
        <v>724921.62369467015</v>
      </c>
      <c r="BH231" s="22">
        <v>1667.8912</v>
      </c>
      <c r="BI231" s="22">
        <f t="shared" si="281"/>
        <v>723253.7324946702</v>
      </c>
      <c r="BJ231" s="26">
        <f t="shared" si="282"/>
        <v>29.491165599989245</v>
      </c>
      <c r="BK231" s="22">
        <v>0</v>
      </c>
      <c r="BL231" s="22">
        <f t="shared" si="283"/>
        <v>37554.591226651333</v>
      </c>
      <c r="BM231" s="22">
        <f t="shared" si="284"/>
        <v>37525.100061051431</v>
      </c>
      <c r="BN231" s="32">
        <f t="shared" si="285"/>
        <v>5.1805036571055514E-2</v>
      </c>
      <c r="BO231" s="32">
        <f t="shared" si="286"/>
        <v>5.1883728178793685E-2</v>
      </c>
      <c r="BP231" s="42"/>
      <c r="BQ231" s="22">
        <v>722556.75139705394</v>
      </c>
      <c r="BR231" s="22">
        <v>1667.8912</v>
      </c>
      <c r="BS231" s="22">
        <f t="shared" si="287"/>
        <v>720888.86019705399</v>
      </c>
      <c r="BT231" s="26">
        <f t="shared" si="288"/>
        <v>29.491165599989245</v>
      </c>
      <c r="BU231" s="22">
        <v>0</v>
      </c>
      <c r="BV231" s="22">
        <f t="shared" si="289"/>
        <v>35189.718929035123</v>
      </c>
      <c r="BW231" s="22">
        <f t="shared" si="290"/>
        <v>35160.227763435221</v>
      </c>
      <c r="BX231" s="32">
        <f t="shared" si="291"/>
        <v>4.8701667877293055E-2</v>
      </c>
      <c r="BY231" s="32">
        <f t="shared" si="292"/>
        <v>4.8773437494684296E-2</v>
      </c>
      <c r="BZ231" s="42"/>
      <c r="CA231" s="22">
        <v>724349.8362155942</v>
      </c>
      <c r="CB231" s="22">
        <v>1667.8912</v>
      </c>
      <c r="CC231" s="22">
        <f t="shared" si="293"/>
        <v>722681.94501559425</v>
      </c>
      <c r="CD231" s="26">
        <f t="shared" si="294"/>
        <v>29.491165599989245</v>
      </c>
      <c r="CE231" s="22">
        <v>0</v>
      </c>
      <c r="CF231" s="22">
        <f t="shared" si="295"/>
        <v>36982.803747575381</v>
      </c>
      <c r="CG231" s="22">
        <f t="shared" si="296"/>
        <v>36953.312581975479</v>
      </c>
      <c r="CH231" s="32">
        <f t="shared" si="297"/>
        <v>5.1056550161996429E-2</v>
      </c>
      <c r="CI231" s="32">
        <f t="shared" si="298"/>
        <v>5.1133576584894605E-2</v>
      </c>
      <c r="CJ231" s="42"/>
      <c r="CK231" s="22">
        <v>723778.04873651825</v>
      </c>
      <c r="CL231" s="22">
        <v>1667.8912</v>
      </c>
      <c r="CM231" s="22">
        <f t="shared" si="299"/>
        <v>722110.15753651829</v>
      </c>
      <c r="CN231" s="26">
        <f t="shared" si="300"/>
        <v>29.491165599989245</v>
      </c>
      <c r="CO231" s="22">
        <v>0</v>
      </c>
      <c r="CP231" s="22">
        <f t="shared" si="301"/>
        <v>36411.016268499428</v>
      </c>
      <c r="CQ231" s="22">
        <f t="shared" si="302"/>
        <v>36381.525102899526</v>
      </c>
      <c r="CR231" s="32">
        <f t="shared" si="303"/>
        <v>5.0306881138577293E-2</v>
      </c>
      <c r="CS231" s="32">
        <f t="shared" si="304"/>
        <v>5.038223700801446E-2</v>
      </c>
      <c r="CT231" s="42"/>
      <c r="CU231" s="22">
        <v>724921.62369467015</v>
      </c>
      <c r="CV231" s="22">
        <v>1667.8912</v>
      </c>
      <c r="CW231" s="22">
        <f t="shared" si="305"/>
        <v>723253.7324946702</v>
      </c>
      <c r="CX231" s="26">
        <f t="shared" si="306"/>
        <v>29.491165599989245</v>
      </c>
      <c r="CY231" s="22">
        <v>0</v>
      </c>
      <c r="CZ231" s="22">
        <f t="shared" si="307"/>
        <v>37554.591226651333</v>
      </c>
      <c r="DA231" s="22">
        <f t="shared" si="308"/>
        <v>37525.100061051431</v>
      </c>
      <c r="DB231" s="32">
        <f t="shared" si="309"/>
        <v>5.1805036571055514E-2</v>
      </c>
      <c r="DC231" s="32">
        <f t="shared" si="310"/>
        <v>5.1883728178793685E-2</v>
      </c>
      <c r="DD231" s="42"/>
      <c r="DE231" s="22">
        <v>724921.62369467015</v>
      </c>
      <c r="DF231" s="22">
        <v>1667.8912</v>
      </c>
      <c r="DG231" s="22">
        <f t="shared" si="311"/>
        <v>723253.7324946702</v>
      </c>
      <c r="DH231" s="26">
        <f t="shared" si="312"/>
        <v>29.491165599989245</v>
      </c>
      <c r="DI231" s="22">
        <v>0</v>
      </c>
      <c r="DJ231" s="22">
        <f t="shared" si="313"/>
        <v>37554.591226651333</v>
      </c>
      <c r="DK231" s="22">
        <f t="shared" si="314"/>
        <v>37525.100061051431</v>
      </c>
      <c r="DL231" s="32">
        <f t="shared" si="315"/>
        <v>5.1805036571055514E-2</v>
      </c>
      <c r="DM231" s="32">
        <f t="shared" si="316"/>
        <v>5.1883728178793685E-2</v>
      </c>
      <c r="DN231" s="42"/>
      <c r="DO231" s="22">
        <v>724921.62369467015</v>
      </c>
      <c r="DP231" s="22">
        <v>1667.8912</v>
      </c>
      <c r="DQ231" s="22">
        <f t="shared" si="317"/>
        <v>723253.7324946702</v>
      </c>
      <c r="DR231" s="26">
        <f t="shared" si="318"/>
        <v>29.491165599989245</v>
      </c>
      <c r="DS231" s="22">
        <v>0</v>
      </c>
      <c r="DT231" s="22">
        <f t="shared" si="319"/>
        <v>37554.591226651333</v>
      </c>
      <c r="DU231" s="22">
        <f t="shared" si="320"/>
        <v>37525.100061051431</v>
      </c>
      <c r="DV231" s="32">
        <f t="shared" si="321"/>
        <v>5.1805036571055514E-2</v>
      </c>
      <c r="DW231" s="32">
        <f t="shared" si="322"/>
        <v>5.1883728178793685E-2</v>
      </c>
      <c r="DX231" s="42"/>
      <c r="DY231" s="22">
        <v>724921.62369467015</v>
      </c>
      <c r="DZ231" s="22">
        <v>1667.8912</v>
      </c>
      <c r="EA231" s="22">
        <f t="shared" si="323"/>
        <v>723253.7324946702</v>
      </c>
      <c r="EB231" s="26">
        <f t="shared" si="324"/>
        <v>29.491165599989245</v>
      </c>
      <c r="EC231" s="22">
        <v>0</v>
      </c>
      <c r="ED231" s="22">
        <f t="shared" si="325"/>
        <v>37554.591226651333</v>
      </c>
      <c r="EE231" s="22">
        <f t="shared" si="326"/>
        <v>37525.100061051431</v>
      </c>
      <c r="EF231" s="32">
        <f t="shared" si="327"/>
        <v>5.1805036571055514E-2</v>
      </c>
      <c r="EG231" s="32">
        <f t="shared" si="328"/>
        <v>5.1883728178793685E-2</v>
      </c>
      <c r="EH231" s="42"/>
      <c r="EI231" s="45">
        <v>0</v>
      </c>
    </row>
    <row r="232" spans="1:139" x14ac:dyDescent="0.3">
      <c r="A232" s="20">
        <v>8912699</v>
      </c>
      <c r="B232" s="20" t="s">
        <v>65</v>
      </c>
      <c r="C232" s="21">
        <v>305</v>
      </c>
      <c r="D232" s="22">
        <v>1305452.7</v>
      </c>
      <c r="E232" s="22">
        <v>4627.7</v>
      </c>
      <c r="F232" s="22">
        <f t="shared" si="250"/>
        <v>1300825</v>
      </c>
      <c r="G232" s="11"/>
      <c r="H232" s="34">
        <v>305</v>
      </c>
      <c r="I232" s="22">
        <v>1348277.9475</v>
      </c>
      <c r="J232" s="22">
        <v>4752.9475000000002</v>
      </c>
      <c r="K232" s="22">
        <f t="shared" si="251"/>
        <v>1343525</v>
      </c>
      <c r="L232" s="26">
        <f t="shared" si="252"/>
        <v>125.2475000000004</v>
      </c>
      <c r="M232" s="22">
        <v>0</v>
      </c>
      <c r="N232" s="22">
        <f t="shared" si="253"/>
        <v>42825.247500000056</v>
      </c>
      <c r="O232" s="22">
        <f t="shared" si="254"/>
        <v>42700</v>
      </c>
      <c r="P232" s="32">
        <f t="shared" si="255"/>
        <v>3.1762922162605539E-2</v>
      </c>
      <c r="Q232" s="32">
        <f t="shared" si="256"/>
        <v>3.1782065834279227E-2</v>
      </c>
      <c r="R232" s="11"/>
      <c r="S232" s="22">
        <v>1348277.9475</v>
      </c>
      <c r="T232" s="22">
        <v>4752.9475000000002</v>
      </c>
      <c r="U232" s="22">
        <f t="shared" si="257"/>
        <v>1343525</v>
      </c>
      <c r="V232" s="26">
        <f t="shared" si="258"/>
        <v>125.2475000000004</v>
      </c>
      <c r="W232" s="22">
        <v>0</v>
      </c>
      <c r="X232" s="22">
        <f t="shared" si="259"/>
        <v>42825.247500000056</v>
      </c>
      <c r="Y232" s="22">
        <f t="shared" si="260"/>
        <v>42700</v>
      </c>
      <c r="Z232" s="32">
        <f t="shared" si="261"/>
        <v>3.1762922162605539E-2</v>
      </c>
      <c r="AA232" s="32">
        <f t="shared" si="262"/>
        <v>3.1782065834279227E-2</v>
      </c>
      <c r="AB232" s="42"/>
      <c r="AC232" s="22">
        <v>1348277.9475</v>
      </c>
      <c r="AD232" s="22">
        <v>4752.9475000000002</v>
      </c>
      <c r="AE232" s="22">
        <f t="shared" si="263"/>
        <v>1343525</v>
      </c>
      <c r="AF232" s="26">
        <f t="shared" si="264"/>
        <v>125.2475000000004</v>
      </c>
      <c r="AG232" s="22">
        <v>0</v>
      </c>
      <c r="AH232" s="22">
        <f t="shared" si="265"/>
        <v>42825.247500000056</v>
      </c>
      <c r="AI232" s="22">
        <f t="shared" si="266"/>
        <v>42700</v>
      </c>
      <c r="AJ232" s="32">
        <f t="shared" si="267"/>
        <v>3.1762922162605539E-2</v>
      </c>
      <c r="AK232" s="32">
        <f t="shared" si="268"/>
        <v>3.1782065834279227E-2</v>
      </c>
      <c r="AL232" s="11"/>
      <c r="AM232" s="22">
        <v>1348277.9475</v>
      </c>
      <c r="AN232" s="22">
        <v>4752.9475000000002</v>
      </c>
      <c r="AO232" s="22">
        <f t="shared" si="269"/>
        <v>1343525</v>
      </c>
      <c r="AP232" s="26">
        <f t="shared" si="270"/>
        <v>125.2475000000004</v>
      </c>
      <c r="AQ232" s="22">
        <v>0</v>
      </c>
      <c r="AR232" s="22">
        <f t="shared" si="271"/>
        <v>42825.247500000056</v>
      </c>
      <c r="AS232" s="22">
        <f t="shared" si="272"/>
        <v>42700</v>
      </c>
      <c r="AT232" s="32">
        <f t="shared" si="273"/>
        <v>3.1762922162605539E-2</v>
      </c>
      <c r="AU232" s="32">
        <f t="shared" si="274"/>
        <v>3.1782065834279227E-2</v>
      </c>
      <c r="AV232" s="42"/>
      <c r="AW232" s="22">
        <v>1348277.9475</v>
      </c>
      <c r="AX232" s="22">
        <v>4752.9475000000002</v>
      </c>
      <c r="AY232" s="22">
        <f t="shared" si="275"/>
        <v>1343525</v>
      </c>
      <c r="AZ232" s="26">
        <f t="shared" si="276"/>
        <v>125.2475000000004</v>
      </c>
      <c r="BA232" s="22">
        <v>0</v>
      </c>
      <c r="BB232" s="22">
        <f t="shared" si="277"/>
        <v>42825.247500000056</v>
      </c>
      <c r="BC232" s="22">
        <f t="shared" si="278"/>
        <v>42700</v>
      </c>
      <c r="BD232" s="32">
        <f t="shared" si="279"/>
        <v>3.1762922162605539E-2</v>
      </c>
      <c r="BE232" s="32">
        <f t="shared" si="280"/>
        <v>3.1782065834279227E-2</v>
      </c>
      <c r="BF232" s="11"/>
      <c r="BG232" s="22">
        <v>1348277.9475</v>
      </c>
      <c r="BH232" s="22">
        <v>4752.9475000000002</v>
      </c>
      <c r="BI232" s="22">
        <f t="shared" si="281"/>
        <v>1343525</v>
      </c>
      <c r="BJ232" s="26">
        <f t="shared" si="282"/>
        <v>125.2475000000004</v>
      </c>
      <c r="BK232" s="22">
        <v>0</v>
      </c>
      <c r="BL232" s="22">
        <f t="shared" si="283"/>
        <v>42825.247500000056</v>
      </c>
      <c r="BM232" s="22">
        <f t="shared" si="284"/>
        <v>42700</v>
      </c>
      <c r="BN232" s="32">
        <f t="shared" si="285"/>
        <v>3.1762922162605539E-2</v>
      </c>
      <c r="BO232" s="32">
        <f t="shared" si="286"/>
        <v>3.1782065834279227E-2</v>
      </c>
      <c r="BP232" s="42"/>
      <c r="BQ232" s="22">
        <v>1348277.9475</v>
      </c>
      <c r="BR232" s="22">
        <v>4752.9475000000002</v>
      </c>
      <c r="BS232" s="22">
        <f t="shared" si="287"/>
        <v>1343525</v>
      </c>
      <c r="BT232" s="26">
        <f t="shared" si="288"/>
        <v>125.2475000000004</v>
      </c>
      <c r="BU232" s="22">
        <v>0</v>
      </c>
      <c r="BV232" s="22">
        <f t="shared" si="289"/>
        <v>42825.247500000056</v>
      </c>
      <c r="BW232" s="22">
        <f t="shared" si="290"/>
        <v>42700</v>
      </c>
      <c r="BX232" s="32">
        <f t="shared" si="291"/>
        <v>3.1762922162605539E-2</v>
      </c>
      <c r="BY232" s="32">
        <f t="shared" si="292"/>
        <v>3.1782065834279227E-2</v>
      </c>
      <c r="BZ232" s="42"/>
      <c r="CA232" s="22">
        <v>1348277.9475</v>
      </c>
      <c r="CB232" s="22">
        <v>4752.9475000000002</v>
      </c>
      <c r="CC232" s="22">
        <f t="shared" si="293"/>
        <v>1343525</v>
      </c>
      <c r="CD232" s="26">
        <f t="shared" si="294"/>
        <v>125.2475000000004</v>
      </c>
      <c r="CE232" s="22">
        <v>0</v>
      </c>
      <c r="CF232" s="22">
        <f t="shared" si="295"/>
        <v>42825.247500000056</v>
      </c>
      <c r="CG232" s="22">
        <f t="shared" si="296"/>
        <v>42700</v>
      </c>
      <c r="CH232" s="32">
        <f t="shared" si="297"/>
        <v>3.1762922162605539E-2</v>
      </c>
      <c r="CI232" s="32">
        <f t="shared" si="298"/>
        <v>3.1782065834279227E-2</v>
      </c>
      <c r="CJ232" s="42"/>
      <c r="CK232" s="22">
        <v>1348277.9475</v>
      </c>
      <c r="CL232" s="22">
        <v>4752.9475000000002</v>
      </c>
      <c r="CM232" s="22">
        <f t="shared" si="299"/>
        <v>1343525</v>
      </c>
      <c r="CN232" s="26">
        <f t="shared" si="300"/>
        <v>125.2475000000004</v>
      </c>
      <c r="CO232" s="22">
        <v>0</v>
      </c>
      <c r="CP232" s="22">
        <f t="shared" si="301"/>
        <v>42825.247500000056</v>
      </c>
      <c r="CQ232" s="22">
        <f t="shared" si="302"/>
        <v>42700</v>
      </c>
      <c r="CR232" s="32">
        <f t="shared" si="303"/>
        <v>3.1762922162605539E-2</v>
      </c>
      <c r="CS232" s="32">
        <f t="shared" si="304"/>
        <v>3.1782065834279227E-2</v>
      </c>
      <c r="CT232" s="42"/>
      <c r="CU232" s="22">
        <v>1348277.9475</v>
      </c>
      <c r="CV232" s="22">
        <v>4752.9475000000002</v>
      </c>
      <c r="CW232" s="22">
        <f t="shared" si="305"/>
        <v>1343525</v>
      </c>
      <c r="CX232" s="26">
        <f t="shared" si="306"/>
        <v>125.2475000000004</v>
      </c>
      <c r="CY232" s="22">
        <v>0</v>
      </c>
      <c r="CZ232" s="22">
        <f t="shared" si="307"/>
        <v>42825.247500000056</v>
      </c>
      <c r="DA232" s="22">
        <f t="shared" si="308"/>
        <v>42700</v>
      </c>
      <c r="DB232" s="32">
        <f t="shared" si="309"/>
        <v>3.1762922162605539E-2</v>
      </c>
      <c r="DC232" s="32">
        <f t="shared" si="310"/>
        <v>3.1782065834279227E-2</v>
      </c>
      <c r="DD232" s="42"/>
      <c r="DE232" s="22">
        <v>1348277.9475</v>
      </c>
      <c r="DF232" s="22">
        <v>4752.9475000000002</v>
      </c>
      <c r="DG232" s="22">
        <f t="shared" si="311"/>
        <v>1343525</v>
      </c>
      <c r="DH232" s="26">
        <f t="shared" si="312"/>
        <v>125.2475000000004</v>
      </c>
      <c r="DI232" s="22">
        <v>0</v>
      </c>
      <c r="DJ232" s="22">
        <f t="shared" si="313"/>
        <v>42825.247500000056</v>
      </c>
      <c r="DK232" s="22">
        <f t="shared" si="314"/>
        <v>42700</v>
      </c>
      <c r="DL232" s="32">
        <f t="shared" si="315"/>
        <v>3.1762922162605539E-2</v>
      </c>
      <c r="DM232" s="32">
        <f t="shared" si="316"/>
        <v>3.1782065834279227E-2</v>
      </c>
      <c r="DN232" s="42"/>
      <c r="DO232" s="22">
        <v>1348277.9475</v>
      </c>
      <c r="DP232" s="22">
        <v>4752.9475000000002</v>
      </c>
      <c r="DQ232" s="22">
        <f t="shared" si="317"/>
        <v>1343525</v>
      </c>
      <c r="DR232" s="26">
        <f t="shared" si="318"/>
        <v>125.2475000000004</v>
      </c>
      <c r="DS232" s="22">
        <v>0</v>
      </c>
      <c r="DT232" s="22">
        <f t="shared" si="319"/>
        <v>42825.247500000056</v>
      </c>
      <c r="DU232" s="22">
        <f t="shared" si="320"/>
        <v>42700</v>
      </c>
      <c r="DV232" s="32">
        <f t="shared" si="321"/>
        <v>3.1762922162605539E-2</v>
      </c>
      <c r="DW232" s="32">
        <f t="shared" si="322"/>
        <v>3.1782065834279227E-2</v>
      </c>
      <c r="DX232" s="42"/>
      <c r="DY232" s="22">
        <v>1348277.9475</v>
      </c>
      <c r="DZ232" s="22">
        <v>4752.9475000000002</v>
      </c>
      <c r="EA232" s="22">
        <f t="shared" si="323"/>
        <v>1343525</v>
      </c>
      <c r="EB232" s="26">
        <f t="shared" si="324"/>
        <v>125.2475000000004</v>
      </c>
      <c r="EC232" s="22">
        <v>0</v>
      </c>
      <c r="ED232" s="22">
        <f t="shared" si="325"/>
        <v>42825.247500000056</v>
      </c>
      <c r="EE232" s="22">
        <f t="shared" si="326"/>
        <v>42700</v>
      </c>
      <c r="EF232" s="32">
        <f t="shared" si="327"/>
        <v>3.1762922162605539E-2</v>
      </c>
      <c r="EG232" s="32">
        <f t="shared" si="328"/>
        <v>3.1782065834279227E-2</v>
      </c>
      <c r="EH232" s="42"/>
      <c r="EI232" s="45">
        <v>0</v>
      </c>
    </row>
    <row r="233" spans="1:139" x14ac:dyDescent="0.3">
      <c r="A233" s="20">
        <v>8912723</v>
      </c>
      <c r="B233" s="20" t="s">
        <v>66</v>
      </c>
      <c r="C233" s="21">
        <v>181</v>
      </c>
      <c r="D233" s="22">
        <v>792276.18135715206</v>
      </c>
      <c r="E233" s="22">
        <v>2776.201</v>
      </c>
      <c r="F233" s="22">
        <f t="shared" si="250"/>
        <v>789499.98035715206</v>
      </c>
      <c r="G233" s="11"/>
      <c r="H233" s="34">
        <v>181</v>
      </c>
      <c r="I233" s="22">
        <v>834938.68229177489</v>
      </c>
      <c r="J233" s="22">
        <v>2764.5297</v>
      </c>
      <c r="K233" s="22">
        <f t="shared" si="251"/>
        <v>832174.15259177494</v>
      </c>
      <c r="L233" s="26">
        <f t="shared" si="252"/>
        <v>-11.671299999999974</v>
      </c>
      <c r="M233" s="22">
        <v>0</v>
      </c>
      <c r="N233" s="22">
        <f t="shared" si="253"/>
        <v>42662.500934622833</v>
      </c>
      <c r="O233" s="22">
        <f t="shared" si="254"/>
        <v>42674.172234622878</v>
      </c>
      <c r="P233" s="32">
        <f t="shared" si="255"/>
        <v>5.109656773539465E-2</v>
      </c>
      <c r="Q233" s="32">
        <f t="shared" si="256"/>
        <v>5.1280338498517146E-2</v>
      </c>
      <c r="R233" s="11"/>
      <c r="S233" s="22">
        <v>834938.68229177489</v>
      </c>
      <c r="T233" s="22">
        <v>2764.5297</v>
      </c>
      <c r="U233" s="22">
        <f t="shared" si="257"/>
        <v>832174.15259177494</v>
      </c>
      <c r="V233" s="26">
        <f t="shared" si="258"/>
        <v>-11.671299999999974</v>
      </c>
      <c r="W233" s="22">
        <v>0</v>
      </c>
      <c r="X233" s="22">
        <f t="shared" si="259"/>
        <v>42662.500934622833</v>
      </c>
      <c r="Y233" s="22">
        <f t="shared" si="260"/>
        <v>42674.172234622878</v>
      </c>
      <c r="Z233" s="32">
        <f t="shared" si="261"/>
        <v>5.109656773539465E-2</v>
      </c>
      <c r="AA233" s="32">
        <f t="shared" si="262"/>
        <v>5.1280338498517146E-2</v>
      </c>
      <c r="AB233" s="42"/>
      <c r="AC233" s="22">
        <v>834938.68229177489</v>
      </c>
      <c r="AD233" s="22">
        <v>2764.5297</v>
      </c>
      <c r="AE233" s="22">
        <f t="shared" si="263"/>
        <v>832174.15259177494</v>
      </c>
      <c r="AF233" s="26">
        <f t="shared" si="264"/>
        <v>-11.671299999999974</v>
      </c>
      <c r="AG233" s="22">
        <v>0</v>
      </c>
      <c r="AH233" s="22">
        <f t="shared" si="265"/>
        <v>42662.500934622833</v>
      </c>
      <c r="AI233" s="22">
        <f t="shared" si="266"/>
        <v>42674.172234622878</v>
      </c>
      <c r="AJ233" s="32">
        <f t="shared" si="267"/>
        <v>5.109656773539465E-2</v>
      </c>
      <c r="AK233" s="32">
        <f t="shared" si="268"/>
        <v>5.1280338498517146E-2</v>
      </c>
      <c r="AL233" s="11"/>
      <c r="AM233" s="22">
        <v>834938.68229177489</v>
      </c>
      <c r="AN233" s="22">
        <v>2764.5297</v>
      </c>
      <c r="AO233" s="22">
        <f t="shared" si="269"/>
        <v>832174.15259177494</v>
      </c>
      <c r="AP233" s="26">
        <f t="shared" si="270"/>
        <v>-11.671299999999974</v>
      </c>
      <c r="AQ233" s="22">
        <v>0</v>
      </c>
      <c r="AR233" s="22">
        <f t="shared" si="271"/>
        <v>42662.500934622833</v>
      </c>
      <c r="AS233" s="22">
        <f t="shared" si="272"/>
        <v>42674.172234622878</v>
      </c>
      <c r="AT233" s="32">
        <f t="shared" si="273"/>
        <v>5.109656773539465E-2</v>
      </c>
      <c r="AU233" s="32">
        <f t="shared" si="274"/>
        <v>5.1280338498517146E-2</v>
      </c>
      <c r="AV233" s="42"/>
      <c r="AW233" s="22">
        <v>834938.68229177489</v>
      </c>
      <c r="AX233" s="22">
        <v>2764.5297</v>
      </c>
      <c r="AY233" s="22">
        <f t="shared" si="275"/>
        <v>832174.15259177494</v>
      </c>
      <c r="AZ233" s="26">
        <f t="shared" si="276"/>
        <v>-11.671299999999974</v>
      </c>
      <c r="BA233" s="22">
        <v>0</v>
      </c>
      <c r="BB233" s="22">
        <f t="shared" si="277"/>
        <v>42662.500934622833</v>
      </c>
      <c r="BC233" s="22">
        <f t="shared" si="278"/>
        <v>42674.172234622878</v>
      </c>
      <c r="BD233" s="32">
        <f t="shared" si="279"/>
        <v>5.109656773539465E-2</v>
      </c>
      <c r="BE233" s="32">
        <f t="shared" si="280"/>
        <v>5.1280338498517146E-2</v>
      </c>
      <c r="BF233" s="11"/>
      <c r="BG233" s="22">
        <v>834938.68229177489</v>
      </c>
      <c r="BH233" s="22">
        <v>2764.5297</v>
      </c>
      <c r="BI233" s="22">
        <f t="shared" si="281"/>
        <v>832174.15259177494</v>
      </c>
      <c r="BJ233" s="26">
        <f t="shared" si="282"/>
        <v>-11.671299999999974</v>
      </c>
      <c r="BK233" s="22">
        <v>0</v>
      </c>
      <c r="BL233" s="22">
        <f t="shared" si="283"/>
        <v>42662.500934622833</v>
      </c>
      <c r="BM233" s="22">
        <f t="shared" si="284"/>
        <v>42674.172234622878</v>
      </c>
      <c r="BN233" s="32">
        <f t="shared" si="285"/>
        <v>5.109656773539465E-2</v>
      </c>
      <c r="BO233" s="32">
        <f t="shared" si="286"/>
        <v>5.1280338498517146E-2</v>
      </c>
      <c r="BP233" s="42"/>
      <c r="BQ233" s="22">
        <v>832743.48095130152</v>
      </c>
      <c r="BR233" s="22">
        <v>2764.5297</v>
      </c>
      <c r="BS233" s="22">
        <f t="shared" si="287"/>
        <v>829978.95125130157</v>
      </c>
      <c r="BT233" s="26">
        <f t="shared" si="288"/>
        <v>-11.671299999999974</v>
      </c>
      <c r="BU233" s="22">
        <v>0</v>
      </c>
      <c r="BV233" s="22">
        <f t="shared" si="289"/>
        <v>40467.299594149459</v>
      </c>
      <c r="BW233" s="22">
        <f t="shared" si="290"/>
        <v>40478.970894149505</v>
      </c>
      <c r="BX233" s="32">
        <f t="shared" si="291"/>
        <v>4.8595156275400453E-2</v>
      </c>
      <c r="BY233" s="32">
        <f t="shared" si="292"/>
        <v>4.8771081282389363E-2</v>
      </c>
      <c r="BZ233" s="42"/>
      <c r="CA233" s="22">
        <v>834375.2823546828</v>
      </c>
      <c r="CB233" s="22">
        <v>2764.5297</v>
      </c>
      <c r="CC233" s="22">
        <f t="shared" si="293"/>
        <v>831610.75265468284</v>
      </c>
      <c r="CD233" s="26">
        <f t="shared" si="294"/>
        <v>-11.671299999999974</v>
      </c>
      <c r="CE233" s="22">
        <v>0</v>
      </c>
      <c r="CF233" s="22">
        <f t="shared" si="295"/>
        <v>42099.100997530739</v>
      </c>
      <c r="CG233" s="22">
        <f t="shared" si="296"/>
        <v>42110.772297530784</v>
      </c>
      <c r="CH233" s="32">
        <f t="shared" si="297"/>
        <v>5.045583430842205E-2</v>
      </c>
      <c r="CI233" s="32">
        <f t="shared" si="298"/>
        <v>5.0637599577812116E-2</v>
      </c>
      <c r="CJ233" s="42"/>
      <c r="CK233" s="22">
        <v>833811.88241759071</v>
      </c>
      <c r="CL233" s="22">
        <v>2764.5297</v>
      </c>
      <c r="CM233" s="22">
        <f t="shared" si="299"/>
        <v>831047.35271759075</v>
      </c>
      <c r="CN233" s="26">
        <f t="shared" si="300"/>
        <v>-11.671299999999974</v>
      </c>
      <c r="CO233" s="22">
        <v>0</v>
      </c>
      <c r="CP233" s="22">
        <f t="shared" si="301"/>
        <v>41535.701060438645</v>
      </c>
      <c r="CQ233" s="22">
        <f t="shared" si="302"/>
        <v>41547.372360438691</v>
      </c>
      <c r="CR233" s="32">
        <f t="shared" si="303"/>
        <v>4.981423500467301E-2</v>
      </c>
      <c r="CS233" s="32">
        <f t="shared" si="304"/>
        <v>4.9993989180731384E-2</v>
      </c>
      <c r="CT233" s="42"/>
      <c r="CU233" s="22">
        <v>834938.68229177489</v>
      </c>
      <c r="CV233" s="22">
        <v>2764.5297</v>
      </c>
      <c r="CW233" s="22">
        <f t="shared" si="305"/>
        <v>832174.15259177494</v>
      </c>
      <c r="CX233" s="26">
        <f t="shared" si="306"/>
        <v>-11.671299999999974</v>
      </c>
      <c r="CY233" s="22">
        <v>0</v>
      </c>
      <c r="CZ233" s="22">
        <f t="shared" si="307"/>
        <v>42662.500934622833</v>
      </c>
      <c r="DA233" s="22">
        <f t="shared" si="308"/>
        <v>42674.172234622878</v>
      </c>
      <c r="DB233" s="32">
        <f t="shared" si="309"/>
        <v>5.109656773539465E-2</v>
      </c>
      <c r="DC233" s="32">
        <f t="shared" si="310"/>
        <v>5.1280338498517146E-2</v>
      </c>
      <c r="DD233" s="42"/>
      <c r="DE233" s="22">
        <v>834938.68229177489</v>
      </c>
      <c r="DF233" s="22">
        <v>2764.5297</v>
      </c>
      <c r="DG233" s="22">
        <f t="shared" si="311"/>
        <v>832174.15259177494</v>
      </c>
      <c r="DH233" s="26">
        <f t="shared" si="312"/>
        <v>-11.671299999999974</v>
      </c>
      <c r="DI233" s="22">
        <v>0</v>
      </c>
      <c r="DJ233" s="22">
        <f t="shared" si="313"/>
        <v>42662.500934622833</v>
      </c>
      <c r="DK233" s="22">
        <f t="shared" si="314"/>
        <v>42674.172234622878</v>
      </c>
      <c r="DL233" s="32">
        <f t="shared" si="315"/>
        <v>5.109656773539465E-2</v>
      </c>
      <c r="DM233" s="32">
        <f t="shared" si="316"/>
        <v>5.1280338498517146E-2</v>
      </c>
      <c r="DN233" s="42"/>
      <c r="DO233" s="22">
        <v>834938.68229177489</v>
      </c>
      <c r="DP233" s="22">
        <v>2764.5297</v>
      </c>
      <c r="DQ233" s="22">
        <f t="shared" si="317"/>
        <v>832174.15259177494</v>
      </c>
      <c r="DR233" s="26">
        <f t="shared" si="318"/>
        <v>-11.671299999999974</v>
      </c>
      <c r="DS233" s="22">
        <v>0</v>
      </c>
      <c r="DT233" s="22">
        <f t="shared" si="319"/>
        <v>42662.500934622833</v>
      </c>
      <c r="DU233" s="22">
        <f t="shared" si="320"/>
        <v>42674.172234622878</v>
      </c>
      <c r="DV233" s="32">
        <f t="shared" si="321"/>
        <v>5.109656773539465E-2</v>
      </c>
      <c r="DW233" s="32">
        <f t="shared" si="322"/>
        <v>5.1280338498517146E-2</v>
      </c>
      <c r="DX233" s="42"/>
      <c r="DY233" s="22">
        <v>834938.68229177489</v>
      </c>
      <c r="DZ233" s="22">
        <v>2764.5297</v>
      </c>
      <c r="EA233" s="22">
        <f t="shared" si="323"/>
        <v>832174.15259177494</v>
      </c>
      <c r="EB233" s="26">
        <f t="shared" si="324"/>
        <v>-11.671299999999974</v>
      </c>
      <c r="EC233" s="22">
        <v>0</v>
      </c>
      <c r="ED233" s="22">
        <f t="shared" si="325"/>
        <v>42662.500934622833</v>
      </c>
      <c r="EE233" s="22">
        <f t="shared" si="326"/>
        <v>42674.172234622878</v>
      </c>
      <c r="EF233" s="32">
        <f t="shared" si="327"/>
        <v>5.109656773539465E-2</v>
      </c>
      <c r="EG233" s="32">
        <f t="shared" si="328"/>
        <v>5.1280338498517146E-2</v>
      </c>
      <c r="EH233" s="42"/>
      <c r="EI233" s="45">
        <v>0</v>
      </c>
    </row>
    <row r="234" spans="1:139" x14ac:dyDescent="0.3">
      <c r="A234" s="20">
        <v>8912732</v>
      </c>
      <c r="B234" s="20" t="s">
        <v>204</v>
      </c>
      <c r="C234" s="21">
        <v>301</v>
      </c>
      <c r="D234" s="22">
        <v>1273406.7497</v>
      </c>
      <c r="E234" s="22">
        <v>-10358.2503</v>
      </c>
      <c r="F234" s="22">
        <f t="shared" si="250"/>
        <v>1283765</v>
      </c>
      <c r="G234" s="11"/>
      <c r="H234" s="34">
        <v>301</v>
      </c>
      <c r="I234" s="22">
        <v>1329918.8844000001</v>
      </c>
      <c r="J234" s="22">
        <v>4013.8843999999999</v>
      </c>
      <c r="K234" s="22">
        <f t="shared" si="251"/>
        <v>1325905</v>
      </c>
      <c r="L234" s="26">
        <f t="shared" si="252"/>
        <v>14372.134699999999</v>
      </c>
      <c r="M234" s="22">
        <v>0</v>
      </c>
      <c r="N234" s="22">
        <f t="shared" si="253"/>
        <v>56512.134700000053</v>
      </c>
      <c r="O234" s="22">
        <f t="shared" si="254"/>
        <v>42140</v>
      </c>
      <c r="P234" s="32">
        <f t="shared" si="255"/>
        <v>4.2492918450057052E-2</v>
      </c>
      <c r="Q234" s="32">
        <f t="shared" si="256"/>
        <v>3.1782065834279227E-2</v>
      </c>
      <c r="R234" s="11"/>
      <c r="S234" s="22">
        <v>1329918.8844000001</v>
      </c>
      <c r="T234" s="22">
        <v>4013.8843999999999</v>
      </c>
      <c r="U234" s="22">
        <f t="shared" si="257"/>
        <v>1325905</v>
      </c>
      <c r="V234" s="26">
        <f t="shared" si="258"/>
        <v>14372.134699999999</v>
      </c>
      <c r="W234" s="22">
        <v>0</v>
      </c>
      <c r="X234" s="22">
        <f t="shared" si="259"/>
        <v>56512.134700000053</v>
      </c>
      <c r="Y234" s="22">
        <f t="shared" si="260"/>
        <v>42140</v>
      </c>
      <c r="Z234" s="32">
        <f t="shared" si="261"/>
        <v>4.2492918450057052E-2</v>
      </c>
      <c r="AA234" s="32">
        <f t="shared" si="262"/>
        <v>3.1782065834279227E-2</v>
      </c>
      <c r="AB234" s="42"/>
      <c r="AC234" s="22">
        <v>1329918.8844000001</v>
      </c>
      <c r="AD234" s="22">
        <v>4013.8843999999999</v>
      </c>
      <c r="AE234" s="22">
        <f t="shared" si="263"/>
        <v>1325905</v>
      </c>
      <c r="AF234" s="26">
        <f t="shared" si="264"/>
        <v>14372.134699999999</v>
      </c>
      <c r="AG234" s="22">
        <v>0</v>
      </c>
      <c r="AH234" s="22">
        <f t="shared" si="265"/>
        <v>56512.134700000053</v>
      </c>
      <c r="AI234" s="22">
        <f t="shared" si="266"/>
        <v>42140</v>
      </c>
      <c r="AJ234" s="32">
        <f t="shared" si="267"/>
        <v>4.2492918450057052E-2</v>
      </c>
      <c r="AK234" s="32">
        <f t="shared" si="268"/>
        <v>3.1782065834279227E-2</v>
      </c>
      <c r="AL234" s="11"/>
      <c r="AM234" s="22">
        <v>1329918.8844000001</v>
      </c>
      <c r="AN234" s="22">
        <v>4013.8843999999999</v>
      </c>
      <c r="AO234" s="22">
        <f t="shared" si="269"/>
        <v>1325905</v>
      </c>
      <c r="AP234" s="26">
        <f t="shared" si="270"/>
        <v>14372.134699999999</v>
      </c>
      <c r="AQ234" s="22">
        <v>0</v>
      </c>
      <c r="AR234" s="22">
        <f t="shared" si="271"/>
        <v>56512.134700000053</v>
      </c>
      <c r="AS234" s="22">
        <f t="shared" si="272"/>
        <v>42140</v>
      </c>
      <c r="AT234" s="32">
        <f t="shared" si="273"/>
        <v>4.2492918450057052E-2</v>
      </c>
      <c r="AU234" s="32">
        <f t="shared" si="274"/>
        <v>3.1782065834279227E-2</v>
      </c>
      <c r="AV234" s="42"/>
      <c r="AW234" s="22">
        <v>1329918.8844000001</v>
      </c>
      <c r="AX234" s="22">
        <v>4013.8843999999999</v>
      </c>
      <c r="AY234" s="22">
        <f t="shared" si="275"/>
        <v>1325905</v>
      </c>
      <c r="AZ234" s="26">
        <f t="shared" si="276"/>
        <v>14372.134699999999</v>
      </c>
      <c r="BA234" s="22">
        <v>0</v>
      </c>
      <c r="BB234" s="22">
        <f t="shared" si="277"/>
        <v>56512.134700000053</v>
      </c>
      <c r="BC234" s="22">
        <f t="shared" si="278"/>
        <v>42140</v>
      </c>
      <c r="BD234" s="32">
        <f t="shared" si="279"/>
        <v>4.2492918450057052E-2</v>
      </c>
      <c r="BE234" s="32">
        <f t="shared" si="280"/>
        <v>3.1782065834279227E-2</v>
      </c>
      <c r="BF234" s="11"/>
      <c r="BG234" s="22">
        <v>1329918.8844000001</v>
      </c>
      <c r="BH234" s="22">
        <v>4013.8843999999999</v>
      </c>
      <c r="BI234" s="22">
        <f t="shared" si="281"/>
        <v>1325905</v>
      </c>
      <c r="BJ234" s="26">
        <f t="shared" si="282"/>
        <v>14372.134699999999</v>
      </c>
      <c r="BK234" s="22">
        <v>0</v>
      </c>
      <c r="BL234" s="22">
        <f t="shared" si="283"/>
        <v>56512.134700000053</v>
      </c>
      <c r="BM234" s="22">
        <f t="shared" si="284"/>
        <v>42140</v>
      </c>
      <c r="BN234" s="32">
        <f t="shared" si="285"/>
        <v>4.2492918450057052E-2</v>
      </c>
      <c r="BO234" s="32">
        <f t="shared" si="286"/>
        <v>3.1782065834279227E-2</v>
      </c>
      <c r="BP234" s="42"/>
      <c r="BQ234" s="22">
        <v>1329918.8844000001</v>
      </c>
      <c r="BR234" s="22">
        <v>4013.8843999999999</v>
      </c>
      <c r="BS234" s="22">
        <f t="shared" si="287"/>
        <v>1325905</v>
      </c>
      <c r="BT234" s="26">
        <f t="shared" si="288"/>
        <v>14372.134699999999</v>
      </c>
      <c r="BU234" s="22">
        <v>0</v>
      </c>
      <c r="BV234" s="22">
        <f t="shared" si="289"/>
        <v>56512.134700000053</v>
      </c>
      <c r="BW234" s="22">
        <f t="shared" si="290"/>
        <v>42140</v>
      </c>
      <c r="BX234" s="32">
        <f t="shared" si="291"/>
        <v>4.2492918450057052E-2</v>
      </c>
      <c r="BY234" s="32">
        <f t="shared" si="292"/>
        <v>3.1782065834279227E-2</v>
      </c>
      <c r="BZ234" s="42"/>
      <c r="CA234" s="22">
        <v>1329918.8844000001</v>
      </c>
      <c r="CB234" s="22">
        <v>4013.8843999999999</v>
      </c>
      <c r="CC234" s="22">
        <f t="shared" si="293"/>
        <v>1325905</v>
      </c>
      <c r="CD234" s="26">
        <f t="shared" si="294"/>
        <v>14372.134699999999</v>
      </c>
      <c r="CE234" s="22">
        <v>0</v>
      </c>
      <c r="CF234" s="22">
        <f t="shared" si="295"/>
        <v>56512.134700000053</v>
      </c>
      <c r="CG234" s="22">
        <f t="shared" si="296"/>
        <v>42140</v>
      </c>
      <c r="CH234" s="32">
        <f t="shared" si="297"/>
        <v>4.2492918450057052E-2</v>
      </c>
      <c r="CI234" s="32">
        <f t="shared" si="298"/>
        <v>3.1782065834279227E-2</v>
      </c>
      <c r="CJ234" s="42"/>
      <c r="CK234" s="22">
        <v>1329918.8844000001</v>
      </c>
      <c r="CL234" s="22">
        <v>4013.8843999999999</v>
      </c>
      <c r="CM234" s="22">
        <f t="shared" si="299"/>
        <v>1325905</v>
      </c>
      <c r="CN234" s="26">
        <f t="shared" si="300"/>
        <v>14372.134699999999</v>
      </c>
      <c r="CO234" s="22">
        <v>0</v>
      </c>
      <c r="CP234" s="22">
        <f t="shared" si="301"/>
        <v>56512.134700000053</v>
      </c>
      <c r="CQ234" s="22">
        <f t="shared" si="302"/>
        <v>42140</v>
      </c>
      <c r="CR234" s="32">
        <f t="shared" si="303"/>
        <v>4.2492918450057052E-2</v>
      </c>
      <c r="CS234" s="32">
        <f t="shared" si="304"/>
        <v>3.1782065834279227E-2</v>
      </c>
      <c r="CT234" s="42"/>
      <c r="CU234" s="22">
        <v>1329918.8844000001</v>
      </c>
      <c r="CV234" s="22">
        <v>4013.8843999999999</v>
      </c>
      <c r="CW234" s="22">
        <f t="shared" si="305"/>
        <v>1325905</v>
      </c>
      <c r="CX234" s="26">
        <f t="shared" si="306"/>
        <v>14372.134699999999</v>
      </c>
      <c r="CY234" s="22">
        <v>0</v>
      </c>
      <c r="CZ234" s="22">
        <f t="shared" si="307"/>
        <v>56512.134700000053</v>
      </c>
      <c r="DA234" s="22">
        <f t="shared" si="308"/>
        <v>42140</v>
      </c>
      <c r="DB234" s="32">
        <f t="shared" si="309"/>
        <v>4.2492918450057052E-2</v>
      </c>
      <c r="DC234" s="32">
        <f t="shared" si="310"/>
        <v>3.1782065834279227E-2</v>
      </c>
      <c r="DD234" s="42"/>
      <c r="DE234" s="22">
        <v>1329918.8844000001</v>
      </c>
      <c r="DF234" s="22">
        <v>4013.8843999999999</v>
      </c>
      <c r="DG234" s="22">
        <f t="shared" si="311"/>
        <v>1325905</v>
      </c>
      <c r="DH234" s="26">
        <f t="shared" si="312"/>
        <v>14372.134699999999</v>
      </c>
      <c r="DI234" s="22">
        <v>0</v>
      </c>
      <c r="DJ234" s="22">
        <f t="shared" si="313"/>
        <v>56512.134700000053</v>
      </c>
      <c r="DK234" s="22">
        <f t="shared" si="314"/>
        <v>42140</v>
      </c>
      <c r="DL234" s="32">
        <f t="shared" si="315"/>
        <v>4.2492918450057052E-2</v>
      </c>
      <c r="DM234" s="32">
        <f t="shared" si="316"/>
        <v>3.1782065834279227E-2</v>
      </c>
      <c r="DN234" s="42"/>
      <c r="DO234" s="22">
        <v>1329918.8844000001</v>
      </c>
      <c r="DP234" s="22">
        <v>4013.8843999999999</v>
      </c>
      <c r="DQ234" s="22">
        <f t="shared" si="317"/>
        <v>1325905</v>
      </c>
      <c r="DR234" s="26">
        <f t="shared" si="318"/>
        <v>14372.134699999999</v>
      </c>
      <c r="DS234" s="22">
        <v>0</v>
      </c>
      <c r="DT234" s="22">
        <f t="shared" si="319"/>
        <v>56512.134700000053</v>
      </c>
      <c r="DU234" s="22">
        <f t="shared" si="320"/>
        <v>42140</v>
      </c>
      <c r="DV234" s="32">
        <f t="shared" si="321"/>
        <v>4.2492918450057052E-2</v>
      </c>
      <c r="DW234" s="32">
        <f t="shared" si="322"/>
        <v>3.1782065834279227E-2</v>
      </c>
      <c r="DX234" s="42"/>
      <c r="DY234" s="22">
        <v>1329918.8844000001</v>
      </c>
      <c r="DZ234" s="22">
        <v>4013.8843999999999</v>
      </c>
      <c r="EA234" s="22">
        <f t="shared" si="323"/>
        <v>1325905</v>
      </c>
      <c r="EB234" s="26">
        <f t="shared" si="324"/>
        <v>14372.134699999999</v>
      </c>
      <c r="EC234" s="22">
        <v>0</v>
      </c>
      <c r="ED234" s="22">
        <f t="shared" si="325"/>
        <v>56512.134700000053</v>
      </c>
      <c r="EE234" s="22">
        <f t="shared" si="326"/>
        <v>42140</v>
      </c>
      <c r="EF234" s="32">
        <f t="shared" si="327"/>
        <v>4.2492918450057052E-2</v>
      </c>
      <c r="EG234" s="32">
        <f t="shared" si="328"/>
        <v>3.1782065834279227E-2</v>
      </c>
      <c r="EH234" s="42"/>
      <c r="EI234" s="45">
        <v>0</v>
      </c>
    </row>
    <row r="235" spans="1:139" x14ac:dyDescent="0.3">
      <c r="A235" s="20">
        <v>8912745</v>
      </c>
      <c r="B235" s="37" t="s">
        <v>155</v>
      </c>
      <c r="C235" s="21">
        <v>90</v>
      </c>
      <c r="D235" s="22">
        <v>456085.94927219604</v>
      </c>
      <c r="E235" s="22">
        <v>2218.848</v>
      </c>
      <c r="F235" s="22">
        <f t="shared" si="250"/>
        <v>453867.10127219604</v>
      </c>
      <c r="G235" s="11"/>
      <c r="H235" s="34">
        <v>90</v>
      </c>
      <c r="I235" s="22">
        <v>516490.11284244759</v>
      </c>
      <c r="J235" s="22">
        <v>2312.6354000000001</v>
      </c>
      <c r="K235" s="22">
        <f t="shared" si="251"/>
        <v>514177.47744244756</v>
      </c>
      <c r="L235" s="26">
        <f t="shared" si="252"/>
        <v>93.787400000000162</v>
      </c>
      <c r="M235" s="22">
        <v>0</v>
      </c>
      <c r="N235" s="22">
        <f t="shared" si="253"/>
        <v>60404.163570251549</v>
      </c>
      <c r="O235" s="22">
        <f t="shared" si="254"/>
        <v>60310.376170251518</v>
      </c>
      <c r="P235" s="32">
        <f t="shared" si="255"/>
        <v>0.11695124856858102</v>
      </c>
      <c r="Q235" s="32">
        <f t="shared" si="256"/>
        <v>0.11729486182521895</v>
      </c>
      <c r="R235" s="11"/>
      <c r="S235" s="22">
        <v>516490.11284244759</v>
      </c>
      <c r="T235" s="22">
        <v>2312.6354000000001</v>
      </c>
      <c r="U235" s="22">
        <f t="shared" si="257"/>
        <v>514177.47744244756</v>
      </c>
      <c r="V235" s="26">
        <f t="shared" si="258"/>
        <v>93.787400000000162</v>
      </c>
      <c r="W235" s="22">
        <v>0</v>
      </c>
      <c r="X235" s="22">
        <f t="shared" si="259"/>
        <v>60404.163570251549</v>
      </c>
      <c r="Y235" s="22">
        <f t="shared" si="260"/>
        <v>60310.376170251518</v>
      </c>
      <c r="Z235" s="32">
        <f t="shared" si="261"/>
        <v>0.11695124856858102</v>
      </c>
      <c r="AA235" s="32">
        <f t="shared" si="262"/>
        <v>0.11729486182521895</v>
      </c>
      <c r="AB235" s="42"/>
      <c r="AC235" s="22">
        <v>516490.11284244759</v>
      </c>
      <c r="AD235" s="22">
        <v>2312.6354000000001</v>
      </c>
      <c r="AE235" s="22">
        <f t="shared" si="263"/>
        <v>514177.47744244756</v>
      </c>
      <c r="AF235" s="26">
        <f t="shared" si="264"/>
        <v>93.787400000000162</v>
      </c>
      <c r="AG235" s="22">
        <v>0</v>
      </c>
      <c r="AH235" s="22">
        <f t="shared" si="265"/>
        <v>60404.163570251549</v>
      </c>
      <c r="AI235" s="22">
        <f t="shared" si="266"/>
        <v>60310.376170251518</v>
      </c>
      <c r="AJ235" s="32">
        <f t="shared" si="267"/>
        <v>0.11695124856858102</v>
      </c>
      <c r="AK235" s="32">
        <f t="shared" si="268"/>
        <v>0.11729486182521895</v>
      </c>
      <c r="AL235" s="11"/>
      <c r="AM235" s="22">
        <v>516490.11284244759</v>
      </c>
      <c r="AN235" s="22">
        <v>2312.6354000000001</v>
      </c>
      <c r="AO235" s="22">
        <f t="shared" si="269"/>
        <v>514177.47744244756</v>
      </c>
      <c r="AP235" s="26">
        <f t="shared" si="270"/>
        <v>93.787400000000162</v>
      </c>
      <c r="AQ235" s="22">
        <v>0</v>
      </c>
      <c r="AR235" s="22">
        <f t="shared" si="271"/>
        <v>60404.163570251549</v>
      </c>
      <c r="AS235" s="22">
        <f t="shared" si="272"/>
        <v>60310.376170251518</v>
      </c>
      <c r="AT235" s="32">
        <f t="shared" si="273"/>
        <v>0.11695124856858102</v>
      </c>
      <c r="AU235" s="32">
        <f t="shared" si="274"/>
        <v>0.11729486182521895</v>
      </c>
      <c r="AV235" s="42"/>
      <c r="AW235" s="22">
        <v>516490.11284244759</v>
      </c>
      <c r="AX235" s="22">
        <v>2312.6354000000001</v>
      </c>
      <c r="AY235" s="22">
        <f t="shared" si="275"/>
        <v>514177.47744244756</v>
      </c>
      <c r="AZ235" s="26">
        <f t="shared" si="276"/>
        <v>93.787400000000162</v>
      </c>
      <c r="BA235" s="22">
        <v>0</v>
      </c>
      <c r="BB235" s="22">
        <f t="shared" si="277"/>
        <v>60404.163570251549</v>
      </c>
      <c r="BC235" s="22">
        <f t="shared" si="278"/>
        <v>60310.376170251518</v>
      </c>
      <c r="BD235" s="32">
        <f t="shared" si="279"/>
        <v>0.11695124856858102</v>
      </c>
      <c r="BE235" s="32">
        <f t="shared" si="280"/>
        <v>0.11729486182521895</v>
      </c>
      <c r="BF235" s="11"/>
      <c r="BG235" s="22">
        <v>516490.11284244759</v>
      </c>
      <c r="BH235" s="22">
        <v>2312.6354000000001</v>
      </c>
      <c r="BI235" s="22">
        <f t="shared" si="281"/>
        <v>514177.47744244756</v>
      </c>
      <c r="BJ235" s="26">
        <f t="shared" si="282"/>
        <v>93.787400000000162</v>
      </c>
      <c r="BK235" s="22">
        <v>0</v>
      </c>
      <c r="BL235" s="22">
        <f t="shared" si="283"/>
        <v>60404.163570251549</v>
      </c>
      <c r="BM235" s="22">
        <f t="shared" si="284"/>
        <v>60310.376170251518</v>
      </c>
      <c r="BN235" s="32">
        <f t="shared" si="285"/>
        <v>0.11695124856858102</v>
      </c>
      <c r="BO235" s="32">
        <f t="shared" si="286"/>
        <v>0.11729486182521895</v>
      </c>
      <c r="BP235" s="42"/>
      <c r="BQ235" s="22">
        <v>515629.03954915213</v>
      </c>
      <c r="BR235" s="22">
        <v>2312.6354000000001</v>
      </c>
      <c r="BS235" s="22">
        <f t="shared" si="287"/>
        <v>513316.40414915211</v>
      </c>
      <c r="BT235" s="26">
        <f t="shared" si="288"/>
        <v>93.787400000000162</v>
      </c>
      <c r="BU235" s="22">
        <v>0</v>
      </c>
      <c r="BV235" s="22">
        <f t="shared" si="289"/>
        <v>59543.090276956093</v>
      </c>
      <c r="BW235" s="22">
        <f t="shared" si="290"/>
        <v>59449.302876956062</v>
      </c>
      <c r="BX235" s="32">
        <f t="shared" si="291"/>
        <v>0.11547660374019755</v>
      </c>
      <c r="BY235" s="32">
        <f t="shared" si="292"/>
        <v>0.11581414970654656</v>
      </c>
      <c r="BZ235" s="42"/>
      <c r="CA235" s="22">
        <v>516224.85680489952</v>
      </c>
      <c r="CB235" s="22">
        <v>2312.6354000000001</v>
      </c>
      <c r="CC235" s="22">
        <f t="shared" si="293"/>
        <v>513912.22140489949</v>
      </c>
      <c r="CD235" s="26">
        <f t="shared" si="294"/>
        <v>93.787400000000162</v>
      </c>
      <c r="CE235" s="22">
        <v>0</v>
      </c>
      <c r="CF235" s="22">
        <f t="shared" si="295"/>
        <v>60138.907532703481</v>
      </c>
      <c r="CG235" s="22">
        <f t="shared" si="296"/>
        <v>60045.120132703451</v>
      </c>
      <c r="CH235" s="32">
        <f t="shared" si="297"/>
        <v>0.11649750441101328</v>
      </c>
      <c r="CI235" s="32">
        <f t="shared" si="298"/>
        <v>0.11683925314824396</v>
      </c>
      <c r="CJ235" s="42"/>
      <c r="CK235" s="22">
        <v>515959.60076735157</v>
      </c>
      <c r="CL235" s="22">
        <v>2312.6354000000001</v>
      </c>
      <c r="CM235" s="22">
        <f t="shared" si="299"/>
        <v>513646.96536735154</v>
      </c>
      <c r="CN235" s="26">
        <f t="shared" si="300"/>
        <v>93.787400000000162</v>
      </c>
      <c r="CO235" s="22">
        <v>0</v>
      </c>
      <c r="CP235" s="22">
        <f t="shared" si="301"/>
        <v>59873.651495155529</v>
      </c>
      <c r="CQ235" s="22">
        <f t="shared" si="302"/>
        <v>59779.864095155499</v>
      </c>
      <c r="CR235" s="32">
        <f t="shared" si="303"/>
        <v>0.11604329371158037</v>
      </c>
      <c r="CS235" s="32">
        <f t="shared" si="304"/>
        <v>0.11638317390311449</v>
      </c>
      <c r="CT235" s="42"/>
      <c r="CU235" s="22">
        <v>516490.11284244759</v>
      </c>
      <c r="CV235" s="22">
        <v>2312.6354000000001</v>
      </c>
      <c r="CW235" s="22">
        <f t="shared" si="305"/>
        <v>514177.47744244756</v>
      </c>
      <c r="CX235" s="26">
        <f t="shared" si="306"/>
        <v>93.787400000000162</v>
      </c>
      <c r="CY235" s="22">
        <v>0</v>
      </c>
      <c r="CZ235" s="22">
        <f t="shared" si="307"/>
        <v>60404.163570251549</v>
      </c>
      <c r="DA235" s="22">
        <f t="shared" si="308"/>
        <v>60310.376170251518</v>
      </c>
      <c r="DB235" s="32">
        <f t="shared" si="309"/>
        <v>0.11695124856858102</v>
      </c>
      <c r="DC235" s="32">
        <f t="shared" si="310"/>
        <v>0.11729486182521895</v>
      </c>
      <c r="DD235" s="42"/>
      <c r="DE235" s="22">
        <v>502772.34785108094</v>
      </c>
      <c r="DF235" s="22">
        <v>2312.6354000000001</v>
      </c>
      <c r="DG235" s="22">
        <f t="shared" si="311"/>
        <v>500459.71245108091</v>
      </c>
      <c r="DH235" s="26">
        <f t="shared" si="312"/>
        <v>93.787400000000162</v>
      </c>
      <c r="DI235" s="22">
        <v>-13717.764991366659</v>
      </c>
      <c r="DJ235" s="22">
        <f t="shared" si="313"/>
        <v>46686.398578884895</v>
      </c>
      <c r="DK235" s="22">
        <f t="shared" si="314"/>
        <v>46592.611178884865</v>
      </c>
      <c r="DL235" s="32">
        <f t="shared" si="315"/>
        <v>9.2857928202354542E-2</v>
      </c>
      <c r="DM235" s="32">
        <f t="shared" si="316"/>
        <v>9.3099624244857099E-2</v>
      </c>
      <c r="DN235" s="42"/>
      <c r="DO235" s="22">
        <v>516490.11284244759</v>
      </c>
      <c r="DP235" s="22">
        <v>2312.6354000000001</v>
      </c>
      <c r="DQ235" s="22">
        <f t="shared" si="317"/>
        <v>514177.47744244756</v>
      </c>
      <c r="DR235" s="26">
        <f t="shared" si="318"/>
        <v>93.787400000000162</v>
      </c>
      <c r="DS235" s="22">
        <v>0</v>
      </c>
      <c r="DT235" s="22">
        <f t="shared" si="319"/>
        <v>60404.163570251549</v>
      </c>
      <c r="DU235" s="22">
        <f t="shared" si="320"/>
        <v>60310.376170251518</v>
      </c>
      <c r="DV235" s="32">
        <f t="shared" si="321"/>
        <v>0.11695124856858102</v>
      </c>
      <c r="DW235" s="32">
        <f t="shared" si="322"/>
        <v>0.11729486182521895</v>
      </c>
      <c r="DX235" s="42"/>
      <c r="DY235" s="22">
        <v>495139.6711131151</v>
      </c>
      <c r="DZ235" s="22">
        <v>2312.6354000000001</v>
      </c>
      <c r="EA235" s="22">
        <f t="shared" si="323"/>
        <v>492827.03571311507</v>
      </c>
      <c r="EB235" s="26">
        <f t="shared" si="324"/>
        <v>93.787400000000162</v>
      </c>
      <c r="EC235" s="22">
        <v>-21350.441729332484</v>
      </c>
      <c r="ED235" s="22">
        <f t="shared" si="325"/>
        <v>39053.721840919054</v>
      </c>
      <c r="EE235" s="22">
        <f t="shared" si="326"/>
        <v>38959.934440919023</v>
      </c>
      <c r="EF235" s="32">
        <f t="shared" si="327"/>
        <v>7.8874152323773705E-2</v>
      </c>
      <c r="EG235" s="32">
        <f t="shared" si="328"/>
        <v>7.9053971510601978E-2</v>
      </c>
      <c r="EH235" s="42"/>
      <c r="EI235" s="45">
        <v>-34980.405033723953</v>
      </c>
    </row>
    <row r="236" spans="1:139" x14ac:dyDescent="0.3">
      <c r="A236" s="20">
        <v>8912770</v>
      </c>
      <c r="B236" s="20" t="s">
        <v>277</v>
      </c>
      <c r="C236" s="21">
        <v>195</v>
      </c>
      <c r="D236" s="22">
        <v>845809.78199396236</v>
      </c>
      <c r="E236" s="22">
        <v>4141.5117</v>
      </c>
      <c r="F236" s="22">
        <f t="shared" si="250"/>
        <v>841668.27029396233</v>
      </c>
      <c r="G236" s="11"/>
      <c r="H236" s="34">
        <v>195</v>
      </c>
      <c r="I236" s="22">
        <v>890427.9512161694</v>
      </c>
      <c r="J236" s="22">
        <v>3721.4821999999999</v>
      </c>
      <c r="K236" s="22">
        <f t="shared" si="251"/>
        <v>886706.46901616943</v>
      </c>
      <c r="L236" s="26">
        <f t="shared" si="252"/>
        <v>-420.0295000000001</v>
      </c>
      <c r="M236" s="22">
        <v>0</v>
      </c>
      <c r="N236" s="22">
        <f t="shared" si="253"/>
        <v>44618.169222207041</v>
      </c>
      <c r="O236" s="22">
        <f t="shared" si="254"/>
        <v>45038.198722207104</v>
      </c>
      <c r="P236" s="32">
        <f t="shared" si="255"/>
        <v>5.0108679945711943E-2</v>
      </c>
      <c r="Q236" s="32">
        <f t="shared" si="256"/>
        <v>5.0792680888161891E-2</v>
      </c>
      <c r="R236" s="11"/>
      <c r="S236" s="22">
        <v>890427.9512161694</v>
      </c>
      <c r="T236" s="22">
        <v>3721.4821999999999</v>
      </c>
      <c r="U236" s="22">
        <f t="shared" si="257"/>
        <v>886706.46901616943</v>
      </c>
      <c r="V236" s="26">
        <f t="shared" si="258"/>
        <v>-420.0295000000001</v>
      </c>
      <c r="W236" s="22">
        <v>0</v>
      </c>
      <c r="X236" s="22">
        <f t="shared" si="259"/>
        <v>44618.169222207041</v>
      </c>
      <c r="Y236" s="22">
        <f t="shared" si="260"/>
        <v>45038.198722207104</v>
      </c>
      <c r="Z236" s="32">
        <f t="shared" si="261"/>
        <v>5.0108679945711943E-2</v>
      </c>
      <c r="AA236" s="32">
        <f t="shared" si="262"/>
        <v>5.0792680888161891E-2</v>
      </c>
      <c r="AB236" s="42"/>
      <c r="AC236" s="22">
        <v>890427.9512161694</v>
      </c>
      <c r="AD236" s="22">
        <v>3721.4821999999999</v>
      </c>
      <c r="AE236" s="22">
        <f t="shared" si="263"/>
        <v>886706.46901616943</v>
      </c>
      <c r="AF236" s="26">
        <f t="shared" si="264"/>
        <v>-420.0295000000001</v>
      </c>
      <c r="AG236" s="22">
        <v>0</v>
      </c>
      <c r="AH236" s="22">
        <f t="shared" si="265"/>
        <v>44618.169222207041</v>
      </c>
      <c r="AI236" s="22">
        <f t="shared" si="266"/>
        <v>45038.198722207104</v>
      </c>
      <c r="AJ236" s="32">
        <f t="shared" si="267"/>
        <v>5.0108679945711943E-2</v>
      </c>
      <c r="AK236" s="32">
        <f t="shared" si="268"/>
        <v>5.0792680888161891E-2</v>
      </c>
      <c r="AL236" s="11"/>
      <c r="AM236" s="22">
        <v>890427.9512161694</v>
      </c>
      <c r="AN236" s="22">
        <v>3721.4821999999999</v>
      </c>
      <c r="AO236" s="22">
        <f t="shared" si="269"/>
        <v>886706.46901616943</v>
      </c>
      <c r="AP236" s="26">
        <f t="shared" si="270"/>
        <v>-420.0295000000001</v>
      </c>
      <c r="AQ236" s="22">
        <v>0</v>
      </c>
      <c r="AR236" s="22">
        <f t="shared" si="271"/>
        <v>44618.169222207041</v>
      </c>
      <c r="AS236" s="22">
        <f t="shared" si="272"/>
        <v>45038.198722207104</v>
      </c>
      <c r="AT236" s="32">
        <f t="shared" si="273"/>
        <v>5.0108679945711943E-2</v>
      </c>
      <c r="AU236" s="32">
        <f t="shared" si="274"/>
        <v>5.0792680888161891E-2</v>
      </c>
      <c r="AV236" s="42"/>
      <c r="AW236" s="22">
        <v>890427.9512161694</v>
      </c>
      <c r="AX236" s="22">
        <v>3721.4821999999999</v>
      </c>
      <c r="AY236" s="22">
        <f t="shared" si="275"/>
        <v>886706.46901616943</v>
      </c>
      <c r="AZ236" s="26">
        <f t="shared" si="276"/>
        <v>-420.0295000000001</v>
      </c>
      <c r="BA236" s="22">
        <v>0</v>
      </c>
      <c r="BB236" s="22">
        <f t="shared" si="277"/>
        <v>44618.169222207041</v>
      </c>
      <c r="BC236" s="22">
        <f t="shared" si="278"/>
        <v>45038.198722207104</v>
      </c>
      <c r="BD236" s="32">
        <f t="shared" si="279"/>
        <v>5.0108679945711943E-2</v>
      </c>
      <c r="BE236" s="32">
        <f t="shared" si="280"/>
        <v>5.0792680888161891E-2</v>
      </c>
      <c r="BF236" s="11"/>
      <c r="BG236" s="22">
        <v>890427.9512161694</v>
      </c>
      <c r="BH236" s="22">
        <v>3721.4821999999999</v>
      </c>
      <c r="BI236" s="22">
        <f t="shared" si="281"/>
        <v>886706.46901616943</v>
      </c>
      <c r="BJ236" s="26">
        <f t="shared" si="282"/>
        <v>-420.0295000000001</v>
      </c>
      <c r="BK236" s="22">
        <v>0</v>
      </c>
      <c r="BL236" s="22">
        <f t="shared" si="283"/>
        <v>44618.169222207041</v>
      </c>
      <c r="BM236" s="22">
        <f t="shared" si="284"/>
        <v>45038.198722207104</v>
      </c>
      <c r="BN236" s="32">
        <f t="shared" si="285"/>
        <v>5.0108679945711943E-2</v>
      </c>
      <c r="BO236" s="32">
        <f t="shared" si="286"/>
        <v>5.0792680888161891E-2</v>
      </c>
      <c r="BP236" s="42"/>
      <c r="BQ236" s="22">
        <v>888060.73241027072</v>
      </c>
      <c r="BR236" s="22">
        <v>3721.4821999999999</v>
      </c>
      <c r="BS236" s="22">
        <f t="shared" si="287"/>
        <v>884339.25021027075</v>
      </c>
      <c r="BT236" s="26">
        <f t="shared" si="288"/>
        <v>-420.0295000000001</v>
      </c>
      <c r="BU236" s="22">
        <v>0</v>
      </c>
      <c r="BV236" s="22">
        <f t="shared" si="289"/>
        <v>42250.950416308362</v>
      </c>
      <c r="BW236" s="22">
        <f t="shared" si="290"/>
        <v>42670.979916308424</v>
      </c>
      <c r="BX236" s="32">
        <f t="shared" si="291"/>
        <v>4.7576645238705431E-2</v>
      </c>
      <c r="BY236" s="32">
        <f t="shared" si="292"/>
        <v>4.8251821804994495E-2</v>
      </c>
      <c r="BZ236" s="42"/>
      <c r="CA236" s="22">
        <v>889784.2301891048</v>
      </c>
      <c r="CB236" s="22">
        <v>3721.4821999999999</v>
      </c>
      <c r="CC236" s="22">
        <f t="shared" si="293"/>
        <v>886062.74798910483</v>
      </c>
      <c r="CD236" s="26">
        <f t="shared" si="294"/>
        <v>-420.0295000000001</v>
      </c>
      <c r="CE236" s="22">
        <v>0</v>
      </c>
      <c r="CF236" s="22">
        <f t="shared" si="295"/>
        <v>43974.448195142439</v>
      </c>
      <c r="CG236" s="22">
        <f t="shared" si="296"/>
        <v>44394.477695142501</v>
      </c>
      <c r="CH236" s="32">
        <f t="shared" si="297"/>
        <v>4.9421473996899903E-2</v>
      </c>
      <c r="CI236" s="32">
        <f t="shared" si="298"/>
        <v>5.0103085583830892E-2</v>
      </c>
      <c r="CJ236" s="42"/>
      <c r="CK236" s="22">
        <v>889140.50916204031</v>
      </c>
      <c r="CL236" s="22">
        <v>3721.4821999999999</v>
      </c>
      <c r="CM236" s="22">
        <f t="shared" si="299"/>
        <v>885419.02696204034</v>
      </c>
      <c r="CN236" s="26">
        <f t="shared" si="300"/>
        <v>-420.0295000000001</v>
      </c>
      <c r="CO236" s="22">
        <v>0</v>
      </c>
      <c r="CP236" s="22">
        <f t="shared" si="301"/>
        <v>43330.727168077952</v>
      </c>
      <c r="CQ236" s="22">
        <f t="shared" si="302"/>
        <v>43750.756668078015</v>
      </c>
      <c r="CR236" s="32">
        <f t="shared" si="303"/>
        <v>4.8733272999690984E-2</v>
      </c>
      <c r="CS236" s="32">
        <f t="shared" si="304"/>
        <v>4.9412487574602003E-2</v>
      </c>
      <c r="CT236" s="42"/>
      <c r="CU236" s="22">
        <v>890427.9512161694</v>
      </c>
      <c r="CV236" s="22">
        <v>3721.4821999999999</v>
      </c>
      <c r="CW236" s="22">
        <f t="shared" si="305"/>
        <v>886706.46901616943</v>
      </c>
      <c r="CX236" s="26">
        <f t="shared" si="306"/>
        <v>-420.0295000000001</v>
      </c>
      <c r="CY236" s="22">
        <v>0</v>
      </c>
      <c r="CZ236" s="22">
        <f t="shared" si="307"/>
        <v>44618.169222207041</v>
      </c>
      <c r="DA236" s="22">
        <f t="shared" si="308"/>
        <v>45038.198722207104</v>
      </c>
      <c r="DB236" s="32">
        <f t="shared" si="309"/>
        <v>5.0108679945711943E-2</v>
      </c>
      <c r="DC236" s="32">
        <f t="shared" si="310"/>
        <v>5.0792680888161891E-2</v>
      </c>
      <c r="DD236" s="42"/>
      <c r="DE236" s="22">
        <v>890427.9512161694</v>
      </c>
      <c r="DF236" s="22">
        <v>3721.4821999999999</v>
      </c>
      <c r="DG236" s="22">
        <f t="shared" si="311"/>
        <v>886706.46901616943</v>
      </c>
      <c r="DH236" s="26">
        <f t="shared" si="312"/>
        <v>-420.0295000000001</v>
      </c>
      <c r="DI236" s="22">
        <v>0</v>
      </c>
      <c r="DJ236" s="22">
        <f t="shared" si="313"/>
        <v>44618.169222207041</v>
      </c>
      <c r="DK236" s="22">
        <f t="shared" si="314"/>
        <v>45038.198722207104</v>
      </c>
      <c r="DL236" s="32">
        <f t="shared" si="315"/>
        <v>5.0108679945711943E-2</v>
      </c>
      <c r="DM236" s="32">
        <f t="shared" si="316"/>
        <v>5.0792680888161891E-2</v>
      </c>
      <c r="DN236" s="42"/>
      <c r="DO236" s="22">
        <v>890427.9512161694</v>
      </c>
      <c r="DP236" s="22">
        <v>3721.4821999999999</v>
      </c>
      <c r="DQ236" s="22">
        <f t="shared" si="317"/>
        <v>886706.46901616943</v>
      </c>
      <c r="DR236" s="26">
        <f t="shared" si="318"/>
        <v>-420.0295000000001</v>
      </c>
      <c r="DS236" s="22">
        <v>0</v>
      </c>
      <c r="DT236" s="22">
        <f t="shared" si="319"/>
        <v>44618.169222207041</v>
      </c>
      <c r="DU236" s="22">
        <f t="shared" si="320"/>
        <v>45038.198722207104</v>
      </c>
      <c r="DV236" s="32">
        <f t="shared" si="321"/>
        <v>5.0108679945711943E-2</v>
      </c>
      <c r="DW236" s="32">
        <f t="shared" si="322"/>
        <v>5.0792680888161891E-2</v>
      </c>
      <c r="DX236" s="42"/>
      <c r="DY236" s="22">
        <v>890427.9512161694</v>
      </c>
      <c r="DZ236" s="22">
        <v>3721.4821999999999</v>
      </c>
      <c r="EA236" s="22">
        <f t="shared" si="323"/>
        <v>886706.46901616943</v>
      </c>
      <c r="EB236" s="26">
        <f t="shared" si="324"/>
        <v>-420.0295000000001</v>
      </c>
      <c r="EC236" s="22">
        <v>0</v>
      </c>
      <c r="ED236" s="22">
        <f t="shared" si="325"/>
        <v>44618.169222207041</v>
      </c>
      <c r="EE236" s="22">
        <f t="shared" si="326"/>
        <v>45038.198722207104</v>
      </c>
      <c r="EF236" s="32">
        <f t="shared" si="327"/>
        <v>5.0108679945711943E-2</v>
      </c>
      <c r="EG236" s="32">
        <f t="shared" si="328"/>
        <v>5.0792680888161891E-2</v>
      </c>
      <c r="EH236" s="42"/>
      <c r="EI236" s="45">
        <v>0</v>
      </c>
    </row>
    <row r="237" spans="1:139" x14ac:dyDescent="0.3">
      <c r="A237" s="20">
        <v>8912801</v>
      </c>
      <c r="B237" s="20" t="s">
        <v>278</v>
      </c>
      <c r="C237" s="21">
        <v>228</v>
      </c>
      <c r="D237" s="22">
        <v>1098342.1665425578</v>
      </c>
      <c r="E237" s="22">
        <v>2699.1359999999995</v>
      </c>
      <c r="F237" s="22">
        <f t="shared" si="250"/>
        <v>1095643.0305425578</v>
      </c>
      <c r="G237" s="11"/>
      <c r="H237" s="34">
        <v>228</v>
      </c>
      <c r="I237" s="22">
        <v>1146208.9262780489</v>
      </c>
      <c r="J237" s="22">
        <v>2814.5664000000002</v>
      </c>
      <c r="K237" s="22">
        <f t="shared" si="251"/>
        <v>1143394.359878049</v>
      </c>
      <c r="L237" s="26">
        <f t="shared" si="252"/>
        <v>115.43040000000065</v>
      </c>
      <c r="M237" s="22">
        <v>0</v>
      </c>
      <c r="N237" s="22">
        <f t="shared" si="253"/>
        <v>47866.759735491127</v>
      </c>
      <c r="O237" s="22">
        <f t="shared" si="254"/>
        <v>47751.329335491173</v>
      </c>
      <c r="P237" s="32">
        <f t="shared" si="255"/>
        <v>4.1760937851813187E-2</v>
      </c>
      <c r="Q237" s="32">
        <f t="shared" si="256"/>
        <v>4.1762781950913409E-2</v>
      </c>
      <c r="R237" s="11"/>
      <c r="S237" s="22">
        <v>1146208.9262780489</v>
      </c>
      <c r="T237" s="22">
        <v>2814.5664000000002</v>
      </c>
      <c r="U237" s="22">
        <f t="shared" si="257"/>
        <v>1143394.359878049</v>
      </c>
      <c r="V237" s="26">
        <f t="shared" si="258"/>
        <v>115.43040000000065</v>
      </c>
      <c r="W237" s="22">
        <v>0</v>
      </c>
      <c r="X237" s="22">
        <f t="shared" si="259"/>
        <v>47866.759735491127</v>
      </c>
      <c r="Y237" s="22">
        <f t="shared" si="260"/>
        <v>47751.329335491173</v>
      </c>
      <c r="Z237" s="32">
        <f t="shared" si="261"/>
        <v>4.1760937851813187E-2</v>
      </c>
      <c r="AA237" s="32">
        <f t="shared" si="262"/>
        <v>4.1762781950913409E-2</v>
      </c>
      <c r="AB237" s="42"/>
      <c r="AC237" s="22">
        <v>1146208.9262780489</v>
      </c>
      <c r="AD237" s="22">
        <v>2814.5664000000002</v>
      </c>
      <c r="AE237" s="22">
        <f t="shared" si="263"/>
        <v>1143394.359878049</v>
      </c>
      <c r="AF237" s="26">
        <f t="shared" si="264"/>
        <v>115.43040000000065</v>
      </c>
      <c r="AG237" s="22">
        <v>0</v>
      </c>
      <c r="AH237" s="22">
        <f t="shared" si="265"/>
        <v>47866.759735491127</v>
      </c>
      <c r="AI237" s="22">
        <f t="shared" si="266"/>
        <v>47751.329335491173</v>
      </c>
      <c r="AJ237" s="32">
        <f t="shared" si="267"/>
        <v>4.1760937851813187E-2</v>
      </c>
      <c r="AK237" s="32">
        <f t="shared" si="268"/>
        <v>4.1762781950913409E-2</v>
      </c>
      <c r="AL237" s="11"/>
      <c r="AM237" s="22">
        <v>1146208.9262780489</v>
      </c>
      <c r="AN237" s="22">
        <v>2814.5664000000002</v>
      </c>
      <c r="AO237" s="22">
        <f t="shared" si="269"/>
        <v>1143394.359878049</v>
      </c>
      <c r="AP237" s="26">
        <f t="shared" si="270"/>
        <v>115.43040000000065</v>
      </c>
      <c r="AQ237" s="22">
        <v>0</v>
      </c>
      <c r="AR237" s="22">
        <f t="shared" si="271"/>
        <v>47866.759735491127</v>
      </c>
      <c r="AS237" s="22">
        <f t="shared" si="272"/>
        <v>47751.329335491173</v>
      </c>
      <c r="AT237" s="32">
        <f t="shared" si="273"/>
        <v>4.1760937851813187E-2</v>
      </c>
      <c r="AU237" s="32">
        <f t="shared" si="274"/>
        <v>4.1762781950913409E-2</v>
      </c>
      <c r="AV237" s="42"/>
      <c r="AW237" s="22">
        <v>1146208.9262780489</v>
      </c>
      <c r="AX237" s="22">
        <v>2814.5664000000002</v>
      </c>
      <c r="AY237" s="22">
        <f t="shared" si="275"/>
        <v>1143394.359878049</v>
      </c>
      <c r="AZ237" s="26">
        <f t="shared" si="276"/>
        <v>115.43040000000065</v>
      </c>
      <c r="BA237" s="22">
        <v>0</v>
      </c>
      <c r="BB237" s="22">
        <f t="shared" si="277"/>
        <v>47866.759735491127</v>
      </c>
      <c r="BC237" s="22">
        <f t="shared" si="278"/>
        <v>47751.329335491173</v>
      </c>
      <c r="BD237" s="32">
        <f t="shared" si="279"/>
        <v>4.1760937851813187E-2</v>
      </c>
      <c r="BE237" s="32">
        <f t="shared" si="280"/>
        <v>4.1762781950913409E-2</v>
      </c>
      <c r="BF237" s="11"/>
      <c r="BG237" s="22">
        <v>1146208.9262780489</v>
      </c>
      <c r="BH237" s="22">
        <v>2814.5664000000002</v>
      </c>
      <c r="BI237" s="22">
        <f t="shared" si="281"/>
        <v>1143394.359878049</v>
      </c>
      <c r="BJ237" s="26">
        <f t="shared" si="282"/>
        <v>115.43040000000065</v>
      </c>
      <c r="BK237" s="22">
        <v>0</v>
      </c>
      <c r="BL237" s="22">
        <f t="shared" si="283"/>
        <v>47866.759735491127</v>
      </c>
      <c r="BM237" s="22">
        <f t="shared" si="284"/>
        <v>47751.329335491173</v>
      </c>
      <c r="BN237" s="32">
        <f t="shared" si="285"/>
        <v>4.1760937851813187E-2</v>
      </c>
      <c r="BO237" s="32">
        <f t="shared" si="286"/>
        <v>4.1762781950913409E-2</v>
      </c>
      <c r="BP237" s="42"/>
      <c r="BQ237" s="22">
        <v>1140232.6770634148</v>
      </c>
      <c r="BR237" s="22">
        <v>2814.5664000000002</v>
      </c>
      <c r="BS237" s="22">
        <f t="shared" si="287"/>
        <v>1137418.1106634149</v>
      </c>
      <c r="BT237" s="26">
        <f t="shared" si="288"/>
        <v>115.43040000000065</v>
      </c>
      <c r="BU237" s="22">
        <v>0</v>
      </c>
      <c r="BV237" s="22">
        <f t="shared" si="289"/>
        <v>41890.51052085706</v>
      </c>
      <c r="BW237" s="22">
        <f t="shared" si="290"/>
        <v>41775.080120857107</v>
      </c>
      <c r="BX237" s="32">
        <f t="shared" si="291"/>
        <v>3.6738563420882643E-2</v>
      </c>
      <c r="BY237" s="32">
        <f t="shared" si="292"/>
        <v>3.6727989232113782E-2</v>
      </c>
      <c r="BZ237" s="42"/>
      <c r="CA237" s="22">
        <v>1144952.0970097564</v>
      </c>
      <c r="CB237" s="22">
        <v>2814.5664000000002</v>
      </c>
      <c r="CC237" s="22">
        <f t="shared" si="293"/>
        <v>1142137.5306097565</v>
      </c>
      <c r="CD237" s="26">
        <f t="shared" si="294"/>
        <v>115.43040000000065</v>
      </c>
      <c r="CE237" s="22">
        <v>0</v>
      </c>
      <c r="CF237" s="22">
        <f t="shared" si="295"/>
        <v>46609.930467198603</v>
      </c>
      <c r="CG237" s="22">
        <f t="shared" si="296"/>
        <v>46494.500067198649</v>
      </c>
      <c r="CH237" s="32">
        <f t="shared" si="297"/>
        <v>4.0709065985318191E-2</v>
      </c>
      <c r="CI237" s="32">
        <f t="shared" si="298"/>
        <v>4.0708319988728932E-2</v>
      </c>
      <c r="CJ237" s="42"/>
      <c r="CK237" s="22">
        <v>1143695.2677414636</v>
      </c>
      <c r="CL237" s="22">
        <v>2814.5664000000002</v>
      </c>
      <c r="CM237" s="22">
        <f t="shared" si="299"/>
        <v>1140880.7013414637</v>
      </c>
      <c r="CN237" s="26">
        <f t="shared" si="300"/>
        <v>115.43040000000065</v>
      </c>
      <c r="CO237" s="22">
        <v>0</v>
      </c>
      <c r="CP237" s="22">
        <f t="shared" si="301"/>
        <v>45353.101198905846</v>
      </c>
      <c r="CQ237" s="22">
        <f t="shared" si="302"/>
        <v>45237.670798905892</v>
      </c>
      <c r="CR237" s="32">
        <f t="shared" si="303"/>
        <v>3.9654882273376754E-2</v>
      </c>
      <c r="CS237" s="32">
        <f t="shared" si="304"/>
        <v>3.9651534771089382E-2</v>
      </c>
      <c r="CT237" s="42"/>
      <c r="CU237" s="22">
        <v>1146208.9262780489</v>
      </c>
      <c r="CV237" s="22">
        <v>2814.5664000000002</v>
      </c>
      <c r="CW237" s="22">
        <f t="shared" si="305"/>
        <v>1143394.359878049</v>
      </c>
      <c r="CX237" s="26">
        <f t="shared" si="306"/>
        <v>115.43040000000065</v>
      </c>
      <c r="CY237" s="22">
        <v>0</v>
      </c>
      <c r="CZ237" s="22">
        <f t="shared" si="307"/>
        <v>47866.759735491127</v>
      </c>
      <c r="DA237" s="22">
        <f t="shared" si="308"/>
        <v>47751.329335491173</v>
      </c>
      <c r="DB237" s="32">
        <f t="shared" si="309"/>
        <v>4.1760937851813187E-2</v>
      </c>
      <c r="DC237" s="32">
        <f t="shared" si="310"/>
        <v>4.1762781950913409E-2</v>
      </c>
      <c r="DD237" s="42"/>
      <c r="DE237" s="22">
        <v>1146208.9262780489</v>
      </c>
      <c r="DF237" s="22">
        <v>2814.5664000000002</v>
      </c>
      <c r="DG237" s="22">
        <f t="shared" si="311"/>
        <v>1143394.359878049</v>
      </c>
      <c r="DH237" s="26">
        <f t="shared" si="312"/>
        <v>115.43040000000065</v>
      </c>
      <c r="DI237" s="22">
        <v>0</v>
      </c>
      <c r="DJ237" s="22">
        <f t="shared" si="313"/>
        <v>47866.759735491127</v>
      </c>
      <c r="DK237" s="22">
        <f t="shared" si="314"/>
        <v>47751.329335491173</v>
      </c>
      <c r="DL237" s="32">
        <f t="shared" si="315"/>
        <v>4.1760937851813187E-2</v>
      </c>
      <c r="DM237" s="32">
        <f t="shared" si="316"/>
        <v>4.1762781950913409E-2</v>
      </c>
      <c r="DN237" s="42"/>
      <c r="DO237" s="22">
        <v>1146208.9262780489</v>
      </c>
      <c r="DP237" s="22">
        <v>2814.5664000000002</v>
      </c>
      <c r="DQ237" s="22">
        <f t="shared" si="317"/>
        <v>1143394.359878049</v>
      </c>
      <c r="DR237" s="26">
        <f t="shared" si="318"/>
        <v>115.43040000000065</v>
      </c>
      <c r="DS237" s="22">
        <v>0</v>
      </c>
      <c r="DT237" s="22">
        <f t="shared" si="319"/>
        <v>47866.759735491127</v>
      </c>
      <c r="DU237" s="22">
        <f t="shared" si="320"/>
        <v>47751.329335491173</v>
      </c>
      <c r="DV237" s="32">
        <f t="shared" si="321"/>
        <v>4.1760937851813187E-2</v>
      </c>
      <c r="DW237" s="32">
        <f t="shared" si="322"/>
        <v>4.1762781950913409E-2</v>
      </c>
      <c r="DX237" s="42"/>
      <c r="DY237" s="22">
        <v>1146208.9262780489</v>
      </c>
      <c r="DZ237" s="22">
        <v>2814.5664000000002</v>
      </c>
      <c r="EA237" s="22">
        <f t="shared" si="323"/>
        <v>1143394.359878049</v>
      </c>
      <c r="EB237" s="26">
        <f t="shared" si="324"/>
        <v>115.43040000000065</v>
      </c>
      <c r="EC237" s="22">
        <v>0</v>
      </c>
      <c r="ED237" s="22">
        <f t="shared" si="325"/>
        <v>47866.759735491127</v>
      </c>
      <c r="EE237" s="22">
        <f t="shared" si="326"/>
        <v>47751.329335491173</v>
      </c>
      <c r="EF237" s="32">
        <f t="shared" si="327"/>
        <v>4.1760937851813187E-2</v>
      </c>
      <c r="EG237" s="32">
        <f t="shared" si="328"/>
        <v>4.1762781950913409E-2</v>
      </c>
      <c r="EH237" s="42"/>
      <c r="EI237" s="45">
        <v>12827.379990850455</v>
      </c>
    </row>
    <row r="238" spans="1:139" x14ac:dyDescent="0.3">
      <c r="A238" s="20">
        <v>8912824</v>
      </c>
      <c r="B238" s="20" t="s">
        <v>27</v>
      </c>
      <c r="C238" s="21">
        <v>160</v>
      </c>
      <c r="D238" s="22">
        <v>714724.85492871818</v>
      </c>
      <c r="E238" s="22">
        <v>3495.5200000000004</v>
      </c>
      <c r="F238" s="22">
        <f t="shared" si="250"/>
        <v>711229.33492871816</v>
      </c>
      <c r="G238" s="11"/>
      <c r="H238" s="34">
        <v>160</v>
      </c>
      <c r="I238" s="22">
        <v>760931.30322850589</v>
      </c>
      <c r="J238" s="22">
        <v>2970.9312</v>
      </c>
      <c r="K238" s="22">
        <f t="shared" si="251"/>
        <v>757960.3720285059</v>
      </c>
      <c r="L238" s="26">
        <f t="shared" si="252"/>
        <v>-524.58880000000045</v>
      </c>
      <c r="M238" s="22">
        <v>0</v>
      </c>
      <c r="N238" s="22">
        <f t="shared" si="253"/>
        <v>46206.448299787706</v>
      </c>
      <c r="O238" s="22">
        <f t="shared" si="254"/>
        <v>46731.037099787733</v>
      </c>
      <c r="P238" s="32">
        <f t="shared" si="255"/>
        <v>6.0723547715465738E-2</v>
      </c>
      <c r="Q238" s="32">
        <f t="shared" si="256"/>
        <v>6.1653667954596231E-2</v>
      </c>
      <c r="R238" s="11"/>
      <c r="S238" s="22">
        <v>760931.30322850589</v>
      </c>
      <c r="T238" s="22">
        <v>2970.9312</v>
      </c>
      <c r="U238" s="22">
        <f t="shared" si="257"/>
        <v>757960.3720285059</v>
      </c>
      <c r="V238" s="26">
        <f t="shared" si="258"/>
        <v>-524.58880000000045</v>
      </c>
      <c r="W238" s="22">
        <v>0</v>
      </c>
      <c r="X238" s="22">
        <f t="shared" si="259"/>
        <v>46206.448299787706</v>
      </c>
      <c r="Y238" s="22">
        <f t="shared" si="260"/>
        <v>46731.037099787733</v>
      </c>
      <c r="Z238" s="32">
        <f t="shared" si="261"/>
        <v>6.0723547715465738E-2</v>
      </c>
      <c r="AA238" s="32">
        <f t="shared" si="262"/>
        <v>6.1653667954596231E-2</v>
      </c>
      <c r="AB238" s="42"/>
      <c r="AC238" s="22">
        <v>760931.30322850589</v>
      </c>
      <c r="AD238" s="22">
        <v>2970.9312</v>
      </c>
      <c r="AE238" s="22">
        <f t="shared" si="263"/>
        <v>757960.3720285059</v>
      </c>
      <c r="AF238" s="26">
        <f t="shared" si="264"/>
        <v>-524.58880000000045</v>
      </c>
      <c r="AG238" s="22">
        <v>0</v>
      </c>
      <c r="AH238" s="22">
        <f t="shared" si="265"/>
        <v>46206.448299787706</v>
      </c>
      <c r="AI238" s="22">
        <f t="shared" si="266"/>
        <v>46731.037099787733</v>
      </c>
      <c r="AJ238" s="32">
        <f t="shared" si="267"/>
        <v>6.0723547715465738E-2</v>
      </c>
      <c r="AK238" s="32">
        <f t="shared" si="268"/>
        <v>6.1653667954596231E-2</v>
      </c>
      <c r="AL238" s="11"/>
      <c r="AM238" s="22">
        <v>760931.30322850589</v>
      </c>
      <c r="AN238" s="22">
        <v>2970.9312</v>
      </c>
      <c r="AO238" s="22">
        <f t="shared" si="269"/>
        <v>757960.3720285059</v>
      </c>
      <c r="AP238" s="26">
        <f t="shared" si="270"/>
        <v>-524.58880000000045</v>
      </c>
      <c r="AQ238" s="22">
        <v>0</v>
      </c>
      <c r="AR238" s="22">
        <f t="shared" si="271"/>
        <v>46206.448299787706</v>
      </c>
      <c r="AS238" s="22">
        <f t="shared" si="272"/>
        <v>46731.037099787733</v>
      </c>
      <c r="AT238" s="32">
        <f t="shared" si="273"/>
        <v>6.0723547715465738E-2</v>
      </c>
      <c r="AU238" s="32">
        <f t="shared" si="274"/>
        <v>6.1653667954596231E-2</v>
      </c>
      <c r="AV238" s="42"/>
      <c r="AW238" s="22">
        <v>760931.30322850589</v>
      </c>
      <c r="AX238" s="22">
        <v>2970.9312</v>
      </c>
      <c r="AY238" s="22">
        <f t="shared" si="275"/>
        <v>757960.3720285059</v>
      </c>
      <c r="AZ238" s="26">
        <f t="shared" si="276"/>
        <v>-524.58880000000045</v>
      </c>
      <c r="BA238" s="22">
        <v>0</v>
      </c>
      <c r="BB238" s="22">
        <f t="shared" si="277"/>
        <v>46206.448299787706</v>
      </c>
      <c r="BC238" s="22">
        <f t="shared" si="278"/>
        <v>46731.037099787733</v>
      </c>
      <c r="BD238" s="32">
        <f t="shared" si="279"/>
        <v>6.0723547715465738E-2</v>
      </c>
      <c r="BE238" s="32">
        <f t="shared" si="280"/>
        <v>6.1653667954596231E-2</v>
      </c>
      <c r="BF238" s="11"/>
      <c r="BG238" s="22">
        <v>760931.30322850589</v>
      </c>
      <c r="BH238" s="22">
        <v>2970.9312</v>
      </c>
      <c r="BI238" s="22">
        <f t="shared" si="281"/>
        <v>757960.3720285059</v>
      </c>
      <c r="BJ238" s="26">
        <f t="shared" si="282"/>
        <v>-524.58880000000045</v>
      </c>
      <c r="BK238" s="22">
        <v>0</v>
      </c>
      <c r="BL238" s="22">
        <f t="shared" si="283"/>
        <v>46206.448299787706</v>
      </c>
      <c r="BM238" s="22">
        <f t="shared" si="284"/>
        <v>46731.037099787733</v>
      </c>
      <c r="BN238" s="32">
        <f t="shared" si="285"/>
        <v>6.0723547715465738E-2</v>
      </c>
      <c r="BO238" s="32">
        <f t="shared" si="286"/>
        <v>6.1653667954596231E-2</v>
      </c>
      <c r="BP238" s="42"/>
      <c r="BQ238" s="22">
        <v>758804.68053333345</v>
      </c>
      <c r="BR238" s="22">
        <v>2970.9312</v>
      </c>
      <c r="BS238" s="22">
        <f t="shared" si="287"/>
        <v>755833.74933333346</v>
      </c>
      <c r="BT238" s="26">
        <f t="shared" si="288"/>
        <v>-524.58880000000045</v>
      </c>
      <c r="BU238" s="22">
        <v>0</v>
      </c>
      <c r="BV238" s="22">
        <f t="shared" si="289"/>
        <v>44079.825604615267</v>
      </c>
      <c r="BW238" s="22">
        <f t="shared" si="290"/>
        <v>44604.414404615294</v>
      </c>
      <c r="BX238" s="32">
        <f t="shared" si="291"/>
        <v>5.8091135618237519E-2</v>
      </c>
      <c r="BY238" s="32">
        <f t="shared" si="292"/>
        <v>5.9013525717735729E-2</v>
      </c>
      <c r="BZ238" s="42"/>
      <c r="CA238" s="22">
        <v>760428.5262170115</v>
      </c>
      <c r="CB238" s="22">
        <v>2970.9312</v>
      </c>
      <c r="CC238" s="22">
        <f t="shared" si="293"/>
        <v>757457.59501701151</v>
      </c>
      <c r="CD238" s="26">
        <f t="shared" si="294"/>
        <v>-524.58880000000045</v>
      </c>
      <c r="CE238" s="22">
        <v>0</v>
      </c>
      <c r="CF238" s="22">
        <f t="shared" si="295"/>
        <v>45703.671288293321</v>
      </c>
      <c r="CG238" s="22">
        <f t="shared" si="296"/>
        <v>46228.260088293348</v>
      </c>
      <c r="CH238" s="32">
        <f t="shared" si="297"/>
        <v>6.0102520766363757E-2</v>
      </c>
      <c r="CI238" s="32">
        <f t="shared" si="298"/>
        <v>6.1030822573315303E-2</v>
      </c>
      <c r="CJ238" s="42"/>
      <c r="CK238" s="22">
        <v>759925.74920551735</v>
      </c>
      <c r="CL238" s="22">
        <v>2970.9312</v>
      </c>
      <c r="CM238" s="22">
        <f t="shared" si="299"/>
        <v>756954.81800551736</v>
      </c>
      <c r="CN238" s="26">
        <f t="shared" si="300"/>
        <v>-524.58880000000045</v>
      </c>
      <c r="CO238" s="22">
        <v>0</v>
      </c>
      <c r="CP238" s="22">
        <f t="shared" si="301"/>
        <v>45200.894276799168</v>
      </c>
      <c r="CQ238" s="22">
        <f t="shared" si="302"/>
        <v>45725.483076799195</v>
      </c>
      <c r="CR238" s="32">
        <f t="shared" si="303"/>
        <v>5.9480672057836609E-2</v>
      </c>
      <c r="CS238" s="32">
        <f t="shared" si="304"/>
        <v>6.0407149791687972E-2</v>
      </c>
      <c r="CT238" s="42"/>
      <c r="CU238" s="22">
        <v>760931.30322850589</v>
      </c>
      <c r="CV238" s="22">
        <v>2970.9312</v>
      </c>
      <c r="CW238" s="22">
        <f t="shared" si="305"/>
        <v>757960.3720285059</v>
      </c>
      <c r="CX238" s="26">
        <f t="shared" si="306"/>
        <v>-524.58880000000045</v>
      </c>
      <c r="CY238" s="22">
        <v>0</v>
      </c>
      <c r="CZ238" s="22">
        <f t="shared" si="307"/>
        <v>46206.448299787706</v>
      </c>
      <c r="DA238" s="22">
        <f t="shared" si="308"/>
        <v>46731.037099787733</v>
      </c>
      <c r="DB238" s="32">
        <f t="shared" si="309"/>
        <v>6.0723547715465738E-2</v>
      </c>
      <c r="DC238" s="32">
        <f t="shared" si="310"/>
        <v>6.1653667954596231E-2</v>
      </c>
      <c r="DD238" s="42"/>
      <c r="DE238" s="22">
        <v>760931.30322850589</v>
      </c>
      <c r="DF238" s="22">
        <v>2970.9312</v>
      </c>
      <c r="DG238" s="22">
        <f t="shared" si="311"/>
        <v>757960.3720285059</v>
      </c>
      <c r="DH238" s="26">
        <f t="shared" si="312"/>
        <v>-524.58880000000045</v>
      </c>
      <c r="DI238" s="22">
        <v>0</v>
      </c>
      <c r="DJ238" s="22">
        <f t="shared" si="313"/>
        <v>46206.448299787706</v>
      </c>
      <c r="DK238" s="22">
        <f t="shared" si="314"/>
        <v>46731.037099787733</v>
      </c>
      <c r="DL238" s="32">
        <f t="shared" si="315"/>
        <v>6.0723547715465738E-2</v>
      </c>
      <c r="DM238" s="32">
        <f t="shared" si="316"/>
        <v>6.1653667954596231E-2</v>
      </c>
      <c r="DN238" s="42"/>
      <c r="DO238" s="22">
        <v>760931.30322850589</v>
      </c>
      <c r="DP238" s="22">
        <v>2970.9312</v>
      </c>
      <c r="DQ238" s="22">
        <f t="shared" si="317"/>
        <v>757960.3720285059</v>
      </c>
      <c r="DR238" s="26">
        <f t="shared" si="318"/>
        <v>-524.58880000000045</v>
      </c>
      <c r="DS238" s="22">
        <v>0</v>
      </c>
      <c r="DT238" s="22">
        <f t="shared" si="319"/>
        <v>46206.448299787706</v>
      </c>
      <c r="DU238" s="22">
        <f t="shared" si="320"/>
        <v>46731.037099787733</v>
      </c>
      <c r="DV238" s="32">
        <f t="shared" si="321"/>
        <v>6.0723547715465738E-2</v>
      </c>
      <c r="DW238" s="32">
        <f t="shared" si="322"/>
        <v>6.1653667954596231E-2</v>
      </c>
      <c r="DX238" s="42"/>
      <c r="DY238" s="22">
        <v>760931.30322850589</v>
      </c>
      <c r="DZ238" s="22">
        <v>2970.9312</v>
      </c>
      <c r="EA238" s="22">
        <f t="shared" si="323"/>
        <v>757960.3720285059</v>
      </c>
      <c r="EB238" s="26">
        <f t="shared" si="324"/>
        <v>-524.58880000000045</v>
      </c>
      <c r="EC238" s="22">
        <v>0</v>
      </c>
      <c r="ED238" s="22">
        <f t="shared" si="325"/>
        <v>46206.448299787706</v>
      </c>
      <c r="EE238" s="22">
        <f t="shared" si="326"/>
        <v>46731.037099787733</v>
      </c>
      <c r="EF238" s="32">
        <f t="shared" si="327"/>
        <v>6.0723547715465738E-2</v>
      </c>
      <c r="EG238" s="32">
        <f t="shared" si="328"/>
        <v>6.1653667954596231E-2</v>
      </c>
      <c r="EH238" s="42"/>
      <c r="EI238" s="45">
        <v>-8451.3750028908798</v>
      </c>
    </row>
    <row r="239" spans="1:139" x14ac:dyDescent="0.3">
      <c r="A239" s="20">
        <v>8912853</v>
      </c>
      <c r="B239" s="37" t="s">
        <v>29</v>
      </c>
      <c r="C239" s="21">
        <v>98</v>
      </c>
      <c r="D239" s="22">
        <v>505774.95746474469</v>
      </c>
      <c r="E239" s="22">
        <v>1868.79998</v>
      </c>
      <c r="F239" s="22">
        <f t="shared" si="250"/>
        <v>503906.15748474468</v>
      </c>
      <c r="G239" s="11"/>
      <c r="H239" s="34">
        <v>98</v>
      </c>
      <c r="I239" s="22">
        <v>562117.62616268592</v>
      </c>
      <c r="J239" s="22">
        <v>1902.4384</v>
      </c>
      <c r="K239" s="22">
        <f t="shared" si="251"/>
        <v>560215.18776268594</v>
      </c>
      <c r="L239" s="26">
        <f t="shared" si="252"/>
        <v>33.638419999999996</v>
      </c>
      <c r="M239" s="22">
        <v>0</v>
      </c>
      <c r="N239" s="22">
        <f t="shared" si="253"/>
        <v>56342.668697941233</v>
      </c>
      <c r="O239" s="22">
        <f t="shared" si="254"/>
        <v>56309.03027794126</v>
      </c>
      <c r="P239" s="32">
        <f t="shared" si="255"/>
        <v>0.10023288022929698</v>
      </c>
      <c r="Q239" s="32">
        <f t="shared" si="256"/>
        <v>0.10051321618541063</v>
      </c>
      <c r="R239" s="11"/>
      <c r="S239" s="22">
        <v>562117.62616268592</v>
      </c>
      <c r="T239" s="22">
        <v>1902.4384</v>
      </c>
      <c r="U239" s="22">
        <f t="shared" si="257"/>
        <v>560215.18776268594</v>
      </c>
      <c r="V239" s="26">
        <f t="shared" si="258"/>
        <v>33.638419999999996</v>
      </c>
      <c r="W239" s="22">
        <v>0</v>
      </c>
      <c r="X239" s="22">
        <f t="shared" si="259"/>
        <v>56342.668697941233</v>
      </c>
      <c r="Y239" s="22">
        <f t="shared" si="260"/>
        <v>56309.03027794126</v>
      </c>
      <c r="Z239" s="32">
        <f t="shared" si="261"/>
        <v>0.10023288022929698</v>
      </c>
      <c r="AA239" s="32">
        <f t="shared" si="262"/>
        <v>0.10051321618541063</v>
      </c>
      <c r="AB239" s="42"/>
      <c r="AC239" s="22">
        <v>562117.62616268592</v>
      </c>
      <c r="AD239" s="22">
        <v>1902.4384</v>
      </c>
      <c r="AE239" s="22">
        <f t="shared" si="263"/>
        <v>560215.18776268594</v>
      </c>
      <c r="AF239" s="26">
        <f t="shared" si="264"/>
        <v>33.638419999999996</v>
      </c>
      <c r="AG239" s="22">
        <v>0</v>
      </c>
      <c r="AH239" s="22">
        <f t="shared" si="265"/>
        <v>56342.668697941233</v>
      </c>
      <c r="AI239" s="22">
        <f t="shared" si="266"/>
        <v>56309.03027794126</v>
      </c>
      <c r="AJ239" s="32">
        <f t="shared" si="267"/>
        <v>0.10023288022929698</v>
      </c>
      <c r="AK239" s="32">
        <f t="shared" si="268"/>
        <v>0.10051321618541063</v>
      </c>
      <c r="AL239" s="11"/>
      <c r="AM239" s="22">
        <v>562117.62616268592</v>
      </c>
      <c r="AN239" s="22">
        <v>1902.4384</v>
      </c>
      <c r="AO239" s="22">
        <f t="shared" si="269"/>
        <v>560215.18776268594</v>
      </c>
      <c r="AP239" s="26">
        <f t="shared" si="270"/>
        <v>33.638419999999996</v>
      </c>
      <c r="AQ239" s="22">
        <v>0</v>
      </c>
      <c r="AR239" s="22">
        <f t="shared" si="271"/>
        <v>56342.668697941233</v>
      </c>
      <c r="AS239" s="22">
        <f t="shared" si="272"/>
        <v>56309.03027794126</v>
      </c>
      <c r="AT239" s="32">
        <f t="shared" si="273"/>
        <v>0.10023288022929698</v>
      </c>
      <c r="AU239" s="32">
        <f t="shared" si="274"/>
        <v>0.10051321618541063</v>
      </c>
      <c r="AV239" s="42"/>
      <c r="AW239" s="22">
        <v>562117.62616268592</v>
      </c>
      <c r="AX239" s="22">
        <v>1902.4384</v>
      </c>
      <c r="AY239" s="22">
        <f t="shared" si="275"/>
        <v>560215.18776268594</v>
      </c>
      <c r="AZ239" s="26">
        <f t="shared" si="276"/>
        <v>33.638419999999996</v>
      </c>
      <c r="BA239" s="22">
        <v>0</v>
      </c>
      <c r="BB239" s="22">
        <f t="shared" si="277"/>
        <v>56342.668697941233</v>
      </c>
      <c r="BC239" s="22">
        <f t="shared" si="278"/>
        <v>56309.03027794126</v>
      </c>
      <c r="BD239" s="32">
        <f t="shared" si="279"/>
        <v>0.10023288022929698</v>
      </c>
      <c r="BE239" s="32">
        <f t="shared" si="280"/>
        <v>0.10051321618541063</v>
      </c>
      <c r="BF239" s="11"/>
      <c r="BG239" s="22">
        <v>562117.62616268592</v>
      </c>
      <c r="BH239" s="22">
        <v>1902.4384</v>
      </c>
      <c r="BI239" s="22">
        <f t="shared" si="281"/>
        <v>560215.18776268594</v>
      </c>
      <c r="BJ239" s="26">
        <f t="shared" si="282"/>
        <v>33.638419999999996</v>
      </c>
      <c r="BK239" s="22">
        <v>0</v>
      </c>
      <c r="BL239" s="22">
        <f t="shared" si="283"/>
        <v>56342.668697941233</v>
      </c>
      <c r="BM239" s="22">
        <f t="shared" si="284"/>
        <v>56309.03027794126</v>
      </c>
      <c r="BN239" s="32">
        <f t="shared" si="285"/>
        <v>0.10023288022929698</v>
      </c>
      <c r="BO239" s="32">
        <f t="shared" si="286"/>
        <v>0.10051321618541063</v>
      </c>
      <c r="BP239" s="42"/>
      <c r="BQ239" s="22">
        <v>560635.4972164178</v>
      </c>
      <c r="BR239" s="22">
        <v>1902.4384</v>
      </c>
      <c r="BS239" s="22">
        <f t="shared" si="287"/>
        <v>558733.05881641782</v>
      </c>
      <c r="BT239" s="26">
        <f t="shared" si="288"/>
        <v>33.638419999999996</v>
      </c>
      <c r="BU239" s="22">
        <v>0</v>
      </c>
      <c r="BV239" s="22">
        <f t="shared" si="289"/>
        <v>54860.539751673117</v>
      </c>
      <c r="BW239" s="22">
        <f t="shared" si="290"/>
        <v>54826.901331673143</v>
      </c>
      <c r="BX239" s="32">
        <f t="shared" si="291"/>
        <v>9.7854202996525072E-2</v>
      </c>
      <c r="BY239" s="32">
        <f t="shared" si="292"/>
        <v>9.8127183395617809E-2</v>
      </c>
      <c r="BZ239" s="42"/>
      <c r="CA239" s="22">
        <v>561745.80513175798</v>
      </c>
      <c r="CB239" s="22">
        <v>1902.4384</v>
      </c>
      <c r="CC239" s="22">
        <f t="shared" si="293"/>
        <v>559843.366731758</v>
      </c>
      <c r="CD239" s="26">
        <f t="shared" si="294"/>
        <v>33.638419999999996</v>
      </c>
      <c r="CE239" s="22">
        <v>0</v>
      </c>
      <c r="CF239" s="22">
        <f t="shared" si="295"/>
        <v>55970.847667013295</v>
      </c>
      <c r="CG239" s="22">
        <f t="shared" si="296"/>
        <v>55937.209247013321</v>
      </c>
      <c r="CH239" s="32">
        <f t="shared" si="297"/>
        <v>9.963732199813273E-2</v>
      </c>
      <c r="CI239" s="32">
        <f t="shared" si="298"/>
        <v>9.9915820336610228E-2</v>
      </c>
      <c r="CJ239" s="42"/>
      <c r="CK239" s="22">
        <v>561373.98410083016</v>
      </c>
      <c r="CL239" s="22">
        <v>1902.4384</v>
      </c>
      <c r="CM239" s="22">
        <f t="shared" si="299"/>
        <v>559471.54570083017</v>
      </c>
      <c r="CN239" s="26">
        <f t="shared" si="300"/>
        <v>33.638419999999996</v>
      </c>
      <c r="CO239" s="22">
        <v>0</v>
      </c>
      <c r="CP239" s="22">
        <f t="shared" si="301"/>
        <v>55599.026636085473</v>
      </c>
      <c r="CQ239" s="22">
        <f t="shared" si="302"/>
        <v>55565.388216085499</v>
      </c>
      <c r="CR239" s="32">
        <f t="shared" si="303"/>
        <v>9.904097484164702E-2</v>
      </c>
      <c r="CS239" s="32">
        <f t="shared" si="304"/>
        <v>9.9317630437273999E-2</v>
      </c>
      <c r="CT239" s="42"/>
      <c r="CU239" s="22">
        <v>562117.62616268592</v>
      </c>
      <c r="CV239" s="22">
        <v>1902.4384</v>
      </c>
      <c r="CW239" s="22">
        <f t="shared" si="305"/>
        <v>560215.18776268594</v>
      </c>
      <c r="CX239" s="26">
        <f t="shared" si="306"/>
        <v>33.638419999999996</v>
      </c>
      <c r="CY239" s="22">
        <v>0</v>
      </c>
      <c r="CZ239" s="22">
        <f t="shared" si="307"/>
        <v>56342.668697941233</v>
      </c>
      <c r="DA239" s="22">
        <f t="shared" si="308"/>
        <v>56309.03027794126</v>
      </c>
      <c r="DB239" s="32">
        <f t="shared" si="309"/>
        <v>0.10023288022929698</v>
      </c>
      <c r="DC239" s="32">
        <f t="shared" si="310"/>
        <v>0.10051321618541063</v>
      </c>
      <c r="DD239" s="42"/>
      <c r="DE239" s="22">
        <v>559944.79585587478</v>
      </c>
      <c r="DF239" s="22">
        <v>1902.4384</v>
      </c>
      <c r="DG239" s="22">
        <f t="shared" si="311"/>
        <v>558042.35745587479</v>
      </c>
      <c r="DH239" s="26">
        <f t="shared" si="312"/>
        <v>33.638419999999996</v>
      </c>
      <c r="DI239" s="22">
        <v>-2172.8303068111481</v>
      </c>
      <c r="DJ239" s="22">
        <f t="shared" si="313"/>
        <v>54169.838391130092</v>
      </c>
      <c r="DK239" s="22">
        <f t="shared" si="314"/>
        <v>54136.199971130118</v>
      </c>
      <c r="DL239" s="32">
        <f t="shared" si="315"/>
        <v>9.6741390922888346E-2</v>
      </c>
      <c r="DM239" s="32">
        <f t="shared" si="316"/>
        <v>9.7010915475911244E-2</v>
      </c>
      <c r="DN239" s="42"/>
      <c r="DO239" s="22">
        <v>562117.62616268592</v>
      </c>
      <c r="DP239" s="22">
        <v>1902.4384</v>
      </c>
      <c r="DQ239" s="22">
        <f t="shared" si="317"/>
        <v>560215.18776268594</v>
      </c>
      <c r="DR239" s="26">
        <f t="shared" si="318"/>
        <v>33.638419999999996</v>
      </c>
      <c r="DS239" s="22">
        <v>0</v>
      </c>
      <c r="DT239" s="22">
        <f t="shared" si="319"/>
        <v>56342.668697941233</v>
      </c>
      <c r="DU239" s="22">
        <f t="shared" si="320"/>
        <v>56309.03027794126</v>
      </c>
      <c r="DV239" s="32">
        <f t="shared" si="321"/>
        <v>0.10023288022929698</v>
      </c>
      <c r="DW239" s="32">
        <f t="shared" si="322"/>
        <v>0.10051321618541063</v>
      </c>
      <c r="DX239" s="42"/>
      <c r="DY239" s="22">
        <v>550827.44319225417</v>
      </c>
      <c r="DZ239" s="22">
        <v>1902.4384</v>
      </c>
      <c r="EA239" s="22">
        <f t="shared" si="323"/>
        <v>548925.00479225419</v>
      </c>
      <c r="EB239" s="26">
        <f t="shared" si="324"/>
        <v>33.638419999999996</v>
      </c>
      <c r="EC239" s="22">
        <v>-11290.182970431712</v>
      </c>
      <c r="ED239" s="22">
        <f t="shared" si="325"/>
        <v>45052.485727509484</v>
      </c>
      <c r="EE239" s="22">
        <f t="shared" si="326"/>
        <v>45018.84730750951</v>
      </c>
      <c r="EF239" s="32">
        <f t="shared" si="327"/>
        <v>8.1790561244394835E-2</v>
      </c>
      <c r="EG239" s="32">
        <f t="shared" si="328"/>
        <v>8.2012746576460502E-2</v>
      </c>
      <c r="EH239" s="42"/>
      <c r="EI239" s="45">
        <v>-28720.230442144821</v>
      </c>
    </row>
    <row r="240" spans="1:139" x14ac:dyDescent="0.3">
      <c r="A240" s="20">
        <v>8912858</v>
      </c>
      <c r="B240" s="20" t="s">
        <v>67</v>
      </c>
      <c r="C240" s="21">
        <v>197</v>
      </c>
      <c r="D240" s="22">
        <v>842627.88</v>
      </c>
      <c r="E240" s="22">
        <v>2422.88</v>
      </c>
      <c r="F240" s="22">
        <f t="shared" si="250"/>
        <v>840205</v>
      </c>
      <c r="G240" s="11"/>
      <c r="H240" s="34">
        <v>197</v>
      </c>
      <c r="I240" s="22">
        <v>879463.35137508856</v>
      </c>
      <c r="J240" s="22">
        <v>2525.2914999999998</v>
      </c>
      <c r="K240" s="22">
        <f t="shared" si="251"/>
        <v>876938.05987508851</v>
      </c>
      <c r="L240" s="26">
        <f t="shared" si="252"/>
        <v>102.41149999999971</v>
      </c>
      <c r="M240" s="22">
        <v>0</v>
      </c>
      <c r="N240" s="22">
        <f t="shared" si="253"/>
        <v>36835.471375088557</v>
      </c>
      <c r="O240" s="22">
        <f t="shared" si="254"/>
        <v>36733.059875088511</v>
      </c>
      <c r="P240" s="32">
        <f t="shared" si="255"/>
        <v>4.1884032253867436E-2</v>
      </c>
      <c r="Q240" s="32">
        <f t="shared" si="256"/>
        <v>4.1887861361976676E-2</v>
      </c>
      <c r="R240" s="11"/>
      <c r="S240" s="22">
        <v>879463.35137508856</v>
      </c>
      <c r="T240" s="22">
        <v>2525.2914999999998</v>
      </c>
      <c r="U240" s="22">
        <f t="shared" si="257"/>
        <v>876938.05987508851</v>
      </c>
      <c r="V240" s="26">
        <f t="shared" si="258"/>
        <v>102.41149999999971</v>
      </c>
      <c r="W240" s="22">
        <v>0</v>
      </c>
      <c r="X240" s="22">
        <f t="shared" si="259"/>
        <v>36835.471375088557</v>
      </c>
      <c r="Y240" s="22">
        <f t="shared" si="260"/>
        <v>36733.059875088511</v>
      </c>
      <c r="Z240" s="32">
        <f t="shared" si="261"/>
        <v>4.1884032253867436E-2</v>
      </c>
      <c r="AA240" s="32">
        <f t="shared" si="262"/>
        <v>4.1887861361976676E-2</v>
      </c>
      <c r="AB240" s="42"/>
      <c r="AC240" s="22">
        <v>879463.35137508856</v>
      </c>
      <c r="AD240" s="22">
        <v>2525.2914999999998</v>
      </c>
      <c r="AE240" s="22">
        <f t="shared" si="263"/>
        <v>876938.05987508851</v>
      </c>
      <c r="AF240" s="26">
        <f t="shared" si="264"/>
        <v>102.41149999999971</v>
      </c>
      <c r="AG240" s="22">
        <v>0</v>
      </c>
      <c r="AH240" s="22">
        <f t="shared" si="265"/>
        <v>36835.471375088557</v>
      </c>
      <c r="AI240" s="22">
        <f t="shared" si="266"/>
        <v>36733.059875088511</v>
      </c>
      <c r="AJ240" s="32">
        <f t="shared" si="267"/>
        <v>4.1884032253867436E-2</v>
      </c>
      <c r="AK240" s="32">
        <f t="shared" si="268"/>
        <v>4.1887861361976676E-2</v>
      </c>
      <c r="AL240" s="11"/>
      <c r="AM240" s="22">
        <v>879463.35137508856</v>
      </c>
      <c r="AN240" s="22">
        <v>2525.2914999999998</v>
      </c>
      <c r="AO240" s="22">
        <f t="shared" si="269"/>
        <v>876938.05987508851</v>
      </c>
      <c r="AP240" s="26">
        <f t="shared" si="270"/>
        <v>102.41149999999971</v>
      </c>
      <c r="AQ240" s="22">
        <v>0</v>
      </c>
      <c r="AR240" s="22">
        <f t="shared" si="271"/>
        <v>36835.471375088557</v>
      </c>
      <c r="AS240" s="22">
        <f t="shared" si="272"/>
        <v>36733.059875088511</v>
      </c>
      <c r="AT240" s="32">
        <f t="shared" si="273"/>
        <v>4.1884032253867436E-2</v>
      </c>
      <c r="AU240" s="32">
        <f t="shared" si="274"/>
        <v>4.1887861361976676E-2</v>
      </c>
      <c r="AV240" s="42"/>
      <c r="AW240" s="22">
        <v>879463.35137508856</v>
      </c>
      <c r="AX240" s="22">
        <v>2525.2914999999998</v>
      </c>
      <c r="AY240" s="22">
        <f t="shared" si="275"/>
        <v>876938.05987508851</v>
      </c>
      <c r="AZ240" s="26">
        <f t="shared" si="276"/>
        <v>102.41149999999971</v>
      </c>
      <c r="BA240" s="22">
        <v>0</v>
      </c>
      <c r="BB240" s="22">
        <f t="shared" si="277"/>
        <v>36835.471375088557</v>
      </c>
      <c r="BC240" s="22">
        <f t="shared" si="278"/>
        <v>36733.059875088511</v>
      </c>
      <c r="BD240" s="32">
        <f t="shared" si="279"/>
        <v>4.1884032253867436E-2</v>
      </c>
      <c r="BE240" s="32">
        <f t="shared" si="280"/>
        <v>4.1887861361976676E-2</v>
      </c>
      <c r="BF240" s="11"/>
      <c r="BG240" s="22">
        <v>879463.35137508856</v>
      </c>
      <c r="BH240" s="22">
        <v>2525.2914999999998</v>
      </c>
      <c r="BI240" s="22">
        <f t="shared" si="281"/>
        <v>876938.05987508851</v>
      </c>
      <c r="BJ240" s="26">
        <f t="shared" si="282"/>
        <v>102.41149999999971</v>
      </c>
      <c r="BK240" s="22">
        <v>0</v>
      </c>
      <c r="BL240" s="22">
        <f t="shared" si="283"/>
        <v>36835.471375088557</v>
      </c>
      <c r="BM240" s="22">
        <f t="shared" si="284"/>
        <v>36733.059875088511</v>
      </c>
      <c r="BN240" s="32">
        <f t="shared" si="285"/>
        <v>4.1884032253867436E-2</v>
      </c>
      <c r="BO240" s="32">
        <f t="shared" si="286"/>
        <v>4.1887861361976676E-2</v>
      </c>
      <c r="BP240" s="42"/>
      <c r="BQ240" s="22">
        <v>877510.50564674556</v>
      </c>
      <c r="BR240" s="22">
        <v>2525.2914999999998</v>
      </c>
      <c r="BS240" s="22">
        <f t="shared" si="287"/>
        <v>874985.21414674551</v>
      </c>
      <c r="BT240" s="26">
        <f t="shared" si="288"/>
        <v>102.41149999999971</v>
      </c>
      <c r="BU240" s="22">
        <v>0</v>
      </c>
      <c r="BV240" s="22">
        <f t="shared" si="289"/>
        <v>34882.625646745553</v>
      </c>
      <c r="BW240" s="22">
        <f t="shared" si="290"/>
        <v>34780.214146745508</v>
      </c>
      <c r="BX240" s="32">
        <f t="shared" si="291"/>
        <v>3.97518040208946E-2</v>
      </c>
      <c r="BY240" s="32">
        <f t="shared" si="292"/>
        <v>3.974948785924564E-2</v>
      </c>
      <c r="BZ240" s="42"/>
      <c r="CA240" s="22">
        <v>878870.83009250427</v>
      </c>
      <c r="CB240" s="22">
        <v>2525.2914999999998</v>
      </c>
      <c r="CC240" s="22">
        <f t="shared" si="293"/>
        <v>876345.53859250422</v>
      </c>
      <c r="CD240" s="26">
        <f t="shared" si="294"/>
        <v>102.41149999999971</v>
      </c>
      <c r="CE240" s="22">
        <v>0</v>
      </c>
      <c r="CF240" s="22">
        <f t="shared" si="295"/>
        <v>36242.950092504267</v>
      </c>
      <c r="CG240" s="22">
        <f t="shared" si="296"/>
        <v>36140.538592504221</v>
      </c>
      <c r="CH240" s="32">
        <f t="shared" si="297"/>
        <v>4.1238085110515695E-2</v>
      </c>
      <c r="CI240" s="32">
        <f t="shared" si="298"/>
        <v>4.1240055435838044E-2</v>
      </c>
      <c r="CJ240" s="42"/>
      <c r="CK240" s="22">
        <v>878278.30880991986</v>
      </c>
      <c r="CL240" s="22">
        <v>2525.2914999999998</v>
      </c>
      <c r="CM240" s="22">
        <f t="shared" si="299"/>
        <v>875753.01730991981</v>
      </c>
      <c r="CN240" s="26">
        <f t="shared" si="300"/>
        <v>102.41149999999971</v>
      </c>
      <c r="CO240" s="22">
        <v>0</v>
      </c>
      <c r="CP240" s="22">
        <f t="shared" si="301"/>
        <v>35650.42880991986</v>
      </c>
      <c r="CQ240" s="22">
        <f t="shared" si="302"/>
        <v>35548.017309919815</v>
      </c>
      <c r="CR240" s="32">
        <f t="shared" si="303"/>
        <v>4.0591266404184249E-2</v>
      </c>
      <c r="CS240" s="32">
        <f t="shared" si="304"/>
        <v>4.0591372918261662E-2</v>
      </c>
      <c r="CT240" s="42"/>
      <c r="CU240" s="22">
        <v>879463.35137508856</v>
      </c>
      <c r="CV240" s="22">
        <v>2525.2914999999998</v>
      </c>
      <c r="CW240" s="22">
        <f t="shared" si="305"/>
        <v>876938.05987508851</v>
      </c>
      <c r="CX240" s="26">
        <f t="shared" si="306"/>
        <v>102.41149999999971</v>
      </c>
      <c r="CY240" s="22">
        <v>0</v>
      </c>
      <c r="CZ240" s="22">
        <f t="shared" si="307"/>
        <v>36835.471375088557</v>
      </c>
      <c r="DA240" s="22">
        <f t="shared" si="308"/>
        <v>36733.059875088511</v>
      </c>
      <c r="DB240" s="32">
        <f t="shared" si="309"/>
        <v>4.1884032253867436E-2</v>
      </c>
      <c r="DC240" s="32">
        <f t="shared" si="310"/>
        <v>4.1887861361976676E-2</v>
      </c>
      <c r="DD240" s="42"/>
      <c r="DE240" s="22">
        <v>879463.35137508856</v>
      </c>
      <c r="DF240" s="22">
        <v>2525.2914999999998</v>
      </c>
      <c r="DG240" s="22">
        <f t="shared" si="311"/>
        <v>876938.05987508851</v>
      </c>
      <c r="DH240" s="26">
        <f t="shared" si="312"/>
        <v>102.41149999999971</v>
      </c>
      <c r="DI240" s="22">
        <v>0</v>
      </c>
      <c r="DJ240" s="22">
        <f t="shared" si="313"/>
        <v>36835.471375088557</v>
      </c>
      <c r="DK240" s="22">
        <f t="shared" si="314"/>
        <v>36733.059875088511</v>
      </c>
      <c r="DL240" s="32">
        <f t="shared" si="315"/>
        <v>4.1884032253867436E-2</v>
      </c>
      <c r="DM240" s="32">
        <f t="shared" si="316"/>
        <v>4.1887861361976676E-2</v>
      </c>
      <c r="DN240" s="42"/>
      <c r="DO240" s="22">
        <v>879463.35137508856</v>
      </c>
      <c r="DP240" s="22">
        <v>2525.2914999999998</v>
      </c>
      <c r="DQ240" s="22">
        <f t="shared" si="317"/>
        <v>876938.05987508851</v>
      </c>
      <c r="DR240" s="26">
        <f t="shared" si="318"/>
        <v>102.41149999999971</v>
      </c>
      <c r="DS240" s="22">
        <v>0</v>
      </c>
      <c r="DT240" s="22">
        <f t="shared" si="319"/>
        <v>36835.471375088557</v>
      </c>
      <c r="DU240" s="22">
        <f t="shared" si="320"/>
        <v>36733.059875088511</v>
      </c>
      <c r="DV240" s="32">
        <f t="shared" si="321"/>
        <v>4.1884032253867436E-2</v>
      </c>
      <c r="DW240" s="32">
        <f t="shared" si="322"/>
        <v>4.1887861361976676E-2</v>
      </c>
      <c r="DX240" s="42"/>
      <c r="DY240" s="22">
        <v>879463.35137508856</v>
      </c>
      <c r="DZ240" s="22">
        <v>2525.2914999999998</v>
      </c>
      <c r="EA240" s="22">
        <f t="shared" si="323"/>
        <v>876938.05987508851</v>
      </c>
      <c r="EB240" s="26">
        <f t="shared" si="324"/>
        <v>102.41149999999971</v>
      </c>
      <c r="EC240" s="22">
        <v>0</v>
      </c>
      <c r="ED240" s="22">
        <f t="shared" si="325"/>
        <v>36835.471375088557</v>
      </c>
      <c r="EE240" s="22">
        <f t="shared" si="326"/>
        <v>36733.059875088511</v>
      </c>
      <c r="EF240" s="32">
        <f t="shared" si="327"/>
        <v>4.1884032253867436E-2</v>
      </c>
      <c r="EG240" s="32">
        <f t="shared" si="328"/>
        <v>4.1887861361976676E-2</v>
      </c>
      <c r="EH240" s="42"/>
      <c r="EI240" s="45">
        <v>0</v>
      </c>
    </row>
    <row r="241" spans="1:139" x14ac:dyDescent="0.3">
      <c r="A241" s="20">
        <v>8912860</v>
      </c>
      <c r="B241" s="20" t="s">
        <v>279</v>
      </c>
      <c r="C241" s="21">
        <v>183</v>
      </c>
      <c r="D241" s="22">
        <v>857725.82295829779</v>
      </c>
      <c r="E241" s="22">
        <v>3023.3049999999998</v>
      </c>
      <c r="F241" s="22">
        <f t="shared" si="250"/>
        <v>854702.51795829774</v>
      </c>
      <c r="G241" s="11"/>
      <c r="H241" s="34">
        <v>183</v>
      </c>
      <c r="I241" s="22">
        <v>906320.5943287235</v>
      </c>
      <c r="J241" s="22">
        <v>2710.3231999999998</v>
      </c>
      <c r="K241" s="22">
        <f t="shared" si="251"/>
        <v>903610.27112872351</v>
      </c>
      <c r="L241" s="26">
        <f t="shared" si="252"/>
        <v>-312.98180000000002</v>
      </c>
      <c r="M241" s="22">
        <v>0</v>
      </c>
      <c r="N241" s="22">
        <f t="shared" si="253"/>
        <v>48594.771370425704</v>
      </c>
      <c r="O241" s="22">
        <f t="shared" si="254"/>
        <v>48907.753170425771</v>
      </c>
      <c r="P241" s="32">
        <f t="shared" si="255"/>
        <v>5.3617640021098679E-2</v>
      </c>
      <c r="Q241" s="32">
        <f t="shared" si="256"/>
        <v>5.412483095099594E-2</v>
      </c>
      <c r="R241" s="11"/>
      <c r="S241" s="22">
        <v>906320.5943287235</v>
      </c>
      <c r="T241" s="22">
        <v>2710.3231999999998</v>
      </c>
      <c r="U241" s="22">
        <f t="shared" si="257"/>
        <v>903610.27112872351</v>
      </c>
      <c r="V241" s="26">
        <f t="shared" si="258"/>
        <v>-312.98180000000002</v>
      </c>
      <c r="W241" s="22">
        <v>0</v>
      </c>
      <c r="X241" s="22">
        <f t="shared" si="259"/>
        <v>48594.771370425704</v>
      </c>
      <c r="Y241" s="22">
        <f t="shared" si="260"/>
        <v>48907.753170425771</v>
      </c>
      <c r="Z241" s="32">
        <f t="shared" si="261"/>
        <v>5.3617640021098679E-2</v>
      </c>
      <c r="AA241" s="32">
        <f t="shared" si="262"/>
        <v>5.412483095099594E-2</v>
      </c>
      <c r="AB241" s="42"/>
      <c r="AC241" s="22">
        <v>906320.5943287235</v>
      </c>
      <c r="AD241" s="22">
        <v>2710.3231999999998</v>
      </c>
      <c r="AE241" s="22">
        <f t="shared" si="263"/>
        <v>903610.27112872351</v>
      </c>
      <c r="AF241" s="26">
        <f t="shared" si="264"/>
        <v>-312.98180000000002</v>
      </c>
      <c r="AG241" s="22">
        <v>0</v>
      </c>
      <c r="AH241" s="22">
        <f t="shared" si="265"/>
        <v>48594.771370425704</v>
      </c>
      <c r="AI241" s="22">
        <f t="shared" si="266"/>
        <v>48907.753170425771</v>
      </c>
      <c r="AJ241" s="32">
        <f t="shared" si="267"/>
        <v>5.3617640021098679E-2</v>
      </c>
      <c r="AK241" s="32">
        <f t="shared" si="268"/>
        <v>5.412483095099594E-2</v>
      </c>
      <c r="AL241" s="11"/>
      <c r="AM241" s="22">
        <v>906320.5943287235</v>
      </c>
      <c r="AN241" s="22">
        <v>2710.3231999999998</v>
      </c>
      <c r="AO241" s="22">
        <f t="shared" si="269"/>
        <v>903610.27112872351</v>
      </c>
      <c r="AP241" s="26">
        <f t="shared" si="270"/>
        <v>-312.98180000000002</v>
      </c>
      <c r="AQ241" s="22">
        <v>0</v>
      </c>
      <c r="AR241" s="22">
        <f t="shared" si="271"/>
        <v>48594.771370425704</v>
      </c>
      <c r="AS241" s="22">
        <f t="shared" si="272"/>
        <v>48907.753170425771</v>
      </c>
      <c r="AT241" s="32">
        <f t="shared" si="273"/>
        <v>5.3617640021098679E-2</v>
      </c>
      <c r="AU241" s="32">
        <f t="shared" si="274"/>
        <v>5.412483095099594E-2</v>
      </c>
      <c r="AV241" s="42"/>
      <c r="AW241" s="22">
        <v>906320.5943287235</v>
      </c>
      <c r="AX241" s="22">
        <v>2710.3231999999998</v>
      </c>
      <c r="AY241" s="22">
        <f t="shared" si="275"/>
        <v>903610.27112872351</v>
      </c>
      <c r="AZ241" s="26">
        <f t="shared" si="276"/>
        <v>-312.98180000000002</v>
      </c>
      <c r="BA241" s="22">
        <v>0</v>
      </c>
      <c r="BB241" s="22">
        <f t="shared" si="277"/>
        <v>48594.771370425704</v>
      </c>
      <c r="BC241" s="22">
        <f t="shared" si="278"/>
        <v>48907.753170425771</v>
      </c>
      <c r="BD241" s="32">
        <f t="shared" si="279"/>
        <v>5.3617640021098679E-2</v>
      </c>
      <c r="BE241" s="32">
        <f t="shared" si="280"/>
        <v>5.412483095099594E-2</v>
      </c>
      <c r="BF241" s="11"/>
      <c r="BG241" s="22">
        <v>906320.5943287235</v>
      </c>
      <c r="BH241" s="22">
        <v>2710.3231999999998</v>
      </c>
      <c r="BI241" s="22">
        <f t="shared" si="281"/>
        <v>903610.27112872351</v>
      </c>
      <c r="BJ241" s="26">
        <f t="shared" si="282"/>
        <v>-312.98180000000002</v>
      </c>
      <c r="BK241" s="22">
        <v>0</v>
      </c>
      <c r="BL241" s="22">
        <f t="shared" si="283"/>
        <v>48594.771370425704</v>
      </c>
      <c r="BM241" s="22">
        <f t="shared" si="284"/>
        <v>48907.753170425771</v>
      </c>
      <c r="BN241" s="32">
        <f t="shared" si="285"/>
        <v>5.3617640021098679E-2</v>
      </c>
      <c r="BO241" s="32">
        <f t="shared" si="286"/>
        <v>5.412483095099594E-2</v>
      </c>
      <c r="BP241" s="42"/>
      <c r="BQ241" s="22">
        <v>902509.8891872341</v>
      </c>
      <c r="BR241" s="22">
        <v>2710.3231999999998</v>
      </c>
      <c r="BS241" s="22">
        <f t="shared" si="287"/>
        <v>899799.56598723412</v>
      </c>
      <c r="BT241" s="26">
        <f t="shared" si="288"/>
        <v>-312.98180000000002</v>
      </c>
      <c r="BU241" s="22">
        <v>0</v>
      </c>
      <c r="BV241" s="22">
        <f t="shared" si="289"/>
        <v>44784.06622893631</v>
      </c>
      <c r="BW241" s="22">
        <f t="shared" si="290"/>
        <v>45097.048028936377</v>
      </c>
      <c r="BX241" s="32">
        <f t="shared" si="291"/>
        <v>4.9621690316620386E-2</v>
      </c>
      <c r="BY241" s="32">
        <f t="shared" si="292"/>
        <v>5.011899286643598E-2</v>
      </c>
      <c r="BZ241" s="42"/>
      <c r="CA241" s="22">
        <v>905508.06241382984</v>
      </c>
      <c r="CB241" s="22">
        <v>2710.3231999999998</v>
      </c>
      <c r="CC241" s="22">
        <f t="shared" si="293"/>
        <v>902797.73921382986</v>
      </c>
      <c r="CD241" s="26">
        <f t="shared" si="294"/>
        <v>-312.98180000000002</v>
      </c>
      <c r="CE241" s="22">
        <v>0</v>
      </c>
      <c r="CF241" s="22">
        <f t="shared" si="295"/>
        <v>47782.23945553205</v>
      </c>
      <c r="CG241" s="22">
        <f t="shared" si="296"/>
        <v>48095.221255532117</v>
      </c>
      <c r="CH241" s="32">
        <f t="shared" si="297"/>
        <v>5.2768430717400831E-2</v>
      </c>
      <c r="CI241" s="32">
        <f t="shared" si="298"/>
        <v>5.3273528683638681E-2</v>
      </c>
      <c r="CJ241" s="42"/>
      <c r="CK241" s="22">
        <v>904695.53049893631</v>
      </c>
      <c r="CL241" s="22">
        <v>2710.3231999999998</v>
      </c>
      <c r="CM241" s="22">
        <f t="shared" si="299"/>
        <v>901985.20729893632</v>
      </c>
      <c r="CN241" s="26">
        <f t="shared" si="300"/>
        <v>-312.98180000000002</v>
      </c>
      <c r="CO241" s="22">
        <v>0</v>
      </c>
      <c r="CP241" s="22">
        <f t="shared" si="301"/>
        <v>46969.707540638512</v>
      </c>
      <c r="CQ241" s="22">
        <f t="shared" si="302"/>
        <v>47282.689340638579</v>
      </c>
      <c r="CR241" s="32">
        <f t="shared" si="303"/>
        <v>5.1917696017283174E-2</v>
      </c>
      <c r="CS241" s="32">
        <f t="shared" si="304"/>
        <v>5.2420692665493047E-2</v>
      </c>
      <c r="CT241" s="42"/>
      <c r="CU241" s="22">
        <v>906320.5943287235</v>
      </c>
      <c r="CV241" s="22">
        <v>2710.3231999999998</v>
      </c>
      <c r="CW241" s="22">
        <f t="shared" si="305"/>
        <v>903610.27112872351</v>
      </c>
      <c r="CX241" s="26">
        <f t="shared" si="306"/>
        <v>-312.98180000000002</v>
      </c>
      <c r="CY241" s="22">
        <v>0</v>
      </c>
      <c r="CZ241" s="22">
        <f t="shared" si="307"/>
        <v>48594.771370425704</v>
      </c>
      <c r="DA241" s="22">
        <f t="shared" si="308"/>
        <v>48907.753170425771</v>
      </c>
      <c r="DB241" s="32">
        <f t="shared" si="309"/>
        <v>5.3617640021098679E-2</v>
      </c>
      <c r="DC241" s="32">
        <f t="shared" si="310"/>
        <v>5.412483095099594E-2</v>
      </c>
      <c r="DD241" s="42"/>
      <c r="DE241" s="22">
        <v>906320.5943287235</v>
      </c>
      <c r="DF241" s="22">
        <v>2710.3231999999998</v>
      </c>
      <c r="DG241" s="22">
        <f t="shared" si="311"/>
        <v>903610.27112872351</v>
      </c>
      <c r="DH241" s="26">
        <f t="shared" si="312"/>
        <v>-312.98180000000002</v>
      </c>
      <c r="DI241" s="22">
        <v>0</v>
      </c>
      <c r="DJ241" s="22">
        <f t="shared" si="313"/>
        <v>48594.771370425704</v>
      </c>
      <c r="DK241" s="22">
        <f t="shared" si="314"/>
        <v>48907.753170425771</v>
      </c>
      <c r="DL241" s="32">
        <f t="shared" si="315"/>
        <v>5.3617640021098679E-2</v>
      </c>
      <c r="DM241" s="32">
        <f t="shared" si="316"/>
        <v>5.412483095099594E-2</v>
      </c>
      <c r="DN241" s="42"/>
      <c r="DO241" s="22">
        <v>906320.5943287235</v>
      </c>
      <c r="DP241" s="22">
        <v>2710.3231999999998</v>
      </c>
      <c r="DQ241" s="22">
        <f t="shared" si="317"/>
        <v>903610.27112872351</v>
      </c>
      <c r="DR241" s="26">
        <f t="shared" si="318"/>
        <v>-312.98180000000002</v>
      </c>
      <c r="DS241" s="22">
        <v>0</v>
      </c>
      <c r="DT241" s="22">
        <f t="shared" si="319"/>
        <v>48594.771370425704</v>
      </c>
      <c r="DU241" s="22">
        <f t="shared" si="320"/>
        <v>48907.753170425771</v>
      </c>
      <c r="DV241" s="32">
        <f t="shared" si="321"/>
        <v>5.3617640021098679E-2</v>
      </c>
      <c r="DW241" s="32">
        <f t="shared" si="322"/>
        <v>5.412483095099594E-2</v>
      </c>
      <c r="DX241" s="42"/>
      <c r="DY241" s="22">
        <v>906320.5943287235</v>
      </c>
      <c r="DZ241" s="22">
        <v>2710.3231999999998</v>
      </c>
      <c r="EA241" s="22">
        <f t="shared" si="323"/>
        <v>903610.27112872351</v>
      </c>
      <c r="EB241" s="26">
        <f t="shared" si="324"/>
        <v>-312.98180000000002</v>
      </c>
      <c r="EC241" s="22">
        <v>0</v>
      </c>
      <c r="ED241" s="22">
        <f t="shared" si="325"/>
        <v>48594.771370425704</v>
      </c>
      <c r="EE241" s="22">
        <f t="shared" si="326"/>
        <v>48907.753170425771</v>
      </c>
      <c r="EF241" s="32">
        <f t="shared" si="327"/>
        <v>5.3617640021098679E-2</v>
      </c>
      <c r="EG241" s="32">
        <f t="shared" si="328"/>
        <v>5.412483095099594E-2</v>
      </c>
      <c r="EH241" s="42"/>
      <c r="EI241" s="45">
        <v>0</v>
      </c>
    </row>
    <row r="242" spans="1:139" x14ac:dyDescent="0.3">
      <c r="A242" s="20">
        <v>8912865</v>
      </c>
      <c r="B242" s="20" t="s">
        <v>68</v>
      </c>
      <c r="C242" s="21">
        <v>255</v>
      </c>
      <c r="D242" s="22">
        <v>1100007.052861324</v>
      </c>
      <c r="E242" s="22">
        <v>3335.3290999999999</v>
      </c>
      <c r="F242" s="22">
        <f t="shared" si="250"/>
        <v>1096671.7237613241</v>
      </c>
      <c r="G242" s="11"/>
      <c r="H242" s="34">
        <v>255</v>
      </c>
      <c r="I242" s="22">
        <v>1161506.867963589</v>
      </c>
      <c r="J242" s="22">
        <v>3189.8418999999999</v>
      </c>
      <c r="K242" s="22">
        <f t="shared" si="251"/>
        <v>1158317.0260635889</v>
      </c>
      <c r="L242" s="26">
        <f t="shared" si="252"/>
        <v>-145.48720000000003</v>
      </c>
      <c r="M242" s="22">
        <v>0</v>
      </c>
      <c r="N242" s="22">
        <f t="shared" si="253"/>
        <v>61499.815102264984</v>
      </c>
      <c r="O242" s="22">
        <f t="shared" si="254"/>
        <v>61645.302302264841</v>
      </c>
      <c r="P242" s="32">
        <f t="shared" si="255"/>
        <v>5.2948300865486471E-2</v>
      </c>
      <c r="Q242" s="32">
        <f t="shared" si="256"/>
        <v>5.3219715255122785E-2</v>
      </c>
      <c r="R242" s="11"/>
      <c r="S242" s="22">
        <v>1161506.867963589</v>
      </c>
      <c r="T242" s="22">
        <v>3189.8418999999999</v>
      </c>
      <c r="U242" s="22">
        <f t="shared" si="257"/>
        <v>1158317.0260635889</v>
      </c>
      <c r="V242" s="26">
        <f t="shared" si="258"/>
        <v>-145.48720000000003</v>
      </c>
      <c r="W242" s="22">
        <v>0</v>
      </c>
      <c r="X242" s="22">
        <f t="shared" si="259"/>
        <v>61499.815102264984</v>
      </c>
      <c r="Y242" s="22">
        <f t="shared" si="260"/>
        <v>61645.302302264841</v>
      </c>
      <c r="Z242" s="32">
        <f t="shared" si="261"/>
        <v>5.2948300865486471E-2</v>
      </c>
      <c r="AA242" s="32">
        <f t="shared" si="262"/>
        <v>5.3219715255122785E-2</v>
      </c>
      <c r="AB242" s="42"/>
      <c r="AC242" s="22">
        <v>1161506.867963589</v>
      </c>
      <c r="AD242" s="22">
        <v>3189.8418999999999</v>
      </c>
      <c r="AE242" s="22">
        <f t="shared" si="263"/>
        <v>1158317.0260635889</v>
      </c>
      <c r="AF242" s="26">
        <f t="shared" si="264"/>
        <v>-145.48720000000003</v>
      </c>
      <c r="AG242" s="22">
        <v>0</v>
      </c>
      <c r="AH242" s="22">
        <f t="shared" si="265"/>
        <v>61499.815102264984</v>
      </c>
      <c r="AI242" s="22">
        <f t="shared" si="266"/>
        <v>61645.302302264841</v>
      </c>
      <c r="AJ242" s="32">
        <f t="shared" si="267"/>
        <v>5.2948300865486471E-2</v>
      </c>
      <c r="AK242" s="32">
        <f t="shared" si="268"/>
        <v>5.3219715255122785E-2</v>
      </c>
      <c r="AL242" s="11"/>
      <c r="AM242" s="22">
        <v>1161506.867963589</v>
      </c>
      <c r="AN242" s="22">
        <v>3189.8418999999999</v>
      </c>
      <c r="AO242" s="22">
        <f t="shared" si="269"/>
        <v>1158317.0260635889</v>
      </c>
      <c r="AP242" s="26">
        <f t="shared" si="270"/>
        <v>-145.48720000000003</v>
      </c>
      <c r="AQ242" s="22">
        <v>0</v>
      </c>
      <c r="AR242" s="22">
        <f t="shared" si="271"/>
        <v>61499.815102264984</v>
      </c>
      <c r="AS242" s="22">
        <f t="shared" si="272"/>
        <v>61645.302302264841</v>
      </c>
      <c r="AT242" s="32">
        <f t="shared" si="273"/>
        <v>5.2948300865486471E-2</v>
      </c>
      <c r="AU242" s="32">
        <f t="shared" si="274"/>
        <v>5.3219715255122785E-2</v>
      </c>
      <c r="AV242" s="42"/>
      <c r="AW242" s="22">
        <v>1161506.867963589</v>
      </c>
      <c r="AX242" s="22">
        <v>3189.8418999999999</v>
      </c>
      <c r="AY242" s="22">
        <f t="shared" si="275"/>
        <v>1158317.0260635889</v>
      </c>
      <c r="AZ242" s="26">
        <f t="shared" si="276"/>
        <v>-145.48720000000003</v>
      </c>
      <c r="BA242" s="22">
        <v>0</v>
      </c>
      <c r="BB242" s="22">
        <f t="shared" si="277"/>
        <v>61499.815102264984</v>
      </c>
      <c r="BC242" s="22">
        <f t="shared" si="278"/>
        <v>61645.302302264841</v>
      </c>
      <c r="BD242" s="32">
        <f t="shared" si="279"/>
        <v>5.2948300865486471E-2</v>
      </c>
      <c r="BE242" s="32">
        <f t="shared" si="280"/>
        <v>5.3219715255122785E-2</v>
      </c>
      <c r="BF242" s="11"/>
      <c r="BG242" s="22">
        <v>1161506.867963589</v>
      </c>
      <c r="BH242" s="22">
        <v>3189.8418999999999</v>
      </c>
      <c r="BI242" s="22">
        <f t="shared" si="281"/>
        <v>1158317.0260635889</v>
      </c>
      <c r="BJ242" s="26">
        <f t="shared" si="282"/>
        <v>-145.48720000000003</v>
      </c>
      <c r="BK242" s="22">
        <v>0</v>
      </c>
      <c r="BL242" s="22">
        <f t="shared" si="283"/>
        <v>61499.815102264984</v>
      </c>
      <c r="BM242" s="22">
        <f t="shared" si="284"/>
        <v>61645.302302264841</v>
      </c>
      <c r="BN242" s="32">
        <f t="shared" si="285"/>
        <v>5.2948300865486471E-2</v>
      </c>
      <c r="BO242" s="32">
        <f t="shared" si="286"/>
        <v>5.3219715255122785E-2</v>
      </c>
      <c r="BP242" s="42"/>
      <c r="BQ242" s="22">
        <v>1157454.7306131243</v>
      </c>
      <c r="BR242" s="22">
        <v>3189.8418999999999</v>
      </c>
      <c r="BS242" s="22">
        <f t="shared" si="287"/>
        <v>1154264.8887131242</v>
      </c>
      <c r="BT242" s="26">
        <f t="shared" si="288"/>
        <v>-145.48720000000003</v>
      </c>
      <c r="BU242" s="22">
        <v>0</v>
      </c>
      <c r="BV242" s="22">
        <f t="shared" si="289"/>
        <v>57447.677751800278</v>
      </c>
      <c r="BW242" s="22">
        <f t="shared" si="290"/>
        <v>57593.164951800136</v>
      </c>
      <c r="BX242" s="32">
        <f t="shared" si="291"/>
        <v>4.9632764230329099E-2</v>
      </c>
      <c r="BY242" s="32">
        <f t="shared" si="292"/>
        <v>4.989596886725893E-2</v>
      </c>
      <c r="BZ242" s="42"/>
      <c r="CA242" s="22">
        <v>1160501.524177294</v>
      </c>
      <c r="CB242" s="22">
        <v>3189.8418999999999</v>
      </c>
      <c r="CC242" s="22">
        <f t="shared" si="293"/>
        <v>1157311.6822772939</v>
      </c>
      <c r="CD242" s="26">
        <f t="shared" si="294"/>
        <v>-145.48720000000003</v>
      </c>
      <c r="CE242" s="22">
        <v>0</v>
      </c>
      <c r="CF242" s="22">
        <f t="shared" si="295"/>
        <v>60494.471315969946</v>
      </c>
      <c r="CG242" s="22">
        <f t="shared" si="296"/>
        <v>60639.958515969804</v>
      </c>
      <c r="CH242" s="32">
        <f t="shared" si="297"/>
        <v>5.2127868904658148E-2</v>
      </c>
      <c r="CI242" s="32">
        <f t="shared" si="298"/>
        <v>5.2397257752246872E-2</v>
      </c>
      <c r="CJ242" s="42"/>
      <c r="CK242" s="22">
        <v>1159496.180390999</v>
      </c>
      <c r="CL242" s="22">
        <v>3189.8418999999999</v>
      </c>
      <c r="CM242" s="22">
        <f t="shared" si="299"/>
        <v>1156306.3384909988</v>
      </c>
      <c r="CN242" s="26">
        <f t="shared" si="300"/>
        <v>-145.48720000000003</v>
      </c>
      <c r="CO242" s="22">
        <v>0</v>
      </c>
      <c r="CP242" s="22">
        <f t="shared" si="301"/>
        <v>59489.127529674908</v>
      </c>
      <c r="CQ242" s="22">
        <f t="shared" si="302"/>
        <v>59634.614729674766</v>
      </c>
      <c r="CR242" s="32">
        <f t="shared" si="303"/>
        <v>5.1306014229054474E-2</v>
      </c>
      <c r="CS242" s="32">
        <f t="shared" si="304"/>
        <v>5.1573370087635288E-2</v>
      </c>
      <c r="CT242" s="42"/>
      <c r="CU242" s="22">
        <v>1161506.867963589</v>
      </c>
      <c r="CV242" s="22">
        <v>3189.8418999999999</v>
      </c>
      <c r="CW242" s="22">
        <f t="shared" si="305"/>
        <v>1158317.0260635889</v>
      </c>
      <c r="CX242" s="26">
        <f t="shared" si="306"/>
        <v>-145.48720000000003</v>
      </c>
      <c r="CY242" s="22">
        <v>0</v>
      </c>
      <c r="CZ242" s="22">
        <f t="shared" si="307"/>
        <v>61499.815102264984</v>
      </c>
      <c r="DA242" s="22">
        <f t="shared" si="308"/>
        <v>61645.302302264841</v>
      </c>
      <c r="DB242" s="32">
        <f t="shared" si="309"/>
        <v>5.2948300865486471E-2</v>
      </c>
      <c r="DC242" s="32">
        <f t="shared" si="310"/>
        <v>5.3219715255122785E-2</v>
      </c>
      <c r="DD242" s="42"/>
      <c r="DE242" s="22">
        <v>1161506.867963589</v>
      </c>
      <c r="DF242" s="22">
        <v>3189.8418999999999</v>
      </c>
      <c r="DG242" s="22">
        <f t="shared" si="311"/>
        <v>1158317.0260635889</v>
      </c>
      <c r="DH242" s="26">
        <f t="shared" si="312"/>
        <v>-145.48720000000003</v>
      </c>
      <c r="DI242" s="22">
        <v>0</v>
      </c>
      <c r="DJ242" s="22">
        <f t="shared" si="313"/>
        <v>61499.815102264984</v>
      </c>
      <c r="DK242" s="22">
        <f t="shared" si="314"/>
        <v>61645.302302264841</v>
      </c>
      <c r="DL242" s="32">
        <f t="shared" si="315"/>
        <v>5.2948300865486471E-2</v>
      </c>
      <c r="DM242" s="32">
        <f t="shared" si="316"/>
        <v>5.3219715255122785E-2</v>
      </c>
      <c r="DN242" s="42"/>
      <c r="DO242" s="22">
        <v>1161506.867963589</v>
      </c>
      <c r="DP242" s="22">
        <v>3189.8418999999999</v>
      </c>
      <c r="DQ242" s="22">
        <f t="shared" si="317"/>
        <v>1158317.0260635889</v>
      </c>
      <c r="DR242" s="26">
        <f t="shared" si="318"/>
        <v>-145.48720000000003</v>
      </c>
      <c r="DS242" s="22">
        <v>0</v>
      </c>
      <c r="DT242" s="22">
        <f t="shared" si="319"/>
        <v>61499.815102264984</v>
      </c>
      <c r="DU242" s="22">
        <f t="shared" si="320"/>
        <v>61645.302302264841</v>
      </c>
      <c r="DV242" s="32">
        <f t="shared" si="321"/>
        <v>5.2948300865486471E-2</v>
      </c>
      <c r="DW242" s="32">
        <f t="shared" si="322"/>
        <v>5.3219715255122785E-2</v>
      </c>
      <c r="DX242" s="42"/>
      <c r="DY242" s="22">
        <v>1161506.867963589</v>
      </c>
      <c r="DZ242" s="22">
        <v>3189.8418999999999</v>
      </c>
      <c r="EA242" s="22">
        <f t="shared" si="323"/>
        <v>1158317.0260635889</v>
      </c>
      <c r="EB242" s="26">
        <f t="shared" si="324"/>
        <v>-145.48720000000003</v>
      </c>
      <c r="EC242" s="22">
        <v>0</v>
      </c>
      <c r="ED242" s="22">
        <f t="shared" si="325"/>
        <v>61499.815102264984</v>
      </c>
      <c r="EE242" s="22">
        <f t="shared" si="326"/>
        <v>61645.302302264841</v>
      </c>
      <c r="EF242" s="32">
        <f t="shared" si="327"/>
        <v>5.2948300865486471E-2</v>
      </c>
      <c r="EG242" s="32">
        <f t="shared" si="328"/>
        <v>5.3219715255122785E-2</v>
      </c>
      <c r="EH242" s="42"/>
      <c r="EI242" s="45">
        <v>0</v>
      </c>
    </row>
    <row r="243" spans="1:139" x14ac:dyDescent="0.3">
      <c r="A243" s="20">
        <v>8912876</v>
      </c>
      <c r="B243" s="20" t="s">
        <v>115</v>
      </c>
      <c r="C243" s="21">
        <v>126</v>
      </c>
      <c r="D243" s="22">
        <v>575377.89862382517</v>
      </c>
      <c r="E243" s="22">
        <v>2982.6911</v>
      </c>
      <c r="F243" s="22">
        <f t="shared" si="250"/>
        <v>572395.20752382511</v>
      </c>
      <c r="G243" s="11"/>
      <c r="H243" s="34">
        <v>126</v>
      </c>
      <c r="I243" s="22">
        <v>623288.46299774328</v>
      </c>
      <c r="J243" s="22">
        <v>2840.6271999999999</v>
      </c>
      <c r="K243" s="22">
        <f t="shared" si="251"/>
        <v>620447.83579774329</v>
      </c>
      <c r="L243" s="26">
        <f t="shared" si="252"/>
        <v>-142.0639000000001</v>
      </c>
      <c r="M243" s="22">
        <v>0</v>
      </c>
      <c r="N243" s="22">
        <f t="shared" si="253"/>
        <v>47910.564373918111</v>
      </c>
      <c r="O243" s="22">
        <f t="shared" si="254"/>
        <v>48052.628273918177</v>
      </c>
      <c r="P243" s="32">
        <f t="shared" si="255"/>
        <v>7.6867401240654082E-2</v>
      </c>
      <c r="Q243" s="32">
        <f t="shared" si="256"/>
        <v>7.7448297022640625E-2</v>
      </c>
      <c r="R243" s="11"/>
      <c r="S243" s="22">
        <v>623288.46299774328</v>
      </c>
      <c r="T243" s="22">
        <v>2840.6271999999999</v>
      </c>
      <c r="U243" s="22">
        <f t="shared" si="257"/>
        <v>620447.83579774329</v>
      </c>
      <c r="V243" s="26">
        <f t="shared" si="258"/>
        <v>-142.0639000000001</v>
      </c>
      <c r="W243" s="22">
        <v>0</v>
      </c>
      <c r="X243" s="22">
        <f t="shared" si="259"/>
        <v>47910.564373918111</v>
      </c>
      <c r="Y243" s="22">
        <f t="shared" si="260"/>
        <v>48052.628273918177</v>
      </c>
      <c r="Z243" s="32">
        <f t="shared" si="261"/>
        <v>7.6867401240654082E-2</v>
      </c>
      <c r="AA243" s="32">
        <f t="shared" si="262"/>
        <v>7.7448297022640625E-2</v>
      </c>
      <c r="AB243" s="42"/>
      <c r="AC243" s="22">
        <v>623288.46299774328</v>
      </c>
      <c r="AD243" s="22">
        <v>2840.6271999999999</v>
      </c>
      <c r="AE243" s="22">
        <f t="shared" si="263"/>
        <v>620447.83579774329</v>
      </c>
      <c r="AF243" s="26">
        <f t="shared" si="264"/>
        <v>-142.0639000000001</v>
      </c>
      <c r="AG243" s="22">
        <v>0</v>
      </c>
      <c r="AH243" s="22">
        <f t="shared" si="265"/>
        <v>47910.564373918111</v>
      </c>
      <c r="AI243" s="22">
        <f t="shared" si="266"/>
        <v>48052.628273918177</v>
      </c>
      <c r="AJ243" s="32">
        <f t="shared" si="267"/>
        <v>7.6867401240654082E-2</v>
      </c>
      <c r="AK243" s="32">
        <f t="shared" si="268"/>
        <v>7.7448297022640625E-2</v>
      </c>
      <c r="AL243" s="11"/>
      <c r="AM243" s="22">
        <v>623288.46299774328</v>
      </c>
      <c r="AN243" s="22">
        <v>2840.6271999999999</v>
      </c>
      <c r="AO243" s="22">
        <f t="shared" si="269"/>
        <v>620447.83579774329</v>
      </c>
      <c r="AP243" s="26">
        <f t="shared" si="270"/>
        <v>-142.0639000000001</v>
      </c>
      <c r="AQ243" s="22">
        <v>0</v>
      </c>
      <c r="AR243" s="22">
        <f t="shared" si="271"/>
        <v>47910.564373918111</v>
      </c>
      <c r="AS243" s="22">
        <f t="shared" si="272"/>
        <v>48052.628273918177</v>
      </c>
      <c r="AT243" s="32">
        <f t="shared" si="273"/>
        <v>7.6867401240654082E-2</v>
      </c>
      <c r="AU243" s="32">
        <f t="shared" si="274"/>
        <v>7.7448297022640625E-2</v>
      </c>
      <c r="AV243" s="42"/>
      <c r="AW243" s="22">
        <v>623288.46299774328</v>
      </c>
      <c r="AX243" s="22">
        <v>2840.6271999999999</v>
      </c>
      <c r="AY243" s="22">
        <f t="shared" si="275"/>
        <v>620447.83579774329</v>
      </c>
      <c r="AZ243" s="26">
        <f t="shared" si="276"/>
        <v>-142.0639000000001</v>
      </c>
      <c r="BA243" s="22">
        <v>0</v>
      </c>
      <c r="BB243" s="22">
        <f t="shared" si="277"/>
        <v>47910.564373918111</v>
      </c>
      <c r="BC243" s="22">
        <f t="shared" si="278"/>
        <v>48052.628273918177</v>
      </c>
      <c r="BD243" s="32">
        <f t="shared" si="279"/>
        <v>7.6867401240654082E-2</v>
      </c>
      <c r="BE243" s="32">
        <f t="shared" si="280"/>
        <v>7.7448297022640625E-2</v>
      </c>
      <c r="BF243" s="11"/>
      <c r="BG243" s="22">
        <v>623288.46299774328</v>
      </c>
      <c r="BH243" s="22">
        <v>2840.6271999999999</v>
      </c>
      <c r="BI243" s="22">
        <f t="shared" si="281"/>
        <v>620447.83579774329</v>
      </c>
      <c r="BJ243" s="26">
        <f t="shared" si="282"/>
        <v>-142.0639000000001</v>
      </c>
      <c r="BK243" s="22">
        <v>0</v>
      </c>
      <c r="BL243" s="22">
        <f t="shared" si="283"/>
        <v>47910.564373918111</v>
      </c>
      <c r="BM243" s="22">
        <f t="shared" si="284"/>
        <v>48052.628273918177</v>
      </c>
      <c r="BN243" s="32">
        <f t="shared" si="285"/>
        <v>7.6867401240654082E-2</v>
      </c>
      <c r="BO243" s="32">
        <f t="shared" si="286"/>
        <v>7.7448297022640625E-2</v>
      </c>
      <c r="BP243" s="42"/>
      <c r="BQ243" s="22">
        <v>622155.31358111161</v>
      </c>
      <c r="BR243" s="22">
        <v>2840.6271999999999</v>
      </c>
      <c r="BS243" s="22">
        <f t="shared" si="287"/>
        <v>619314.68638111162</v>
      </c>
      <c r="BT243" s="26">
        <f t="shared" si="288"/>
        <v>-142.0639000000001</v>
      </c>
      <c r="BU243" s="22">
        <v>0</v>
      </c>
      <c r="BV243" s="22">
        <f t="shared" si="289"/>
        <v>46777.414957286441</v>
      </c>
      <c r="BW243" s="22">
        <f t="shared" si="290"/>
        <v>46919.478857286507</v>
      </c>
      <c r="BX243" s="32">
        <f t="shared" si="291"/>
        <v>7.5186073213835816E-2</v>
      </c>
      <c r="BY243" s="32">
        <f t="shared" si="292"/>
        <v>7.576032005870012E-2</v>
      </c>
      <c r="BZ243" s="42"/>
      <c r="CA243" s="22">
        <v>622919.39352405909</v>
      </c>
      <c r="CB243" s="22">
        <v>2840.6271999999999</v>
      </c>
      <c r="CC243" s="22">
        <f t="shared" si="293"/>
        <v>620078.76632405911</v>
      </c>
      <c r="CD243" s="26">
        <f t="shared" si="294"/>
        <v>-142.0639000000001</v>
      </c>
      <c r="CE243" s="22">
        <v>0</v>
      </c>
      <c r="CF243" s="22">
        <f t="shared" si="295"/>
        <v>47541.494900233927</v>
      </c>
      <c r="CG243" s="22">
        <f t="shared" si="296"/>
        <v>47683.558800233994</v>
      </c>
      <c r="CH243" s="32">
        <f t="shared" si="297"/>
        <v>7.6320460390992342E-2</v>
      </c>
      <c r="CI243" s="32">
        <f t="shared" si="298"/>
        <v>7.6899196343894971E-2</v>
      </c>
      <c r="CJ243" s="42"/>
      <c r="CK243" s="22">
        <v>622550.32405037479</v>
      </c>
      <c r="CL243" s="22">
        <v>2840.6271999999999</v>
      </c>
      <c r="CM243" s="22">
        <f t="shared" si="299"/>
        <v>619709.69685037481</v>
      </c>
      <c r="CN243" s="26">
        <f t="shared" si="300"/>
        <v>-142.0639000000001</v>
      </c>
      <c r="CO243" s="22">
        <v>0</v>
      </c>
      <c r="CP243" s="22">
        <f t="shared" si="301"/>
        <v>47172.425426549627</v>
      </c>
      <c r="CQ243" s="22">
        <f t="shared" si="302"/>
        <v>47314.489326549694</v>
      </c>
      <c r="CR243" s="32">
        <f t="shared" si="303"/>
        <v>7.5772871050232699E-2</v>
      </c>
      <c r="CS243" s="32">
        <f t="shared" si="304"/>
        <v>7.6349441628914022E-2</v>
      </c>
      <c r="CT243" s="42"/>
      <c r="CU243" s="22">
        <v>623288.46299774328</v>
      </c>
      <c r="CV243" s="22">
        <v>2840.6271999999999</v>
      </c>
      <c r="CW243" s="22">
        <f t="shared" si="305"/>
        <v>620447.83579774329</v>
      </c>
      <c r="CX243" s="26">
        <f t="shared" si="306"/>
        <v>-142.0639000000001</v>
      </c>
      <c r="CY243" s="22">
        <v>0</v>
      </c>
      <c r="CZ243" s="22">
        <f t="shared" si="307"/>
        <v>47910.564373918111</v>
      </c>
      <c r="DA243" s="22">
        <f t="shared" si="308"/>
        <v>48052.628273918177</v>
      </c>
      <c r="DB243" s="32">
        <f t="shared" si="309"/>
        <v>7.6867401240654082E-2</v>
      </c>
      <c r="DC243" s="32">
        <f t="shared" si="310"/>
        <v>7.7448297022640625E-2</v>
      </c>
      <c r="DD243" s="42"/>
      <c r="DE243" s="22">
        <v>623288.46299774328</v>
      </c>
      <c r="DF243" s="22">
        <v>2840.6271999999999</v>
      </c>
      <c r="DG243" s="22">
        <f t="shared" si="311"/>
        <v>620447.83579774329</v>
      </c>
      <c r="DH243" s="26">
        <f t="shared" si="312"/>
        <v>-142.0639000000001</v>
      </c>
      <c r="DI243" s="22">
        <v>0</v>
      </c>
      <c r="DJ243" s="22">
        <f t="shared" si="313"/>
        <v>47910.564373918111</v>
      </c>
      <c r="DK243" s="22">
        <f t="shared" si="314"/>
        <v>48052.628273918177</v>
      </c>
      <c r="DL243" s="32">
        <f t="shared" si="315"/>
        <v>7.6867401240654082E-2</v>
      </c>
      <c r="DM243" s="32">
        <f t="shared" si="316"/>
        <v>7.7448297022640625E-2</v>
      </c>
      <c r="DN243" s="42"/>
      <c r="DO243" s="22">
        <v>623288.46299774328</v>
      </c>
      <c r="DP243" s="22">
        <v>2840.6271999999999</v>
      </c>
      <c r="DQ243" s="22">
        <f t="shared" si="317"/>
        <v>620447.83579774329</v>
      </c>
      <c r="DR243" s="26">
        <f t="shared" si="318"/>
        <v>-142.0639000000001</v>
      </c>
      <c r="DS243" s="22">
        <v>0</v>
      </c>
      <c r="DT243" s="22">
        <f t="shared" si="319"/>
        <v>47910.564373918111</v>
      </c>
      <c r="DU243" s="22">
        <f t="shared" si="320"/>
        <v>48052.628273918177</v>
      </c>
      <c r="DV243" s="32">
        <f t="shared" si="321"/>
        <v>7.6867401240654082E-2</v>
      </c>
      <c r="DW243" s="32">
        <f t="shared" si="322"/>
        <v>7.7448297022640625E-2</v>
      </c>
      <c r="DX243" s="42"/>
      <c r="DY243" s="22">
        <v>623288.46299774328</v>
      </c>
      <c r="DZ243" s="22">
        <v>2840.6271999999999</v>
      </c>
      <c r="EA243" s="22">
        <f t="shared" si="323"/>
        <v>620447.83579774329</v>
      </c>
      <c r="EB243" s="26">
        <f t="shared" si="324"/>
        <v>-142.0639000000001</v>
      </c>
      <c r="EC243" s="22">
        <v>0</v>
      </c>
      <c r="ED243" s="22">
        <f t="shared" si="325"/>
        <v>47910.564373918111</v>
      </c>
      <c r="EE243" s="22">
        <f t="shared" si="326"/>
        <v>48052.628273918177</v>
      </c>
      <c r="EF243" s="32">
        <f t="shared" si="327"/>
        <v>7.6867401240654082E-2</v>
      </c>
      <c r="EG243" s="32">
        <f t="shared" si="328"/>
        <v>7.7448297022640625E-2</v>
      </c>
      <c r="EH243" s="42"/>
      <c r="EI243" s="45">
        <v>-16039.943457935758</v>
      </c>
    </row>
    <row r="244" spans="1:139" x14ac:dyDescent="0.3">
      <c r="A244" s="20">
        <v>8912900</v>
      </c>
      <c r="B244" s="20" t="s">
        <v>219</v>
      </c>
      <c r="C244" s="21">
        <v>193</v>
      </c>
      <c r="D244" s="22">
        <v>889157.90763775527</v>
      </c>
      <c r="E244" s="22">
        <v>8546.4674000000014</v>
      </c>
      <c r="F244" s="22">
        <f t="shared" si="250"/>
        <v>880611.44023775531</v>
      </c>
      <c r="G244" s="11"/>
      <c r="H244" s="34">
        <v>193</v>
      </c>
      <c r="I244" s="22">
        <v>934581.89587546454</v>
      </c>
      <c r="J244" s="22">
        <v>4795.1872000000003</v>
      </c>
      <c r="K244" s="22">
        <f t="shared" si="251"/>
        <v>929786.7086754645</v>
      </c>
      <c r="L244" s="26">
        <f t="shared" si="252"/>
        <v>-3751.2802000000011</v>
      </c>
      <c r="M244" s="22">
        <v>0</v>
      </c>
      <c r="N244" s="22">
        <f t="shared" si="253"/>
        <v>45423.988237709273</v>
      </c>
      <c r="O244" s="22">
        <f t="shared" si="254"/>
        <v>49175.268437709194</v>
      </c>
      <c r="P244" s="32">
        <f t="shared" si="255"/>
        <v>4.8603539655728722E-2</v>
      </c>
      <c r="Q244" s="32">
        <f t="shared" si="256"/>
        <v>5.2888762528948426E-2</v>
      </c>
      <c r="R244" s="11"/>
      <c r="S244" s="22">
        <v>934581.89587546454</v>
      </c>
      <c r="T244" s="22">
        <v>4795.1872000000003</v>
      </c>
      <c r="U244" s="22">
        <f t="shared" si="257"/>
        <v>929786.7086754645</v>
      </c>
      <c r="V244" s="26">
        <f t="shared" si="258"/>
        <v>-3751.2802000000011</v>
      </c>
      <c r="W244" s="22">
        <v>0</v>
      </c>
      <c r="X244" s="22">
        <f t="shared" si="259"/>
        <v>45423.988237709273</v>
      </c>
      <c r="Y244" s="22">
        <f t="shared" si="260"/>
        <v>49175.268437709194</v>
      </c>
      <c r="Z244" s="32">
        <f t="shared" si="261"/>
        <v>4.8603539655728722E-2</v>
      </c>
      <c r="AA244" s="32">
        <f t="shared" si="262"/>
        <v>5.2888762528948426E-2</v>
      </c>
      <c r="AB244" s="42"/>
      <c r="AC244" s="22">
        <v>934581.89587546454</v>
      </c>
      <c r="AD244" s="22">
        <v>4795.1872000000003</v>
      </c>
      <c r="AE244" s="22">
        <f t="shared" si="263"/>
        <v>929786.7086754645</v>
      </c>
      <c r="AF244" s="26">
        <f t="shared" si="264"/>
        <v>-3751.2802000000011</v>
      </c>
      <c r="AG244" s="22">
        <v>0</v>
      </c>
      <c r="AH244" s="22">
        <f t="shared" si="265"/>
        <v>45423.988237709273</v>
      </c>
      <c r="AI244" s="22">
        <f t="shared" si="266"/>
        <v>49175.268437709194</v>
      </c>
      <c r="AJ244" s="32">
        <f t="shared" si="267"/>
        <v>4.8603539655728722E-2</v>
      </c>
      <c r="AK244" s="32">
        <f t="shared" si="268"/>
        <v>5.2888762528948426E-2</v>
      </c>
      <c r="AL244" s="11"/>
      <c r="AM244" s="22">
        <v>934581.89587546454</v>
      </c>
      <c r="AN244" s="22">
        <v>4795.1872000000003</v>
      </c>
      <c r="AO244" s="22">
        <f t="shared" si="269"/>
        <v>929786.7086754645</v>
      </c>
      <c r="AP244" s="26">
        <f t="shared" si="270"/>
        <v>-3751.2802000000011</v>
      </c>
      <c r="AQ244" s="22">
        <v>0</v>
      </c>
      <c r="AR244" s="22">
        <f t="shared" si="271"/>
        <v>45423.988237709273</v>
      </c>
      <c r="AS244" s="22">
        <f t="shared" si="272"/>
        <v>49175.268437709194</v>
      </c>
      <c r="AT244" s="32">
        <f t="shared" si="273"/>
        <v>4.8603539655728722E-2</v>
      </c>
      <c r="AU244" s="32">
        <f t="shared" si="274"/>
        <v>5.2888762528948426E-2</v>
      </c>
      <c r="AV244" s="42"/>
      <c r="AW244" s="22">
        <v>934581.89587546454</v>
      </c>
      <c r="AX244" s="22">
        <v>4795.1872000000003</v>
      </c>
      <c r="AY244" s="22">
        <f t="shared" si="275"/>
        <v>929786.7086754645</v>
      </c>
      <c r="AZ244" s="26">
        <f t="shared" si="276"/>
        <v>-3751.2802000000011</v>
      </c>
      <c r="BA244" s="22">
        <v>0</v>
      </c>
      <c r="BB244" s="22">
        <f t="shared" si="277"/>
        <v>45423.988237709273</v>
      </c>
      <c r="BC244" s="22">
        <f t="shared" si="278"/>
        <v>49175.268437709194</v>
      </c>
      <c r="BD244" s="32">
        <f t="shared" si="279"/>
        <v>4.8603539655728722E-2</v>
      </c>
      <c r="BE244" s="32">
        <f t="shared" si="280"/>
        <v>5.2888762528948426E-2</v>
      </c>
      <c r="BF244" s="11"/>
      <c r="BG244" s="22">
        <v>934581.89587546454</v>
      </c>
      <c r="BH244" s="22">
        <v>4795.1872000000003</v>
      </c>
      <c r="BI244" s="22">
        <f t="shared" si="281"/>
        <v>929786.7086754645</v>
      </c>
      <c r="BJ244" s="26">
        <f t="shared" si="282"/>
        <v>-3751.2802000000011</v>
      </c>
      <c r="BK244" s="22">
        <v>0</v>
      </c>
      <c r="BL244" s="22">
        <f t="shared" si="283"/>
        <v>45423.988237709273</v>
      </c>
      <c r="BM244" s="22">
        <f t="shared" si="284"/>
        <v>49175.268437709194</v>
      </c>
      <c r="BN244" s="32">
        <f t="shared" si="285"/>
        <v>4.8603539655728722E-2</v>
      </c>
      <c r="BO244" s="32">
        <f t="shared" si="286"/>
        <v>5.2888762528948426E-2</v>
      </c>
      <c r="BP244" s="42"/>
      <c r="BQ244" s="22">
        <v>930967.46863983723</v>
      </c>
      <c r="BR244" s="22">
        <v>4795.1872000000003</v>
      </c>
      <c r="BS244" s="22">
        <f t="shared" si="287"/>
        <v>926172.28143983718</v>
      </c>
      <c r="BT244" s="26">
        <f t="shared" si="288"/>
        <v>-3751.2802000000011</v>
      </c>
      <c r="BU244" s="22">
        <v>0</v>
      </c>
      <c r="BV244" s="22">
        <f t="shared" si="289"/>
        <v>41809.561002081959</v>
      </c>
      <c r="BW244" s="22">
        <f t="shared" si="290"/>
        <v>45560.84120208188</v>
      </c>
      <c r="BX244" s="32">
        <f t="shared" si="291"/>
        <v>4.4909798043927994E-2</v>
      </c>
      <c r="BY244" s="32">
        <f t="shared" si="292"/>
        <v>4.9192620115182585E-2</v>
      </c>
      <c r="BZ244" s="42"/>
      <c r="CA244" s="22">
        <v>933812.28031216597</v>
      </c>
      <c r="CB244" s="22">
        <v>4795.1872000000003</v>
      </c>
      <c r="CC244" s="22">
        <f t="shared" si="293"/>
        <v>929017.09311216592</v>
      </c>
      <c r="CD244" s="26">
        <f t="shared" si="294"/>
        <v>-3751.2802000000011</v>
      </c>
      <c r="CE244" s="22">
        <v>0</v>
      </c>
      <c r="CF244" s="22">
        <f t="shared" si="295"/>
        <v>44654.372674410697</v>
      </c>
      <c r="CG244" s="22">
        <f t="shared" si="296"/>
        <v>48405.652874410618</v>
      </c>
      <c r="CH244" s="32">
        <f t="shared" si="297"/>
        <v>4.7819431823581393E-2</v>
      </c>
      <c r="CI244" s="32">
        <f t="shared" si="298"/>
        <v>5.2104157429712986E-2</v>
      </c>
      <c r="CJ244" s="42"/>
      <c r="CK244" s="22">
        <v>933042.66474886751</v>
      </c>
      <c r="CL244" s="22">
        <v>4795.1872000000003</v>
      </c>
      <c r="CM244" s="22">
        <f t="shared" si="299"/>
        <v>928247.47754886746</v>
      </c>
      <c r="CN244" s="26">
        <f t="shared" si="300"/>
        <v>-3751.2802000000011</v>
      </c>
      <c r="CO244" s="22">
        <v>0</v>
      </c>
      <c r="CP244" s="22">
        <f t="shared" si="301"/>
        <v>43884.757111112238</v>
      </c>
      <c r="CQ244" s="22">
        <f t="shared" si="302"/>
        <v>47636.037311112159</v>
      </c>
      <c r="CR244" s="32">
        <f t="shared" si="303"/>
        <v>4.703403045660727E-2</v>
      </c>
      <c r="CS244" s="32">
        <f t="shared" si="304"/>
        <v>5.1318251288869639E-2</v>
      </c>
      <c r="CT244" s="42"/>
      <c r="CU244" s="22">
        <v>934581.89587546454</v>
      </c>
      <c r="CV244" s="22">
        <v>4795.1872000000003</v>
      </c>
      <c r="CW244" s="22">
        <f t="shared" si="305"/>
        <v>929786.7086754645</v>
      </c>
      <c r="CX244" s="26">
        <f t="shared" si="306"/>
        <v>-3751.2802000000011</v>
      </c>
      <c r="CY244" s="22">
        <v>0</v>
      </c>
      <c r="CZ244" s="22">
        <f t="shared" si="307"/>
        <v>45423.988237709273</v>
      </c>
      <c r="DA244" s="22">
        <f t="shared" si="308"/>
        <v>49175.268437709194</v>
      </c>
      <c r="DB244" s="32">
        <f t="shared" si="309"/>
        <v>4.8603539655728722E-2</v>
      </c>
      <c r="DC244" s="32">
        <f t="shared" si="310"/>
        <v>5.2888762528948426E-2</v>
      </c>
      <c r="DD244" s="42"/>
      <c r="DE244" s="22">
        <v>934581.89587546454</v>
      </c>
      <c r="DF244" s="22">
        <v>4795.1872000000003</v>
      </c>
      <c r="DG244" s="22">
        <f t="shared" si="311"/>
        <v>929786.7086754645</v>
      </c>
      <c r="DH244" s="26">
        <f t="shared" si="312"/>
        <v>-3751.2802000000011</v>
      </c>
      <c r="DI244" s="22">
        <v>0</v>
      </c>
      <c r="DJ244" s="22">
        <f t="shared" si="313"/>
        <v>45423.988237709273</v>
      </c>
      <c r="DK244" s="22">
        <f t="shared" si="314"/>
        <v>49175.268437709194</v>
      </c>
      <c r="DL244" s="32">
        <f t="shared" si="315"/>
        <v>4.8603539655728722E-2</v>
      </c>
      <c r="DM244" s="32">
        <f t="shared" si="316"/>
        <v>5.2888762528948426E-2</v>
      </c>
      <c r="DN244" s="42"/>
      <c r="DO244" s="22">
        <v>934581.89587546454</v>
      </c>
      <c r="DP244" s="22">
        <v>4795.1872000000003</v>
      </c>
      <c r="DQ244" s="22">
        <f t="shared" si="317"/>
        <v>929786.7086754645</v>
      </c>
      <c r="DR244" s="26">
        <f t="shared" si="318"/>
        <v>-3751.2802000000011</v>
      </c>
      <c r="DS244" s="22">
        <v>0</v>
      </c>
      <c r="DT244" s="22">
        <f t="shared" si="319"/>
        <v>45423.988237709273</v>
      </c>
      <c r="DU244" s="22">
        <f t="shared" si="320"/>
        <v>49175.268437709194</v>
      </c>
      <c r="DV244" s="32">
        <f t="shared" si="321"/>
        <v>4.8603539655728722E-2</v>
      </c>
      <c r="DW244" s="32">
        <f t="shared" si="322"/>
        <v>5.2888762528948426E-2</v>
      </c>
      <c r="DX244" s="42"/>
      <c r="DY244" s="22">
        <v>934581.89587546454</v>
      </c>
      <c r="DZ244" s="22">
        <v>4795.1872000000003</v>
      </c>
      <c r="EA244" s="22">
        <f t="shared" si="323"/>
        <v>929786.7086754645</v>
      </c>
      <c r="EB244" s="26">
        <f t="shared" si="324"/>
        <v>-3751.2802000000011</v>
      </c>
      <c r="EC244" s="22">
        <v>0</v>
      </c>
      <c r="ED244" s="22">
        <f t="shared" si="325"/>
        <v>45423.988237709273</v>
      </c>
      <c r="EE244" s="22">
        <f t="shared" si="326"/>
        <v>49175.268437709194</v>
      </c>
      <c r="EF244" s="32">
        <f t="shared" si="327"/>
        <v>4.8603539655728722E-2</v>
      </c>
      <c r="EG244" s="32">
        <f t="shared" si="328"/>
        <v>5.2888762528948426E-2</v>
      </c>
      <c r="EH244" s="42"/>
      <c r="EI244" s="45">
        <v>0</v>
      </c>
    </row>
    <row r="245" spans="1:139" x14ac:dyDescent="0.3">
      <c r="A245" s="20">
        <v>8912910</v>
      </c>
      <c r="B245" s="20" t="s">
        <v>30</v>
      </c>
      <c r="C245" s="21">
        <v>204</v>
      </c>
      <c r="D245" s="22">
        <v>921040.30949657492</v>
      </c>
      <c r="E245" s="22">
        <v>3927.0479999999998</v>
      </c>
      <c r="F245" s="22">
        <f t="shared" si="250"/>
        <v>917113.26149657497</v>
      </c>
      <c r="G245" s="11"/>
      <c r="H245" s="34">
        <v>204</v>
      </c>
      <c r="I245" s="22">
        <v>971546.33314208779</v>
      </c>
      <c r="J245" s="22">
        <v>3987.3024</v>
      </c>
      <c r="K245" s="22">
        <f t="shared" si="251"/>
        <v>967559.03074208775</v>
      </c>
      <c r="L245" s="26">
        <f t="shared" si="252"/>
        <v>60.25440000000026</v>
      </c>
      <c r="M245" s="22">
        <v>0</v>
      </c>
      <c r="N245" s="22">
        <f t="shared" si="253"/>
        <v>50506.023645512876</v>
      </c>
      <c r="O245" s="22">
        <f t="shared" si="254"/>
        <v>50445.769245512784</v>
      </c>
      <c r="P245" s="32">
        <f t="shared" si="255"/>
        <v>5.1985193008933332E-2</v>
      </c>
      <c r="Q245" s="32">
        <f t="shared" si="256"/>
        <v>5.2137148889843388E-2</v>
      </c>
      <c r="R245" s="11"/>
      <c r="S245" s="22">
        <v>971546.33314208779</v>
      </c>
      <c r="T245" s="22">
        <v>3987.3024</v>
      </c>
      <c r="U245" s="22">
        <f t="shared" si="257"/>
        <v>967559.03074208775</v>
      </c>
      <c r="V245" s="26">
        <f t="shared" si="258"/>
        <v>60.25440000000026</v>
      </c>
      <c r="W245" s="22">
        <v>0</v>
      </c>
      <c r="X245" s="22">
        <f t="shared" si="259"/>
        <v>50506.023645512876</v>
      </c>
      <c r="Y245" s="22">
        <f t="shared" si="260"/>
        <v>50445.769245512784</v>
      </c>
      <c r="Z245" s="32">
        <f t="shared" si="261"/>
        <v>5.1985193008933332E-2</v>
      </c>
      <c r="AA245" s="32">
        <f t="shared" si="262"/>
        <v>5.2137148889843388E-2</v>
      </c>
      <c r="AB245" s="42"/>
      <c r="AC245" s="22">
        <v>971546.33314208779</v>
      </c>
      <c r="AD245" s="22">
        <v>3987.3024</v>
      </c>
      <c r="AE245" s="22">
        <f t="shared" si="263"/>
        <v>967559.03074208775</v>
      </c>
      <c r="AF245" s="26">
        <f t="shared" si="264"/>
        <v>60.25440000000026</v>
      </c>
      <c r="AG245" s="22">
        <v>0</v>
      </c>
      <c r="AH245" s="22">
        <f t="shared" si="265"/>
        <v>50506.023645512876</v>
      </c>
      <c r="AI245" s="22">
        <f t="shared" si="266"/>
        <v>50445.769245512784</v>
      </c>
      <c r="AJ245" s="32">
        <f t="shared" si="267"/>
        <v>5.1985193008933332E-2</v>
      </c>
      <c r="AK245" s="32">
        <f t="shared" si="268"/>
        <v>5.2137148889843388E-2</v>
      </c>
      <c r="AL245" s="11"/>
      <c r="AM245" s="22">
        <v>971546.33314208779</v>
      </c>
      <c r="AN245" s="22">
        <v>3987.3024</v>
      </c>
      <c r="AO245" s="22">
        <f t="shared" si="269"/>
        <v>967559.03074208775</v>
      </c>
      <c r="AP245" s="26">
        <f t="shared" si="270"/>
        <v>60.25440000000026</v>
      </c>
      <c r="AQ245" s="22">
        <v>0</v>
      </c>
      <c r="AR245" s="22">
        <f t="shared" si="271"/>
        <v>50506.023645512876</v>
      </c>
      <c r="AS245" s="22">
        <f t="shared" si="272"/>
        <v>50445.769245512784</v>
      </c>
      <c r="AT245" s="32">
        <f t="shared" si="273"/>
        <v>5.1985193008933332E-2</v>
      </c>
      <c r="AU245" s="32">
        <f t="shared" si="274"/>
        <v>5.2137148889843388E-2</v>
      </c>
      <c r="AV245" s="42"/>
      <c r="AW245" s="22">
        <v>971546.33314208779</v>
      </c>
      <c r="AX245" s="22">
        <v>3987.3024</v>
      </c>
      <c r="AY245" s="22">
        <f t="shared" si="275"/>
        <v>967559.03074208775</v>
      </c>
      <c r="AZ245" s="26">
        <f t="shared" si="276"/>
        <v>60.25440000000026</v>
      </c>
      <c r="BA245" s="22">
        <v>0</v>
      </c>
      <c r="BB245" s="22">
        <f t="shared" si="277"/>
        <v>50506.023645512876</v>
      </c>
      <c r="BC245" s="22">
        <f t="shared" si="278"/>
        <v>50445.769245512784</v>
      </c>
      <c r="BD245" s="32">
        <f t="shared" si="279"/>
        <v>5.1985193008933332E-2</v>
      </c>
      <c r="BE245" s="32">
        <f t="shared" si="280"/>
        <v>5.2137148889843388E-2</v>
      </c>
      <c r="BF245" s="11"/>
      <c r="BG245" s="22">
        <v>971546.33314208779</v>
      </c>
      <c r="BH245" s="22">
        <v>3987.3024</v>
      </c>
      <c r="BI245" s="22">
        <f t="shared" si="281"/>
        <v>967559.03074208775</v>
      </c>
      <c r="BJ245" s="26">
        <f t="shared" si="282"/>
        <v>60.25440000000026</v>
      </c>
      <c r="BK245" s="22">
        <v>0</v>
      </c>
      <c r="BL245" s="22">
        <f t="shared" si="283"/>
        <v>50506.023645512876</v>
      </c>
      <c r="BM245" s="22">
        <f t="shared" si="284"/>
        <v>50445.769245512784</v>
      </c>
      <c r="BN245" s="32">
        <f t="shared" si="285"/>
        <v>5.1985193008933332E-2</v>
      </c>
      <c r="BO245" s="32">
        <f t="shared" si="286"/>
        <v>5.2137148889843388E-2</v>
      </c>
      <c r="BP245" s="42"/>
      <c r="BQ245" s="22">
        <v>967923.46751735208</v>
      </c>
      <c r="BR245" s="22">
        <v>3987.3024</v>
      </c>
      <c r="BS245" s="22">
        <f t="shared" si="287"/>
        <v>963936.16511735204</v>
      </c>
      <c r="BT245" s="26">
        <f t="shared" si="288"/>
        <v>60.25440000000026</v>
      </c>
      <c r="BU245" s="22">
        <v>0</v>
      </c>
      <c r="BV245" s="22">
        <f t="shared" si="289"/>
        <v>46883.158020777162</v>
      </c>
      <c r="BW245" s="22">
        <f t="shared" si="290"/>
        <v>46822.90362077707</v>
      </c>
      <c r="BX245" s="32">
        <f t="shared" si="291"/>
        <v>4.8436844021386101E-2</v>
      </c>
      <c r="BY245" s="32">
        <f t="shared" si="292"/>
        <v>4.8574693340898492E-2</v>
      </c>
      <c r="BZ245" s="42"/>
      <c r="CA245" s="22">
        <v>970739.02523263963</v>
      </c>
      <c r="CB245" s="22">
        <v>3987.3024</v>
      </c>
      <c r="CC245" s="22">
        <f t="shared" si="293"/>
        <v>966751.72283263959</v>
      </c>
      <c r="CD245" s="26">
        <f t="shared" si="294"/>
        <v>60.25440000000026</v>
      </c>
      <c r="CE245" s="22">
        <v>0</v>
      </c>
      <c r="CF245" s="22">
        <f t="shared" si="295"/>
        <v>49698.715736064711</v>
      </c>
      <c r="CG245" s="22">
        <f t="shared" si="296"/>
        <v>49638.461336064618</v>
      </c>
      <c r="CH245" s="32">
        <f t="shared" si="297"/>
        <v>5.119678352701882E-2</v>
      </c>
      <c r="CI245" s="32">
        <f t="shared" si="298"/>
        <v>5.1345614560293719E-2</v>
      </c>
      <c r="CJ245" s="42"/>
      <c r="CK245" s="22">
        <v>969931.71732319146</v>
      </c>
      <c r="CL245" s="22">
        <v>3987.3024</v>
      </c>
      <c r="CM245" s="22">
        <f t="shared" si="299"/>
        <v>965944.41492319142</v>
      </c>
      <c r="CN245" s="26">
        <f t="shared" si="300"/>
        <v>60.25440000000026</v>
      </c>
      <c r="CO245" s="22">
        <v>0</v>
      </c>
      <c r="CP245" s="22">
        <f t="shared" si="301"/>
        <v>48891.407826616545</v>
      </c>
      <c r="CQ245" s="22">
        <f t="shared" si="302"/>
        <v>48831.153426616453</v>
      </c>
      <c r="CR245" s="32">
        <f t="shared" si="303"/>
        <v>5.0407061603827741E-2</v>
      </c>
      <c r="CS245" s="32">
        <f t="shared" si="304"/>
        <v>5.0552757148556358E-2</v>
      </c>
      <c r="CT245" s="42"/>
      <c r="CU245" s="22">
        <v>971546.33314208779</v>
      </c>
      <c r="CV245" s="22">
        <v>3987.3024</v>
      </c>
      <c r="CW245" s="22">
        <f t="shared" si="305"/>
        <v>967559.03074208775</v>
      </c>
      <c r="CX245" s="26">
        <f t="shared" si="306"/>
        <v>60.25440000000026</v>
      </c>
      <c r="CY245" s="22">
        <v>0</v>
      </c>
      <c r="CZ245" s="22">
        <f t="shared" si="307"/>
        <v>50506.023645512876</v>
      </c>
      <c r="DA245" s="22">
        <f t="shared" si="308"/>
        <v>50445.769245512784</v>
      </c>
      <c r="DB245" s="32">
        <f t="shared" si="309"/>
        <v>5.1985193008933332E-2</v>
      </c>
      <c r="DC245" s="32">
        <f t="shared" si="310"/>
        <v>5.2137148889843388E-2</v>
      </c>
      <c r="DD245" s="42"/>
      <c r="DE245" s="22">
        <v>971546.33314208779</v>
      </c>
      <c r="DF245" s="22">
        <v>3987.3024</v>
      </c>
      <c r="DG245" s="22">
        <f t="shared" si="311"/>
        <v>967559.03074208775</v>
      </c>
      <c r="DH245" s="26">
        <f t="shared" si="312"/>
        <v>60.25440000000026</v>
      </c>
      <c r="DI245" s="22">
        <v>0</v>
      </c>
      <c r="DJ245" s="22">
        <f t="shared" si="313"/>
        <v>50506.023645512876</v>
      </c>
      <c r="DK245" s="22">
        <f t="shared" si="314"/>
        <v>50445.769245512784</v>
      </c>
      <c r="DL245" s="32">
        <f t="shared" si="315"/>
        <v>5.1985193008933332E-2</v>
      </c>
      <c r="DM245" s="32">
        <f t="shared" si="316"/>
        <v>5.2137148889843388E-2</v>
      </c>
      <c r="DN245" s="42"/>
      <c r="DO245" s="22">
        <v>971546.33314208779</v>
      </c>
      <c r="DP245" s="22">
        <v>3987.3024</v>
      </c>
      <c r="DQ245" s="22">
        <f t="shared" si="317"/>
        <v>967559.03074208775</v>
      </c>
      <c r="DR245" s="26">
        <f t="shared" si="318"/>
        <v>60.25440000000026</v>
      </c>
      <c r="DS245" s="22">
        <v>0</v>
      </c>
      <c r="DT245" s="22">
        <f t="shared" si="319"/>
        <v>50506.023645512876</v>
      </c>
      <c r="DU245" s="22">
        <f t="shared" si="320"/>
        <v>50445.769245512784</v>
      </c>
      <c r="DV245" s="32">
        <f t="shared" si="321"/>
        <v>5.1985193008933332E-2</v>
      </c>
      <c r="DW245" s="32">
        <f t="shared" si="322"/>
        <v>5.2137148889843388E-2</v>
      </c>
      <c r="DX245" s="42"/>
      <c r="DY245" s="22">
        <v>971546.33314208779</v>
      </c>
      <c r="DZ245" s="22">
        <v>3987.3024</v>
      </c>
      <c r="EA245" s="22">
        <f t="shared" si="323"/>
        <v>967559.03074208775</v>
      </c>
      <c r="EB245" s="26">
        <f t="shared" si="324"/>
        <v>60.25440000000026</v>
      </c>
      <c r="EC245" s="22">
        <v>0</v>
      </c>
      <c r="ED245" s="22">
        <f t="shared" si="325"/>
        <v>50506.023645512876</v>
      </c>
      <c r="EE245" s="22">
        <f t="shared" si="326"/>
        <v>50445.769245512784</v>
      </c>
      <c r="EF245" s="32">
        <f t="shared" si="327"/>
        <v>5.1985193008933332E-2</v>
      </c>
      <c r="EG245" s="32">
        <f t="shared" si="328"/>
        <v>5.2137148889843388E-2</v>
      </c>
      <c r="EH245" s="42"/>
      <c r="EI245" s="45">
        <v>0</v>
      </c>
    </row>
    <row r="246" spans="1:139" x14ac:dyDescent="0.3">
      <c r="A246" s="20">
        <v>8912919</v>
      </c>
      <c r="B246" s="20" t="s">
        <v>104</v>
      </c>
      <c r="C246" s="21">
        <v>418</v>
      </c>
      <c r="D246" s="22">
        <v>1904945.0649328285</v>
      </c>
      <c r="E246" s="22">
        <v>7497.5999999999995</v>
      </c>
      <c r="F246" s="22">
        <f t="shared" si="250"/>
        <v>1897447.4649328284</v>
      </c>
      <c r="G246" s="11"/>
      <c r="H246" s="34">
        <v>418</v>
      </c>
      <c r="I246" s="22">
        <v>2010844.3787122255</v>
      </c>
      <c r="J246" s="22">
        <v>7818.24</v>
      </c>
      <c r="K246" s="22">
        <f t="shared" si="251"/>
        <v>2003026.1387122255</v>
      </c>
      <c r="L246" s="26">
        <f t="shared" si="252"/>
        <v>320.64000000000033</v>
      </c>
      <c r="M246" s="22">
        <v>0</v>
      </c>
      <c r="N246" s="22">
        <f t="shared" si="253"/>
        <v>105899.31377939694</v>
      </c>
      <c r="O246" s="22">
        <f t="shared" si="254"/>
        <v>105578.67377939704</v>
      </c>
      <c r="P246" s="32">
        <f t="shared" si="255"/>
        <v>5.2664102155541459E-2</v>
      </c>
      <c r="Q246" s="32">
        <f t="shared" si="256"/>
        <v>5.270958363392856E-2</v>
      </c>
      <c r="R246" s="11"/>
      <c r="S246" s="22">
        <v>2010844.3787122255</v>
      </c>
      <c r="T246" s="22">
        <v>7818.24</v>
      </c>
      <c r="U246" s="22">
        <f t="shared" si="257"/>
        <v>2003026.1387122255</v>
      </c>
      <c r="V246" s="26">
        <f t="shared" si="258"/>
        <v>320.64000000000033</v>
      </c>
      <c r="W246" s="22">
        <v>0</v>
      </c>
      <c r="X246" s="22">
        <f t="shared" si="259"/>
        <v>105899.31377939694</v>
      </c>
      <c r="Y246" s="22">
        <f t="shared" si="260"/>
        <v>105578.67377939704</v>
      </c>
      <c r="Z246" s="32">
        <f t="shared" si="261"/>
        <v>5.2664102155541459E-2</v>
      </c>
      <c r="AA246" s="32">
        <f t="shared" si="262"/>
        <v>5.270958363392856E-2</v>
      </c>
      <c r="AB246" s="42"/>
      <c r="AC246" s="22">
        <v>2010844.3787122255</v>
      </c>
      <c r="AD246" s="22">
        <v>7818.24</v>
      </c>
      <c r="AE246" s="22">
        <f t="shared" si="263"/>
        <v>2003026.1387122255</v>
      </c>
      <c r="AF246" s="26">
        <f t="shared" si="264"/>
        <v>320.64000000000033</v>
      </c>
      <c r="AG246" s="22">
        <v>0</v>
      </c>
      <c r="AH246" s="22">
        <f t="shared" si="265"/>
        <v>105899.31377939694</v>
      </c>
      <c r="AI246" s="22">
        <f t="shared" si="266"/>
        <v>105578.67377939704</v>
      </c>
      <c r="AJ246" s="32">
        <f t="shared" si="267"/>
        <v>5.2664102155541459E-2</v>
      </c>
      <c r="AK246" s="32">
        <f t="shared" si="268"/>
        <v>5.270958363392856E-2</v>
      </c>
      <c r="AL246" s="11"/>
      <c r="AM246" s="22">
        <v>2010844.3787122255</v>
      </c>
      <c r="AN246" s="22">
        <v>7818.24</v>
      </c>
      <c r="AO246" s="22">
        <f t="shared" si="269"/>
        <v>2003026.1387122255</v>
      </c>
      <c r="AP246" s="26">
        <f t="shared" si="270"/>
        <v>320.64000000000033</v>
      </c>
      <c r="AQ246" s="22">
        <v>0</v>
      </c>
      <c r="AR246" s="22">
        <f t="shared" si="271"/>
        <v>105899.31377939694</v>
      </c>
      <c r="AS246" s="22">
        <f t="shared" si="272"/>
        <v>105578.67377939704</v>
      </c>
      <c r="AT246" s="32">
        <f t="shared" si="273"/>
        <v>5.2664102155541459E-2</v>
      </c>
      <c r="AU246" s="32">
        <f t="shared" si="274"/>
        <v>5.270958363392856E-2</v>
      </c>
      <c r="AV246" s="42"/>
      <c r="AW246" s="22">
        <v>2010844.3787122255</v>
      </c>
      <c r="AX246" s="22">
        <v>7818.24</v>
      </c>
      <c r="AY246" s="22">
        <f t="shared" si="275"/>
        <v>2003026.1387122255</v>
      </c>
      <c r="AZ246" s="26">
        <f t="shared" si="276"/>
        <v>320.64000000000033</v>
      </c>
      <c r="BA246" s="22">
        <v>0</v>
      </c>
      <c r="BB246" s="22">
        <f t="shared" si="277"/>
        <v>105899.31377939694</v>
      </c>
      <c r="BC246" s="22">
        <f t="shared" si="278"/>
        <v>105578.67377939704</v>
      </c>
      <c r="BD246" s="32">
        <f t="shared" si="279"/>
        <v>5.2664102155541459E-2</v>
      </c>
      <c r="BE246" s="32">
        <f t="shared" si="280"/>
        <v>5.270958363392856E-2</v>
      </c>
      <c r="BF246" s="11"/>
      <c r="BG246" s="22">
        <v>2010844.3787122255</v>
      </c>
      <c r="BH246" s="22">
        <v>7818.24</v>
      </c>
      <c r="BI246" s="22">
        <f t="shared" si="281"/>
        <v>2003026.1387122255</v>
      </c>
      <c r="BJ246" s="26">
        <f t="shared" si="282"/>
        <v>320.64000000000033</v>
      </c>
      <c r="BK246" s="22">
        <v>0</v>
      </c>
      <c r="BL246" s="22">
        <f t="shared" si="283"/>
        <v>105899.31377939694</v>
      </c>
      <c r="BM246" s="22">
        <f t="shared" si="284"/>
        <v>105578.67377939704</v>
      </c>
      <c r="BN246" s="32">
        <f t="shared" si="285"/>
        <v>5.2664102155541459E-2</v>
      </c>
      <c r="BO246" s="32">
        <f t="shared" si="286"/>
        <v>5.270958363392856E-2</v>
      </c>
      <c r="BP246" s="42"/>
      <c r="BQ246" s="22">
        <v>1999544.0416469206</v>
      </c>
      <c r="BR246" s="22">
        <v>7818.24</v>
      </c>
      <c r="BS246" s="22">
        <f t="shared" si="287"/>
        <v>1991725.8016469206</v>
      </c>
      <c r="BT246" s="26">
        <f t="shared" si="288"/>
        <v>320.64000000000033</v>
      </c>
      <c r="BU246" s="22">
        <v>0</v>
      </c>
      <c r="BV246" s="22">
        <f t="shared" si="289"/>
        <v>94598.976714092074</v>
      </c>
      <c r="BW246" s="22">
        <f t="shared" si="290"/>
        <v>94278.336714092176</v>
      </c>
      <c r="BX246" s="32">
        <f t="shared" si="291"/>
        <v>4.7310274114380498E-2</v>
      </c>
      <c r="BY246" s="32">
        <f t="shared" si="292"/>
        <v>4.7334997938037048E-2</v>
      </c>
      <c r="BZ246" s="42"/>
      <c r="CA246" s="22">
        <v>2008608.5192259981</v>
      </c>
      <c r="CB246" s="22">
        <v>7818.24</v>
      </c>
      <c r="CC246" s="22">
        <f t="shared" si="293"/>
        <v>2000790.2792259981</v>
      </c>
      <c r="CD246" s="26">
        <f t="shared" si="294"/>
        <v>320.64000000000033</v>
      </c>
      <c r="CE246" s="22">
        <v>0</v>
      </c>
      <c r="CF246" s="22">
        <f t="shared" si="295"/>
        <v>103663.45429316955</v>
      </c>
      <c r="CG246" s="22">
        <f t="shared" si="296"/>
        <v>103342.81429316965</v>
      </c>
      <c r="CH246" s="32">
        <f t="shared" si="297"/>
        <v>5.1609586089535989E-2</v>
      </c>
      <c r="CI246" s="32">
        <f t="shared" si="298"/>
        <v>5.1650997791306552E-2</v>
      </c>
      <c r="CJ246" s="42"/>
      <c r="CK246" s="22">
        <v>2006372.6597397709</v>
      </c>
      <c r="CL246" s="22">
        <v>7818.24</v>
      </c>
      <c r="CM246" s="22">
        <f t="shared" si="299"/>
        <v>1998554.4197397709</v>
      </c>
      <c r="CN246" s="26">
        <f t="shared" si="300"/>
        <v>320.64000000000033</v>
      </c>
      <c r="CO246" s="22">
        <v>0</v>
      </c>
      <c r="CP246" s="22">
        <f t="shared" si="301"/>
        <v>101427.59480694239</v>
      </c>
      <c r="CQ246" s="22">
        <f t="shared" si="302"/>
        <v>101106.95480694249</v>
      </c>
      <c r="CR246" s="32">
        <f t="shared" si="303"/>
        <v>5.0552719762488027E-2</v>
      </c>
      <c r="CS246" s="32">
        <f t="shared" si="304"/>
        <v>5.0590043387513807E-2</v>
      </c>
      <c r="CT246" s="42"/>
      <c r="CU246" s="22">
        <v>2010844.3787122255</v>
      </c>
      <c r="CV246" s="22">
        <v>7818.24</v>
      </c>
      <c r="CW246" s="22">
        <f t="shared" si="305"/>
        <v>2003026.1387122255</v>
      </c>
      <c r="CX246" s="26">
        <f t="shared" si="306"/>
        <v>320.64000000000033</v>
      </c>
      <c r="CY246" s="22">
        <v>0</v>
      </c>
      <c r="CZ246" s="22">
        <f t="shared" si="307"/>
        <v>105899.31377939694</v>
      </c>
      <c r="DA246" s="22">
        <f t="shared" si="308"/>
        <v>105578.67377939704</v>
      </c>
      <c r="DB246" s="32">
        <f t="shared" si="309"/>
        <v>5.2664102155541459E-2</v>
      </c>
      <c r="DC246" s="32">
        <f t="shared" si="310"/>
        <v>5.270958363392856E-2</v>
      </c>
      <c r="DD246" s="42"/>
      <c r="DE246" s="22">
        <v>2010844.3787122255</v>
      </c>
      <c r="DF246" s="22">
        <v>7818.24</v>
      </c>
      <c r="DG246" s="22">
        <f t="shared" si="311"/>
        <v>2003026.1387122255</v>
      </c>
      <c r="DH246" s="26">
        <f t="shared" si="312"/>
        <v>320.64000000000033</v>
      </c>
      <c r="DI246" s="22">
        <v>0</v>
      </c>
      <c r="DJ246" s="22">
        <f t="shared" si="313"/>
        <v>105899.31377939694</v>
      </c>
      <c r="DK246" s="22">
        <f t="shared" si="314"/>
        <v>105578.67377939704</v>
      </c>
      <c r="DL246" s="32">
        <f t="shared" si="315"/>
        <v>5.2664102155541459E-2</v>
      </c>
      <c r="DM246" s="32">
        <f t="shared" si="316"/>
        <v>5.270958363392856E-2</v>
      </c>
      <c r="DN246" s="42"/>
      <c r="DO246" s="22">
        <v>2010844.3787122255</v>
      </c>
      <c r="DP246" s="22">
        <v>7818.24</v>
      </c>
      <c r="DQ246" s="22">
        <f t="shared" si="317"/>
        <v>2003026.1387122255</v>
      </c>
      <c r="DR246" s="26">
        <f t="shared" si="318"/>
        <v>320.64000000000033</v>
      </c>
      <c r="DS246" s="22">
        <v>0</v>
      </c>
      <c r="DT246" s="22">
        <f t="shared" si="319"/>
        <v>105899.31377939694</v>
      </c>
      <c r="DU246" s="22">
        <f t="shared" si="320"/>
        <v>105578.67377939704</v>
      </c>
      <c r="DV246" s="32">
        <f t="shared" si="321"/>
        <v>5.2664102155541459E-2</v>
      </c>
      <c r="DW246" s="32">
        <f t="shared" si="322"/>
        <v>5.270958363392856E-2</v>
      </c>
      <c r="DX246" s="42"/>
      <c r="DY246" s="22">
        <v>2010844.3787122255</v>
      </c>
      <c r="DZ246" s="22">
        <v>7818.24</v>
      </c>
      <c r="EA246" s="22">
        <f t="shared" si="323"/>
        <v>2003026.1387122255</v>
      </c>
      <c r="EB246" s="26">
        <f t="shared" si="324"/>
        <v>320.64000000000033</v>
      </c>
      <c r="EC246" s="22">
        <v>0</v>
      </c>
      <c r="ED246" s="22">
        <f t="shared" si="325"/>
        <v>105899.31377939694</v>
      </c>
      <c r="EE246" s="22">
        <f t="shared" si="326"/>
        <v>105578.67377939704</v>
      </c>
      <c r="EF246" s="32">
        <f t="shared" si="327"/>
        <v>5.2664102155541459E-2</v>
      </c>
      <c r="EG246" s="32">
        <f t="shared" si="328"/>
        <v>5.270958363392856E-2</v>
      </c>
      <c r="EH246" s="42"/>
      <c r="EI246" s="45">
        <v>0</v>
      </c>
    </row>
    <row r="247" spans="1:139" x14ac:dyDescent="0.3">
      <c r="A247" s="20">
        <v>8912921</v>
      </c>
      <c r="B247" s="20" t="s">
        <v>280</v>
      </c>
      <c r="C247" s="21">
        <v>535</v>
      </c>
      <c r="D247" s="22">
        <v>2296520.6000120002</v>
      </c>
      <c r="E247" s="22">
        <v>14745.600011999999</v>
      </c>
      <c r="F247" s="22">
        <f t="shared" si="250"/>
        <v>2281775</v>
      </c>
      <c r="G247" s="11"/>
      <c r="H247" s="34">
        <v>535</v>
      </c>
      <c r="I247" s="22">
        <v>2371686.0208000001</v>
      </c>
      <c r="J247" s="22">
        <v>15011.0208</v>
      </c>
      <c r="K247" s="22">
        <f t="shared" si="251"/>
        <v>2356675</v>
      </c>
      <c r="L247" s="26">
        <f t="shared" si="252"/>
        <v>265.42078800000127</v>
      </c>
      <c r="M247" s="22">
        <v>0</v>
      </c>
      <c r="N247" s="22">
        <f t="shared" si="253"/>
        <v>75165.420787999872</v>
      </c>
      <c r="O247" s="22">
        <f t="shared" si="254"/>
        <v>74900</v>
      </c>
      <c r="P247" s="32">
        <f t="shared" si="255"/>
        <v>3.1692821110715835E-2</v>
      </c>
      <c r="Q247" s="32">
        <f t="shared" si="256"/>
        <v>3.1782065834279227E-2</v>
      </c>
      <c r="R247" s="11"/>
      <c r="S247" s="22">
        <v>2371686.0208000001</v>
      </c>
      <c r="T247" s="22">
        <v>15011.0208</v>
      </c>
      <c r="U247" s="22">
        <f t="shared" si="257"/>
        <v>2356675</v>
      </c>
      <c r="V247" s="26">
        <f t="shared" si="258"/>
        <v>265.42078800000127</v>
      </c>
      <c r="W247" s="22">
        <v>0</v>
      </c>
      <c r="X247" s="22">
        <f t="shared" si="259"/>
        <v>75165.420787999872</v>
      </c>
      <c r="Y247" s="22">
        <f t="shared" si="260"/>
        <v>74900</v>
      </c>
      <c r="Z247" s="32">
        <f t="shared" si="261"/>
        <v>3.1692821110715835E-2</v>
      </c>
      <c r="AA247" s="32">
        <f t="shared" si="262"/>
        <v>3.1782065834279227E-2</v>
      </c>
      <c r="AB247" s="42"/>
      <c r="AC247" s="22">
        <v>2371686.0208000001</v>
      </c>
      <c r="AD247" s="22">
        <v>15011.0208</v>
      </c>
      <c r="AE247" s="22">
        <f t="shared" si="263"/>
        <v>2356675</v>
      </c>
      <c r="AF247" s="26">
        <f t="shared" si="264"/>
        <v>265.42078800000127</v>
      </c>
      <c r="AG247" s="22">
        <v>0</v>
      </c>
      <c r="AH247" s="22">
        <f t="shared" si="265"/>
        <v>75165.420787999872</v>
      </c>
      <c r="AI247" s="22">
        <f t="shared" si="266"/>
        <v>74900</v>
      </c>
      <c r="AJ247" s="32">
        <f t="shared" si="267"/>
        <v>3.1692821110715835E-2</v>
      </c>
      <c r="AK247" s="32">
        <f t="shared" si="268"/>
        <v>3.1782065834279227E-2</v>
      </c>
      <c r="AL247" s="11"/>
      <c r="AM247" s="22">
        <v>2371686.0208000001</v>
      </c>
      <c r="AN247" s="22">
        <v>15011.0208</v>
      </c>
      <c r="AO247" s="22">
        <f t="shared" si="269"/>
        <v>2356675</v>
      </c>
      <c r="AP247" s="26">
        <f t="shared" si="270"/>
        <v>265.42078800000127</v>
      </c>
      <c r="AQ247" s="22">
        <v>0</v>
      </c>
      <c r="AR247" s="22">
        <f t="shared" si="271"/>
        <v>75165.420787999872</v>
      </c>
      <c r="AS247" s="22">
        <f t="shared" si="272"/>
        <v>74900</v>
      </c>
      <c r="AT247" s="32">
        <f t="shared" si="273"/>
        <v>3.1692821110715835E-2</v>
      </c>
      <c r="AU247" s="32">
        <f t="shared" si="274"/>
        <v>3.1782065834279227E-2</v>
      </c>
      <c r="AV247" s="42"/>
      <c r="AW247" s="22">
        <v>2373497.4591744998</v>
      </c>
      <c r="AX247" s="22">
        <v>15011.0208</v>
      </c>
      <c r="AY247" s="22">
        <f t="shared" si="275"/>
        <v>2358486.4383744998</v>
      </c>
      <c r="AZ247" s="26">
        <f t="shared" si="276"/>
        <v>265.42078800000127</v>
      </c>
      <c r="BA247" s="22">
        <v>1811.4383744999038</v>
      </c>
      <c r="BB247" s="22">
        <f t="shared" si="277"/>
        <v>76976.859162499662</v>
      </c>
      <c r="BC247" s="22">
        <f t="shared" si="278"/>
        <v>76711.43837449979</v>
      </c>
      <c r="BD247" s="32">
        <f t="shared" si="279"/>
        <v>3.2431827076516921E-2</v>
      </c>
      <c r="BE247" s="32">
        <f t="shared" si="280"/>
        <v>3.2525706794977516E-2</v>
      </c>
      <c r="BF247" s="11"/>
      <c r="BG247" s="22">
        <v>2373497.4591744998</v>
      </c>
      <c r="BH247" s="22">
        <v>15011.0208</v>
      </c>
      <c r="BI247" s="22">
        <f t="shared" si="281"/>
        <v>2358486.4383744998</v>
      </c>
      <c r="BJ247" s="26">
        <f t="shared" si="282"/>
        <v>265.42078800000127</v>
      </c>
      <c r="BK247" s="22">
        <v>1811.4383744999038</v>
      </c>
      <c r="BL247" s="22">
        <f t="shared" si="283"/>
        <v>76976.859162499662</v>
      </c>
      <c r="BM247" s="22">
        <f t="shared" si="284"/>
        <v>76711.43837449979</v>
      </c>
      <c r="BN247" s="32">
        <f t="shared" si="285"/>
        <v>3.2431827076516921E-2</v>
      </c>
      <c r="BO247" s="32">
        <f t="shared" si="286"/>
        <v>3.2525706794977516E-2</v>
      </c>
      <c r="BP247" s="42"/>
      <c r="BQ247" s="22">
        <v>2373497.4591744998</v>
      </c>
      <c r="BR247" s="22">
        <v>15011.0208</v>
      </c>
      <c r="BS247" s="22">
        <f t="shared" si="287"/>
        <v>2358486.4383744998</v>
      </c>
      <c r="BT247" s="26">
        <f t="shared" si="288"/>
        <v>265.42078800000127</v>
      </c>
      <c r="BU247" s="22">
        <v>1811.4383744999038</v>
      </c>
      <c r="BV247" s="22">
        <f t="shared" si="289"/>
        <v>76976.859162499662</v>
      </c>
      <c r="BW247" s="22">
        <f t="shared" si="290"/>
        <v>76711.43837449979</v>
      </c>
      <c r="BX247" s="32">
        <f t="shared" si="291"/>
        <v>3.2431827076516921E-2</v>
      </c>
      <c r="BY247" s="32">
        <f t="shared" si="292"/>
        <v>3.2525706794977516E-2</v>
      </c>
      <c r="BZ247" s="42"/>
      <c r="CA247" s="22">
        <v>2373497.4591744998</v>
      </c>
      <c r="CB247" s="22">
        <v>15011.0208</v>
      </c>
      <c r="CC247" s="22">
        <f t="shared" si="293"/>
        <v>2358486.4383744998</v>
      </c>
      <c r="CD247" s="26">
        <f t="shared" si="294"/>
        <v>265.42078800000127</v>
      </c>
      <c r="CE247" s="22">
        <v>1811.4383744999038</v>
      </c>
      <c r="CF247" s="22">
        <f t="shared" si="295"/>
        <v>76976.859162499662</v>
      </c>
      <c r="CG247" s="22">
        <f t="shared" si="296"/>
        <v>76711.43837449979</v>
      </c>
      <c r="CH247" s="32">
        <f t="shared" si="297"/>
        <v>3.2431827076516921E-2</v>
      </c>
      <c r="CI247" s="32">
        <f t="shared" si="298"/>
        <v>3.2525706794977516E-2</v>
      </c>
      <c r="CJ247" s="42"/>
      <c r="CK247" s="22">
        <v>2373497.4591744998</v>
      </c>
      <c r="CL247" s="22">
        <v>15011.0208</v>
      </c>
      <c r="CM247" s="22">
        <f t="shared" si="299"/>
        <v>2358486.4383744998</v>
      </c>
      <c r="CN247" s="26">
        <f t="shared" si="300"/>
        <v>265.42078800000127</v>
      </c>
      <c r="CO247" s="22">
        <v>1811.4383744999038</v>
      </c>
      <c r="CP247" s="22">
        <f t="shared" si="301"/>
        <v>76976.859162499662</v>
      </c>
      <c r="CQ247" s="22">
        <f t="shared" si="302"/>
        <v>76711.43837449979</v>
      </c>
      <c r="CR247" s="32">
        <f t="shared" si="303"/>
        <v>3.2431827076516921E-2</v>
      </c>
      <c r="CS247" s="32">
        <f t="shared" si="304"/>
        <v>3.2525706794977516E-2</v>
      </c>
      <c r="CT247" s="42"/>
      <c r="CU247" s="22">
        <v>2371686.0208000001</v>
      </c>
      <c r="CV247" s="22">
        <v>15011.0208</v>
      </c>
      <c r="CW247" s="22">
        <f t="shared" si="305"/>
        <v>2356675</v>
      </c>
      <c r="CX247" s="26">
        <f t="shared" si="306"/>
        <v>265.42078800000127</v>
      </c>
      <c r="CY247" s="22">
        <v>0</v>
      </c>
      <c r="CZ247" s="22">
        <f t="shared" si="307"/>
        <v>75165.420787999872</v>
      </c>
      <c r="DA247" s="22">
        <f t="shared" si="308"/>
        <v>74900</v>
      </c>
      <c r="DB247" s="32">
        <f t="shared" si="309"/>
        <v>3.1692821110715835E-2</v>
      </c>
      <c r="DC247" s="32">
        <f t="shared" si="310"/>
        <v>3.1782065834279227E-2</v>
      </c>
      <c r="DD247" s="42"/>
      <c r="DE247" s="22">
        <v>2371686.0208000001</v>
      </c>
      <c r="DF247" s="22">
        <v>15011.0208</v>
      </c>
      <c r="DG247" s="22">
        <f t="shared" si="311"/>
        <v>2356675</v>
      </c>
      <c r="DH247" s="26">
        <f t="shared" si="312"/>
        <v>265.42078800000127</v>
      </c>
      <c r="DI247" s="22">
        <v>0</v>
      </c>
      <c r="DJ247" s="22">
        <f t="shared" si="313"/>
        <v>75165.420787999872</v>
      </c>
      <c r="DK247" s="22">
        <f t="shared" si="314"/>
        <v>74900</v>
      </c>
      <c r="DL247" s="32">
        <f t="shared" si="315"/>
        <v>3.1692821110715835E-2</v>
      </c>
      <c r="DM247" s="32">
        <f t="shared" si="316"/>
        <v>3.1782065834279227E-2</v>
      </c>
      <c r="DN247" s="42"/>
      <c r="DO247" s="22">
        <v>2373497.4591744998</v>
      </c>
      <c r="DP247" s="22">
        <v>15011.0208</v>
      </c>
      <c r="DQ247" s="22">
        <f t="shared" si="317"/>
        <v>2358486.4383744998</v>
      </c>
      <c r="DR247" s="26">
        <f t="shared" si="318"/>
        <v>265.42078800000127</v>
      </c>
      <c r="DS247" s="22">
        <v>1811.4383744999038</v>
      </c>
      <c r="DT247" s="22">
        <f t="shared" si="319"/>
        <v>76976.859162499662</v>
      </c>
      <c r="DU247" s="22">
        <f t="shared" si="320"/>
        <v>76711.43837449979</v>
      </c>
      <c r="DV247" s="32">
        <f t="shared" si="321"/>
        <v>3.2431827076516921E-2</v>
      </c>
      <c r="DW247" s="32">
        <f t="shared" si="322"/>
        <v>3.2525706794977516E-2</v>
      </c>
      <c r="DX247" s="42"/>
      <c r="DY247" s="22">
        <v>2373497.4591744998</v>
      </c>
      <c r="DZ247" s="22">
        <v>15011.0208</v>
      </c>
      <c r="EA247" s="22">
        <f t="shared" si="323"/>
        <v>2358486.4383744998</v>
      </c>
      <c r="EB247" s="26">
        <f t="shared" si="324"/>
        <v>265.42078800000127</v>
      </c>
      <c r="EC247" s="22">
        <v>1811.4383744999038</v>
      </c>
      <c r="ED247" s="22">
        <f t="shared" si="325"/>
        <v>76976.859162499662</v>
      </c>
      <c r="EE247" s="22">
        <f t="shared" si="326"/>
        <v>76711.43837449979</v>
      </c>
      <c r="EF247" s="32">
        <f t="shared" si="327"/>
        <v>3.2431827076516921E-2</v>
      </c>
      <c r="EG247" s="32">
        <f t="shared" si="328"/>
        <v>3.2525706794977516E-2</v>
      </c>
      <c r="EH247" s="42"/>
      <c r="EI247" s="45">
        <v>0</v>
      </c>
    </row>
    <row r="248" spans="1:139" x14ac:dyDescent="0.3">
      <c r="A248" s="20">
        <v>8912924</v>
      </c>
      <c r="B248" s="20" t="s">
        <v>35</v>
      </c>
      <c r="C248" s="21">
        <v>139</v>
      </c>
      <c r="D248" s="22">
        <v>723636.23227300297</v>
      </c>
      <c r="E248" s="22">
        <v>2531.4123</v>
      </c>
      <c r="F248" s="22">
        <f t="shared" si="250"/>
        <v>721104.819973003</v>
      </c>
      <c r="G248" s="11"/>
      <c r="H248" s="34">
        <v>139</v>
      </c>
      <c r="I248" s="22">
        <v>764369.31027502741</v>
      </c>
      <c r="J248" s="22">
        <v>2525.2914999999998</v>
      </c>
      <c r="K248" s="22">
        <f t="shared" si="251"/>
        <v>761844.01877502736</v>
      </c>
      <c r="L248" s="26">
        <f t="shared" si="252"/>
        <v>-6.1208000000001448</v>
      </c>
      <c r="M248" s="22">
        <v>0</v>
      </c>
      <c r="N248" s="22">
        <f t="shared" si="253"/>
        <v>40733.078002024442</v>
      </c>
      <c r="O248" s="22">
        <f t="shared" si="254"/>
        <v>40739.198802024359</v>
      </c>
      <c r="P248" s="32">
        <f t="shared" si="255"/>
        <v>5.3289787350787654E-2</v>
      </c>
      <c r="Q248" s="32">
        <f t="shared" si="256"/>
        <v>5.3474461698247773E-2</v>
      </c>
      <c r="R248" s="11"/>
      <c r="S248" s="22">
        <v>764369.31027502741</v>
      </c>
      <c r="T248" s="22">
        <v>2525.2914999999998</v>
      </c>
      <c r="U248" s="22">
        <f t="shared" si="257"/>
        <v>761844.01877502736</v>
      </c>
      <c r="V248" s="26">
        <f t="shared" si="258"/>
        <v>-6.1208000000001448</v>
      </c>
      <c r="W248" s="22">
        <v>0</v>
      </c>
      <c r="X248" s="22">
        <f t="shared" si="259"/>
        <v>40733.078002024442</v>
      </c>
      <c r="Y248" s="22">
        <f t="shared" si="260"/>
        <v>40739.198802024359</v>
      </c>
      <c r="Z248" s="32">
        <f t="shared" si="261"/>
        <v>5.3289787350787654E-2</v>
      </c>
      <c r="AA248" s="32">
        <f t="shared" si="262"/>
        <v>5.3474461698247773E-2</v>
      </c>
      <c r="AB248" s="42"/>
      <c r="AC248" s="22">
        <v>764369.31027502741</v>
      </c>
      <c r="AD248" s="22">
        <v>2525.2914999999998</v>
      </c>
      <c r="AE248" s="22">
        <f t="shared" si="263"/>
        <v>761844.01877502736</v>
      </c>
      <c r="AF248" s="26">
        <f t="shared" si="264"/>
        <v>-6.1208000000001448</v>
      </c>
      <c r="AG248" s="22">
        <v>0</v>
      </c>
      <c r="AH248" s="22">
        <f t="shared" si="265"/>
        <v>40733.078002024442</v>
      </c>
      <c r="AI248" s="22">
        <f t="shared" si="266"/>
        <v>40739.198802024359</v>
      </c>
      <c r="AJ248" s="32">
        <f t="shared" si="267"/>
        <v>5.3289787350787654E-2</v>
      </c>
      <c r="AK248" s="32">
        <f t="shared" si="268"/>
        <v>5.3474461698247773E-2</v>
      </c>
      <c r="AL248" s="11"/>
      <c r="AM248" s="22">
        <v>764369.31027502741</v>
      </c>
      <c r="AN248" s="22">
        <v>2525.2914999999998</v>
      </c>
      <c r="AO248" s="22">
        <f t="shared" si="269"/>
        <v>761844.01877502736</v>
      </c>
      <c r="AP248" s="26">
        <f t="shared" si="270"/>
        <v>-6.1208000000001448</v>
      </c>
      <c r="AQ248" s="22">
        <v>0</v>
      </c>
      <c r="AR248" s="22">
        <f t="shared" si="271"/>
        <v>40733.078002024442</v>
      </c>
      <c r="AS248" s="22">
        <f t="shared" si="272"/>
        <v>40739.198802024359</v>
      </c>
      <c r="AT248" s="32">
        <f t="shared" si="273"/>
        <v>5.3289787350787654E-2</v>
      </c>
      <c r="AU248" s="32">
        <f t="shared" si="274"/>
        <v>5.3474461698247773E-2</v>
      </c>
      <c r="AV248" s="42"/>
      <c r="AW248" s="22">
        <v>764369.31027502741</v>
      </c>
      <c r="AX248" s="22">
        <v>2525.2914999999998</v>
      </c>
      <c r="AY248" s="22">
        <f t="shared" si="275"/>
        <v>761844.01877502736</v>
      </c>
      <c r="AZ248" s="26">
        <f t="shared" si="276"/>
        <v>-6.1208000000001448</v>
      </c>
      <c r="BA248" s="22">
        <v>0</v>
      </c>
      <c r="BB248" s="22">
        <f t="shared" si="277"/>
        <v>40733.078002024442</v>
      </c>
      <c r="BC248" s="22">
        <f t="shared" si="278"/>
        <v>40739.198802024359</v>
      </c>
      <c r="BD248" s="32">
        <f t="shared" si="279"/>
        <v>5.3289787350787654E-2</v>
      </c>
      <c r="BE248" s="32">
        <f t="shared" si="280"/>
        <v>5.3474461698247773E-2</v>
      </c>
      <c r="BF248" s="11"/>
      <c r="BG248" s="22">
        <v>764369.31027502741</v>
      </c>
      <c r="BH248" s="22">
        <v>2525.2914999999998</v>
      </c>
      <c r="BI248" s="22">
        <f t="shared" si="281"/>
        <v>761844.01877502736</v>
      </c>
      <c r="BJ248" s="26">
        <f t="shared" si="282"/>
        <v>-6.1208000000001448</v>
      </c>
      <c r="BK248" s="22">
        <v>0</v>
      </c>
      <c r="BL248" s="22">
        <f t="shared" si="283"/>
        <v>40733.078002024442</v>
      </c>
      <c r="BM248" s="22">
        <f t="shared" si="284"/>
        <v>40739.198802024359</v>
      </c>
      <c r="BN248" s="32">
        <f t="shared" si="285"/>
        <v>5.3289787350787654E-2</v>
      </c>
      <c r="BO248" s="32">
        <f t="shared" si="286"/>
        <v>5.3474461698247773E-2</v>
      </c>
      <c r="BP248" s="42"/>
      <c r="BQ248" s="22">
        <v>760359.20337089174</v>
      </c>
      <c r="BR248" s="22">
        <v>2525.2914999999998</v>
      </c>
      <c r="BS248" s="22">
        <f t="shared" si="287"/>
        <v>757833.91187089169</v>
      </c>
      <c r="BT248" s="26">
        <f t="shared" si="288"/>
        <v>-6.1208000000001448</v>
      </c>
      <c r="BU248" s="22">
        <v>0</v>
      </c>
      <c r="BV248" s="22">
        <f t="shared" si="289"/>
        <v>36722.971097888774</v>
      </c>
      <c r="BW248" s="22">
        <f t="shared" si="290"/>
        <v>36729.091897888691</v>
      </c>
      <c r="BX248" s="32">
        <f t="shared" si="291"/>
        <v>4.8296871971938063E-2</v>
      </c>
      <c r="BY248" s="32">
        <f t="shared" si="292"/>
        <v>4.8465885892087182E-2</v>
      </c>
      <c r="BZ248" s="42"/>
      <c r="CA248" s="22">
        <v>763593.78393751814</v>
      </c>
      <c r="CB248" s="22">
        <v>2525.2914999999998</v>
      </c>
      <c r="CC248" s="22">
        <f t="shared" si="293"/>
        <v>761068.49243751809</v>
      </c>
      <c r="CD248" s="26">
        <f t="shared" si="294"/>
        <v>-6.1208000000001448</v>
      </c>
      <c r="CE248" s="22">
        <v>0</v>
      </c>
      <c r="CF248" s="22">
        <f t="shared" si="295"/>
        <v>39957.551664515166</v>
      </c>
      <c r="CG248" s="22">
        <f t="shared" si="296"/>
        <v>39963.672464515083</v>
      </c>
      <c r="CH248" s="32">
        <f t="shared" si="297"/>
        <v>5.2328283054468572E-2</v>
      </c>
      <c r="CI248" s="32">
        <f t="shared" si="298"/>
        <v>5.2509955229549862E-2</v>
      </c>
      <c r="CJ248" s="42"/>
      <c r="CK248" s="22">
        <v>762818.25760000898</v>
      </c>
      <c r="CL248" s="22">
        <v>2525.2914999999998</v>
      </c>
      <c r="CM248" s="22">
        <f t="shared" si="299"/>
        <v>760292.96610000893</v>
      </c>
      <c r="CN248" s="26">
        <f t="shared" si="300"/>
        <v>-6.1208000000001448</v>
      </c>
      <c r="CO248" s="22">
        <v>0</v>
      </c>
      <c r="CP248" s="22">
        <f t="shared" si="301"/>
        <v>39182.025327006006</v>
      </c>
      <c r="CQ248" s="22">
        <f t="shared" si="302"/>
        <v>39188.146127005923</v>
      </c>
      <c r="CR248" s="32">
        <f t="shared" si="303"/>
        <v>5.1364823713424379E-2</v>
      </c>
      <c r="CS248" s="32">
        <f t="shared" si="304"/>
        <v>5.1543481097852367E-2</v>
      </c>
      <c r="CT248" s="42"/>
      <c r="CU248" s="22">
        <v>764369.31027502741</v>
      </c>
      <c r="CV248" s="22">
        <v>2525.2914999999998</v>
      </c>
      <c r="CW248" s="22">
        <f t="shared" si="305"/>
        <v>761844.01877502736</v>
      </c>
      <c r="CX248" s="26">
        <f t="shared" si="306"/>
        <v>-6.1208000000001448</v>
      </c>
      <c r="CY248" s="22">
        <v>0</v>
      </c>
      <c r="CZ248" s="22">
        <f t="shared" si="307"/>
        <v>40733.078002024442</v>
      </c>
      <c r="DA248" s="22">
        <f t="shared" si="308"/>
        <v>40739.198802024359</v>
      </c>
      <c r="DB248" s="32">
        <f t="shared" si="309"/>
        <v>5.3289787350787654E-2</v>
      </c>
      <c r="DC248" s="32">
        <f t="shared" si="310"/>
        <v>5.3474461698247773E-2</v>
      </c>
      <c r="DD248" s="42"/>
      <c r="DE248" s="22">
        <v>764369.31027502741</v>
      </c>
      <c r="DF248" s="22">
        <v>2525.2914999999998</v>
      </c>
      <c r="DG248" s="22">
        <f t="shared" si="311"/>
        <v>761844.01877502736</v>
      </c>
      <c r="DH248" s="26">
        <f t="shared" si="312"/>
        <v>-6.1208000000001448</v>
      </c>
      <c r="DI248" s="22">
        <v>0</v>
      </c>
      <c r="DJ248" s="22">
        <f t="shared" si="313"/>
        <v>40733.078002024442</v>
      </c>
      <c r="DK248" s="22">
        <f t="shared" si="314"/>
        <v>40739.198802024359</v>
      </c>
      <c r="DL248" s="32">
        <f t="shared" si="315"/>
        <v>5.3289787350787654E-2</v>
      </c>
      <c r="DM248" s="32">
        <f t="shared" si="316"/>
        <v>5.3474461698247773E-2</v>
      </c>
      <c r="DN248" s="42"/>
      <c r="DO248" s="22">
        <v>764369.31027502741</v>
      </c>
      <c r="DP248" s="22">
        <v>2525.2914999999998</v>
      </c>
      <c r="DQ248" s="22">
        <f t="shared" si="317"/>
        <v>761844.01877502736</v>
      </c>
      <c r="DR248" s="26">
        <f t="shared" si="318"/>
        <v>-6.1208000000001448</v>
      </c>
      <c r="DS248" s="22">
        <v>0</v>
      </c>
      <c r="DT248" s="22">
        <f t="shared" si="319"/>
        <v>40733.078002024442</v>
      </c>
      <c r="DU248" s="22">
        <f t="shared" si="320"/>
        <v>40739.198802024359</v>
      </c>
      <c r="DV248" s="32">
        <f t="shared" si="321"/>
        <v>5.3289787350787654E-2</v>
      </c>
      <c r="DW248" s="32">
        <f t="shared" si="322"/>
        <v>5.3474461698247773E-2</v>
      </c>
      <c r="DX248" s="42"/>
      <c r="DY248" s="22">
        <v>764369.31027502741</v>
      </c>
      <c r="DZ248" s="22">
        <v>2525.2914999999998</v>
      </c>
      <c r="EA248" s="22">
        <f t="shared" si="323"/>
        <v>761844.01877502736</v>
      </c>
      <c r="EB248" s="26">
        <f t="shared" si="324"/>
        <v>-6.1208000000001448</v>
      </c>
      <c r="EC248" s="22">
        <v>0</v>
      </c>
      <c r="ED248" s="22">
        <f t="shared" si="325"/>
        <v>40733.078002024442</v>
      </c>
      <c r="EE248" s="22">
        <f t="shared" si="326"/>
        <v>40739.198802024359</v>
      </c>
      <c r="EF248" s="32">
        <f t="shared" si="327"/>
        <v>5.3289787350787654E-2</v>
      </c>
      <c r="EG248" s="32">
        <f t="shared" si="328"/>
        <v>5.3474461698247773E-2</v>
      </c>
      <c r="EH248" s="42"/>
      <c r="EI248" s="45">
        <v>0</v>
      </c>
    </row>
    <row r="249" spans="1:139" x14ac:dyDescent="0.3">
      <c r="A249" s="20">
        <v>8912931</v>
      </c>
      <c r="B249" s="20" t="s">
        <v>105</v>
      </c>
      <c r="C249" s="21">
        <v>309</v>
      </c>
      <c r="D249" s="22">
        <v>1325676.0935634717</v>
      </c>
      <c r="E249" s="22">
        <v>4473.5680000000002</v>
      </c>
      <c r="F249" s="22">
        <f t="shared" si="250"/>
        <v>1321202.5255634717</v>
      </c>
      <c r="G249" s="11"/>
      <c r="H249" s="34">
        <v>309</v>
      </c>
      <c r="I249" s="22">
        <v>1395388.4618593385</v>
      </c>
      <c r="J249" s="22">
        <v>4664.8832000000002</v>
      </c>
      <c r="K249" s="22">
        <f t="shared" si="251"/>
        <v>1390723.5786593384</v>
      </c>
      <c r="L249" s="26">
        <f t="shared" si="252"/>
        <v>191.3152</v>
      </c>
      <c r="M249" s="22">
        <v>0</v>
      </c>
      <c r="N249" s="22">
        <f t="shared" si="253"/>
        <v>69712.368295866763</v>
      </c>
      <c r="O249" s="22">
        <f t="shared" si="254"/>
        <v>69521.053095866693</v>
      </c>
      <c r="P249" s="32">
        <f t="shared" si="255"/>
        <v>4.9959111889871774E-2</v>
      </c>
      <c r="Q249" s="32">
        <f t="shared" si="256"/>
        <v>4.9989123764540754E-2</v>
      </c>
      <c r="R249" s="11"/>
      <c r="S249" s="22">
        <v>1395388.4618593385</v>
      </c>
      <c r="T249" s="22">
        <v>4664.8832000000002</v>
      </c>
      <c r="U249" s="22">
        <f t="shared" si="257"/>
        <v>1390723.5786593384</v>
      </c>
      <c r="V249" s="26">
        <f t="shared" si="258"/>
        <v>191.3152</v>
      </c>
      <c r="W249" s="22">
        <v>0</v>
      </c>
      <c r="X249" s="22">
        <f t="shared" si="259"/>
        <v>69712.368295866763</v>
      </c>
      <c r="Y249" s="22">
        <f t="shared" si="260"/>
        <v>69521.053095866693</v>
      </c>
      <c r="Z249" s="32">
        <f t="shared" si="261"/>
        <v>4.9959111889871774E-2</v>
      </c>
      <c r="AA249" s="32">
        <f t="shared" si="262"/>
        <v>4.9989123764540754E-2</v>
      </c>
      <c r="AB249" s="42"/>
      <c r="AC249" s="22">
        <v>1395388.4618593385</v>
      </c>
      <c r="AD249" s="22">
        <v>4664.8832000000002</v>
      </c>
      <c r="AE249" s="22">
        <f t="shared" si="263"/>
        <v>1390723.5786593384</v>
      </c>
      <c r="AF249" s="26">
        <f t="shared" si="264"/>
        <v>191.3152</v>
      </c>
      <c r="AG249" s="22">
        <v>0</v>
      </c>
      <c r="AH249" s="22">
        <f t="shared" si="265"/>
        <v>69712.368295866763</v>
      </c>
      <c r="AI249" s="22">
        <f t="shared" si="266"/>
        <v>69521.053095866693</v>
      </c>
      <c r="AJ249" s="32">
        <f t="shared" si="267"/>
        <v>4.9959111889871774E-2</v>
      </c>
      <c r="AK249" s="32">
        <f t="shared" si="268"/>
        <v>4.9989123764540754E-2</v>
      </c>
      <c r="AL249" s="11"/>
      <c r="AM249" s="22">
        <v>1395388.4618593385</v>
      </c>
      <c r="AN249" s="22">
        <v>4664.8832000000002</v>
      </c>
      <c r="AO249" s="22">
        <f t="shared" si="269"/>
        <v>1390723.5786593384</v>
      </c>
      <c r="AP249" s="26">
        <f t="shared" si="270"/>
        <v>191.3152</v>
      </c>
      <c r="AQ249" s="22">
        <v>0</v>
      </c>
      <c r="AR249" s="22">
        <f t="shared" si="271"/>
        <v>69712.368295866763</v>
      </c>
      <c r="AS249" s="22">
        <f t="shared" si="272"/>
        <v>69521.053095866693</v>
      </c>
      <c r="AT249" s="32">
        <f t="shared" si="273"/>
        <v>4.9959111889871774E-2</v>
      </c>
      <c r="AU249" s="32">
        <f t="shared" si="274"/>
        <v>4.9989123764540754E-2</v>
      </c>
      <c r="AV249" s="42"/>
      <c r="AW249" s="22">
        <v>1395388.4618593385</v>
      </c>
      <c r="AX249" s="22">
        <v>4664.8832000000002</v>
      </c>
      <c r="AY249" s="22">
        <f t="shared" si="275"/>
        <v>1390723.5786593384</v>
      </c>
      <c r="AZ249" s="26">
        <f t="shared" si="276"/>
        <v>191.3152</v>
      </c>
      <c r="BA249" s="22">
        <v>0</v>
      </c>
      <c r="BB249" s="22">
        <f t="shared" si="277"/>
        <v>69712.368295866763</v>
      </c>
      <c r="BC249" s="22">
        <f t="shared" si="278"/>
        <v>69521.053095866693</v>
      </c>
      <c r="BD249" s="32">
        <f t="shared" si="279"/>
        <v>4.9959111889871774E-2</v>
      </c>
      <c r="BE249" s="32">
        <f t="shared" si="280"/>
        <v>4.9989123764540754E-2</v>
      </c>
      <c r="BF249" s="11"/>
      <c r="BG249" s="22">
        <v>1395388.4618593385</v>
      </c>
      <c r="BH249" s="22">
        <v>4664.8832000000002</v>
      </c>
      <c r="BI249" s="22">
        <f t="shared" si="281"/>
        <v>1390723.5786593384</v>
      </c>
      <c r="BJ249" s="26">
        <f t="shared" si="282"/>
        <v>191.3152</v>
      </c>
      <c r="BK249" s="22">
        <v>0</v>
      </c>
      <c r="BL249" s="22">
        <f t="shared" si="283"/>
        <v>69712.368295866763</v>
      </c>
      <c r="BM249" s="22">
        <f t="shared" si="284"/>
        <v>69521.053095866693</v>
      </c>
      <c r="BN249" s="32">
        <f t="shared" si="285"/>
        <v>4.9959111889871774E-2</v>
      </c>
      <c r="BO249" s="32">
        <f t="shared" si="286"/>
        <v>4.9989123764540754E-2</v>
      </c>
      <c r="BP249" s="42"/>
      <c r="BQ249" s="22">
        <v>1390120.5543253296</v>
      </c>
      <c r="BR249" s="22">
        <v>4664.8832000000002</v>
      </c>
      <c r="BS249" s="22">
        <f t="shared" si="287"/>
        <v>1385455.6711253296</v>
      </c>
      <c r="BT249" s="26">
        <f t="shared" si="288"/>
        <v>191.3152</v>
      </c>
      <c r="BU249" s="22">
        <v>0</v>
      </c>
      <c r="BV249" s="22">
        <f t="shared" si="289"/>
        <v>64444.460761857918</v>
      </c>
      <c r="BW249" s="22">
        <f t="shared" si="290"/>
        <v>64253.145561857847</v>
      </c>
      <c r="BX249" s="32">
        <f t="shared" si="291"/>
        <v>4.6358900716445342E-2</v>
      </c>
      <c r="BY249" s="32">
        <f t="shared" si="292"/>
        <v>4.6376904653808622E-2</v>
      </c>
      <c r="BZ249" s="42"/>
      <c r="CA249" s="22">
        <v>1394248.1152596606</v>
      </c>
      <c r="CB249" s="22">
        <v>4664.8832000000002</v>
      </c>
      <c r="CC249" s="22">
        <f t="shared" si="293"/>
        <v>1389583.2320596606</v>
      </c>
      <c r="CD249" s="26">
        <f t="shared" si="294"/>
        <v>191.3152</v>
      </c>
      <c r="CE249" s="22">
        <v>0</v>
      </c>
      <c r="CF249" s="22">
        <f t="shared" si="295"/>
        <v>68572.021696188953</v>
      </c>
      <c r="CG249" s="22">
        <f t="shared" si="296"/>
        <v>68380.706496188883</v>
      </c>
      <c r="CH249" s="32">
        <f t="shared" si="297"/>
        <v>4.918207953497452E-2</v>
      </c>
      <c r="CI249" s="32">
        <f t="shared" si="298"/>
        <v>4.9209507511711985E-2</v>
      </c>
      <c r="CJ249" s="42"/>
      <c r="CK249" s="22">
        <v>1393107.7686599831</v>
      </c>
      <c r="CL249" s="22">
        <v>4664.8832000000002</v>
      </c>
      <c r="CM249" s="22">
        <f t="shared" si="299"/>
        <v>1388442.885459983</v>
      </c>
      <c r="CN249" s="26">
        <f t="shared" si="300"/>
        <v>191.3152</v>
      </c>
      <c r="CO249" s="22">
        <v>0</v>
      </c>
      <c r="CP249" s="22">
        <f t="shared" si="301"/>
        <v>67431.675096511375</v>
      </c>
      <c r="CQ249" s="22">
        <f t="shared" si="302"/>
        <v>67240.359896511305</v>
      </c>
      <c r="CR249" s="32">
        <f t="shared" si="303"/>
        <v>4.8403775080066672E-2</v>
      </c>
      <c r="CS249" s="32">
        <f t="shared" si="304"/>
        <v>4.8428610640498165E-2</v>
      </c>
      <c r="CT249" s="42"/>
      <c r="CU249" s="22">
        <v>1395388.4618593385</v>
      </c>
      <c r="CV249" s="22">
        <v>4664.8832000000002</v>
      </c>
      <c r="CW249" s="22">
        <f t="shared" si="305"/>
        <v>1390723.5786593384</v>
      </c>
      <c r="CX249" s="26">
        <f t="shared" si="306"/>
        <v>191.3152</v>
      </c>
      <c r="CY249" s="22">
        <v>0</v>
      </c>
      <c r="CZ249" s="22">
        <f t="shared" si="307"/>
        <v>69712.368295866763</v>
      </c>
      <c r="DA249" s="22">
        <f t="shared" si="308"/>
        <v>69521.053095866693</v>
      </c>
      <c r="DB249" s="32">
        <f t="shared" si="309"/>
        <v>4.9959111889871774E-2</v>
      </c>
      <c r="DC249" s="32">
        <f t="shared" si="310"/>
        <v>4.9989123764540754E-2</v>
      </c>
      <c r="DD249" s="42"/>
      <c r="DE249" s="22">
        <v>1395388.4618593385</v>
      </c>
      <c r="DF249" s="22">
        <v>4664.8832000000002</v>
      </c>
      <c r="DG249" s="22">
        <f t="shared" si="311"/>
        <v>1390723.5786593384</v>
      </c>
      <c r="DH249" s="26">
        <f t="shared" si="312"/>
        <v>191.3152</v>
      </c>
      <c r="DI249" s="22">
        <v>0</v>
      </c>
      <c r="DJ249" s="22">
        <f t="shared" si="313"/>
        <v>69712.368295866763</v>
      </c>
      <c r="DK249" s="22">
        <f t="shared" si="314"/>
        <v>69521.053095866693</v>
      </c>
      <c r="DL249" s="32">
        <f t="shared" si="315"/>
        <v>4.9959111889871774E-2</v>
      </c>
      <c r="DM249" s="32">
        <f t="shared" si="316"/>
        <v>4.9989123764540754E-2</v>
      </c>
      <c r="DN249" s="42"/>
      <c r="DO249" s="22">
        <v>1395388.4618593385</v>
      </c>
      <c r="DP249" s="22">
        <v>4664.8832000000002</v>
      </c>
      <c r="DQ249" s="22">
        <f t="shared" si="317"/>
        <v>1390723.5786593384</v>
      </c>
      <c r="DR249" s="26">
        <f t="shared" si="318"/>
        <v>191.3152</v>
      </c>
      <c r="DS249" s="22">
        <v>0</v>
      </c>
      <c r="DT249" s="22">
        <f t="shared" si="319"/>
        <v>69712.368295866763</v>
      </c>
      <c r="DU249" s="22">
        <f t="shared" si="320"/>
        <v>69521.053095866693</v>
      </c>
      <c r="DV249" s="32">
        <f t="shared" si="321"/>
        <v>4.9959111889871774E-2</v>
      </c>
      <c r="DW249" s="32">
        <f t="shared" si="322"/>
        <v>4.9989123764540754E-2</v>
      </c>
      <c r="DX249" s="42"/>
      <c r="DY249" s="22">
        <v>1395388.4618593385</v>
      </c>
      <c r="DZ249" s="22">
        <v>4664.8832000000002</v>
      </c>
      <c r="EA249" s="22">
        <f t="shared" si="323"/>
        <v>1390723.5786593384</v>
      </c>
      <c r="EB249" s="26">
        <f t="shared" si="324"/>
        <v>191.3152</v>
      </c>
      <c r="EC249" s="22">
        <v>0</v>
      </c>
      <c r="ED249" s="22">
        <f t="shared" si="325"/>
        <v>69712.368295866763</v>
      </c>
      <c r="EE249" s="22">
        <f t="shared" si="326"/>
        <v>69521.053095866693</v>
      </c>
      <c r="EF249" s="32">
        <f t="shared" si="327"/>
        <v>4.9959111889871774E-2</v>
      </c>
      <c r="EG249" s="32">
        <f t="shared" si="328"/>
        <v>4.9989123764540754E-2</v>
      </c>
      <c r="EH249" s="42"/>
      <c r="EI249" s="45">
        <v>0</v>
      </c>
    </row>
    <row r="250" spans="1:139" x14ac:dyDescent="0.3">
      <c r="A250" s="20">
        <v>8912933</v>
      </c>
      <c r="B250" s="20" t="s">
        <v>69</v>
      </c>
      <c r="C250" s="21">
        <v>511</v>
      </c>
      <c r="D250" s="22">
        <v>2465897.7139004171</v>
      </c>
      <c r="E250" s="22">
        <v>11996.16</v>
      </c>
      <c r="F250" s="22">
        <f t="shared" si="250"/>
        <v>2453901.5539004169</v>
      </c>
      <c r="G250" s="11"/>
      <c r="H250" s="34">
        <v>511</v>
      </c>
      <c r="I250" s="22">
        <v>2601020.3061448759</v>
      </c>
      <c r="J250" s="22">
        <v>12509.183999999999</v>
      </c>
      <c r="K250" s="22">
        <f t="shared" si="251"/>
        <v>2588511.122144876</v>
      </c>
      <c r="L250" s="26">
        <f t="shared" si="252"/>
        <v>513.02399999999943</v>
      </c>
      <c r="M250" s="22">
        <v>0</v>
      </c>
      <c r="N250" s="22">
        <f t="shared" si="253"/>
        <v>135122.59224445885</v>
      </c>
      <c r="O250" s="22">
        <f t="shared" si="254"/>
        <v>134609.56824445911</v>
      </c>
      <c r="P250" s="32">
        <f t="shared" si="255"/>
        <v>5.1949841346964315E-2</v>
      </c>
      <c r="Q250" s="32">
        <f t="shared" si="256"/>
        <v>5.200270035267214E-2</v>
      </c>
      <c r="R250" s="11"/>
      <c r="S250" s="22">
        <v>2601020.3061448759</v>
      </c>
      <c r="T250" s="22">
        <v>12509.183999999999</v>
      </c>
      <c r="U250" s="22">
        <f t="shared" si="257"/>
        <v>2588511.122144876</v>
      </c>
      <c r="V250" s="26">
        <f t="shared" si="258"/>
        <v>513.02399999999943</v>
      </c>
      <c r="W250" s="22">
        <v>0</v>
      </c>
      <c r="X250" s="22">
        <f t="shared" si="259"/>
        <v>135122.59224445885</v>
      </c>
      <c r="Y250" s="22">
        <f t="shared" si="260"/>
        <v>134609.56824445911</v>
      </c>
      <c r="Z250" s="32">
        <f t="shared" si="261"/>
        <v>5.1949841346964315E-2</v>
      </c>
      <c r="AA250" s="32">
        <f t="shared" si="262"/>
        <v>5.200270035267214E-2</v>
      </c>
      <c r="AB250" s="42"/>
      <c r="AC250" s="22">
        <v>2601020.3061448759</v>
      </c>
      <c r="AD250" s="22">
        <v>12509.183999999999</v>
      </c>
      <c r="AE250" s="22">
        <f t="shared" si="263"/>
        <v>2588511.122144876</v>
      </c>
      <c r="AF250" s="26">
        <f t="shared" si="264"/>
        <v>513.02399999999943</v>
      </c>
      <c r="AG250" s="22">
        <v>0</v>
      </c>
      <c r="AH250" s="22">
        <f t="shared" si="265"/>
        <v>135122.59224445885</v>
      </c>
      <c r="AI250" s="22">
        <f t="shared" si="266"/>
        <v>134609.56824445911</v>
      </c>
      <c r="AJ250" s="32">
        <f t="shared" si="267"/>
        <v>5.1949841346964315E-2</v>
      </c>
      <c r="AK250" s="32">
        <f t="shared" si="268"/>
        <v>5.200270035267214E-2</v>
      </c>
      <c r="AL250" s="11"/>
      <c r="AM250" s="22">
        <v>2601020.3061448759</v>
      </c>
      <c r="AN250" s="22">
        <v>12509.183999999999</v>
      </c>
      <c r="AO250" s="22">
        <f t="shared" si="269"/>
        <v>2588511.122144876</v>
      </c>
      <c r="AP250" s="26">
        <f t="shared" si="270"/>
        <v>513.02399999999943</v>
      </c>
      <c r="AQ250" s="22">
        <v>0</v>
      </c>
      <c r="AR250" s="22">
        <f t="shared" si="271"/>
        <v>135122.59224445885</v>
      </c>
      <c r="AS250" s="22">
        <f t="shared" si="272"/>
        <v>134609.56824445911</v>
      </c>
      <c r="AT250" s="32">
        <f t="shared" si="273"/>
        <v>5.1949841346964315E-2</v>
      </c>
      <c r="AU250" s="32">
        <f t="shared" si="274"/>
        <v>5.200270035267214E-2</v>
      </c>
      <c r="AV250" s="42"/>
      <c r="AW250" s="22">
        <v>2601020.3061448759</v>
      </c>
      <c r="AX250" s="22">
        <v>12509.183999999999</v>
      </c>
      <c r="AY250" s="22">
        <f t="shared" si="275"/>
        <v>2588511.122144876</v>
      </c>
      <c r="AZ250" s="26">
        <f t="shared" si="276"/>
        <v>513.02399999999943</v>
      </c>
      <c r="BA250" s="22">
        <v>0</v>
      </c>
      <c r="BB250" s="22">
        <f t="shared" si="277"/>
        <v>135122.59224445885</v>
      </c>
      <c r="BC250" s="22">
        <f t="shared" si="278"/>
        <v>134609.56824445911</v>
      </c>
      <c r="BD250" s="32">
        <f t="shared" si="279"/>
        <v>5.1949841346964315E-2</v>
      </c>
      <c r="BE250" s="32">
        <f t="shared" si="280"/>
        <v>5.200270035267214E-2</v>
      </c>
      <c r="BF250" s="11"/>
      <c r="BG250" s="22">
        <v>2601020.3061448759</v>
      </c>
      <c r="BH250" s="22">
        <v>12509.183999999999</v>
      </c>
      <c r="BI250" s="22">
        <f t="shared" si="281"/>
        <v>2588511.122144876</v>
      </c>
      <c r="BJ250" s="26">
        <f t="shared" si="282"/>
        <v>513.02399999999943</v>
      </c>
      <c r="BK250" s="22">
        <v>0</v>
      </c>
      <c r="BL250" s="22">
        <f t="shared" si="283"/>
        <v>135122.59224445885</v>
      </c>
      <c r="BM250" s="22">
        <f t="shared" si="284"/>
        <v>134609.56824445911</v>
      </c>
      <c r="BN250" s="32">
        <f t="shared" si="285"/>
        <v>5.1949841346964315E-2</v>
      </c>
      <c r="BO250" s="32">
        <f t="shared" si="286"/>
        <v>5.200270035267214E-2</v>
      </c>
      <c r="BP250" s="42"/>
      <c r="BQ250" s="22">
        <v>2582996.0756283579</v>
      </c>
      <c r="BR250" s="22">
        <v>12509.183999999999</v>
      </c>
      <c r="BS250" s="22">
        <f t="shared" si="287"/>
        <v>2570486.891628358</v>
      </c>
      <c r="BT250" s="26">
        <f t="shared" si="288"/>
        <v>513.02399999999943</v>
      </c>
      <c r="BU250" s="22">
        <v>0</v>
      </c>
      <c r="BV250" s="22">
        <f t="shared" si="289"/>
        <v>117098.36172794085</v>
      </c>
      <c r="BW250" s="22">
        <f t="shared" si="290"/>
        <v>116585.33772794111</v>
      </c>
      <c r="BX250" s="32">
        <f t="shared" si="291"/>
        <v>4.5334316545353123E-2</v>
      </c>
      <c r="BY250" s="32">
        <f t="shared" si="292"/>
        <v>4.5355351979284496E-2</v>
      </c>
      <c r="BZ250" s="42"/>
      <c r="CA250" s="22">
        <v>2597770.6972945929</v>
      </c>
      <c r="CB250" s="22">
        <v>12509.183999999999</v>
      </c>
      <c r="CC250" s="22">
        <f t="shared" si="293"/>
        <v>2585261.513294593</v>
      </c>
      <c r="CD250" s="26">
        <f t="shared" si="294"/>
        <v>513.02399999999943</v>
      </c>
      <c r="CE250" s="22">
        <v>0</v>
      </c>
      <c r="CF250" s="22">
        <f t="shared" si="295"/>
        <v>131872.98339417577</v>
      </c>
      <c r="CG250" s="22">
        <f t="shared" si="296"/>
        <v>131359.95939417602</v>
      </c>
      <c r="CH250" s="32">
        <f t="shared" si="297"/>
        <v>5.0763904424479339E-2</v>
      </c>
      <c r="CI250" s="32">
        <f t="shared" si="298"/>
        <v>5.0811091535097413E-2</v>
      </c>
      <c r="CJ250" s="42"/>
      <c r="CK250" s="22">
        <v>2594521.0884443098</v>
      </c>
      <c r="CL250" s="22">
        <v>12509.183999999999</v>
      </c>
      <c r="CM250" s="22">
        <f t="shared" si="299"/>
        <v>2582011.9044443099</v>
      </c>
      <c r="CN250" s="26">
        <f t="shared" si="300"/>
        <v>513.02399999999943</v>
      </c>
      <c r="CO250" s="22">
        <v>0</v>
      </c>
      <c r="CP250" s="22">
        <f t="shared" si="301"/>
        <v>128623.37454389269</v>
      </c>
      <c r="CQ250" s="22">
        <f t="shared" si="302"/>
        <v>128110.35054389294</v>
      </c>
      <c r="CR250" s="32">
        <f t="shared" si="303"/>
        <v>4.957499675634397E-2</v>
      </c>
      <c r="CS250" s="32">
        <f t="shared" si="304"/>
        <v>4.9616483302568015E-2</v>
      </c>
      <c r="CT250" s="42"/>
      <c r="CU250" s="22">
        <v>2601020.3061448759</v>
      </c>
      <c r="CV250" s="22">
        <v>12509.183999999999</v>
      </c>
      <c r="CW250" s="22">
        <f t="shared" si="305"/>
        <v>2588511.122144876</v>
      </c>
      <c r="CX250" s="26">
        <f t="shared" si="306"/>
        <v>513.02399999999943</v>
      </c>
      <c r="CY250" s="22">
        <v>0</v>
      </c>
      <c r="CZ250" s="22">
        <f t="shared" si="307"/>
        <v>135122.59224445885</v>
      </c>
      <c r="DA250" s="22">
        <f t="shared" si="308"/>
        <v>134609.56824445911</v>
      </c>
      <c r="DB250" s="32">
        <f t="shared" si="309"/>
        <v>5.1949841346964315E-2</v>
      </c>
      <c r="DC250" s="32">
        <f t="shared" si="310"/>
        <v>5.200270035267214E-2</v>
      </c>
      <c r="DD250" s="42"/>
      <c r="DE250" s="22">
        <v>2601020.3061448759</v>
      </c>
      <c r="DF250" s="22">
        <v>12509.183999999999</v>
      </c>
      <c r="DG250" s="22">
        <f t="shared" si="311"/>
        <v>2588511.122144876</v>
      </c>
      <c r="DH250" s="26">
        <f t="shared" si="312"/>
        <v>513.02399999999943</v>
      </c>
      <c r="DI250" s="22">
        <v>0</v>
      </c>
      <c r="DJ250" s="22">
        <f t="shared" si="313"/>
        <v>135122.59224445885</v>
      </c>
      <c r="DK250" s="22">
        <f t="shared" si="314"/>
        <v>134609.56824445911</v>
      </c>
      <c r="DL250" s="32">
        <f t="shared" si="315"/>
        <v>5.1949841346964315E-2</v>
      </c>
      <c r="DM250" s="32">
        <f t="shared" si="316"/>
        <v>5.200270035267214E-2</v>
      </c>
      <c r="DN250" s="42"/>
      <c r="DO250" s="22">
        <v>2601020.3061448759</v>
      </c>
      <c r="DP250" s="22">
        <v>12509.183999999999</v>
      </c>
      <c r="DQ250" s="22">
        <f t="shared" si="317"/>
        <v>2588511.122144876</v>
      </c>
      <c r="DR250" s="26">
        <f t="shared" si="318"/>
        <v>513.02399999999943</v>
      </c>
      <c r="DS250" s="22">
        <v>0</v>
      </c>
      <c r="DT250" s="22">
        <f t="shared" si="319"/>
        <v>135122.59224445885</v>
      </c>
      <c r="DU250" s="22">
        <f t="shared" si="320"/>
        <v>134609.56824445911</v>
      </c>
      <c r="DV250" s="32">
        <f t="shared" si="321"/>
        <v>5.1949841346964315E-2</v>
      </c>
      <c r="DW250" s="32">
        <f t="shared" si="322"/>
        <v>5.200270035267214E-2</v>
      </c>
      <c r="DX250" s="42"/>
      <c r="DY250" s="22">
        <v>2601020.3061448759</v>
      </c>
      <c r="DZ250" s="22">
        <v>12509.183999999999</v>
      </c>
      <c r="EA250" s="22">
        <f t="shared" si="323"/>
        <v>2588511.122144876</v>
      </c>
      <c r="EB250" s="26">
        <f t="shared" si="324"/>
        <v>513.02399999999943</v>
      </c>
      <c r="EC250" s="22">
        <v>0</v>
      </c>
      <c r="ED250" s="22">
        <f t="shared" si="325"/>
        <v>135122.59224445885</v>
      </c>
      <c r="EE250" s="22">
        <f t="shared" si="326"/>
        <v>134609.56824445911</v>
      </c>
      <c r="EF250" s="32">
        <f t="shared" si="327"/>
        <v>5.1949841346964315E-2</v>
      </c>
      <c r="EG250" s="32">
        <f t="shared" si="328"/>
        <v>5.200270035267214E-2</v>
      </c>
      <c r="EH250" s="42"/>
      <c r="EI250" s="45">
        <v>1712.3281454382368</v>
      </c>
    </row>
    <row r="251" spans="1:139" x14ac:dyDescent="0.3">
      <c r="A251" s="20">
        <v>8912934</v>
      </c>
      <c r="B251" s="20" t="s">
        <v>39</v>
      </c>
      <c r="C251" s="21">
        <v>288</v>
      </c>
      <c r="D251" s="22">
        <v>1271807.9515914046</v>
      </c>
      <c r="E251" s="22">
        <v>4323.616</v>
      </c>
      <c r="F251" s="22">
        <f t="shared" si="250"/>
        <v>1267484.3355914047</v>
      </c>
      <c r="G251" s="11"/>
      <c r="H251" s="34">
        <v>288</v>
      </c>
      <c r="I251" s="22">
        <v>1338748.9961712407</v>
      </c>
      <c r="J251" s="22">
        <v>4508.5183999999999</v>
      </c>
      <c r="K251" s="22">
        <f t="shared" si="251"/>
        <v>1334240.4777712408</v>
      </c>
      <c r="L251" s="26">
        <f t="shared" si="252"/>
        <v>184.90239999999994</v>
      </c>
      <c r="M251" s="22">
        <v>0</v>
      </c>
      <c r="N251" s="22">
        <f t="shared" si="253"/>
        <v>66941.044579836074</v>
      </c>
      <c r="O251" s="22">
        <f t="shared" si="254"/>
        <v>66756.142179836053</v>
      </c>
      <c r="P251" s="32">
        <f t="shared" si="255"/>
        <v>5.0002685171966009E-2</v>
      </c>
      <c r="Q251" s="32">
        <f t="shared" si="256"/>
        <v>5.0033066221576272E-2</v>
      </c>
      <c r="R251" s="11"/>
      <c r="S251" s="22">
        <v>1338748.9961712407</v>
      </c>
      <c r="T251" s="22">
        <v>4508.5183999999999</v>
      </c>
      <c r="U251" s="22">
        <f t="shared" si="257"/>
        <v>1334240.4777712408</v>
      </c>
      <c r="V251" s="26">
        <f t="shared" si="258"/>
        <v>184.90239999999994</v>
      </c>
      <c r="W251" s="22">
        <v>0</v>
      </c>
      <c r="X251" s="22">
        <f t="shared" si="259"/>
        <v>66941.044579836074</v>
      </c>
      <c r="Y251" s="22">
        <f t="shared" si="260"/>
        <v>66756.142179836053</v>
      </c>
      <c r="Z251" s="32">
        <f t="shared" si="261"/>
        <v>5.0002685171966009E-2</v>
      </c>
      <c r="AA251" s="32">
        <f t="shared" si="262"/>
        <v>5.0033066221576272E-2</v>
      </c>
      <c r="AB251" s="42"/>
      <c r="AC251" s="22">
        <v>1338748.9961712407</v>
      </c>
      <c r="AD251" s="22">
        <v>4508.5183999999999</v>
      </c>
      <c r="AE251" s="22">
        <f t="shared" si="263"/>
        <v>1334240.4777712408</v>
      </c>
      <c r="AF251" s="26">
        <f t="shared" si="264"/>
        <v>184.90239999999994</v>
      </c>
      <c r="AG251" s="22">
        <v>0</v>
      </c>
      <c r="AH251" s="22">
        <f t="shared" si="265"/>
        <v>66941.044579836074</v>
      </c>
      <c r="AI251" s="22">
        <f t="shared" si="266"/>
        <v>66756.142179836053</v>
      </c>
      <c r="AJ251" s="32">
        <f t="shared" si="267"/>
        <v>5.0002685171966009E-2</v>
      </c>
      <c r="AK251" s="32">
        <f t="shared" si="268"/>
        <v>5.0033066221576272E-2</v>
      </c>
      <c r="AL251" s="11"/>
      <c r="AM251" s="22">
        <v>1338748.9961712407</v>
      </c>
      <c r="AN251" s="22">
        <v>4508.5183999999999</v>
      </c>
      <c r="AO251" s="22">
        <f t="shared" si="269"/>
        <v>1334240.4777712408</v>
      </c>
      <c r="AP251" s="26">
        <f t="shared" si="270"/>
        <v>184.90239999999994</v>
      </c>
      <c r="AQ251" s="22">
        <v>0</v>
      </c>
      <c r="AR251" s="22">
        <f t="shared" si="271"/>
        <v>66941.044579836074</v>
      </c>
      <c r="AS251" s="22">
        <f t="shared" si="272"/>
        <v>66756.142179836053</v>
      </c>
      <c r="AT251" s="32">
        <f t="shared" si="273"/>
        <v>5.0002685171966009E-2</v>
      </c>
      <c r="AU251" s="32">
        <f t="shared" si="274"/>
        <v>5.0033066221576272E-2</v>
      </c>
      <c r="AV251" s="42"/>
      <c r="AW251" s="22">
        <v>1338748.9961712407</v>
      </c>
      <c r="AX251" s="22">
        <v>4508.5183999999999</v>
      </c>
      <c r="AY251" s="22">
        <f t="shared" si="275"/>
        <v>1334240.4777712408</v>
      </c>
      <c r="AZ251" s="26">
        <f t="shared" si="276"/>
        <v>184.90239999999994</v>
      </c>
      <c r="BA251" s="22">
        <v>0</v>
      </c>
      <c r="BB251" s="22">
        <f t="shared" si="277"/>
        <v>66941.044579836074</v>
      </c>
      <c r="BC251" s="22">
        <f t="shared" si="278"/>
        <v>66756.142179836053</v>
      </c>
      <c r="BD251" s="32">
        <f t="shared" si="279"/>
        <v>5.0002685171966009E-2</v>
      </c>
      <c r="BE251" s="32">
        <f t="shared" si="280"/>
        <v>5.0033066221576272E-2</v>
      </c>
      <c r="BF251" s="11"/>
      <c r="BG251" s="22">
        <v>1338748.9961712407</v>
      </c>
      <c r="BH251" s="22">
        <v>4508.5183999999999</v>
      </c>
      <c r="BI251" s="22">
        <f t="shared" si="281"/>
        <v>1334240.4777712408</v>
      </c>
      <c r="BJ251" s="26">
        <f t="shared" si="282"/>
        <v>184.90239999999994</v>
      </c>
      <c r="BK251" s="22">
        <v>0</v>
      </c>
      <c r="BL251" s="22">
        <f t="shared" si="283"/>
        <v>66941.044579836074</v>
      </c>
      <c r="BM251" s="22">
        <f t="shared" si="284"/>
        <v>66756.142179836053</v>
      </c>
      <c r="BN251" s="32">
        <f t="shared" si="285"/>
        <v>5.0002685171966009E-2</v>
      </c>
      <c r="BO251" s="32">
        <f t="shared" si="286"/>
        <v>5.0033066221576272E-2</v>
      </c>
      <c r="BP251" s="42"/>
      <c r="BQ251" s="22">
        <v>1333106.4974951495</v>
      </c>
      <c r="BR251" s="22">
        <v>4508.5183999999999</v>
      </c>
      <c r="BS251" s="22">
        <f t="shared" si="287"/>
        <v>1328597.9790951496</v>
      </c>
      <c r="BT251" s="26">
        <f t="shared" si="288"/>
        <v>184.90239999999994</v>
      </c>
      <c r="BU251" s="22">
        <v>0</v>
      </c>
      <c r="BV251" s="22">
        <f t="shared" si="289"/>
        <v>61298.545903744875</v>
      </c>
      <c r="BW251" s="22">
        <f t="shared" si="290"/>
        <v>61113.643503744854</v>
      </c>
      <c r="BX251" s="32">
        <f t="shared" si="291"/>
        <v>4.5981732156374786E-2</v>
      </c>
      <c r="BY251" s="32">
        <f t="shared" si="292"/>
        <v>4.5998597367554864E-2</v>
      </c>
      <c r="BZ251" s="42"/>
      <c r="CA251" s="22">
        <v>1337558.1034974831</v>
      </c>
      <c r="CB251" s="22">
        <v>4508.5183999999999</v>
      </c>
      <c r="CC251" s="22">
        <f t="shared" si="293"/>
        <v>1333049.5850974831</v>
      </c>
      <c r="CD251" s="26">
        <f t="shared" si="294"/>
        <v>184.90239999999994</v>
      </c>
      <c r="CE251" s="22">
        <v>0</v>
      </c>
      <c r="CF251" s="22">
        <f t="shared" si="295"/>
        <v>65750.151906078449</v>
      </c>
      <c r="CG251" s="22">
        <f t="shared" si="296"/>
        <v>65565.249506078428</v>
      </c>
      <c r="CH251" s="32">
        <f t="shared" si="297"/>
        <v>4.9156856613670218E-2</v>
      </c>
      <c r="CI251" s="32">
        <f t="shared" si="298"/>
        <v>4.9184404120484221E-2</v>
      </c>
      <c r="CJ251" s="42"/>
      <c r="CK251" s="22">
        <v>1336367.2108237254</v>
      </c>
      <c r="CL251" s="22">
        <v>4508.5183999999999</v>
      </c>
      <c r="CM251" s="22">
        <f t="shared" si="299"/>
        <v>1331858.6924237255</v>
      </c>
      <c r="CN251" s="26">
        <f t="shared" si="300"/>
        <v>184.90239999999994</v>
      </c>
      <c r="CO251" s="22">
        <v>0</v>
      </c>
      <c r="CP251" s="22">
        <f t="shared" si="301"/>
        <v>64559.259232320823</v>
      </c>
      <c r="CQ251" s="22">
        <f t="shared" si="302"/>
        <v>64374.356832320802</v>
      </c>
      <c r="CR251" s="32">
        <f t="shared" si="303"/>
        <v>4.8309520549016646E-2</v>
      </c>
      <c r="CS251" s="32">
        <f t="shared" si="304"/>
        <v>4.8334224342652977E-2</v>
      </c>
      <c r="CT251" s="42"/>
      <c r="CU251" s="22">
        <v>1338748.9961712407</v>
      </c>
      <c r="CV251" s="22">
        <v>4508.5183999999999</v>
      </c>
      <c r="CW251" s="22">
        <f t="shared" si="305"/>
        <v>1334240.4777712408</v>
      </c>
      <c r="CX251" s="26">
        <f t="shared" si="306"/>
        <v>184.90239999999994</v>
      </c>
      <c r="CY251" s="22">
        <v>0</v>
      </c>
      <c r="CZ251" s="22">
        <f t="shared" si="307"/>
        <v>66941.044579836074</v>
      </c>
      <c r="DA251" s="22">
        <f t="shared" si="308"/>
        <v>66756.142179836053</v>
      </c>
      <c r="DB251" s="32">
        <f t="shared" si="309"/>
        <v>5.0002685171966009E-2</v>
      </c>
      <c r="DC251" s="32">
        <f t="shared" si="310"/>
        <v>5.0033066221576272E-2</v>
      </c>
      <c r="DD251" s="42"/>
      <c r="DE251" s="22">
        <v>1338748.9961712407</v>
      </c>
      <c r="DF251" s="22">
        <v>4508.5183999999999</v>
      </c>
      <c r="DG251" s="22">
        <f t="shared" si="311"/>
        <v>1334240.4777712408</v>
      </c>
      <c r="DH251" s="26">
        <f t="shared" si="312"/>
        <v>184.90239999999994</v>
      </c>
      <c r="DI251" s="22">
        <v>0</v>
      </c>
      <c r="DJ251" s="22">
        <f t="shared" si="313"/>
        <v>66941.044579836074</v>
      </c>
      <c r="DK251" s="22">
        <f t="shared" si="314"/>
        <v>66756.142179836053</v>
      </c>
      <c r="DL251" s="32">
        <f t="shared" si="315"/>
        <v>5.0002685171966009E-2</v>
      </c>
      <c r="DM251" s="32">
        <f t="shared" si="316"/>
        <v>5.0033066221576272E-2</v>
      </c>
      <c r="DN251" s="42"/>
      <c r="DO251" s="22">
        <v>1338748.9961712407</v>
      </c>
      <c r="DP251" s="22">
        <v>4508.5183999999999</v>
      </c>
      <c r="DQ251" s="22">
        <f t="shared" si="317"/>
        <v>1334240.4777712408</v>
      </c>
      <c r="DR251" s="26">
        <f t="shared" si="318"/>
        <v>184.90239999999994</v>
      </c>
      <c r="DS251" s="22">
        <v>0</v>
      </c>
      <c r="DT251" s="22">
        <f t="shared" si="319"/>
        <v>66941.044579836074</v>
      </c>
      <c r="DU251" s="22">
        <f t="shared" si="320"/>
        <v>66756.142179836053</v>
      </c>
      <c r="DV251" s="32">
        <f t="shared" si="321"/>
        <v>5.0002685171966009E-2</v>
      </c>
      <c r="DW251" s="32">
        <f t="shared" si="322"/>
        <v>5.0033066221576272E-2</v>
      </c>
      <c r="DX251" s="42"/>
      <c r="DY251" s="22">
        <v>1338748.9961712407</v>
      </c>
      <c r="DZ251" s="22">
        <v>4508.5183999999999</v>
      </c>
      <c r="EA251" s="22">
        <f t="shared" si="323"/>
        <v>1334240.4777712408</v>
      </c>
      <c r="EB251" s="26">
        <f t="shared" si="324"/>
        <v>184.90239999999994</v>
      </c>
      <c r="EC251" s="22">
        <v>0</v>
      </c>
      <c r="ED251" s="22">
        <f t="shared" si="325"/>
        <v>66941.044579836074</v>
      </c>
      <c r="EE251" s="22">
        <f t="shared" si="326"/>
        <v>66756.142179836053</v>
      </c>
      <c r="EF251" s="32">
        <f t="shared" si="327"/>
        <v>5.0002685171966009E-2</v>
      </c>
      <c r="EG251" s="32">
        <f t="shared" si="328"/>
        <v>5.0033066221576272E-2</v>
      </c>
      <c r="EH251" s="42"/>
      <c r="EI251" s="45">
        <v>0</v>
      </c>
    </row>
    <row r="252" spans="1:139" x14ac:dyDescent="0.3">
      <c r="A252" s="20">
        <v>8912940</v>
      </c>
      <c r="B252" s="20" t="s">
        <v>70</v>
      </c>
      <c r="C252" s="21">
        <v>164</v>
      </c>
      <c r="D252" s="22">
        <v>803793.82210562809</v>
      </c>
      <c r="E252" s="22">
        <v>3609.4456</v>
      </c>
      <c r="F252" s="22">
        <f t="shared" si="250"/>
        <v>800184.37650562811</v>
      </c>
      <c r="G252" s="11"/>
      <c r="H252" s="34">
        <v>164</v>
      </c>
      <c r="I252" s="22">
        <v>845829.89840265387</v>
      </c>
      <c r="J252" s="22">
        <v>3752.7552000000001</v>
      </c>
      <c r="K252" s="22">
        <f t="shared" si="251"/>
        <v>842077.14320265385</v>
      </c>
      <c r="L252" s="26">
        <f t="shared" si="252"/>
        <v>143.30960000000005</v>
      </c>
      <c r="M252" s="22">
        <v>0</v>
      </c>
      <c r="N252" s="22">
        <f t="shared" si="253"/>
        <v>42036.076297025778</v>
      </c>
      <c r="O252" s="22">
        <f t="shared" si="254"/>
        <v>41892.766697025741</v>
      </c>
      <c r="P252" s="32">
        <f t="shared" si="255"/>
        <v>4.9698026017300556E-2</v>
      </c>
      <c r="Q252" s="32">
        <f t="shared" si="256"/>
        <v>4.9749321704298827E-2</v>
      </c>
      <c r="R252" s="11"/>
      <c r="S252" s="22">
        <v>845829.89840265387</v>
      </c>
      <c r="T252" s="22">
        <v>3752.7552000000001</v>
      </c>
      <c r="U252" s="22">
        <f t="shared" si="257"/>
        <v>842077.14320265385</v>
      </c>
      <c r="V252" s="26">
        <f t="shared" si="258"/>
        <v>143.30960000000005</v>
      </c>
      <c r="W252" s="22">
        <v>0</v>
      </c>
      <c r="X252" s="22">
        <f t="shared" si="259"/>
        <v>42036.076297025778</v>
      </c>
      <c r="Y252" s="22">
        <f t="shared" si="260"/>
        <v>41892.766697025741</v>
      </c>
      <c r="Z252" s="32">
        <f t="shared" si="261"/>
        <v>4.9698026017300556E-2</v>
      </c>
      <c r="AA252" s="32">
        <f t="shared" si="262"/>
        <v>4.9749321704298827E-2</v>
      </c>
      <c r="AB252" s="42"/>
      <c r="AC252" s="22">
        <v>845829.89840265387</v>
      </c>
      <c r="AD252" s="22">
        <v>3752.7552000000001</v>
      </c>
      <c r="AE252" s="22">
        <f t="shared" si="263"/>
        <v>842077.14320265385</v>
      </c>
      <c r="AF252" s="26">
        <f t="shared" si="264"/>
        <v>143.30960000000005</v>
      </c>
      <c r="AG252" s="22">
        <v>0</v>
      </c>
      <c r="AH252" s="22">
        <f t="shared" si="265"/>
        <v>42036.076297025778</v>
      </c>
      <c r="AI252" s="22">
        <f t="shared" si="266"/>
        <v>41892.766697025741</v>
      </c>
      <c r="AJ252" s="32">
        <f t="shared" si="267"/>
        <v>4.9698026017300556E-2</v>
      </c>
      <c r="AK252" s="32">
        <f t="shared" si="268"/>
        <v>4.9749321704298827E-2</v>
      </c>
      <c r="AL252" s="11"/>
      <c r="AM252" s="22">
        <v>845829.89840265387</v>
      </c>
      <c r="AN252" s="22">
        <v>3752.7552000000001</v>
      </c>
      <c r="AO252" s="22">
        <f t="shared" si="269"/>
        <v>842077.14320265385</v>
      </c>
      <c r="AP252" s="26">
        <f t="shared" si="270"/>
        <v>143.30960000000005</v>
      </c>
      <c r="AQ252" s="22">
        <v>0</v>
      </c>
      <c r="AR252" s="22">
        <f t="shared" si="271"/>
        <v>42036.076297025778</v>
      </c>
      <c r="AS252" s="22">
        <f t="shared" si="272"/>
        <v>41892.766697025741</v>
      </c>
      <c r="AT252" s="32">
        <f t="shared" si="273"/>
        <v>4.9698026017300556E-2</v>
      </c>
      <c r="AU252" s="32">
        <f t="shared" si="274"/>
        <v>4.9749321704298827E-2</v>
      </c>
      <c r="AV252" s="42"/>
      <c r="AW252" s="22">
        <v>845829.89840265387</v>
      </c>
      <c r="AX252" s="22">
        <v>3752.7552000000001</v>
      </c>
      <c r="AY252" s="22">
        <f t="shared" si="275"/>
        <v>842077.14320265385</v>
      </c>
      <c r="AZ252" s="26">
        <f t="shared" si="276"/>
        <v>143.30960000000005</v>
      </c>
      <c r="BA252" s="22">
        <v>0</v>
      </c>
      <c r="BB252" s="22">
        <f t="shared" si="277"/>
        <v>42036.076297025778</v>
      </c>
      <c r="BC252" s="22">
        <f t="shared" si="278"/>
        <v>41892.766697025741</v>
      </c>
      <c r="BD252" s="32">
        <f t="shared" si="279"/>
        <v>4.9698026017300556E-2</v>
      </c>
      <c r="BE252" s="32">
        <f t="shared" si="280"/>
        <v>4.9749321704298827E-2</v>
      </c>
      <c r="BF252" s="11"/>
      <c r="BG252" s="22">
        <v>845829.89840265387</v>
      </c>
      <c r="BH252" s="22">
        <v>3752.7552000000001</v>
      </c>
      <c r="BI252" s="22">
        <f t="shared" si="281"/>
        <v>842077.14320265385</v>
      </c>
      <c r="BJ252" s="26">
        <f t="shared" si="282"/>
        <v>143.30960000000005</v>
      </c>
      <c r="BK252" s="22">
        <v>0</v>
      </c>
      <c r="BL252" s="22">
        <f t="shared" si="283"/>
        <v>42036.076297025778</v>
      </c>
      <c r="BM252" s="22">
        <f t="shared" si="284"/>
        <v>41892.766697025741</v>
      </c>
      <c r="BN252" s="32">
        <f t="shared" si="285"/>
        <v>4.9698026017300556E-2</v>
      </c>
      <c r="BO252" s="32">
        <f t="shared" si="286"/>
        <v>4.9749321704298827E-2</v>
      </c>
      <c r="BP252" s="42"/>
      <c r="BQ252" s="22">
        <v>841941.25230406201</v>
      </c>
      <c r="BR252" s="22">
        <v>3752.7552000000001</v>
      </c>
      <c r="BS252" s="22">
        <f t="shared" si="287"/>
        <v>838188.497104062</v>
      </c>
      <c r="BT252" s="26">
        <f t="shared" si="288"/>
        <v>143.30960000000005</v>
      </c>
      <c r="BU252" s="22">
        <v>0</v>
      </c>
      <c r="BV252" s="22">
        <f t="shared" si="289"/>
        <v>38147.430198433925</v>
      </c>
      <c r="BW252" s="22">
        <f t="shared" si="290"/>
        <v>38004.120598433889</v>
      </c>
      <c r="BX252" s="32">
        <f t="shared" si="291"/>
        <v>4.5308897852480108E-2</v>
      </c>
      <c r="BY252" s="32">
        <f t="shared" si="292"/>
        <v>4.5340780420797921E-2</v>
      </c>
      <c r="BZ252" s="42"/>
      <c r="CA252" s="22">
        <v>844950.23604288581</v>
      </c>
      <c r="CB252" s="22">
        <v>3752.7552000000001</v>
      </c>
      <c r="CC252" s="22">
        <f t="shared" si="293"/>
        <v>841197.48084288579</v>
      </c>
      <c r="CD252" s="26">
        <f t="shared" si="294"/>
        <v>143.30960000000005</v>
      </c>
      <c r="CE252" s="22">
        <v>0</v>
      </c>
      <c r="CF252" s="22">
        <f t="shared" si="295"/>
        <v>41156.413937257719</v>
      </c>
      <c r="CG252" s="22">
        <f t="shared" si="296"/>
        <v>41013.104337257682</v>
      </c>
      <c r="CH252" s="32">
        <f t="shared" si="297"/>
        <v>4.8708683874690115E-2</v>
      </c>
      <c r="CI252" s="32">
        <f t="shared" si="298"/>
        <v>4.8755619543893861E-2</v>
      </c>
      <c r="CJ252" s="42"/>
      <c r="CK252" s="22">
        <v>844070.57368311798</v>
      </c>
      <c r="CL252" s="22">
        <v>3752.7552000000001</v>
      </c>
      <c r="CM252" s="22">
        <f t="shared" si="299"/>
        <v>840317.81848311797</v>
      </c>
      <c r="CN252" s="26">
        <f t="shared" si="300"/>
        <v>143.30960000000005</v>
      </c>
      <c r="CO252" s="22">
        <v>0</v>
      </c>
      <c r="CP252" s="22">
        <f t="shared" si="301"/>
        <v>40276.751577489893</v>
      </c>
      <c r="CQ252" s="22">
        <f t="shared" si="302"/>
        <v>40133.441977489856</v>
      </c>
      <c r="CR252" s="32">
        <f t="shared" si="303"/>
        <v>4.7717279612937487E-2</v>
      </c>
      <c r="CS252" s="32">
        <f t="shared" si="304"/>
        <v>4.7759836926861664E-2</v>
      </c>
      <c r="CT252" s="42"/>
      <c r="CU252" s="22">
        <v>845829.89840265387</v>
      </c>
      <c r="CV252" s="22">
        <v>3752.7552000000001</v>
      </c>
      <c r="CW252" s="22">
        <f t="shared" si="305"/>
        <v>842077.14320265385</v>
      </c>
      <c r="CX252" s="26">
        <f t="shared" si="306"/>
        <v>143.30960000000005</v>
      </c>
      <c r="CY252" s="22">
        <v>0</v>
      </c>
      <c r="CZ252" s="22">
        <f t="shared" si="307"/>
        <v>42036.076297025778</v>
      </c>
      <c r="DA252" s="22">
        <f t="shared" si="308"/>
        <v>41892.766697025741</v>
      </c>
      <c r="DB252" s="32">
        <f t="shared" si="309"/>
        <v>4.9698026017300556E-2</v>
      </c>
      <c r="DC252" s="32">
        <f t="shared" si="310"/>
        <v>4.9749321704298827E-2</v>
      </c>
      <c r="DD252" s="42"/>
      <c r="DE252" s="22">
        <v>845829.89840265387</v>
      </c>
      <c r="DF252" s="22">
        <v>3752.7552000000001</v>
      </c>
      <c r="DG252" s="22">
        <f t="shared" si="311"/>
        <v>842077.14320265385</v>
      </c>
      <c r="DH252" s="26">
        <f t="shared" si="312"/>
        <v>143.30960000000005</v>
      </c>
      <c r="DI252" s="22">
        <v>0</v>
      </c>
      <c r="DJ252" s="22">
        <f t="shared" si="313"/>
        <v>42036.076297025778</v>
      </c>
      <c r="DK252" s="22">
        <f t="shared" si="314"/>
        <v>41892.766697025741</v>
      </c>
      <c r="DL252" s="32">
        <f t="shared" si="315"/>
        <v>4.9698026017300556E-2</v>
      </c>
      <c r="DM252" s="32">
        <f t="shared" si="316"/>
        <v>4.9749321704298827E-2</v>
      </c>
      <c r="DN252" s="42"/>
      <c r="DO252" s="22">
        <v>845829.89840265387</v>
      </c>
      <c r="DP252" s="22">
        <v>3752.7552000000001</v>
      </c>
      <c r="DQ252" s="22">
        <f t="shared" si="317"/>
        <v>842077.14320265385</v>
      </c>
      <c r="DR252" s="26">
        <f t="shared" si="318"/>
        <v>143.30960000000005</v>
      </c>
      <c r="DS252" s="22">
        <v>0</v>
      </c>
      <c r="DT252" s="22">
        <f t="shared" si="319"/>
        <v>42036.076297025778</v>
      </c>
      <c r="DU252" s="22">
        <f t="shared" si="320"/>
        <v>41892.766697025741</v>
      </c>
      <c r="DV252" s="32">
        <f t="shared" si="321"/>
        <v>4.9698026017300556E-2</v>
      </c>
      <c r="DW252" s="32">
        <f t="shared" si="322"/>
        <v>4.9749321704298827E-2</v>
      </c>
      <c r="DX252" s="42"/>
      <c r="DY252" s="22">
        <v>845829.89840265387</v>
      </c>
      <c r="DZ252" s="22">
        <v>3752.7552000000001</v>
      </c>
      <c r="EA252" s="22">
        <f t="shared" si="323"/>
        <v>842077.14320265385</v>
      </c>
      <c r="EB252" s="26">
        <f t="shared" si="324"/>
        <v>143.30960000000005</v>
      </c>
      <c r="EC252" s="22">
        <v>0</v>
      </c>
      <c r="ED252" s="22">
        <f t="shared" si="325"/>
        <v>42036.076297025778</v>
      </c>
      <c r="EE252" s="22">
        <f t="shared" si="326"/>
        <v>41892.766697025741</v>
      </c>
      <c r="EF252" s="32">
        <f t="shared" si="327"/>
        <v>4.9698026017300556E-2</v>
      </c>
      <c r="EG252" s="32">
        <f t="shared" si="328"/>
        <v>4.9749321704298827E-2</v>
      </c>
      <c r="EH252" s="42"/>
      <c r="EI252" s="45">
        <v>2673.4295938488085</v>
      </c>
    </row>
    <row r="253" spans="1:139" x14ac:dyDescent="0.3">
      <c r="A253" s="20">
        <v>8913055</v>
      </c>
      <c r="B253" s="20" t="s">
        <v>120</v>
      </c>
      <c r="C253" s="21">
        <v>422</v>
      </c>
      <c r="D253" s="22">
        <v>1807457.8084</v>
      </c>
      <c r="E253" s="22">
        <v>7627.808399999999</v>
      </c>
      <c r="F253" s="22">
        <f t="shared" si="250"/>
        <v>1799830</v>
      </c>
      <c r="G253" s="11"/>
      <c r="H253" s="34">
        <v>422</v>
      </c>
      <c r="I253" s="22">
        <v>1866207.024</v>
      </c>
      <c r="J253" s="22">
        <v>7297.0240000000003</v>
      </c>
      <c r="K253" s="22">
        <f t="shared" si="251"/>
        <v>1858910</v>
      </c>
      <c r="L253" s="26">
        <f t="shared" si="252"/>
        <v>-330.78439999999864</v>
      </c>
      <c r="M253" s="22">
        <v>0</v>
      </c>
      <c r="N253" s="22">
        <f t="shared" si="253"/>
        <v>58749.215599999996</v>
      </c>
      <c r="O253" s="22">
        <f t="shared" si="254"/>
        <v>59080</v>
      </c>
      <c r="P253" s="32">
        <f t="shared" si="255"/>
        <v>3.1480545751069899E-2</v>
      </c>
      <c r="Q253" s="32">
        <f t="shared" si="256"/>
        <v>3.1782065834279227E-2</v>
      </c>
      <c r="R253" s="11"/>
      <c r="S253" s="22">
        <v>1866207.024</v>
      </c>
      <c r="T253" s="22">
        <v>7297.0240000000003</v>
      </c>
      <c r="U253" s="22">
        <f t="shared" si="257"/>
        <v>1858910</v>
      </c>
      <c r="V253" s="26">
        <f t="shared" si="258"/>
        <v>-330.78439999999864</v>
      </c>
      <c r="W253" s="22">
        <v>0</v>
      </c>
      <c r="X253" s="22">
        <f t="shared" si="259"/>
        <v>58749.215599999996</v>
      </c>
      <c r="Y253" s="22">
        <f t="shared" si="260"/>
        <v>59080</v>
      </c>
      <c r="Z253" s="32">
        <f t="shared" si="261"/>
        <v>3.1480545751069899E-2</v>
      </c>
      <c r="AA253" s="32">
        <f t="shared" si="262"/>
        <v>3.1782065834279227E-2</v>
      </c>
      <c r="AB253" s="42"/>
      <c r="AC253" s="22">
        <v>1866207.024</v>
      </c>
      <c r="AD253" s="22">
        <v>7297.0240000000003</v>
      </c>
      <c r="AE253" s="22">
        <f t="shared" si="263"/>
        <v>1858910</v>
      </c>
      <c r="AF253" s="26">
        <f t="shared" si="264"/>
        <v>-330.78439999999864</v>
      </c>
      <c r="AG253" s="22">
        <v>0</v>
      </c>
      <c r="AH253" s="22">
        <f t="shared" si="265"/>
        <v>58749.215599999996</v>
      </c>
      <c r="AI253" s="22">
        <f t="shared" si="266"/>
        <v>59080</v>
      </c>
      <c r="AJ253" s="32">
        <f t="shared" si="267"/>
        <v>3.1480545751069899E-2</v>
      </c>
      <c r="AK253" s="32">
        <f t="shared" si="268"/>
        <v>3.1782065834279227E-2</v>
      </c>
      <c r="AL253" s="11"/>
      <c r="AM253" s="22">
        <v>1866207.024</v>
      </c>
      <c r="AN253" s="22">
        <v>7297.0240000000003</v>
      </c>
      <c r="AO253" s="22">
        <f t="shared" si="269"/>
        <v>1858910</v>
      </c>
      <c r="AP253" s="26">
        <f t="shared" si="270"/>
        <v>-330.78439999999864</v>
      </c>
      <c r="AQ253" s="22">
        <v>0</v>
      </c>
      <c r="AR253" s="22">
        <f t="shared" si="271"/>
        <v>58749.215599999996</v>
      </c>
      <c r="AS253" s="22">
        <f t="shared" si="272"/>
        <v>59080</v>
      </c>
      <c r="AT253" s="32">
        <f t="shared" si="273"/>
        <v>3.1480545751069899E-2</v>
      </c>
      <c r="AU253" s="32">
        <f t="shared" si="274"/>
        <v>3.1782065834279227E-2</v>
      </c>
      <c r="AV253" s="42"/>
      <c r="AW253" s="22">
        <v>1866207.024</v>
      </c>
      <c r="AX253" s="22">
        <v>7297.0240000000003</v>
      </c>
      <c r="AY253" s="22">
        <f t="shared" si="275"/>
        <v>1858910</v>
      </c>
      <c r="AZ253" s="26">
        <f t="shared" si="276"/>
        <v>-330.78439999999864</v>
      </c>
      <c r="BA253" s="22">
        <v>0</v>
      </c>
      <c r="BB253" s="22">
        <f t="shared" si="277"/>
        <v>58749.215599999996</v>
      </c>
      <c r="BC253" s="22">
        <f t="shared" si="278"/>
        <v>59080</v>
      </c>
      <c r="BD253" s="32">
        <f t="shared" si="279"/>
        <v>3.1480545751069899E-2</v>
      </c>
      <c r="BE253" s="32">
        <f t="shared" si="280"/>
        <v>3.1782065834279227E-2</v>
      </c>
      <c r="BF253" s="11"/>
      <c r="BG253" s="22">
        <v>1866207.024</v>
      </c>
      <c r="BH253" s="22">
        <v>7297.0240000000003</v>
      </c>
      <c r="BI253" s="22">
        <f t="shared" si="281"/>
        <v>1858910</v>
      </c>
      <c r="BJ253" s="26">
        <f t="shared" si="282"/>
        <v>-330.78439999999864</v>
      </c>
      <c r="BK253" s="22">
        <v>0</v>
      </c>
      <c r="BL253" s="22">
        <f t="shared" si="283"/>
        <v>58749.215599999996</v>
      </c>
      <c r="BM253" s="22">
        <f t="shared" si="284"/>
        <v>59080</v>
      </c>
      <c r="BN253" s="32">
        <f t="shared" si="285"/>
        <v>3.1480545751069899E-2</v>
      </c>
      <c r="BO253" s="32">
        <f t="shared" si="286"/>
        <v>3.1782065834279227E-2</v>
      </c>
      <c r="BP253" s="42"/>
      <c r="BQ253" s="22">
        <v>1866207.024</v>
      </c>
      <c r="BR253" s="22">
        <v>7297.0240000000003</v>
      </c>
      <c r="BS253" s="22">
        <f t="shared" si="287"/>
        <v>1858910</v>
      </c>
      <c r="BT253" s="26">
        <f t="shared" si="288"/>
        <v>-330.78439999999864</v>
      </c>
      <c r="BU253" s="22">
        <v>0</v>
      </c>
      <c r="BV253" s="22">
        <f t="shared" si="289"/>
        <v>58749.215599999996</v>
      </c>
      <c r="BW253" s="22">
        <f t="shared" si="290"/>
        <v>59080</v>
      </c>
      <c r="BX253" s="32">
        <f t="shared" si="291"/>
        <v>3.1480545751069899E-2</v>
      </c>
      <c r="BY253" s="32">
        <f t="shared" si="292"/>
        <v>3.1782065834279227E-2</v>
      </c>
      <c r="BZ253" s="42"/>
      <c r="CA253" s="22">
        <v>1866207.024</v>
      </c>
      <c r="CB253" s="22">
        <v>7297.0240000000003</v>
      </c>
      <c r="CC253" s="22">
        <f t="shared" si="293"/>
        <v>1858910</v>
      </c>
      <c r="CD253" s="26">
        <f t="shared" si="294"/>
        <v>-330.78439999999864</v>
      </c>
      <c r="CE253" s="22">
        <v>0</v>
      </c>
      <c r="CF253" s="22">
        <f t="shared" si="295"/>
        <v>58749.215599999996</v>
      </c>
      <c r="CG253" s="22">
        <f t="shared" si="296"/>
        <v>59080</v>
      </c>
      <c r="CH253" s="32">
        <f t="shared" si="297"/>
        <v>3.1480545751069899E-2</v>
      </c>
      <c r="CI253" s="32">
        <f t="shared" si="298"/>
        <v>3.1782065834279227E-2</v>
      </c>
      <c r="CJ253" s="42"/>
      <c r="CK253" s="22">
        <v>1866207.024</v>
      </c>
      <c r="CL253" s="22">
        <v>7297.0240000000003</v>
      </c>
      <c r="CM253" s="22">
        <f t="shared" si="299"/>
        <v>1858910</v>
      </c>
      <c r="CN253" s="26">
        <f t="shared" si="300"/>
        <v>-330.78439999999864</v>
      </c>
      <c r="CO253" s="22">
        <v>0</v>
      </c>
      <c r="CP253" s="22">
        <f t="shared" si="301"/>
        <v>58749.215599999996</v>
      </c>
      <c r="CQ253" s="22">
        <f t="shared" si="302"/>
        <v>59080</v>
      </c>
      <c r="CR253" s="32">
        <f t="shared" si="303"/>
        <v>3.1480545751069899E-2</v>
      </c>
      <c r="CS253" s="32">
        <f t="shared" si="304"/>
        <v>3.1782065834279227E-2</v>
      </c>
      <c r="CT253" s="42"/>
      <c r="CU253" s="22">
        <v>1866207.024</v>
      </c>
      <c r="CV253" s="22">
        <v>7297.0240000000003</v>
      </c>
      <c r="CW253" s="22">
        <f t="shared" si="305"/>
        <v>1858910</v>
      </c>
      <c r="CX253" s="26">
        <f t="shared" si="306"/>
        <v>-330.78439999999864</v>
      </c>
      <c r="CY253" s="22">
        <v>0</v>
      </c>
      <c r="CZ253" s="22">
        <f t="shared" si="307"/>
        <v>58749.215599999996</v>
      </c>
      <c r="DA253" s="22">
        <f t="shared" si="308"/>
        <v>59080</v>
      </c>
      <c r="DB253" s="32">
        <f t="shared" si="309"/>
        <v>3.1480545751069899E-2</v>
      </c>
      <c r="DC253" s="32">
        <f t="shared" si="310"/>
        <v>3.1782065834279227E-2</v>
      </c>
      <c r="DD253" s="42"/>
      <c r="DE253" s="22">
        <v>1866207.024</v>
      </c>
      <c r="DF253" s="22">
        <v>7297.0240000000003</v>
      </c>
      <c r="DG253" s="22">
        <f t="shared" si="311"/>
        <v>1858910</v>
      </c>
      <c r="DH253" s="26">
        <f t="shared" si="312"/>
        <v>-330.78439999999864</v>
      </c>
      <c r="DI253" s="22">
        <v>0</v>
      </c>
      <c r="DJ253" s="22">
        <f t="shared" si="313"/>
        <v>58749.215599999996</v>
      </c>
      <c r="DK253" s="22">
        <f t="shared" si="314"/>
        <v>59080</v>
      </c>
      <c r="DL253" s="32">
        <f t="shared" si="315"/>
        <v>3.1480545751069899E-2</v>
      </c>
      <c r="DM253" s="32">
        <f t="shared" si="316"/>
        <v>3.1782065834279227E-2</v>
      </c>
      <c r="DN253" s="42"/>
      <c r="DO253" s="22">
        <v>1866207.024</v>
      </c>
      <c r="DP253" s="22">
        <v>7297.0240000000003</v>
      </c>
      <c r="DQ253" s="22">
        <f t="shared" si="317"/>
        <v>1858910</v>
      </c>
      <c r="DR253" s="26">
        <f t="shared" si="318"/>
        <v>-330.78439999999864</v>
      </c>
      <c r="DS253" s="22">
        <v>0</v>
      </c>
      <c r="DT253" s="22">
        <f t="shared" si="319"/>
        <v>58749.215599999996</v>
      </c>
      <c r="DU253" s="22">
        <f t="shared" si="320"/>
        <v>59080</v>
      </c>
      <c r="DV253" s="32">
        <f t="shared" si="321"/>
        <v>3.1480545751069899E-2</v>
      </c>
      <c r="DW253" s="32">
        <f t="shared" si="322"/>
        <v>3.1782065834279227E-2</v>
      </c>
      <c r="DX253" s="42"/>
      <c r="DY253" s="22">
        <v>1866207.024</v>
      </c>
      <c r="DZ253" s="22">
        <v>7297.0240000000003</v>
      </c>
      <c r="EA253" s="22">
        <f t="shared" si="323"/>
        <v>1858910</v>
      </c>
      <c r="EB253" s="26">
        <f t="shared" si="324"/>
        <v>-330.78439999999864</v>
      </c>
      <c r="EC253" s="22">
        <v>0</v>
      </c>
      <c r="ED253" s="22">
        <f t="shared" si="325"/>
        <v>58749.215599999996</v>
      </c>
      <c r="EE253" s="22">
        <f t="shared" si="326"/>
        <v>59080</v>
      </c>
      <c r="EF253" s="32">
        <f t="shared" si="327"/>
        <v>3.1480545751069899E-2</v>
      </c>
      <c r="EG253" s="32">
        <f t="shared" si="328"/>
        <v>3.1782065834279227E-2</v>
      </c>
      <c r="EH253" s="42"/>
      <c r="EI253" s="45">
        <v>0</v>
      </c>
    </row>
    <row r="254" spans="1:139" x14ac:dyDescent="0.3">
      <c r="A254" s="20">
        <v>8913065</v>
      </c>
      <c r="B254" s="20" t="s">
        <v>309</v>
      </c>
      <c r="C254" s="21">
        <v>150</v>
      </c>
      <c r="D254" s="22">
        <v>664894.78563181823</v>
      </c>
      <c r="E254" s="22">
        <v>2361.4560000000001</v>
      </c>
      <c r="F254" s="22">
        <f t="shared" si="250"/>
        <v>662533.32963181823</v>
      </c>
      <c r="G254" s="11"/>
      <c r="H254" s="34">
        <v>150</v>
      </c>
      <c r="I254" s="22">
        <v>700142.5090863636</v>
      </c>
      <c r="J254" s="22">
        <v>2397.5936000000002</v>
      </c>
      <c r="K254" s="22">
        <f t="shared" si="251"/>
        <v>697744.91548636358</v>
      </c>
      <c r="L254" s="26">
        <f t="shared" si="252"/>
        <v>36.13760000000002</v>
      </c>
      <c r="M254" s="22">
        <v>0</v>
      </c>
      <c r="N254" s="22">
        <f t="shared" si="253"/>
        <v>35247.723454545368</v>
      </c>
      <c r="O254" s="22">
        <f t="shared" si="254"/>
        <v>35211.585854545352</v>
      </c>
      <c r="P254" s="32">
        <f t="shared" si="255"/>
        <v>5.0343641468850606E-2</v>
      </c>
      <c r="Q254" s="32">
        <f t="shared" si="256"/>
        <v>5.0464840478272911E-2</v>
      </c>
      <c r="R254" s="11"/>
      <c r="S254" s="22">
        <v>700142.5090863636</v>
      </c>
      <c r="T254" s="22">
        <v>2397.5936000000002</v>
      </c>
      <c r="U254" s="22">
        <f t="shared" si="257"/>
        <v>697744.91548636358</v>
      </c>
      <c r="V254" s="26">
        <f t="shared" si="258"/>
        <v>36.13760000000002</v>
      </c>
      <c r="W254" s="22">
        <v>0</v>
      </c>
      <c r="X254" s="22">
        <f t="shared" si="259"/>
        <v>35247.723454545368</v>
      </c>
      <c r="Y254" s="22">
        <f t="shared" si="260"/>
        <v>35211.585854545352</v>
      </c>
      <c r="Z254" s="32">
        <f t="shared" si="261"/>
        <v>5.0343641468850606E-2</v>
      </c>
      <c r="AA254" s="32">
        <f t="shared" si="262"/>
        <v>5.0464840478272911E-2</v>
      </c>
      <c r="AB254" s="42"/>
      <c r="AC254" s="22">
        <v>700142.5090863636</v>
      </c>
      <c r="AD254" s="22">
        <v>2397.5936000000002</v>
      </c>
      <c r="AE254" s="22">
        <f t="shared" si="263"/>
        <v>697744.91548636358</v>
      </c>
      <c r="AF254" s="26">
        <f t="shared" si="264"/>
        <v>36.13760000000002</v>
      </c>
      <c r="AG254" s="22">
        <v>0</v>
      </c>
      <c r="AH254" s="22">
        <f t="shared" si="265"/>
        <v>35247.723454545368</v>
      </c>
      <c r="AI254" s="22">
        <f t="shared" si="266"/>
        <v>35211.585854545352</v>
      </c>
      <c r="AJ254" s="32">
        <f t="shared" si="267"/>
        <v>5.0343641468850606E-2</v>
      </c>
      <c r="AK254" s="32">
        <f t="shared" si="268"/>
        <v>5.0464840478272911E-2</v>
      </c>
      <c r="AL254" s="11"/>
      <c r="AM254" s="22">
        <v>700142.5090863636</v>
      </c>
      <c r="AN254" s="22">
        <v>2397.5936000000002</v>
      </c>
      <c r="AO254" s="22">
        <f t="shared" si="269"/>
        <v>697744.91548636358</v>
      </c>
      <c r="AP254" s="26">
        <f t="shared" si="270"/>
        <v>36.13760000000002</v>
      </c>
      <c r="AQ254" s="22">
        <v>0</v>
      </c>
      <c r="AR254" s="22">
        <f t="shared" si="271"/>
        <v>35247.723454545368</v>
      </c>
      <c r="AS254" s="22">
        <f t="shared" si="272"/>
        <v>35211.585854545352</v>
      </c>
      <c r="AT254" s="32">
        <f t="shared" si="273"/>
        <v>5.0343641468850606E-2</v>
      </c>
      <c r="AU254" s="32">
        <f t="shared" si="274"/>
        <v>5.0464840478272911E-2</v>
      </c>
      <c r="AV254" s="42"/>
      <c r="AW254" s="22">
        <v>700142.5090863636</v>
      </c>
      <c r="AX254" s="22">
        <v>2397.5936000000002</v>
      </c>
      <c r="AY254" s="22">
        <f t="shared" si="275"/>
        <v>697744.91548636358</v>
      </c>
      <c r="AZ254" s="26">
        <f t="shared" si="276"/>
        <v>36.13760000000002</v>
      </c>
      <c r="BA254" s="22">
        <v>0</v>
      </c>
      <c r="BB254" s="22">
        <f t="shared" si="277"/>
        <v>35247.723454545368</v>
      </c>
      <c r="BC254" s="22">
        <f t="shared" si="278"/>
        <v>35211.585854545352</v>
      </c>
      <c r="BD254" s="32">
        <f t="shared" si="279"/>
        <v>5.0343641468850606E-2</v>
      </c>
      <c r="BE254" s="32">
        <f t="shared" si="280"/>
        <v>5.0464840478272911E-2</v>
      </c>
      <c r="BF254" s="11"/>
      <c r="BG254" s="22">
        <v>700142.5090863636</v>
      </c>
      <c r="BH254" s="22">
        <v>2397.5936000000002</v>
      </c>
      <c r="BI254" s="22">
        <f t="shared" si="281"/>
        <v>697744.91548636358</v>
      </c>
      <c r="BJ254" s="26">
        <f t="shared" si="282"/>
        <v>36.13760000000002</v>
      </c>
      <c r="BK254" s="22">
        <v>0</v>
      </c>
      <c r="BL254" s="22">
        <f t="shared" si="283"/>
        <v>35247.723454545368</v>
      </c>
      <c r="BM254" s="22">
        <f t="shared" si="284"/>
        <v>35211.585854545352</v>
      </c>
      <c r="BN254" s="32">
        <f t="shared" si="285"/>
        <v>5.0343641468850606E-2</v>
      </c>
      <c r="BO254" s="32">
        <f t="shared" si="286"/>
        <v>5.0464840478272911E-2</v>
      </c>
      <c r="BP254" s="42"/>
      <c r="BQ254" s="22">
        <v>698670.37814545457</v>
      </c>
      <c r="BR254" s="22">
        <v>2397.5936000000002</v>
      </c>
      <c r="BS254" s="22">
        <f t="shared" si="287"/>
        <v>696272.78454545455</v>
      </c>
      <c r="BT254" s="26">
        <f t="shared" si="288"/>
        <v>36.13760000000002</v>
      </c>
      <c r="BU254" s="22">
        <v>0</v>
      </c>
      <c r="BV254" s="22">
        <f t="shared" si="289"/>
        <v>33775.592513636337</v>
      </c>
      <c r="BW254" s="22">
        <f t="shared" si="290"/>
        <v>33739.45491363632</v>
      </c>
      <c r="BX254" s="32">
        <f t="shared" si="291"/>
        <v>4.8342671408640535E-2</v>
      </c>
      <c r="BY254" s="32">
        <f t="shared" si="292"/>
        <v>4.8457236391427155E-2</v>
      </c>
      <c r="BZ254" s="42"/>
      <c r="CA254" s="22">
        <v>699726.96363181819</v>
      </c>
      <c r="CB254" s="22">
        <v>2397.5936000000002</v>
      </c>
      <c r="CC254" s="22">
        <f t="shared" si="293"/>
        <v>697329.37003181817</v>
      </c>
      <c r="CD254" s="26">
        <f t="shared" si="294"/>
        <v>36.13760000000002</v>
      </c>
      <c r="CE254" s="22">
        <v>0</v>
      </c>
      <c r="CF254" s="22">
        <f t="shared" si="295"/>
        <v>34832.177999999956</v>
      </c>
      <c r="CG254" s="22">
        <f t="shared" si="296"/>
        <v>34796.04039999994</v>
      </c>
      <c r="CH254" s="32">
        <f t="shared" si="297"/>
        <v>4.9779670943662431E-2</v>
      </c>
      <c r="CI254" s="32">
        <f t="shared" si="298"/>
        <v>4.989900310438989E-2</v>
      </c>
      <c r="CJ254" s="42"/>
      <c r="CK254" s="22">
        <v>699311.41817727266</v>
      </c>
      <c r="CL254" s="22">
        <v>2397.5936000000002</v>
      </c>
      <c r="CM254" s="22">
        <f t="shared" si="299"/>
        <v>696913.82457727264</v>
      </c>
      <c r="CN254" s="26">
        <f t="shared" si="300"/>
        <v>36.13760000000002</v>
      </c>
      <c r="CO254" s="22">
        <v>0</v>
      </c>
      <c r="CP254" s="22">
        <f t="shared" si="301"/>
        <v>34416.632545454428</v>
      </c>
      <c r="CQ254" s="22">
        <f t="shared" si="302"/>
        <v>34380.494945454411</v>
      </c>
      <c r="CR254" s="32">
        <f t="shared" si="303"/>
        <v>4.9215030172337255E-2</v>
      </c>
      <c r="CS254" s="32">
        <f t="shared" si="304"/>
        <v>4.9332490952247364E-2</v>
      </c>
      <c r="CT254" s="42"/>
      <c r="CU254" s="22">
        <v>700142.5090863636</v>
      </c>
      <c r="CV254" s="22">
        <v>2397.5936000000002</v>
      </c>
      <c r="CW254" s="22">
        <f t="shared" si="305"/>
        <v>697744.91548636358</v>
      </c>
      <c r="CX254" s="26">
        <f t="shared" si="306"/>
        <v>36.13760000000002</v>
      </c>
      <c r="CY254" s="22">
        <v>0</v>
      </c>
      <c r="CZ254" s="22">
        <f t="shared" si="307"/>
        <v>35247.723454545368</v>
      </c>
      <c r="DA254" s="22">
        <f t="shared" si="308"/>
        <v>35211.585854545352</v>
      </c>
      <c r="DB254" s="32">
        <f t="shared" si="309"/>
        <v>5.0343641468850606E-2</v>
      </c>
      <c r="DC254" s="32">
        <f t="shared" si="310"/>
        <v>5.0464840478272911E-2</v>
      </c>
      <c r="DD254" s="42"/>
      <c r="DE254" s="22">
        <v>700142.5090863636</v>
      </c>
      <c r="DF254" s="22">
        <v>2397.5936000000002</v>
      </c>
      <c r="DG254" s="22">
        <f t="shared" si="311"/>
        <v>697744.91548636358</v>
      </c>
      <c r="DH254" s="26">
        <f t="shared" si="312"/>
        <v>36.13760000000002</v>
      </c>
      <c r="DI254" s="22">
        <v>0</v>
      </c>
      <c r="DJ254" s="22">
        <f t="shared" si="313"/>
        <v>35247.723454545368</v>
      </c>
      <c r="DK254" s="22">
        <f t="shared" si="314"/>
        <v>35211.585854545352</v>
      </c>
      <c r="DL254" s="32">
        <f t="shared" si="315"/>
        <v>5.0343641468850606E-2</v>
      </c>
      <c r="DM254" s="32">
        <f t="shared" si="316"/>
        <v>5.0464840478272911E-2</v>
      </c>
      <c r="DN254" s="42"/>
      <c r="DO254" s="22">
        <v>700142.5090863636</v>
      </c>
      <c r="DP254" s="22">
        <v>2397.5936000000002</v>
      </c>
      <c r="DQ254" s="22">
        <f t="shared" si="317"/>
        <v>697744.91548636358</v>
      </c>
      <c r="DR254" s="26">
        <f t="shared" si="318"/>
        <v>36.13760000000002</v>
      </c>
      <c r="DS254" s="22">
        <v>0</v>
      </c>
      <c r="DT254" s="22">
        <f t="shared" si="319"/>
        <v>35247.723454545368</v>
      </c>
      <c r="DU254" s="22">
        <f t="shared" si="320"/>
        <v>35211.585854545352</v>
      </c>
      <c r="DV254" s="32">
        <f t="shared" si="321"/>
        <v>5.0343641468850606E-2</v>
      </c>
      <c r="DW254" s="32">
        <f t="shared" si="322"/>
        <v>5.0464840478272911E-2</v>
      </c>
      <c r="DX254" s="42"/>
      <c r="DY254" s="22">
        <v>700142.5090863636</v>
      </c>
      <c r="DZ254" s="22">
        <v>2397.5936000000002</v>
      </c>
      <c r="EA254" s="22">
        <f t="shared" si="323"/>
        <v>697744.91548636358</v>
      </c>
      <c r="EB254" s="26">
        <f t="shared" si="324"/>
        <v>36.13760000000002</v>
      </c>
      <c r="EC254" s="22">
        <v>0</v>
      </c>
      <c r="ED254" s="22">
        <f t="shared" si="325"/>
        <v>35247.723454545368</v>
      </c>
      <c r="EE254" s="22">
        <f t="shared" si="326"/>
        <v>35211.585854545352</v>
      </c>
      <c r="EF254" s="32">
        <f t="shared" si="327"/>
        <v>5.0343641468850606E-2</v>
      </c>
      <c r="EG254" s="32">
        <f t="shared" si="328"/>
        <v>5.0464840478272911E-2</v>
      </c>
      <c r="EH254" s="42"/>
      <c r="EI254" s="45">
        <v>0</v>
      </c>
    </row>
    <row r="255" spans="1:139" x14ac:dyDescent="0.3">
      <c r="A255" s="20">
        <v>8913089</v>
      </c>
      <c r="B255" s="20" t="s">
        <v>102</v>
      </c>
      <c r="C255" s="21">
        <v>251</v>
      </c>
      <c r="D255" s="22">
        <v>1074338.7760000001</v>
      </c>
      <c r="E255" s="22">
        <v>3823.7759999999998</v>
      </c>
      <c r="F255" s="22">
        <f t="shared" si="250"/>
        <v>1070515</v>
      </c>
      <c r="G255" s="11"/>
      <c r="H255" s="34">
        <v>251</v>
      </c>
      <c r="I255" s="22">
        <v>1109642.3023999999</v>
      </c>
      <c r="J255" s="22">
        <v>3987.3024</v>
      </c>
      <c r="K255" s="22">
        <f t="shared" si="251"/>
        <v>1105655</v>
      </c>
      <c r="L255" s="26">
        <f t="shared" si="252"/>
        <v>163.52640000000019</v>
      </c>
      <c r="M255" s="22">
        <v>0</v>
      </c>
      <c r="N255" s="22">
        <f t="shared" si="253"/>
        <v>35303.526399999857</v>
      </c>
      <c r="O255" s="22">
        <f t="shared" si="254"/>
        <v>35140</v>
      </c>
      <c r="P255" s="32">
        <f t="shared" si="255"/>
        <v>3.1815231199859004E-2</v>
      </c>
      <c r="Q255" s="32">
        <f t="shared" si="256"/>
        <v>3.1782065834279227E-2</v>
      </c>
      <c r="R255" s="11"/>
      <c r="S255" s="22">
        <v>1109642.3023999999</v>
      </c>
      <c r="T255" s="22">
        <v>3987.3024</v>
      </c>
      <c r="U255" s="22">
        <f t="shared" si="257"/>
        <v>1105655</v>
      </c>
      <c r="V255" s="26">
        <f t="shared" si="258"/>
        <v>163.52640000000019</v>
      </c>
      <c r="W255" s="22">
        <v>0</v>
      </c>
      <c r="X255" s="22">
        <f t="shared" si="259"/>
        <v>35303.526399999857</v>
      </c>
      <c r="Y255" s="22">
        <f t="shared" si="260"/>
        <v>35140</v>
      </c>
      <c r="Z255" s="32">
        <f t="shared" si="261"/>
        <v>3.1815231199859004E-2</v>
      </c>
      <c r="AA255" s="32">
        <f t="shared" si="262"/>
        <v>3.1782065834279227E-2</v>
      </c>
      <c r="AB255" s="42"/>
      <c r="AC255" s="22">
        <v>1109642.3023999999</v>
      </c>
      <c r="AD255" s="22">
        <v>3987.3024</v>
      </c>
      <c r="AE255" s="22">
        <f t="shared" si="263"/>
        <v>1105655</v>
      </c>
      <c r="AF255" s="26">
        <f t="shared" si="264"/>
        <v>163.52640000000019</v>
      </c>
      <c r="AG255" s="22">
        <v>0</v>
      </c>
      <c r="AH255" s="22">
        <f t="shared" si="265"/>
        <v>35303.526399999857</v>
      </c>
      <c r="AI255" s="22">
        <f t="shared" si="266"/>
        <v>35140</v>
      </c>
      <c r="AJ255" s="32">
        <f t="shared" si="267"/>
        <v>3.1815231199859004E-2</v>
      </c>
      <c r="AK255" s="32">
        <f t="shared" si="268"/>
        <v>3.1782065834279227E-2</v>
      </c>
      <c r="AL255" s="11"/>
      <c r="AM255" s="22">
        <v>1109642.3023999999</v>
      </c>
      <c r="AN255" s="22">
        <v>3987.3024</v>
      </c>
      <c r="AO255" s="22">
        <f t="shared" si="269"/>
        <v>1105655</v>
      </c>
      <c r="AP255" s="26">
        <f t="shared" si="270"/>
        <v>163.52640000000019</v>
      </c>
      <c r="AQ255" s="22">
        <v>0</v>
      </c>
      <c r="AR255" s="22">
        <f t="shared" si="271"/>
        <v>35303.526399999857</v>
      </c>
      <c r="AS255" s="22">
        <f t="shared" si="272"/>
        <v>35140</v>
      </c>
      <c r="AT255" s="32">
        <f t="shared" si="273"/>
        <v>3.1815231199859004E-2</v>
      </c>
      <c r="AU255" s="32">
        <f t="shared" si="274"/>
        <v>3.1782065834279227E-2</v>
      </c>
      <c r="AV255" s="42"/>
      <c r="AW255" s="22">
        <v>1109642.3023999999</v>
      </c>
      <c r="AX255" s="22">
        <v>3987.3024</v>
      </c>
      <c r="AY255" s="22">
        <f t="shared" si="275"/>
        <v>1105655</v>
      </c>
      <c r="AZ255" s="26">
        <f t="shared" si="276"/>
        <v>163.52640000000019</v>
      </c>
      <c r="BA255" s="22">
        <v>0</v>
      </c>
      <c r="BB255" s="22">
        <f t="shared" si="277"/>
        <v>35303.526399999857</v>
      </c>
      <c r="BC255" s="22">
        <f t="shared" si="278"/>
        <v>35140</v>
      </c>
      <c r="BD255" s="32">
        <f t="shared" si="279"/>
        <v>3.1815231199859004E-2</v>
      </c>
      <c r="BE255" s="32">
        <f t="shared" si="280"/>
        <v>3.1782065834279227E-2</v>
      </c>
      <c r="BF255" s="11"/>
      <c r="BG255" s="22">
        <v>1109642.3023999999</v>
      </c>
      <c r="BH255" s="22">
        <v>3987.3024</v>
      </c>
      <c r="BI255" s="22">
        <f t="shared" si="281"/>
        <v>1105655</v>
      </c>
      <c r="BJ255" s="26">
        <f t="shared" si="282"/>
        <v>163.52640000000019</v>
      </c>
      <c r="BK255" s="22">
        <v>0</v>
      </c>
      <c r="BL255" s="22">
        <f t="shared" si="283"/>
        <v>35303.526399999857</v>
      </c>
      <c r="BM255" s="22">
        <f t="shared" si="284"/>
        <v>35140</v>
      </c>
      <c r="BN255" s="32">
        <f t="shared" si="285"/>
        <v>3.1815231199859004E-2</v>
      </c>
      <c r="BO255" s="32">
        <f t="shared" si="286"/>
        <v>3.1782065834279227E-2</v>
      </c>
      <c r="BP255" s="42"/>
      <c r="BQ255" s="22">
        <v>1109642.3023999999</v>
      </c>
      <c r="BR255" s="22">
        <v>3987.3024</v>
      </c>
      <c r="BS255" s="22">
        <f t="shared" si="287"/>
        <v>1105655</v>
      </c>
      <c r="BT255" s="26">
        <f t="shared" si="288"/>
        <v>163.52640000000019</v>
      </c>
      <c r="BU255" s="22">
        <v>0</v>
      </c>
      <c r="BV255" s="22">
        <f t="shared" si="289"/>
        <v>35303.526399999857</v>
      </c>
      <c r="BW255" s="22">
        <f t="shared" si="290"/>
        <v>35140</v>
      </c>
      <c r="BX255" s="32">
        <f t="shared" si="291"/>
        <v>3.1815231199859004E-2</v>
      </c>
      <c r="BY255" s="32">
        <f t="shared" si="292"/>
        <v>3.1782065834279227E-2</v>
      </c>
      <c r="BZ255" s="42"/>
      <c r="CA255" s="22">
        <v>1109642.3023999999</v>
      </c>
      <c r="CB255" s="22">
        <v>3987.3024</v>
      </c>
      <c r="CC255" s="22">
        <f t="shared" si="293"/>
        <v>1105655</v>
      </c>
      <c r="CD255" s="26">
        <f t="shared" si="294"/>
        <v>163.52640000000019</v>
      </c>
      <c r="CE255" s="22">
        <v>0</v>
      </c>
      <c r="CF255" s="22">
        <f t="shared" si="295"/>
        <v>35303.526399999857</v>
      </c>
      <c r="CG255" s="22">
        <f t="shared" si="296"/>
        <v>35140</v>
      </c>
      <c r="CH255" s="32">
        <f t="shared" si="297"/>
        <v>3.1815231199859004E-2</v>
      </c>
      <c r="CI255" s="32">
        <f t="shared" si="298"/>
        <v>3.1782065834279227E-2</v>
      </c>
      <c r="CJ255" s="42"/>
      <c r="CK255" s="22">
        <v>1109642.3023999999</v>
      </c>
      <c r="CL255" s="22">
        <v>3987.3024</v>
      </c>
      <c r="CM255" s="22">
        <f t="shared" si="299"/>
        <v>1105655</v>
      </c>
      <c r="CN255" s="26">
        <f t="shared" si="300"/>
        <v>163.52640000000019</v>
      </c>
      <c r="CO255" s="22">
        <v>0</v>
      </c>
      <c r="CP255" s="22">
        <f t="shared" si="301"/>
        <v>35303.526399999857</v>
      </c>
      <c r="CQ255" s="22">
        <f t="shared" si="302"/>
        <v>35140</v>
      </c>
      <c r="CR255" s="32">
        <f t="shared" si="303"/>
        <v>3.1815231199859004E-2</v>
      </c>
      <c r="CS255" s="32">
        <f t="shared" si="304"/>
        <v>3.1782065834279227E-2</v>
      </c>
      <c r="CT255" s="42"/>
      <c r="CU255" s="22">
        <v>1109642.3023999999</v>
      </c>
      <c r="CV255" s="22">
        <v>3987.3024</v>
      </c>
      <c r="CW255" s="22">
        <f t="shared" si="305"/>
        <v>1105655</v>
      </c>
      <c r="CX255" s="26">
        <f t="shared" si="306"/>
        <v>163.52640000000019</v>
      </c>
      <c r="CY255" s="22">
        <v>0</v>
      </c>
      <c r="CZ255" s="22">
        <f t="shared" si="307"/>
        <v>35303.526399999857</v>
      </c>
      <c r="DA255" s="22">
        <f t="shared" si="308"/>
        <v>35140</v>
      </c>
      <c r="DB255" s="32">
        <f t="shared" si="309"/>
        <v>3.1815231199859004E-2</v>
      </c>
      <c r="DC255" s="32">
        <f t="shared" si="310"/>
        <v>3.1782065834279227E-2</v>
      </c>
      <c r="DD255" s="42"/>
      <c r="DE255" s="22">
        <v>1109642.3023999999</v>
      </c>
      <c r="DF255" s="22">
        <v>3987.3024</v>
      </c>
      <c r="DG255" s="22">
        <f t="shared" si="311"/>
        <v>1105655</v>
      </c>
      <c r="DH255" s="26">
        <f t="shared" si="312"/>
        <v>163.52640000000019</v>
      </c>
      <c r="DI255" s="22">
        <v>0</v>
      </c>
      <c r="DJ255" s="22">
        <f t="shared" si="313"/>
        <v>35303.526399999857</v>
      </c>
      <c r="DK255" s="22">
        <f t="shared" si="314"/>
        <v>35140</v>
      </c>
      <c r="DL255" s="32">
        <f t="shared" si="315"/>
        <v>3.1815231199859004E-2</v>
      </c>
      <c r="DM255" s="32">
        <f t="shared" si="316"/>
        <v>3.1782065834279227E-2</v>
      </c>
      <c r="DN255" s="42"/>
      <c r="DO255" s="22">
        <v>1109642.3023999999</v>
      </c>
      <c r="DP255" s="22">
        <v>3987.3024</v>
      </c>
      <c r="DQ255" s="22">
        <f t="shared" si="317"/>
        <v>1105655</v>
      </c>
      <c r="DR255" s="26">
        <f t="shared" si="318"/>
        <v>163.52640000000019</v>
      </c>
      <c r="DS255" s="22">
        <v>0</v>
      </c>
      <c r="DT255" s="22">
        <f t="shared" si="319"/>
        <v>35303.526399999857</v>
      </c>
      <c r="DU255" s="22">
        <f t="shared" si="320"/>
        <v>35140</v>
      </c>
      <c r="DV255" s="32">
        <f t="shared" si="321"/>
        <v>3.1815231199859004E-2</v>
      </c>
      <c r="DW255" s="32">
        <f t="shared" si="322"/>
        <v>3.1782065834279227E-2</v>
      </c>
      <c r="DX255" s="42"/>
      <c r="DY255" s="22">
        <v>1109642.3023999999</v>
      </c>
      <c r="DZ255" s="22">
        <v>3987.3024</v>
      </c>
      <c r="EA255" s="22">
        <f t="shared" si="323"/>
        <v>1105655</v>
      </c>
      <c r="EB255" s="26">
        <f t="shared" si="324"/>
        <v>163.52640000000019</v>
      </c>
      <c r="EC255" s="22">
        <v>0</v>
      </c>
      <c r="ED255" s="22">
        <f t="shared" si="325"/>
        <v>35303.526399999857</v>
      </c>
      <c r="EE255" s="22">
        <f t="shared" si="326"/>
        <v>35140</v>
      </c>
      <c r="EF255" s="32">
        <f t="shared" si="327"/>
        <v>3.1815231199859004E-2</v>
      </c>
      <c r="EG255" s="32">
        <f t="shared" si="328"/>
        <v>3.1782065834279227E-2</v>
      </c>
      <c r="EH255" s="42"/>
      <c r="EI255" s="45">
        <v>0</v>
      </c>
    </row>
    <row r="256" spans="1:139" x14ac:dyDescent="0.3">
      <c r="A256" s="20">
        <v>8913097</v>
      </c>
      <c r="B256" s="20" t="s">
        <v>124</v>
      </c>
      <c r="C256" s="21">
        <v>205</v>
      </c>
      <c r="D256" s="22">
        <v>895128.58703177061</v>
      </c>
      <c r="E256" s="22">
        <v>2831.6165999999998</v>
      </c>
      <c r="F256" s="22">
        <f t="shared" si="250"/>
        <v>892296.97043177066</v>
      </c>
      <c r="G256" s="11"/>
      <c r="H256" s="34">
        <v>205</v>
      </c>
      <c r="I256" s="22">
        <v>943442.31180052075</v>
      </c>
      <c r="J256" s="22">
        <v>2788.5056</v>
      </c>
      <c r="K256" s="22">
        <f t="shared" si="251"/>
        <v>940653.80620052072</v>
      </c>
      <c r="L256" s="26">
        <f t="shared" si="252"/>
        <v>-43.110999999999876</v>
      </c>
      <c r="M256" s="22">
        <v>0</v>
      </c>
      <c r="N256" s="22">
        <f t="shared" si="253"/>
        <v>48313.724768750137</v>
      </c>
      <c r="O256" s="22">
        <f t="shared" si="254"/>
        <v>48356.835768750054</v>
      </c>
      <c r="P256" s="32">
        <f t="shared" si="255"/>
        <v>5.121004661805488E-2</v>
      </c>
      <c r="Q256" s="32">
        <f t="shared" si="256"/>
        <v>5.1407686281600765E-2</v>
      </c>
      <c r="R256" s="11"/>
      <c r="S256" s="22">
        <v>943442.31180052075</v>
      </c>
      <c r="T256" s="22">
        <v>2788.5056</v>
      </c>
      <c r="U256" s="22">
        <f t="shared" si="257"/>
        <v>940653.80620052072</v>
      </c>
      <c r="V256" s="26">
        <f t="shared" si="258"/>
        <v>-43.110999999999876</v>
      </c>
      <c r="W256" s="22">
        <v>0</v>
      </c>
      <c r="X256" s="22">
        <f t="shared" si="259"/>
        <v>48313.724768750137</v>
      </c>
      <c r="Y256" s="22">
        <f t="shared" si="260"/>
        <v>48356.835768750054</v>
      </c>
      <c r="Z256" s="32">
        <f t="shared" si="261"/>
        <v>5.121004661805488E-2</v>
      </c>
      <c r="AA256" s="32">
        <f t="shared" si="262"/>
        <v>5.1407686281600765E-2</v>
      </c>
      <c r="AB256" s="42"/>
      <c r="AC256" s="22">
        <v>943442.31180052075</v>
      </c>
      <c r="AD256" s="22">
        <v>2788.5056</v>
      </c>
      <c r="AE256" s="22">
        <f t="shared" si="263"/>
        <v>940653.80620052072</v>
      </c>
      <c r="AF256" s="26">
        <f t="shared" si="264"/>
        <v>-43.110999999999876</v>
      </c>
      <c r="AG256" s="22">
        <v>0</v>
      </c>
      <c r="AH256" s="22">
        <f t="shared" si="265"/>
        <v>48313.724768750137</v>
      </c>
      <c r="AI256" s="22">
        <f t="shared" si="266"/>
        <v>48356.835768750054</v>
      </c>
      <c r="AJ256" s="32">
        <f t="shared" si="267"/>
        <v>5.121004661805488E-2</v>
      </c>
      <c r="AK256" s="32">
        <f t="shared" si="268"/>
        <v>5.1407686281600765E-2</v>
      </c>
      <c r="AL256" s="11"/>
      <c r="AM256" s="22">
        <v>943442.31180052075</v>
      </c>
      <c r="AN256" s="22">
        <v>2788.5056</v>
      </c>
      <c r="AO256" s="22">
        <f t="shared" si="269"/>
        <v>940653.80620052072</v>
      </c>
      <c r="AP256" s="26">
        <f t="shared" si="270"/>
        <v>-43.110999999999876</v>
      </c>
      <c r="AQ256" s="22">
        <v>0</v>
      </c>
      <c r="AR256" s="22">
        <f t="shared" si="271"/>
        <v>48313.724768750137</v>
      </c>
      <c r="AS256" s="22">
        <f t="shared" si="272"/>
        <v>48356.835768750054</v>
      </c>
      <c r="AT256" s="32">
        <f t="shared" si="273"/>
        <v>5.121004661805488E-2</v>
      </c>
      <c r="AU256" s="32">
        <f t="shared" si="274"/>
        <v>5.1407686281600765E-2</v>
      </c>
      <c r="AV256" s="42"/>
      <c r="AW256" s="22">
        <v>943442.31180052075</v>
      </c>
      <c r="AX256" s="22">
        <v>2788.5056</v>
      </c>
      <c r="AY256" s="22">
        <f t="shared" si="275"/>
        <v>940653.80620052072</v>
      </c>
      <c r="AZ256" s="26">
        <f t="shared" si="276"/>
        <v>-43.110999999999876</v>
      </c>
      <c r="BA256" s="22">
        <v>0</v>
      </c>
      <c r="BB256" s="22">
        <f t="shared" si="277"/>
        <v>48313.724768750137</v>
      </c>
      <c r="BC256" s="22">
        <f t="shared" si="278"/>
        <v>48356.835768750054</v>
      </c>
      <c r="BD256" s="32">
        <f t="shared" si="279"/>
        <v>5.121004661805488E-2</v>
      </c>
      <c r="BE256" s="32">
        <f t="shared" si="280"/>
        <v>5.1407686281600765E-2</v>
      </c>
      <c r="BF256" s="11"/>
      <c r="BG256" s="22">
        <v>943442.31180052075</v>
      </c>
      <c r="BH256" s="22">
        <v>2788.5056</v>
      </c>
      <c r="BI256" s="22">
        <f t="shared" si="281"/>
        <v>940653.80620052072</v>
      </c>
      <c r="BJ256" s="26">
        <f t="shared" si="282"/>
        <v>-43.110999999999876</v>
      </c>
      <c r="BK256" s="22">
        <v>0</v>
      </c>
      <c r="BL256" s="22">
        <f t="shared" si="283"/>
        <v>48313.724768750137</v>
      </c>
      <c r="BM256" s="22">
        <f t="shared" si="284"/>
        <v>48356.835768750054</v>
      </c>
      <c r="BN256" s="32">
        <f t="shared" si="285"/>
        <v>5.121004661805488E-2</v>
      </c>
      <c r="BO256" s="32">
        <f t="shared" si="286"/>
        <v>5.1407686281600765E-2</v>
      </c>
      <c r="BP256" s="42"/>
      <c r="BQ256" s="22">
        <v>940577.12905833323</v>
      </c>
      <c r="BR256" s="22">
        <v>2788.5056</v>
      </c>
      <c r="BS256" s="22">
        <f t="shared" si="287"/>
        <v>937788.6234583332</v>
      </c>
      <c r="BT256" s="26">
        <f t="shared" si="288"/>
        <v>-43.110999999999876</v>
      </c>
      <c r="BU256" s="22">
        <v>0</v>
      </c>
      <c r="BV256" s="22">
        <f t="shared" si="289"/>
        <v>45448.542026562616</v>
      </c>
      <c r="BW256" s="22">
        <f t="shared" si="290"/>
        <v>45491.653026562533</v>
      </c>
      <c r="BX256" s="32">
        <f t="shared" si="291"/>
        <v>4.8319845999300247E-2</v>
      </c>
      <c r="BY256" s="32">
        <f t="shared" si="292"/>
        <v>4.8509495518084381E-2</v>
      </c>
      <c r="BZ256" s="42"/>
      <c r="CA256" s="22">
        <v>942760.05138385412</v>
      </c>
      <c r="CB256" s="22">
        <v>2788.5056</v>
      </c>
      <c r="CC256" s="22">
        <f t="shared" si="293"/>
        <v>939971.54578385409</v>
      </c>
      <c r="CD256" s="26">
        <f t="shared" si="294"/>
        <v>-43.110999999999876</v>
      </c>
      <c r="CE256" s="22">
        <v>0</v>
      </c>
      <c r="CF256" s="22">
        <f t="shared" si="295"/>
        <v>47631.464352083509</v>
      </c>
      <c r="CG256" s="22">
        <f t="shared" si="296"/>
        <v>47674.575352083426</v>
      </c>
      <c r="CH256" s="32">
        <f t="shared" si="297"/>
        <v>5.0523422457460374E-2</v>
      </c>
      <c r="CI256" s="32">
        <f t="shared" si="298"/>
        <v>5.0719168644968927E-2</v>
      </c>
      <c r="CJ256" s="42"/>
      <c r="CK256" s="22">
        <v>942077.79096718749</v>
      </c>
      <c r="CL256" s="22">
        <v>2788.5056</v>
      </c>
      <c r="CM256" s="22">
        <f t="shared" si="299"/>
        <v>939289.28536718746</v>
      </c>
      <c r="CN256" s="26">
        <f t="shared" si="300"/>
        <v>-43.110999999999876</v>
      </c>
      <c r="CO256" s="22">
        <v>0</v>
      </c>
      <c r="CP256" s="22">
        <f t="shared" si="301"/>
        <v>46949.203935416881</v>
      </c>
      <c r="CQ256" s="22">
        <f t="shared" si="302"/>
        <v>46992.314935416798</v>
      </c>
      <c r="CR256" s="32">
        <f t="shared" si="303"/>
        <v>4.9835803779236014E-2</v>
      </c>
      <c r="CS256" s="32">
        <f t="shared" si="304"/>
        <v>5.0029650787559596E-2</v>
      </c>
      <c r="CT256" s="42"/>
      <c r="CU256" s="22">
        <v>943442.31180052075</v>
      </c>
      <c r="CV256" s="22">
        <v>2788.5056</v>
      </c>
      <c r="CW256" s="22">
        <f t="shared" si="305"/>
        <v>940653.80620052072</v>
      </c>
      <c r="CX256" s="26">
        <f t="shared" si="306"/>
        <v>-43.110999999999876</v>
      </c>
      <c r="CY256" s="22">
        <v>0</v>
      </c>
      <c r="CZ256" s="22">
        <f t="shared" si="307"/>
        <v>48313.724768750137</v>
      </c>
      <c r="DA256" s="22">
        <f t="shared" si="308"/>
        <v>48356.835768750054</v>
      </c>
      <c r="DB256" s="32">
        <f t="shared" si="309"/>
        <v>5.121004661805488E-2</v>
      </c>
      <c r="DC256" s="32">
        <f t="shared" si="310"/>
        <v>5.1407686281600765E-2</v>
      </c>
      <c r="DD256" s="42"/>
      <c r="DE256" s="22">
        <v>943442.31180052075</v>
      </c>
      <c r="DF256" s="22">
        <v>2788.5056</v>
      </c>
      <c r="DG256" s="22">
        <f t="shared" si="311"/>
        <v>940653.80620052072</v>
      </c>
      <c r="DH256" s="26">
        <f t="shared" si="312"/>
        <v>-43.110999999999876</v>
      </c>
      <c r="DI256" s="22">
        <v>0</v>
      </c>
      <c r="DJ256" s="22">
        <f t="shared" si="313"/>
        <v>48313.724768750137</v>
      </c>
      <c r="DK256" s="22">
        <f t="shared" si="314"/>
        <v>48356.835768750054</v>
      </c>
      <c r="DL256" s="32">
        <f t="shared" si="315"/>
        <v>5.121004661805488E-2</v>
      </c>
      <c r="DM256" s="32">
        <f t="shared" si="316"/>
        <v>5.1407686281600765E-2</v>
      </c>
      <c r="DN256" s="42"/>
      <c r="DO256" s="22">
        <v>943442.31180052075</v>
      </c>
      <c r="DP256" s="22">
        <v>2788.5056</v>
      </c>
      <c r="DQ256" s="22">
        <f t="shared" si="317"/>
        <v>940653.80620052072</v>
      </c>
      <c r="DR256" s="26">
        <f t="shared" si="318"/>
        <v>-43.110999999999876</v>
      </c>
      <c r="DS256" s="22">
        <v>0</v>
      </c>
      <c r="DT256" s="22">
        <f t="shared" si="319"/>
        <v>48313.724768750137</v>
      </c>
      <c r="DU256" s="22">
        <f t="shared" si="320"/>
        <v>48356.835768750054</v>
      </c>
      <c r="DV256" s="32">
        <f t="shared" si="321"/>
        <v>5.121004661805488E-2</v>
      </c>
      <c r="DW256" s="32">
        <f t="shared" si="322"/>
        <v>5.1407686281600765E-2</v>
      </c>
      <c r="DX256" s="42"/>
      <c r="DY256" s="22">
        <v>943442.31180052075</v>
      </c>
      <c r="DZ256" s="22">
        <v>2788.5056</v>
      </c>
      <c r="EA256" s="22">
        <f t="shared" si="323"/>
        <v>940653.80620052072</v>
      </c>
      <c r="EB256" s="26">
        <f t="shared" si="324"/>
        <v>-43.110999999999876</v>
      </c>
      <c r="EC256" s="22">
        <v>0</v>
      </c>
      <c r="ED256" s="22">
        <f t="shared" si="325"/>
        <v>48313.724768750137</v>
      </c>
      <c r="EE256" s="22">
        <f t="shared" si="326"/>
        <v>48356.835768750054</v>
      </c>
      <c r="EF256" s="32">
        <f t="shared" si="327"/>
        <v>5.121004661805488E-2</v>
      </c>
      <c r="EG256" s="32">
        <f t="shared" si="328"/>
        <v>5.1407686281600765E-2</v>
      </c>
      <c r="EH256" s="42"/>
      <c r="EI256" s="45">
        <v>0</v>
      </c>
    </row>
    <row r="257" spans="1:139" x14ac:dyDescent="0.3">
      <c r="A257" s="20">
        <v>8913104</v>
      </c>
      <c r="B257" s="20" t="s">
        <v>310</v>
      </c>
      <c r="C257" s="21">
        <v>81</v>
      </c>
      <c r="D257" s="22">
        <v>431270.71443420643</v>
      </c>
      <c r="E257" s="22">
        <v>8908.4248000000007</v>
      </c>
      <c r="F257" s="22">
        <f t="shared" si="250"/>
        <v>422362.28963420645</v>
      </c>
      <c r="G257" s="11"/>
      <c r="H257" s="34">
        <v>81</v>
      </c>
      <c r="I257" s="22">
        <v>457097.72888382268</v>
      </c>
      <c r="J257" s="22">
        <v>9067.9979000000003</v>
      </c>
      <c r="K257" s="22">
        <f t="shared" si="251"/>
        <v>448029.73098382266</v>
      </c>
      <c r="L257" s="26">
        <f t="shared" si="252"/>
        <v>159.57309999999961</v>
      </c>
      <c r="M257" s="22">
        <v>0</v>
      </c>
      <c r="N257" s="22">
        <f t="shared" si="253"/>
        <v>25827.014449616254</v>
      </c>
      <c r="O257" s="22">
        <f t="shared" si="254"/>
        <v>25667.441349616216</v>
      </c>
      <c r="P257" s="32">
        <f t="shared" si="255"/>
        <v>5.6502171893705745E-2</v>
      </c>
      <c r="Q257" s="32">
        <f t="shared" si="256"/>
        <v>5.728959391434451E-2</v>
      </c>
      <c r="R257" s="11"/>
      <c r="S257" s="22">
        <v>457097.72888382268</v>
      </c>
      <c r="T257" s="22">
        <v>9067.9979000000003</v>
      </c>
      <c r="U257" s="22">
        <f t="shared" si="257"/>
        <v>448029.73098382266</v>
      </c>
      <c r="V257" s="26">
        <f t="shared" si="258"/>
        <v>159.57309999999961</v>
      </c>
      <c r="W257" s="22">
        <v>0</v>
      </c>
      <c r="X257" s="22">
        <f t="shared" si="259"/>
        <v>25827.014449616254</v>
      </c>
      <c r="Y257" s="22">
        <f t="shared" si="260"/>
        <v>25667.441349616216</v>
      </c>
      <c r="Z257" s="32">
        <f t="shared" si="261"/>
        <v>5.6502171893705745E-2</v>
      </c>
      <c r="AA257" s="32">
        <f t="shared" si="262"/>
        <v>5.728959391434451E-2</v>
      </c>
      <c r="AB257" s="42"/>
      <c r="AC257" s="22">
        <v>457097.72888382268</v>
      </c>
      <c r="AD257" s="22">
        <v>9067.9979000000003</v>
      </c>
      <c r="AE257" s="22">
        <f t="shared" si="263"/>
        <v>448029.73098382266</v>
      </c>
      <c r="AF257" s="26">
        <f t="shared" si="264"/>
        <v>159.57309999999961</v>
      </c>
      <c r="AG257" s="22">
        <v>0</v>
      </c>
      <c r="AH257" s="22">
        <f t="shared" si="265"/>
        <v>25827.014449616254</v>
      </c>
      <c r="AI257" s="22">
        <f t="shared" si="266"/>
        <v>25667.441349616216</v>
      </c>
      <c r="AJ257" s="32">
        <f t="shared" si="267"/>
        <v>5.6502171893705745E-2</v>
      </c>
      <c r="AK257" s="32">
        <f t="shared" si="268"/>
        <v>5.728959391434451E-2</v>
      </c>
      <c r="AL257" s="11"/>
      <c r="AM257" s="22">
        <v>457097.72888382268</v>
      </c>
      <c r="AN257" s="22">
        <v>9067.9979000000003</v>
      </c>
      <c r="AO257" s="22">
        <f t="shared" si="269"/>
        <v>448029.73098382266</v>
      </c>
      <c r="AP257" s="26">
        <f t="shared" si="270"/>
        <v>159.57309999999961</v>
      </c>
      <c r="AQ257" s="22">
        <v>0</v>
      </c>
      <c r="AR257" s="22">
        <f t="shared" si="271"/>
        <v>25827.014449616254</v>
      </c>
      <c r="AS257" s="22">
        <f t="shared" si="272"/>
        <v>25667.441349616216</v>
      </c>
      <c r="AT257" s="32">
        <f t="shared" si="273"/>
        <v>5.6502171893705745E-2</v>
      </c>
      <c r="AU257" s="32">
        <f t="shared" si="274"/>
        <v>5.728959391434451E-2</v>
      </c>
      <c r="AV257" s="42"/>
      <c r="AW257" s="22">
        <v>457097.72888382268</v>
      </c>
      <c r="AX257" s="22">
        <v>9067.9979000000003</v>
      </c>
      <c r="AY257" s="22">
        <f t="shared" si="275"/>
        <v>448029.73098382266</v>
      </c>
      <c r="AZ257" s="26">
        <f t="shared" si="276"/>
        <v>159.57309999999961</v>
      </c>
      <c r="BA257" s="22">
        <v>0</v>
      </c>
      <c r="BB257" s="22">
        <f t="shared" si="277"/>
        <v>25827.014449616254</v>
      </c>
      <c r="BC257" s="22">
        <f t="shared" si="278"/>
        <v>25667.441349616216</v>
      </c>
      <c r="BD257" s="32">
        <f t="shared" si="279"/>
        <v>5.6502171893705745E-2</v>
      </c>
      <c r="BE257" s="32">
        <f t="shared" si="280"/>
        <v>5.728959391434451E-2</v>
      </c>
      <c r="BF257" s="11"/>
      <c r="BG257" s="22">
        <v>457097.72888382268</v>
      </c>
      <c r="BH257" s="22">
        <v>9067.9979000000003</v>
      </c>
      <c r="BI257" s="22">
        <f t="shared" si="281"/>
        <v>448029.73098382266</v>
      </c>
      <c r="BJ257" s="26">
        <f t="shared" si="282"/>
        <v>159.57309999999961</v>
      </c>
      <c r="BK257" s="22">
        <v>0</v>
      </c>
      <c r="BL257" s="22">
        <f t="shared" si="283"/>
        <v>25827.014449616254</v>
      </c>
      <c r="BM257" s="22">
        <f t="shared" si="284"/>
        <v>25667.441349616216</v>
      </c>
      <c r="BN257" s="32">
        <f t="shared" si="285"/>
        <v>5.6502171893705745E-2</v>
      </c>
      <c r="BO257" s="32">
        <f t="shared" si="286"/>
        <v>5.728959391434451E-2</v>
      </c>
      <c r="BP257" s="42"/>
      <c r="BQ257" s="22">
        <v>456244.03567306953</v>
      </c>
      <c r="BR257" s="22">
        <v>9067.9979000000003</v>
      </c>
      <c r="BS257" s="22">
        <f t="shared" si="287"/>
        <v>447176.03777306952</v>
      </c>
      <c r="BT257" s="26">
        <f t="shared" si="288"/>
        <v>159.57309999999961</v>
      </c>
      <c r="BU257" s="22">
        <v>0</v>
      </c>
      <c r="BV257" s="22">
        <f t="shared" si="289"/>
        <v>24973.321238863107</v>
      </c>
      <c r="BW257" s="22">
        <f t="shared" si="290"/>
        <v>24813.748138863069</v>
      </c>
      <c r="BX257" s="32">
        <f t="shared" si="291"/>
        <v>5.4736762097112042E-2</v>
      </c>
      <c r="BY257" s="32">
        <f t="shared" si="292"/>
        <v>5.5489887746300523E-2</v>
      </c>
      <c r="BZ257" s="42"/>
      <c r="CA257" s="22">
        <v>456855.68265005655</v>
      </c>
      <c r="CB257" s="22">
        <v>9067.9979000000003</v>
      </c>
      <c r="CC257" s="22">
        <f t="shared" si="293"/>
        <v>447787.68475005653</v>
      </c>
      <c r="CD257" s="26">
        <f t="shared" si="294"/>
        <v>159.57309999999961</v>
      </c>
      <c r="CE257" s="22">
        <v>0</v>
      </c>
      <c r="CF257" s="22">
        <f t="shared" si="295"/>
        <v>25584.968215850124</v>
      </c>
      <c r="CG257" s="22">
        <f t="shared" si="296"/>
        <v>25425.395115850086</v>
      </c>
      <c r="CH257" s="32">
        <f t="shared" si="297"/>
        <v>5.60022982913135E-2</v>
      </c>
      <c r="CI257" s="32">
        <f t="shared" si="298"/>
        <v>5.6780023171119326E-2</v>
      </c>
      <c r="CJ257" s="42"/>
      <c r="CK257" s="22">
        <v>456613.6364162903</v>
      </c>
      <c r="CL257" s="22">
        <v>9067.9979000000003</v>
      </c>
      <c r="CM257" s="22">
        <f t="shared" si="299"/>
        <v>447545.63851629029</v>
      </c>
      <c r="CN257" s="26">
        <f t="shared" si="300"/>
        <v>159.57309999999961</v>
      </c>
      <c r="CO257" s="22">
        <v>0</v>
      </c>
      <c r="CP257" s="22">
        <f t="shared" si="301"/>
        <v>25342.921982083877</v>
      </c>
      <c r="CQ257" s="22">
        <f t="shared" si="302"/>
        <v>25183.348882083839</v>
      </c>
      <c r="CR257" s="32">
        <f t="shared" si="303"/>
        <v>5.5501894733119568E-2</v>
      </c>
      <c r="CS257" s="32">
        <f t="shared" si="304"/>
        <v>5.6269901245316653E-2</v>
      </c>
      <c r="CT257" s="42"/>
      <c r="CU257" s="22">
        <v>457097.72888382268</v>
      </c>
      <c r="CV257" s="22">
        <v>9067.9979000000003</v>
      </c>
      <c r="CW257" s="22">
        <f t="shared" si="305"/>
        <v>448029.73098382266</v>
      </c>
      <c r="CX257" s="26">
        <f t="shared" si="306"/>
        <v>159.57309999999961</v>
      </c>
      <c r="CY257" s="22">
        <v>0</v>
      </c>
      <c r="CZ257" s="22">
        <f t="shared" si="307"/>
        <v>25827.014449616254</v>
      </c>
      <c r="DA257" s="22">
        <f t="shared" si="308"/>
        <v>25667.441349616216</v>
      </c>
      <c r="DB257" s="32">
        <f t="shared" si="309"/>
        <v>5.6502171893705745E-2</v>
      </c>
      <c r="DC257" s="32">
        <f t="shared" si="310"/>
        <v>5.728959391434451E-2</v>
      </c>
      <c r="DD257" s="42"/>
      <c r="DE257" s="22">
        <v>457097.72888382268</v>
      </c>
      <c r="DF257" s="22">
        <v>9067.9979000000003</v>
      </c>
      <c r="DG257" s="22">
        <f t="shared" si="311"/>
        <v>448029.73098382266</v>
      </c>
      <c r="DH257" s="26">
        <f t="shared" si="312"/>
        <v>159.57309999999961</v>
      </c>
      <c r="DI257" s="22">
        <v>0</v>
      </c>
      <c r="DJ257" s="22">
        <f t="shared" si="313"/>
        <v>25827.014449616254</v>
      </c>
      <c r="DK257" s="22">
        <f t="shared" si="314"/>
        <v>25667.441349616216</v>
      </c>
      <c r="DL257" s="32">
        <f t="shared" si="315"/>
        <v>5.6502171893705745E-2</v>
      </c>
      <c r="DM257" s="32">
        <f t="shared" si="316"/>
        <v>5.728959391434451E-2</v>
      </c>
      <c r="DN257" s="42"/>
      <c r="DO257" s="22">
        <v>457097.72888382268</v>
      </c>
      <c r="DP257" s="22">
        <v>9067.9979000000003</v>
      </c>
      <c r="DQ257" s="22">
        <f t="shared" si="317"/>
        <v>448029.73098382266</v>
      </c>
      <c r="DR257" s="26">
        <f t="shared" si="318"/>
        <v>159.57309999999961</v>
      </c>
      <c r="DS257" s="22">
        <v>0</v>
      </c>
      <c r="DT257" s="22">
        <f t="shared" si="319"/>
        <v>25827.014449616254</v>
      </c>
      <c r="DU257" s="22">
        <f t="shared" si="320"/>
        <v>25667.441349616216</v>
      </c>
      <c r="DV257" s="32">
        <f t="shared" si="321"/>
        <v>5.6502171893705745E-2</v>
      </c>
      <c r="DW257" s="32">
        <f t="shared" si="322"/>
        <v>5.728959391434451E-2</v>
      </c>
      <c r="DX257" s="42"/>
      <c r="DY257" s="22">
        <v>457097.72888382268</v>
      </c>
      <c r="DZ257" s="22">
        <v>9067.9979000000003</v>
      </c>
      <c r="EA257" s="22">
        <f t="shared" si="323"/>
        <v>448029.73098382266</v>
      </c>
      <c r="EB257" s="26">
        <f t="shared" si="324"/>
        <v>159.57309999999961</v>
      </c>
      <c r="EC257" s="22">
        <v>0</v>
      </c>
      <c r="ED257" s="22">
        <f t="shared" si="325"/>
        <v>25827.014449616254</v>
      </c>
      <c r="EE257" s="22">
        <f t="shared" si="326"/>
        <v>25667.441349616216</v>
      </c>
      <c r="EF257" s="32">
        <f t="shared" si="327"/>
        <v>5.6502171893705745E-2</v>
      </c>
      <c r="EG257" s="32">
        <f t="shared" si="328"/>
        <v>5.728959391434451E-2</v>
      </c>
      <c r="EH257" s="42"/>
      <c r="EI257" s="45">
        <v>-2685.1935434722195</v>
      </c>
    </row>
    <row r="258" spans="1:139" x14ac:dyDescent="0.3">
      <c r="A258" s="20">
        <v>8913118</v>
      </c>
      <c r="B258" s="20" t="s">
        <v>112</v>
      </c>
      <c r="C258" s="21">
        <v>72</v>
      </c>
      <c r="D258" s="22">
        <v>398095.38803457271</v>
      </c>
      <c r="E258" s="22">
        <v>1894.4000087999998</v>
      </c>
      <c r="F258" s="22">
        <f t="shared" si="250"/>
        <v>396200.98802577273</v>
      </c>
      <c r="G258" s="11"/>
      <c r="H258" s="34">
        <v>72</v>
      </c>
      <c r="I258" s="22">
        <v>415593.03549868183</v>
      </c>
      <c r="J258" s="22">
        <v>1928.4992</v>
      </c>
      <c r="K258" s="22">
        <f t="shared" si="251"/>
        <v>413664.53629868181</v>
      </c>
      <c r="L258" s="26">
        <f t="shared" si="252"/>
        <v>34.099191200000178</v>
      </c>
      <c r="M258" s="22">
        <v>0</v>
      </c>
      <c r="N258" s="22">
        <f t="shared" si="253"/>
        <v>17497.647464109119</v>
      </c>
      <c r="O258" s="22">
        <f t="shared" si="254"/>
        <v>17463.548272909073</v>
      </c>
      <c r="P258" s="32">
        <f t="shared" si="255"/>
        <v>4.2102840927334594E-2</v>
      </c>
      <c r="Q258" s="32">
        <f t="shared" si="256"/>
        <v>4.2216691885571055E-2</v>
      </c>
      <c r="R258" s="11"/>
      <c r="S258" s="22">
        <v>415593.03549868183</v>
      </c>
      <c r="T258" s="22">
        <v>1928.4992</v>
      </c>
      <c r="U258" s="22">
        <f t="shared" si="257"/>
        <v>413664.53629868181</v>
      </c>
      <c r="V258" s="26">
        <f t="shared" si="258"/>
        <v>34.099191200000178</v>
      </c>
      <c r="W258" s="22">
        <v>0</v>
      </c>
      <c r="X258" s="22">
        <f t="shared" si="259"/>
        <v>17497.647464109119</v>
      </c>
      <c r="Y258" s="22">
        <f t="shared" si="260"/>
        <v>17463.548272909073</v>
      </c>
      <c r="Z258" s="32">
        <f t="shared" si="261"/>
        <v>4.2102840927334594E-2</v>
      </c>
      <c r="AA258" s="32">
        <f t="shared" si="262"/>
        <v>4.2216691885571055E-2</v>
      </c>
      <c r="AB258" s="42"/>
      <c r="AC258" s="22">
        <v>415593.03549868183</v>
      </c>
      <c r="AD258" s="22">
        <v>1928.4992</v>
      </c>
      <c r="AE258" s="22">
        <f t="shared" si="263"/>
        <v>413664.53629868181</v>
      </c>
      <c r="AF258" s="26">
        <f t="shared" si="264"/>
        <v>34.099191200000178</v>
      </c>
      <c r="AG258" s="22">
        <v>0</v>
      </c>
      <c r="AH258" s="22">
        <f t="shared" si="265"/>
        <v>17497.647464109119</v>
      </c>
      <c r="AI258" s="22">
        <f t="shared" si="266"/>
        <v>17463.548272909073</v>
      </c>
      <c r="AJ258" s="32">
        <f t="shared" si="267"/>
        <v>4.2102840927334594E-2</v>
      </c>
      <c r="AK258" s="32">
        <f t="shared" si="268"/>
        <v>4.2216691885571055E-2</v>
      </c>
      <c r="AL258" s="11"/>
      <c r="AM258" s="22">
        <v>415593.03549868183</v>
      </c>
      <c r="AN258" s="22">
        <v>1928.4992</v>
      </c>
      <c r="AO258" s="22">
        <f t="shared" si="269"/>
        <v>413664.53629868181</v>
      </c>
      <c r="AP258" s="26">
        <f t="shared" si="270"/>
        <v>34.099191200000178</v>
      </c>
      <c r="AQ258" s="22">
        <v>0</v>
      </c>
      <c r="AR258" s="22">
        <f t="shared" si="271"/>
        <v>17497.647464109119</v>
      </c>
      <c r="AS258" s="22">
        <f t="shared" si="272"/>
        <v>17463.548272909073</v>
      </c>
      <c r="AT258" s="32">
        <f t="shared" si="273"/>
        <v>4.2102840927334594E-2</v>
      </c>
      <c r="AU258" s="32">
        <f t="shared" si="274"/>
        <v>4.2216691885571055E-2</v>
      </c>
      <c r="AV258" s="42"/>
      <c r="AW258" s="22">
        <v>415593.03549868183</v>
      </c>
      <c r="AX258" s="22">
        <v>1928.4992</v>
      </c>
      <c r="AY258" s="22">
        <f t="shared" si="275"/>
        <v>413664.53629868181</v>
      </c>
      <c r="AZ258" s="26">
        <f t="shared" si="276"/>
        <v>34.099191200000178</v>
      </c>
      <c r="BA258" s="22">
        <v>0</v>
      </c>
      <c r="BB258" s="22">
        <f t="shared" si="277"/>
        <v>17497.647464109119</v>
      </c>
      <c r="BC258" s="22">
        <f t="shared" si="278"/>
        <v>17463.548272909073</v>
      </c>
      <c r="BD258" s="32">
        <f t="shared" si="279"/>
        <v>4.2102840927334594E-2</v>
      </c>
      <c r="BE258" s="32">
        <f t="shared" si="280"/>
        <v>4.2216691885571055E-2</v>
      </c>
      <c r="BF258" s="11"/>
      <c r="BG258" s="22">
        <v>415593.03549868183</v>
      </c>
      <c r="BH258" s="22">
        <v>1928.4992</v>
      </c>
      <c r="BI258" s="22">
        <f t="shared" si="281"/>
        <v>413664.53629868181</v>
      </c>
      <c r="BJ258" s="26">
        <f t="shared" si="282"/>
        <v>34.099191200000178</v>
      </c>
      <c r="BK258" s="22">
        <v>0</v>
      </c>
      <c r="BL258" s="22">
        <f t="shared" si="283"/>
        <v>17497.647464109119</v>
      </c>
      <c r="BM258" s="22">
        <f t="shared" si="284"/>
        <v>17463.548272909073</v>
      </c>
      <c r="BN258" s="32">
        <f t="shared" si="285"/>
        <v>4.2102840927334594E-2</v>
      </c>
      <c r="BO258" s="32">
        <f t="shared" si="286"/>
        <v>4.2216691885571055E-2</v>
      </c>
      <c r="BP258" s="42"/>
      <c r="BQ258" s="22">
        <v>414709.86538522725</v>
      </c>
      <c r="BR258" s="22">
        <v>1928.4992</v>
      </c>
      <c r="BS258" s="22">
        <f t="shared" si="287"/>
        <v>412781.36618522723</v>
      </c>
      <c r="BT258" s="26">
        <f t="shared" si="288"/>
        <v>34.099191200000178</v>
      </c>
      <c r="BU258" s="22">
        <v>0</v>
      </c>
      <c r="BV258" s="22">
        <f t="shared" si="289"/>
        <v>16614.477350654546</v>
      </c>
      <c r="BW258" s="22">
        <f t="shared" si="290"/>
        <v>16580.3781594545</v>
      </c>
      <c r="BX258" s="32">
        <f t="shared" si="291"/>
        <v>4.0062893934826524E-2</v>
      </c>
      <c r="BY258" s="32">
        <f t="shared" si="292"/>
        <v>4.0167457927387143E-2</v>
      </c>
      <c r="BZ258" s="42"/>
      <c r="CA258" s="22">
        <v>415368.40277140908</v>
      </c>
      <c r="CB258" s="22">
        <v>1928.4992</v>
      </c>
      <c r="CC258" s="22">
        <f t="shared" si="293"/>
        <v>413439.90357140906</v>
      </c>
      <c r="CD258" s="26">
        <f t="shared" si="294"/>
        <v>34.099191200000178</v>
      </c>
      <c r="CE258" s="22">
        <v>0</v>
      </c>
      <c r="CF258" s="22">
        <f t="shared" si="295"/>
        <v>17273.014736836369</v>
      </c>
      <c r="CG258" s="22">
        <f t="shared" si="296"/>
        <v>17238.915545636322</v>
      </c>
      <c r="CH258" s="32">
        <f t="shared" si="297"/>
        <v>4.158480669590623E-2</v>
      </c>
      <c r="CI258" s="32">
        <f t="shared" si="298"/>
        <v>4.1696303130689047E-2</v>
      </c>
      <c r="CJ258" s="42"/>
      <c r="CK258" s="22">
        <v>415143.77004413633</v>
      </c>
      <c r="CL258" s="22">
        <v>1928.4992</v>
      </c>
      <c r="CM258" s="22">
        <f t="shared" si="299"/>
        <v>413215.27084413631</v>
      </c>
      <c r="CN258" s="26">
        <f t="shared" si="300"/>
        <v>34.099191200000178</v>
      </c>
      <c r="CO258" s="22">
        <v>0</v>
      </c>
      <c r="CP258" s="22">
        <f t="shared" si="301"/>
        <v>17048.382009563618</v>
      </c>
      <c r="CQ258" s="22">
        <f t="shared" si="302"/>
        <v>17014.282818363572</v>
      </c>
      <c r="CR258" s="32">
        <f t="shared" si="303"/>
        <v>4.1066211851742605E-2</v>
      </c>
      <c r="CS258" s="32">
        <f t="shared" si="304"/>
        <v>4.1175348586720825E-2</v>
      </c>
      <c r="CT258" s="42"/>
      <c r="CU258" s="22">
        <v>415593.03549868183</v>
      </c>
      <c r="CV258" s="22">
        <v>1928.4992</v>
      </c>
      <c r="CW258" s="22">
        <f t="shared" si="305"/>
        <v>413664.53629868181</v>
      </c>
      <c r="CX258" s="26">
        <f t="shared" si="306"/>
        <v>34.099191200000178</v>
      </c>
      <c r="CY258" s="22">
        <v>0</v>
      </c>
      <c r="CZ258" s="22">
        <f t="shared" si="307"/>
        <v>17497.647464109119</v>
      </c>
      <c r="DA258" s="22">
        <f t="shared" si="308"/>
        <v>17463.548272909073</v>
      </c>
      <c r="DB258" s="32">
        <f t="shared" si="309"/>
        <v>4.2102840927334594E-2</v>
      </c>
      <c r="DC258" s="32">
        <f t="shared" si="310"/>
        <v>4.2216691885571055E-2</v>
      </c>
      <c r="DD258" s="42"/>
      <c r="DE258" s="22">
        <v>415593.03549868183</v>
      </c>
      <c r="DF258" s="22">
        <v>1928.4992</v>
      </c>
      <c r="DG258" s="22">
        <f t="shared" si="311"/>
        <v>413664.53629868181</v>
      </c>
      <c r="DH258" s="26">
        <f t="shared" si="312"/>
        <v>34.099191200000178</v>
      </c>
      <c r="DI258" s="22">
        <v>0</v>
      </c>
      <c r="DJ258" s="22">
        <f t="shared" si="313"/>
        <v>17497.647464109119</v>
      </c>
      <c r="DK258" s="22">
        <f t="shared" si="314"/>
        <v>17463.548272909073</v>
      </c>
      <c r="DL258" s="32">
        <f t="shared" si="315"/>
        <v>4.2102840927334594E-2</v>
      </c>
      <c r="DM258" s="32">
        <f t="shared" si="316"/>
        <v>4.2216691885571055E-2</v>
      </c>
      <c r="DN258" s="42"/>
      <c r="DO258" s="22">
        <v>415593.03549868183</v>
      </c>
      <c r="DP258" s="22">
        <v>1928.4992</v>
      </c>
      <c r="DQ258" s="22">
        <f t="shared" si="317"/>
        <v>413664.53629868181</v>
      </c>
      <c r="DR258" s="26">
        <f t="shared" si="318"/>
        <v>34.099191200000178</v>
      </c>
      <c r="DS258" s="22">
        <v>0</v>
      </c>
      <c r="DT258" s="22">
        <f t="shared" si="319"/>
        <v>17497.647464109119</v>
      </c>
      <c r="DU258" s="22">
        <f t="shared" si="320"/>
        <v>17463.548272909073</v>
      </c>
      <c r="DV258" s="32">
        <f t="shared" si="321"/>
        <v>4.2102840927334594E-2</v>
      </c>
      <c r="DW258" s="32">
        <f t="shared" si="322"/>
        <v>4.2216691885571055E-2</v>
      </c>
      <c r="DX258" s="42"/>
      <c r="DY258" s="22">
        <v>415593.03549868183</v>
      </c>
      <c r="DZ258" s="22">
        <v>1928.4992</v>
      </c>
      <c r="EA258" s="22">
        <f t="shared" si="323"/>
        <v>413664.53629868181</v>
      </c>
      <c r="EB258" s="26">
        <f t="shared" si="324"/>
        <v>34.099191200000178</v>
      </c>
      <c r="EC258" s="22">
        <v>0</v>
      </c>
      <c r="ED258" s="22">
        <f t="shared" si="325"/>
        <v>17497.647464109119</v>
      </c>
      <c r="EE258" s="22">
        <f t="shared" si="326"/>
        <v>17463.548272909073</v>
      </c>
      <c r="EF258" s="32">
        <f t="shared" si="327"/>
        <v>4.2102840927334594E-2</v>
      </c>
      <c r="EG258" s="32">
        <f t="shared" si="328"/>
        <v>4.2216691885571055E-2</v>
      </c>
      <c r="EH258" s="42"/>
      <c r="EI258" s="45">
        <v>3822.5110998636937</v>
      </c>
    </row>
    <row r="259" spans="1:139" x14ac:dyDescent="0.3">
      <c r="A259" s="20">
        <v>8913132</v>
      </c>
      <c r="B259" s="20" t="s">
        <v>246</v>
      </c>
      <c r="C259" s="21">
        <v>42</v>
      </c>
      <c r="D259" s="22">
        <v>281022.28361862066</v>
      </c>
      <c r="E259" s="22">
        <v>3906.3960000000002</v>
      </c>
      <c r="F259" s="22">
        <f t="shared" si="250"/>
        <v>277115.88761862065</v>
      </c>
      <c r="G259" s="11"/>
      <c r="H259" s="34">
        <v>42</v>
      </c>
      <c r="I259" s="22">
        <v>295816.58217448276</v>
      </c>
      <c r="J259" s="22">
        <v>3976.7111</v>
      </c>
      <c r="K259" s="22">
        <f t="shared" si="251"/>
        <v>291839.87107448274</v>
      </c>
      <c r="L259" s="26">
        <f t="shared" si="252"/>
        <v>70.315099999999802</v>
      </c>
      <c r="M259" s="22">
        <v>0</v>
      </c>
      <c r="N259" s="22">
        <f t="shared" si="253"/>
        <v>14794.2985558621</v>
      </c>
      <c r="O259" s="22">
        <f t="shared" si="254"/>
        <v>14723.983455862093</v>
      </c>
      <c r="P259" s="32">
        <f t="shared" si="255"/>
        <v>5.001172837273847E-2</v>
      </c>
      <c r="Q259" s="32">
        <f t="shared" si="256"/>
        <v>5.0452268230697886E-2</v>
      </c>
      <c r="R259" s="11"/>
      <c r="S259" s="22">
        <v>295816.58217448276</v>
      </c>
      <c r="T259" s="22">
        <v>3976.7111</v>
      </c>
      <c r="U259" s="22">
        <f t="shared" si="257"/>
        <v>291839.87107448274</v>
      </c>
      <c r="V259" s="26">
        <f t="shared" si="258"/>
        <v>70.315099999999802</v>
      </c>
      <c r="W259" s="22">
        <v>0</v>
      </c>
      <c r="X259" s="22">
        <f t="shared" si="259"/>
        <v>14794.2985558621</v>
      </c>
      <c r="Y259" s="22">
        <f t="shared" si="260"/>
        <v>14723.983455862093</v>
      </c>
      <c r="Z259" s="32">
        <f t="shared" si="261"/>
        <v>5.001172837273847E-2</v>
      </c>
      <c r="AA259" s="32">
        <f t="shared" si="262"/>
        <v>5.0452268230697886E-2</v>
      </c>
      <c r="AB259" s="42"/>
      <c r="AC259" s="22">
        <v>295816.58217448276</v>
      </c>
      <c r="AD259" s="22">
        <v>3976.7111</v>
      </c>
      <c r="AE259" s="22">
        <f t="shared" si="263"/>
        <v>291839.87107448274</v>
      </c>
      <c r="AF259" s="26">
        <f t="shared" si="264"/>
        <v>70.315099999999802</v>
      </c>
      <c r="AG259" s="22">
        <v>0</v>
      </c>
      <c r="AH259" s="22">
        <f t="shared" si="265"/>
        <v>14794.2985558621</v>
      </c>
      <c r="AI259" s="22">
        <f t="shared" si="266"/>
        <v>14723.983455862093</v>
      </c>
      <c r="AJ259" s="32">
        <f t="shared" si="267"/>
        <v>5.001172837273847E-2</v>
      </c>
      <c r="AK259" s="32">
        <f t="shared" si="268"/>
        <v>5.0452268230697886E-2</v>
      </c>
      <c r="AL259" s="11"/>
      <c r="AM259" s="22">
        <v>295816.58217448276</v>
      </c>
      <c r="AN259" s="22">
        <v>3976.7111</v>
      </c>
      <c r="AO259" s="22">
        <f t="shared" si="269"/>
        <v>291839.87107448274</v>
      </c>
      <c r="AP259" s="26">
        <f t="shared" si="270"/>
        <v>70.315099999999802</v>
      </c>
      <c r="AQ259" s="22">
        <v>0</v>
      </c>
      <c r="AR259" s="22">
        <f t="shared" si="271"/>
        <v>14794.2985558621</v>
      </c>
      <c r="AS259" s="22">
        <f t="shared" si="272"/>
        <v>14723.983455862093</v>
      </c>
      <c r="AT259" s="32">
        <f t="shared" si="273"/>
        <v>5.001172837273847E-2</v>
      </c>
      <c r="AU259" s="32">
        <f t="shared" si="274"/>
        <v>5.0452268230697886E-2</v>
      </c>
      <c r="AV259" s="42"/>
      <c r="AW259" s="22">
        <v>295816.58217448276</v>
      </c>
      <c r="AX259" s="22">
        <v>3976.7111</v>
      </c>
      <c r="AY259" s="22">
        <f t="shared" si="275"/>
        <v>291839.87107448274</v>
      </c>
      <c r="AZ259" s="26">
        <f t="shared" si="276"/>
        <v>70.315099999999802</v>
      </c>
      <c r="BA259" s="22">
        <v>0</v>
      </c>
      <c r="BB259" s="22">
        <f t="shared" si="277"/>
        <v>14794.2985558621</v>
      </c>
      <c r="BC259" s="22">
        <f t="shared" si="278"/>
        <v>14723.983455862093</v>
      </c>
      <c r="BD259" s="32">
        <f t="shared" si="279"/>
        <v>5.001172837273847E-2</v>
      </c>
      <c r="BE259" s="32">
        <f t="shared" si="280"/>
        <v>5.0452268230697886E-2</v>
      </c>
      <c r="BF259" s="11"/>
      <c r="BG259" s="22">
        <v>295816.58217448276</v>
      </c>
      <c r="BH259" s="22">
        <v>3976.7111</v>
      </c>
      <c r="BI259" s="22">
        <f t="shared" si="281"/>
        <v>291839.87107448274</v>
      </c>
      <c r="BJ259" s="26">
        <f t="shared" si="282"/>
        <v>70.315099999999802</v>
      </c>
      <c r="BK259" s="22">
        <v>0</v>
      </c>
      <c r="BL259" s="22">
        <f t="shared" si="283"/>
        <v>14794.2985558621</v>
      </c>
      <c r="BM259" s="22">
        <f t="shared" si="284"/>
        <v>14723.983455862093</v>
      </c>
      <c r="BN259" s="32">
        <f t="shared" si="285"/>
        <v>5.001172837273847E-2</v>
      </c>
      <c r="BO259" s="32">
        <f t="shared" si="286"/>
        <v>5.0452268230697886E-2</v>
      </c>
      <c r="BP259" s="42"/>
      <c r="BQ259" s="22">
        <v>295415.47845172416</v>
      </c>
      <c r="BR259" s="22">
        <v>3976.7111</v>
      </c>
      <c r="BS259" s="22">
        <f t="shared" si="287"/>
        <v>291438.76735172415</v>
      </c>
      <c r="BT259" s="26">
        <f t="shared" si="288"/>
        <v>70.315099999999802</v>
      </c>
      <c r="BU259" s="22">
        <v>0</v>
      </c>
      <c r="BV259" s="22">
        <f t="shared" si="289"/>
        <v>14393.194833103509</v>
      </c>
      <c r="BW259" s="22">
        <f t="shared" si="290"/>
        <v>14322.879733103502</v>
      </c>
      <c r="BX259" s="32">
        <f t="shared" si="291"/>
        <v>4.8721871001947512E-2</v>
      </c>
      <c r="BY259" s="32">
        <f t="shared" si="292"/>
        <v>4.9145416936992023E-2</v>
      </c>
      <c r="BZ259" s="42"/>
      <c r="CA259" s="22">
        <v>295700.63734689658</v>
      </c>
      <c r="CB259" s="22">
        <v>3976.7111</v>
      </c>
      <c r="CC259" s="22">
        <f t="shared" si="293"/>
        <v>291723.92624689656</v>
      </c>
      <c r="CD259" s="26">
        <f t="shared" si="294"/>
        <v>70.315099999999802</v>
      </c>
      <c r="CE259" s="22">
        <v>0</v>
      </c>
      <c r="CF259" s="22">
        <f t="shared" si="295"/>
        <v>14678.353728275921</v>
      </c>
      <c r="CG259" s="22">
        <f t="shared" si="296"/>
        <v>14608.038628275914</v>
      </c>
      <c r="CH259" s="32">
        <f t="shared" si="297"/>
        <v>4.9639236019150816E-2</v>
      </c>
      <c r="CI259" s="32">
        <f t="shared" si="298"/>
        <v>5.0074873241328172E-2</v>
      </c>
      <c r="CJ259" s="42"/>
      <c r="CK259" s="22">
        <v>295584.69251931034</v>
      </c>
      <c r="CL259" s="22">
        <v>3976.7111</v>
      </c>
      <c r="CM259" s="22">
        <f t="shared" si="299"/>
        <v>291607.98141931032</v>
      </c>
      <c r="CN259" s="26">
        <f t="shared" si="300"/>
        <v>70.315099999999802</v>
      </c>
      <c r="CO259" s="22">
        <v>0</v>
      </c>
      <c r="CP259" s="22">
        <f t="shared" si="301"/>
        <v>14562.408900689683</v>
      </c>
      <c r="CQ259" s="22">
        <f t="shared" si="302"/>
        <v>14492.093800689676</v>
      </c>
      <c r="CR259" s="32">
        <f t="shared" si="303"/>
        <v>4.9266451440946428E-2</v>
      </c>
      <c r="CS259" s="32">
        <f t="shared" si="304"/>
        <v>4.9697178143595241E-2</v>
      </c>
      <c r="CT259" s="42"/>
      <c r="CU259" s="22">
        <v>295816.58217448276</v>
      </c>
      <c r="CV259" s="22">
        <v>3976.7111</v>
      </c>
      <c r="CW259" s="22">
        <f t="shared" si="305"/>
        <v>291839.87107448274</v>
      </c>
      <c r="CX259" s="26">
        <f t="shared" si="306"/>
        <v>70.315099999999802</v>
      </c>
      <c r="CY259" s="22">
        <v>0</v>
      </c>
      <c r="CZ259" s="22">
        <f t="shared" si="307"/>
        <v>14794.2985558621</v>
      </c>
      <c r="DA259" s="22">
        <f t="shared" si="308"/>
        <v>14723.983455862093</v>
      </c>
      <c r="DB259" s="32">
        <f t="shared" si="309"/>
        <v>5.001172837273847E-2</v>
      </c>
      <c r="DC259" s="32">
        <f t="shared" si="310"/>
        <v>5.0452268230697886E-2</v>
      </c>
      <c r="DD259" s="42"/>
      <c r="DE259" s="22">
        <v>295816.58217448276</v>
      </c>
      <c r="DF259" s="22">
        <v>3976.7111</v>
      </c>
      <c r="DG259" s="22">
        <f t="shared" si="311"/>
        <v>291839.87107448274</v>
      </c>
      <c r="DH259" s="26">
        <f t="shared" si="312"/>
        <v>70.315099999999802</v>
      </c>
      <c r="DI259" s="22">
        <v>0</v>
      </c>
      <c r="DJ259" s="22">
        <f t="shared" si="313"/>
        <v>14794.2985558621</v>
      </c>
      <c r="DK259" s="22">
        <f t="shared" si="314"/>
        <v>14723.983455862093</v>
      </c>
      <c r="DL259" s="32">
        <f t="shared" si="315"/>
        <v>5.001172837273847E-2</v>
      </c>
      <c r="DM259" s="32">
        <f t="shared" si="316"/>
        <v>5.0452268230697886E-2</v>
      </c>
      <c r="DN259" s="42"/>
      <c r="DO259" s="22">
        <v>295816.58217448276</v>
      </c>
      <c r="DP259" s="22">
        <v>3976.7111</v>
      </c>
      <c r="DQ259" s="22">
        <f t="shared" si="317"/>
        <v>291839.87107448274</v>
      </c>
      <c r="DR259" s="26">
        <f t="shared" si="318"/>
        <v>70.315099999999802</v>
      </c>
      <c r="DS259" s="22">
        <v>0</v>
      </c>
      <c r="DT259" s="22">
        <f t="shared" si="319"/>
        <v>14794.2985558621</v>
      </c>
      <c r="DU259" s="22">
        <f t="shared" si="320"/>
        <v>14723.983455862093</v>
      </c>
      <c r="DV259" s="32">
        <f t="shared" si="321"/>
        <v>5.001172837273847E-2</v>
      </c>
      <c r="DW259" s="32">
        <f t="shared" si="322"/>
        <v>5.0452268230697886E-2</v>
      </c>
      <c r="DX259" s="42"/>
      <c r="DY259" s="22">
        <v>295816.58217448276</v>
      </c>
      <c r="DZ259" s="22">
        <v>3976.7111</v>
      </c>
      <c r="EA259" s="22">
        <f t="shared" si="323"/>
        <v>291839.87107448274</v>
      </c>
      <c r="EB259" s="26">
        <f t="shared" si="324"/>
        <v>70.315099999999802</v>
      </c>
      <c r="EC259" s="22">
        <v>0</v>
      </c>
      <c r="ED259" s="22">
        <f t="shared" si="325"/>
        <v>14794.2985558621</v>
      </c>
      <c r="EE259" s="22">
        <f t="shared" si="326"/>
        <v>14723.983455862093</v>
      </c>
      <c r="EF259" s="32">
        <f t="shared" si="327"/>
        <v>5.001172837273847E-2</v>
      </c>
      <c r="EG259" s="32">
        <f t="shared" si="328"/>
        <v>5.0452268230697886E-2</v>
      </c>
      <c r="EH259" s="42"/>
      <c r="EI259" s="45">
        <v>0</v>
      </c>
    </row>
    <row r="260" spans="1:139" x14ac:dyDescent="0.3">
      <c r="A260" s="20">
        <v>8913292</v>
      </c>
      <c r="B260" s="20" t="s">
        <v>71</v>
      </c>
      <c r="C260" s="21">
        <v>464</v>
      </c>
      <c r="D260" s="22">
        <v>2375441.2998723211</v>
      </c>
      <c r="E260" s="22">
        <v>10596.608</v>
      </c>
      <c r="F260" s="22">
        <f t="shared" si="250"/>
        <v>2364844.6918723211</v>
      </c>
      <c r="G260" s="11"/>
      <c r="H260" s="34">
        <v>464</v>
      </c>
      <c r="I260" s="22">
        <v>2511080.4340691143</v>
      </c>
      <c r="J260" s="22">
        <v>11049.779200000001</v>
      </c>
      <c r="K260" s="22">
        <f t="shared" si="251"/>
        <v>2500030.654869114</v>
      </c>
      <c r="L260" s="26">
        <f t="shared" si="252"/>
        <v>453.17120000000068</v>
      </c>
      <c r="M260" s="22">
        <v>0</v>
      </c>
      <c r="N260" s="22">
        <f t="shared" si="253"/>
        <v>135639.13419679319</v>
      </c>
      <c r="O260" s="22">
        <f t="shared" si="254"/>
        <v>135185.96299679298</v>
      </c>
      <c r="P260" s="32">
        <f t="shared" si="255"/>
        <v>5.4016244305243113E-2</v>
      </c>
      <c r="Q260" s="32">
        <f t="shared" si="256"/>
        <v>5.407372214956719E-2</v>
      </c>
      <c r="R260" s="11"/>
      <c r="S260" s="22">
        <v>2511080.4340691143</v>
      </c>
      <c r="T260" s="22">
        <v>11049.779200000001</v>
      </c>
      <c r="U260" s="22">
        <f t="shared" si="257"/>
        <v>2500030.654869114</v>
      </c>
      <c r="V260" s="26">
        <f t="shared" si="258"/>
        <v>453.17120000000068</v>
      </c>
      <c r="W260" s="22">
        <v>0</v>
      </c>
      <c r="X260" s="22">
        <f t="shared" si="259"/>
        <v>135639.13419679319</v>
      </c>
      <c r="Y260" s="22">
        <f t="shared" si="260"/>
        <v>135185.96299679298</v>
      </c>
      <c r="Z260" s="32">
        <f t="shared" si="261"/>
        <v>5.4016244305243113E-2</v>
      </c>
      <c r="AA260" s="32">
        <f t="shared" si="262"/>
        <v>5.407372214956719E-2</v>
      </c>
      <c r="AB260" s="42"/>
      <c r="AC260" s="22">
        <v>2511080.4340691143</v>
      </c>
      <c r="AD260" s="22">
        <v>11049.779200000001</v>
      </c>
      <c r="AE260" s="22">
        <f t="shared" si="263"/>
        <v>2500030.654869114</v>
      </c>
      <c r="AF260" s="26">
        <f t="shared" si="264"/>
        <v>453.17120000000068</v>
      </c>
      <c r="AG260" s="22">
        <v>0</v>
      </c>
      <c r="AH260" s="22">
        <f t="shared" si="265"/>
        <v>135639.13419679319</v>
      </c>
      <c r="AI260" s="22">
        <f t="shared" si="266"/>
        <v>135185.96299679298</v>
      </c>
      <c r="AJ260" s="32">
        <f t="shared" si="267"/>
        <v>5.4016244305243113E-2</v>
      </c>
      <c r="AK260" s="32">
        <f t="shared" si="268"/>
        <v>5.407372214956719E-2</v>
      </c>
      <c r="AL260" s="11"/>
      <c r="AM260" s="22">
        <v>2511080.4340691143</v>
      </c>
      <c r="AN260" s="22">
        <v>11049.779200000001</v>
      </c>
      <c r="AO260" s="22">
        <f t="shared" si="269"/>
        <v>2500030.654869114</v>
      </c>
      <c r="AP260" s="26">
        <f t="shared" si="270"/>
        <v>453.17120000000068</v>
      </c>
      <c r="AQ260" s="22">
        <v>0</v>
      </c>
      <c r="AR260" s="22">
        <f t="shared" si="271"/>
        <v>135639.13419679319</v>
      </c>
      <c r="AS260" s="22">
        <f t="shared" si="272"/>
        <v>135185.96299679298</v>
      </c>
      <c r="AT260" s="32">
        <f t="shared" si="273"/>
        <v>5.4016244305243113E-2</v>
      </c>
      <c r="AU260" s="32">
        <f t="shared" si="274"/>
        <v>5.407372214956719E-2</v>
      </c>
      <c r="AV260" s="42"/>
      <c r="AW260" s="22">
        <v>2511080.4340691143</v>
      </c>
      <c r="AX260" s="22">
        <v>11049.779200000001</v>
      </c>
      <c r="AY260" s="22">
        <f t="shared" si="275"/>
        <v>2500030.654869114</v>
      </c>
      <c r="AZ260" s="26">
        <f t="shared" si="276"/>
        <v>453.17120000000068</v>
      </c>
      <c r="BA260" s="22">
        <v>0</v>
      </c>
      <c r="BB260" s="22">
        <f t="shared" si="277"/>
        <v>135639.13419679319</v>
      </c>
      <c r="BC260" s="22">
        <f t="shared" si="278"/>
        <v>135185.96299679298</v>
      </c>
      <c r="BD260" s="32">
        <f t="shared" si="279"/>
        <v>5.4016244305243113E-2</v>
      </c>
      <c r="BE260" s="32">
        <f t="shared" si="280"/>
        <v>5.407372214956719E-2</v>
      </c>
      <c r="BF260" s="11"/>
      <c r="BG260" s="22">
        <v>2511080.4340691143</v>
      </c>
      <c r="BH260" s="22">
        <v>11049.779200000001</v>
      </c>
      <c r="BI260" s="22">
        <f t="shared" si="281"/>
        <v>2500030.654869114</v>
      </c>
      <c r="BJ260" s="26">
        <f t="shared" si="282"/>
        <v>453.17120000000068</v>
      </c>
      <c r="BK260" s="22">
        <v>0</v>
      </c>
      <c r="BL260" s="22">
        <f t="shared" si="283"/>
        <v>135639.13419679319</v>
      </c>
      <c r="BM260" s="22">
        <f t="shared" si="284"/>
        <v>135185.96299679298</v>
      </c>
      <c r="BN260" s="32">
        <f t="shared" si="285"/>
        <v>5.4016244305243113E-2</v>
      </c>
      <c r="BO260" s="32">
        <f t="shared" si="286"/>
        <v>5.407372214956719E-2</v>
      </c>
      <c r="BP260" s="42"/>
      <c r="BQ260" s="22">
        <v>2491269.1795091066</v>
      </c>
      <c r="BR260" s="22">
        <v>11049.779200000001</v>
      </c>
      <c r="BS260" s="22">
        <f t="shared" si="287"/>
        <v>2480219.4003091063</v>
      </c>
      <c r="BT260" s="26">
        <f t="shared" si="288"/>
        <v>453.17120000000068</v>
      </c>
      <c r="BU260" s="22">
        <v>0</v>
      </c>
      <c r="BV260" s="22">
        <f t="shared" si="289"/>
        <v>115827.87963678548</v>
      </c>
      <c r="BW260" s="22">
        <f t="shared" si="290"/>
        <v>115374.70843678527</v>
      </c>
      <c r="BX260" s="32">
        <f t="shared" si="291"/>
        <v>4.6493522494268906E-2</v>
      </c>
      <c r="BY260" s="32">
        <f t="shared" si="292"/>
        <v>4.6517944510234166E-2</v>
      </c>
      <c r="BZ260" s="42"/>
      <c r="CA260" s="22">
        <v>2507810.9029576089</v>
      </c>
      <c r="CB260" s="22">
        <v>11049.779200000001</v>
      </c>
      <c r="CC260" s="22">
        <f t="shared" si="293"/>
        <v>2496761.1237576087</v>
      </c>
      <c r="CD260" s="26">
        <f t="shared" si="294"/>
        <v>453.17120000000068</v>
      </c>
      <c r="CE260" s="22">
        <v>0</v>
      </c>
      <c r="CF260" s="22">
        <f t="shared" si="295"/>
        <v>132369.60308528785</v>
      </c>
      <c r="CG260" s="22">
        <f t="shared" si="296"/>
        <v>131916.43188528763</v>
      </c>
      <c r="CH260" s="32">
        <f t="shared" si="297"/>
        <v>5.2782928301801618E-2</v>
      </c>
      <c r="CI260" s="32">
        <f t="shared" si="298"/>
        <v>5.2835023194671621E-2</v>
      </c>
      <c r="CJ260" s="42"/>
      <c r="CK260" s="22">
        <v>2504541.3718461036</v>
      </c>
      <c r="CL260" s="22">
        <v>11049.779200000001</v>
      </c>
      <c r="CM260" s="22">
        <f t="shared" si="299"/>
        <v>2493491.5926461034</v>
      </c>
      <c r="CN260" s="26">
        <f t="shared" si="300"/>
        <v>453.17120000000068</v>
      </c>
      <c r="CO260" s="22">
        <v>0</v>
      </c>
      <c r="CP260" s="22">
        <f t="shared" si="301"/>
        <v>129100.0719737825</v>
      </c>
      <c r="CQ260" s="22">
        <f t="shared" si="302"/>
        <v>128646.90077378228</v>
      </c>
      <c r="CR260" s="32">
        <f t="shared" si="303"/>
        <v>5.1546392255689716E-2</v>
      </c>
      <c r="CS260" s="32">
        <f t="shared" si="304"/>
        <v>5.159307581112061E-2</v>
      </c>
      <c r="CT260" s="42"/>
      <c r="CU260" s="22">
        <v>2511080.4340691143</v>
      </c>
      <c r="CV260" s="22">
        <v>11049.779200000001</v>
      </c>
      <c r="CW260" s="22">
        <f t="shared" si="305"/>
        <v>2500030.654869114</v>
      </c>
      <c r="CX260" s="26">
        <f t="shared" si="306"/>
        <v>453.17120000000068</v>
      </c>
      <c r="CY260" s="22">
        <v>0</v>
      </c>
      <c r="CZ260" s="22">
        <f t="shared" si="307"/>
        <v>135639.13419679319</v>
      </c>
      <c r="DA260" s="22">
        <f t="shared" si="308"/>
        <v>135185.96299679298</v>
      </c>
      <c r="DB260" s="32">
        <f t="shared" si="309"/>
        <v>5.4016244305243113E-2</v>
      </c>
      <c r="DC260" s="32">
        <f t="shared" si="310"/>
        <v>5.407372214956719E-2</v>
      </c>
      <c r="DD260" s="42"/>
      <c r="DE260" s="22">
        <v>2511080.4340691143</v>
      </c>
      <c r="DF260" s="22">
        <v>11049.779200000001</v>
      </c>
      <c r="DG260" s="22">
        <f t="shared" si="311"/>
        <v>2500030.654869114</v>
      </c>
      <c r="DH260" s="26">
        <f t="shared" si="312"/>
        <v>453.17120000000068</v>
      </c>
      <c r="DI260" s="22">
        <v>0</v>
      </c>
      <c r="DJ260" s="22">
        <f t="shared" si="313"/>
        <v>135639.13419679319</v>
      </c>
      <c r="DK260" s="22">
        <f t="shared" si="314"/>
        <v>135185.96299679298</v>
      </c>
      <c r="DL260" s="32">
        <f t="shared" si="315"/>
        <v>5.4016244305243113E-2</v>
      </c>
      <c r="DM260" s="32">
        <f t="shared" si="316"/>
        <v>5.407372214956719E-2</v>
      </c>
      <c r="DN260" s="42"/>
      <c r="DO260" s="22">
        <v>2511080.4340691143</v>
      </c>
      <c r="DP260" s="22">
        <v>11049.779200000001</v>
      </c>
      <c r="DQ260" s="22">
        <f t="shared" si="317"/>
        <v>2500030.654869114</v>
      </c>
      <c r="DR260" s="26">
        <f t="shared" si="318"/>
        <v>453.17120000000068</v>
      </c>
      <c r="DS260" s="22">
        <v>0</v>
      </c>
      <c r="DT260" s="22">
        <f t="shared" si="319"/>
        <v>135639.13419679319</v>
      </c>
      <c r="DU260" s="22">
        <f t="shared" si="320"/>
        <v>135185.96299679298</v>
      </c>
      <c r="DV260" s="32">
        <f t="shared" si="321"/>
        <v>5.4016244305243113E-2</v>
      </c>
      <c r="DW260" s="32">
        <f t="shared" si="322"/>
        <v>5.407372214956719E-2</v>
      </c>
      <c r="DX260" s="42"/>
      <c r="DY260" s="22">
        <v>2511080.4340691143</v>
      </c>
      <c r="DZ260" s="22">
        <v>11049.779200000001</v>
      </c>
      <c r="EA260" s="22">
        <f t="shared" si="323"/>
        <v>2500030.654869114</v>
      </c>
      <c r="EB260" s="26">
        <f t="shared" si="324"/>
        <v>453.17120000000068</v>
      </c>
      <c r="EC260" s="22">
        <v>0</v>
      </c>
      <c r="ED260" s="22">
        <f t="shared" si="325"/>
        <v>135639.13419679319</v>
      </c>
      <c r="EE260" s="22">
        <f t="shared" si="326"/>
        <v>135185.96299679298</v>
      </c>
      <c r="EF260" s="32">
        <f t="shared" si="327"/>
        <v>5.4016244305243113E-2</v>
      </c>
      <c r="EG260" s="32">
        <f t="shared" si="328"/>
        <v>5.407372214956719E-2</v>
      </c>
      <c r="EH260" s="42"/>
      <c r="EI260" s="45">
        <v>0</v>
      </c>
    </row>
    <row r="261" spans="1:139" x14ac:dyDescent="0.3">
      <c r="A261" s="20">
        <v>8913297</v>
      </c>
      <c r="B261" s="20" t="s">
        <v>45</v>
      </c>
      <c r="C261" s="21">
        <v>420</v>
      </c>
      <c r="D261" s="22">
        <v>1827447.1200000003</v>
      </c>
      <c r="E261" s="22">
        <v>36147.119999999995</v>
      </c>
      <c r="F261" s="22">
        <f t="shared" si="250"/>
        <v>1791300.0000000005</v>
      </c>
      <c r="G261" s="11"/>
      <c r="H261" s="34">
        <v>420</v>
      </c>
      <c r="I261" s="22">
        <v>1885939.3748166666</v>
      </c>
      <c r="J261" s="22">
        <v>15814.263499999999</v>
      </c>
      <c r="K261" s="22">
        <f t="shared" si="251"/>
        <v>1870125.1113166667</v>
      </c>
      <c r="L261" s="26">
        <f t="shared" si="252"/>
        <v>-20332.856499999994</v>
      </c>
      <c r="M261" s="22">
        <v>0</v>
      </c>
      <c r="N261" s="22">
        <f t="shared" si="253"/>
        <v>58492.254816666245</v>
      </c>
      <c r="O261" s="22">
        <f t="shared" si="254"/>
        <v>78825.11131666624</v>
      </c>
      <c r="P261" s="32">
        <f t="shared" si="255"/>
        <v>3.1014917869431682E-2</v>
      </c>
      <c r="Q261" s="32">
        <f t="shared" si="256"/>
        <v>4.2149645945970537E-2</v>
      </c>
      <c r="R261" s="11"/>
      <c r="S261" s="22">
        <v>1885939.3748166666</v>
      </c>
      <c r="T261" s="22">
        <v>15814.263499999999</v>
      </c>
      <c r="U261" s="22">
        <f t="shared" si="257"/>
        <v>1870125.1113166667</v>
      </c>
      <c r="V261" s="26">
        <f t="shared" si="258"/>
        <v>-20332.856499999994</v>
      </c>
      <c r="W261" s="22">
        <v>0</v>
      </c>
      <c r="X261" s="22">
        <f t="shared" si="259"/>
        <v>58492.254816666245</v>
      </c>
      <c r="Y261" s="22">
        <f t="shared" si="260"/>
        <v>78825.11131666624</v>
      </c>
      <c r="Z261" s="32">
        <f t="shared" si="261"/>
        <v>3.1014917869431682E-2</v>
      </c>
      <c r="AA261" s="32">
        <f t="shared" si="262"/>
        <v>4.2149645945970537E-2</v>
      </c>
      <c r="AB261" s="42"/>
      <c r="AC261" s="22">
        <v>1885939.3748166666</v>
      </c>
      <c r="AD261" s="22">
        <v>15814.263499999999</v>
      </c>
      <c r="AE261" s="22">
        <f t="shared" si="263"/>
        <v>1870125.1113166667</v>
      </c>
      <c r="AF261" s="26">
        <f t="shared" si="264"/>
        <v>-20332.856499999994</v>
      </c>
      <c r="AG261" s="22">
        <v>0</v>
      </c>
      <c r="AH261" s="22">
        <f t="shared" si="265"/>
        <v>58492.254816666245</v>
      </c>
      <c r="AI261" s="22">
        <f t="shared" si="266"/>
        <v>78825.11131666624</v>
      </c>
      <c r="AJ261" s="32">
        <f t="shared" si="267"/>
        <v>3.1014917869431682E-2</v>
      </c>
      <c r="AK261" s="32">
        <f t="shared" si="268"/>
        <v>4.2149645945970537E-2</v>
      </c>
      <c r="AL261" s="11"/>
      <c r="AM261" s="22">
        <v>1885939.3748166666</v>
      </c>
      <c r="AN261" s="22">
        <v>15814.263499999999</v>
      </c>
      <c r="AO261" s="22">
        <f t="shared" si="269"/>
        <v>1870125.1113166667</v>
      </c>
      <c r="AP261" s="26">
        <f t="shared" si="270"/>
        <v>-20332.856499999994</v>
      </c>
      <c r="AQ261" s="22">
        <v>0</v>
      </c>
      <c r="AR261" s="22">
        <f t="shared" si="271"/>
        <v>58492.254816666245</v>
      </c>
      <c r="AS261" s="22">
        <f t="shared" si="272"/>
        <v>78825.11131666624</v>
      </c>
      <c r="AT261" s="32">
        <f t="shared" si="273"/>
        <v>3.1014917869431682E-2</v>
      </c>
      <c r="AU261" s="32">
        <f t="shared" si="274"/>
        <v>4.2149645945970537E-2</v>
      </c>
      <c r="AV261" s="42"/>
      <c r="AW261" s="22">
        <v>1885939.3748166666</v>
      </c>
      <c r="AX261" s="22">
        <v>15814.263499999999</v>
      </c>
      <c r="AY261" s="22">
        <f t="shared" si="275"/>
        <v>1870125.1113166667</v>
      </c>
      <c r="AZ261" s="26">
        <f t="shared" si="276"/>
        <v>-20332.856499999994</v>
      </c>
      <c r="BA261" s="22">
        <v>0</v>
      </c>
      <c r="BB261" s="22">
        <f t="shared" si="277"/>
        <v>58492.254816666245</v>
      </c>
      <c r="BC261" s="22">
        <f t="shared" si="278"/>
        <v>78825.11131666624</v>
      </c>
      <c r="BD261" s="32">
        <f t="shared" si="279"/>
        <v>3.1014917869431682E-2</v>
      </c>
      <c r="BE261" s="32">
        <f t="shared" si="280"/>
        <v>4.2149645945970537E-2</v>
      </c>
      <c r="BF261" s="11"/>
      <c r="BG261" s="22">
        <v>1885939.3748166666</v>
      </c>
      <c r="BH261" s="22">
        <v>15814.263499999999</v>
      </c>
      <c r="BI261" s="22">
        <f t="shared" si="281"/>
        <v>1870125.1113166667</v>
      </c>
      <c r="BJ261" s="26">
        <f t="shared" si="282"/>
        <v>-20332.856499999994</v>
      </c>
      <c r="BK261" s="22">
        <v>0</v>
      </c>
      <c r="BL261" s="22">
        <f t="shared" si="283"/>
        <v>58492.254816666245</v>
      </c>
      <c r="BM261" s="22">
        <f t="shared" si="284"/>
        <v>78825.11131666624</v>
      </c>
      <c r="BN261" s="32">
        <f t="shared" si="285"/>
        <v>3.1014917869431682E-2</v>
      </c>
      <c r="BO261" s="32">
        <f t="shared" si="286"/>
        <v>4.2149645945970537E-2</v>
      </c>
      <c r="BP261" s="42"/>
      <c r="BQ261" s="22">
        <v>1878131.3565</v>
      </c>
      <c r="BR261" s="22">
        <v>15814.263499999999</v>
      </c>
      <c r="BS261" s="22">
        <f t="shared" si="287"/>
        <v>1862317.0930000001</v>
      </c>
      <c r="BT261" s="26">
        <f t="shared" si="288"/>
        <v>-20332.856499999994</v>
      </c>
      <c r="BU261" s="22">
        <v>0</v>
      </c>
      <c r="BV261" s="22">
        <f t="shared" si="289"/>
        <v>50684.23649999965</v>
      </c>
      <c r="BW261" s="22">
        <f t="shared" si="290"/>
        <v>71017.092999999644</v>
      </c>
      <c r="BX261" s="32">
        <f t="shared" si="291"/>
        <v>2.6986523772465246E-2</v>
      </c>
      <c r="BY261" s="32">
        <f t="shared" si="292"/>
        <v>3.813372774536395E-2</v>
      </c>
      <c r="BZ261" s="42"/>
      <c r="CA261" s="22">
        <v>1884143.3748166666</v>
      </c>
      <c r="CB261" s="22">
        <v>15814.263499999999</v>
      </c>
      <c r="CC261" s="22">
        <f t="shared" si="293"/>
        <v>1868329.1113166667</v>
      </c>
      <c r="CD261" s="26">
        <f t="shared" si="294"/>
        <v>-20332.856499999994</v>
      </c>
      <c r="CE261" s="22">
        <v>0</v>
      </c>
      <c r="CF261" s="22">
        <f t="shared" si="295"/>
        <v>56696.254816666245</v>
      </c>
      <c r="CG261" s="22">
        <f t="shared" si="296"/>
        <v>77029.11131666624</v>
      </c>
      <c r="CH261" s="32">
        <f t="shared" si="297"/>
        <v>3.0091263528277394E-2</v>
      </c>
      <c r="CI261" s="32">
        <f t="shared" si="298"/>
        <v>4.1228877102054869E-2</v>
      </c>
      <c r="CJ261" s="42"/>
      <c r="CK261" s="22">
        <v>1882347.3748166666</v>
      </c>
      <c r="CL261" s="22">
        <v>15814.263499999999</v>
      </c>
      <c r="CM261" s="22">
        <f t="shared" si="299"/>
        <v>1866533.1113166667</v>
      </c>
      <c r="CN261" s="26">
        <f t="shared" si="300"/>
        <v>-20332.856499999994</v>
      </c>
      <c r="CO261" s="22">
        <v>0</v>
      </c>
      <c r="CP261" s="22">
        <f t="shared" si="301"/>
        <v>54900.254816666245</v>
      </c>
      <c r="CQ261" s="22">
        <f t="shared" si="302"/>
        <v>75233.11131666624</v>
      </c>
      <c r="CR261" s="32">
        <f t="shared" si="303"/>
        <v>2.9165846618514461E-2</v>
      </c>
      <c r="CS261" s="32">
        <f t="shared" si="304"/>
        <v>4.0306336309028148E-2</v>
      </c>
      <c r="CT261" s="42"/>
      <c r="CU261" s="22">
        <v>1885939.3748166666</v>
      </c>
      <c r="CV261" s="22">
        <v>15814.263499999999</v>
      </c>
      <c r="CW261" s="22">
        <f t="shared" si="305"/>
        <v>1870125.1113166667</v>
      </c>
      <c r="CX261" s="26">
        <f t="shared" si="306"/>
        <v>-20332.856499999994</v>
      </c>
      <c r="CY261" s="22">
        <v>0</v>
      </c>
      <c r="CZ261" s="22">
        <f t="shared" si="307"/>
        <v>58492.254816666245</v>
      </c>
      <c r="DA261" s="22">
        <f t="shared" si="308"/>
        <v>78825.11131666624</v>
      </c>
      <c r="DB261" s="32">
        <f t="shared" si="309"/>
        <v>3.1014917869431682E-2</v>
      </c>
      <c r="DC261" s="32">
        <f t="shared" si="310"/>
        <v>4.2149645945970537E-2</v>
      </c>
      <c r="DD261" s="42"/>
      <c r="DE261" s="22">
        <v>1885939.3748166666</v>
      </c>
      <c r="DF261" s="22">
        <v>15814.263499999999</v>
      </c>
      <c r="DG261" s="22">
        <f t="shared" si="311"/>
        <v>1870125.1113166667</v>
      </c>
      <c r="DH261" s="26">
        <f t="shared" si="312"/>
        <v>-20332.856499999994</v>
      </c>
      <c r="DI261" s="22">
        <v>0</v>
      </c>
      <c r="DJ261" s="22">
        <f t="shared" si="313"/>
        <v>58492.254816666245</v>
      </c>
      <c r="DK261" s="22">
        <f t="shared" si="314"/>
        <v>78825.11131666624</v>
      </c>
      <c r="DL261" s="32">
        <f t="shared" si="315"/>
        <v>3.1014917869431682E-2</v>
      </c>
      <c r="DM261" s="32">
        <f t="shared" si="316"/>
        <v>4.2149645945970537E-2</v>
      </c>
      <c r="DN261" s="42"/>
      <c r="DO261" s="22">
        <v>1885939.3748166666</v>
      </c>
      <c r="DP261" s="22">
        <v>15814.263499999999</v>
      </c>
      <c r="DQ261" s="22">
        <f t="shared" si="317"/>
        <v>1870125.1113166667</v>
      </c>
      <c r="DR261" s="26">
        <f t="shared" si="318"/>
        <v>-20332.856499999994</v>
      </c>
      <c r="DS261" s="22">
        <v>0</v>
      </c>
      <c r="DT261" s="22">
        <f t="shared" si="319"/>
        <v>58492.254816666245</v>
      </c>
      <c r="DU261" s="22">
        <f t="shared" si="320"/>
        <v>78825.11131666624</v>
      </c>
      <c r="DV261" s="32">
        <f t="shared" si="321"/>
        <v>3.1014917869431682E-2</v>
      </c>
      <c r="DW261" s="32">
        <f t="shared" si="322"/>
        <v>4.2149645945970537E-2</v>
      </c>
      <c r="DX261" s="42"/>
      <c r="DY261" s="22">
        <v>1885939.3748166666</v>
      </c>
      <c r="DZ261" s="22">
        <v>15814.263499999999</v>
      </c>
      <c r="EA261" s="22">
        <f t="shared" si="323"/>
        <v>1870125.1113166667</v>
      </c>
      <c r="EB261" s="26">
        <f t="shared" si="324"/>
        <v>-20332.856499999994</v>
      </c>
      <c r="EC261" s="22">
        <v>0</v>
      </c>
      <c r="ED261" s="22">
        <f t="shared" si="325"/>
        <v>58492.254816666245</v>
      </c>
      <c r="EE261" s="22">
        <f t="shared" si="326"/>
        <v>78825.11131666624</v>
      </c>
      <c r="EF261" s="32">
        <f t="shared" si="327"/>
        <v>3.1014917869431682E-2</v>
      </c>
      <c r="EG261" s="32">
        <f t="shared" si="328"/>
        <v>4.2149645945970537E-2</v>
      </c>
      <c r="EH261" s="42"/>
      <c r="EI261" s="45">
        <v>4.6566128730773926E-10</v>
      </c>
    </row>
    <row r="262" spans="1:139" x14ac:dyDescent="0.3">
      <c r="A262" s="20">
        <v>8913310</v>
      </c>
      <c r="B262" s="20" t="s">
        <v>122</v>
      </c>
      <c r="C262" s="21">
        <v>207</v>
      </c>
      <c r="D262" s="22">
        <v>889415.97984597052</v>
      </c>
      <c r="E262" s="22">
        <v>4226.9876999999997</v>
      </c>
      <c r="F262" s="22">
        <f t="shared" ref="F262:F325" si="329">D262-E262</f>
        <v>885188.99214597046</v>
      </c>
      <c r="G262" s="11"/>
      <c r="H262" s="34">
        <v>207</v>
      </c>
      <c r="I262" s="22">
        <v>937678.25560792373</v>
      </c>
      <c r="J262" s="22">
        <v>4039.424</v>
      </c>
      <c r="K262" s="22">
        <f t="shared" ref="K262:K325" si="330">I262-J262</f>
        <v>933638.83160792373</v>
      </c>
      <c r="L262" s="26">
        <f t="shared" ref="L262:L325" si="331">$J262-$E262</f>
        <v>-187.5636999999997</v>
      </c>
      <c r="M262" s="22">
        <v>0</v>
      </c>
      <c r="N262" s="22">
        <f t="shared" ref="N262:N325" si="332">I262-$D262</f>
        <v>48262.275761953206</v>
      </c>
      <c r="O262" s="22">
        <f t="shared" ref="O262:O325" si="333">K262-$F262</f>
        <v>48449.839461953263</v>
      </c>
      <c r="P262" s="32">
        <f t="shared" ref="P262:P325" si="334">(I262-$D262)/I262</f>
        <v>5.1469974347078562E-2</v>
      </c>
      <c r="Q262" s="32">
        <f t="shared" ref="Q262:Q325" si="335">(K262-$F262)/K262</f>
        <v>5.1893556503549002E-2</v>
      </c>
      <c r="R262" s="11"/>
      <c r="S262" s="22">
        <v>937678.25560792373</v>
      </c>
      <c r="T262" s="22">
        <v>4039.424</v>
      </c>
      <c r="U262" s="22">
        <f t="shared" ref="U262:U325" si="336">S262-T262</f>
        <v>933638.83160792373</v>
      </c>
      <c r="V262" s="26">
        <f t="shared" ref="V262:V325" si="337">$J262-$E262</f>
        <v>-187.5636999999997</v>
      </c>
      <c r="W262" s="22">
        <v>0</v>
      </c>
      <c r="X262" s="22">
        <f t="shared" ref="X262:X325" si="338">S262-$D262</f>
        <v>48262.275761953206</v>
      </c>
      <c r="Y262" s="22">
        <f t="shared" ref="Y262:Y325" si="339">U262-$F262</f>
        <v>48449.839461953263</v>
      </c>
      <c r="Z262" s="32">
        <f t="shared" ref="Z262:Z325" si="340">(S262-$D262)/S262</f>
        <v>5.1469974347078562E-2</v>
      </c>
      <c r="AA262" s="32">
        <f t="shared" ref="AA262:AA325" si="341">(U262-$F262)/U262</f>
        <v>5.1893556503549002E-2</v>
      </c>
      <c r="AB262" s="42"/>
      <c r="AC262" s="22">
        <v>937678.25560792373</v>
      </c>
      <c r="AD262" s="22">
        <v>4039.424</v>
      </c>
      <c r="AE262" s="22">
        <f t="shared" ref="AE262:AE325" si="342">AC262-AD262</f>
        <v>933638.83160792373</v>
      </c>
      <c r="AF262" s="26">
        <f t="shared" ref="AF262:AF325" si="343">$J262-$E262</f>
        <v>-187.5636999999997</v>
      </c>
      <c r="AG262" s="22">
        <v>0</v>
      </c>
      <c r="AH262" s="22">
        <f t="shared" ref="AH262:AH325" si="344">AC262-$D262</f>
        <v>48262.275761953206</v>
      </c>
      <c r="AI262" s="22">
        <f t="shared" ref="AI262:AI325" si="345">AE262-$F262</f>
        <v>48449.839461953263</v>
      </c>
      <c r="AJ262" s="32">
        <f t="shared" ref="AJ262:AJ325" si="346">(AC262-$D262)/AC262</f>
        <v>5.1469974347078562E-2</v>
      </c>
      <c r="AK262" s="32">
        <f t="shared" ref="AK262:AK325" si="347">(AE262-$F262)/AE262</f>
        <v>5.1893556503549002E-2</v>
      </c>
      <c r="AL262" s="11"/>
      <c r="AM262" s="22">
        <v>937678.25560792373</v>
      </c>
      <c r="AN262" s="22">
        <v>4039.424</v>
      </c>
      <c r="AO262" s="22">
        <f t="shared" ref="AO262:AO325" si="348">AM262-AN262</f>
        <v>933638.83160792373</v>
      </c>
      <c r="AP262" s="26">
        <f t="shared" ref="AP262:AP325" si="349">$J262-$E262</f>
        <v>-187.5636999999997</v>
      </c>
      <c r="AQ262" s="22">
        <v>0</v>
      </c>
      <c r="AR262" s="22">
        <f t="shared" ref="AR262:AR325" si="350">AM262-$D262</f>
        <v>48262.275761953206</v>
      </c>
      <c r="AS262" s="22">
        <f t="shared" ref="AS262:AS325" si="351">AO262-$F262</f>
        <v>48449.839461953263</v>
      </c>
      <c r="AT262" s="32">
        <f t="shared" ref="AT262:AT325" si="352">(AM262-$D262)/AM262</f>
        <v>5.1469974347078562E-2</v>
      </c>
      <c r="AU262" s="32">
        <f t="shared" ref="AU262:AU325" si="353">(AO262-$F262)/AO262</f>
        <v>5.1893556503549002E-2</v>
      </c>
      <c r="AV262" s="42"/>
      <c r="AW262" s="22">
        <v>937678.25560792373</v>
      </c>
      <c r="AX262" s="22">
        <v>4039.424</v>
      </c>
      <c r="AY262" s="22">
        <f t="shared" ref="AY262:AY325" si="354">AW262-AX262</f>
        <v>933638.83160792373</v>
      </c>
      <c r="AZ262" s="26">
        <f t="shared" ref="AZ262:AZ325" si="355">$J262-$E262</f>
        <v>-187.5636999999997</v>
      </c>
      <c r="BA262" s="22">
        <v>0</v>
      </c>
      <c r="BB262" s="22">
        <f t="shared" ref="BB262:BB325" si="356">AW262-$D262</f>
        <v>48262.275761953206</v>
      </c>
      <c r="BC262" s="22">
        <f t="shared" ref="BC262:BC325" si="357">AY262-$F262</f>
        <v>48449.839461953263</v>
      </c>
      <c r="BD262" s="32">
        <f t="shared" ref="BD262:BD325" si="358">(AW262-$D262)/AW262</f>
        <v>5.1469974347078562E-2</v>
      </c>
      <c r="BE262" s="32">
        <f t="shared" ref="BE262:BE325" si="359">(AY262-$F262)/AY262</f>
        <v>5.1893556503549002E-2</v>
      </c>
      <c r="BF262" s="11"/>
      <c r="BG262" s="22">
        <v>937678.25560792373</v>
      </c>
      <c r="BH262" s="22">
        <v>4039.424</v>
      </c>
      <c r="BI262" s="22">
        <f t="shared" ref="BI262:BI325" si="360">BG262-BH262</f>
        <v>933638.83160792373</v>
      </c>
      <c r="BJ262" s="26">
        <f t="shared" ref="BJ262:BJ325" si="361">$J262-$E262</f>
        <v>-187.5636999999997</v>
      </c>
      <c r="BK262" s="22">
        <v>0</v>
      </c>
      <c r="BL262" s="22">
        <f t="shared" ref="BL262:BL325" si="362">BG262-$D262</f>
        <v>48262.275761953206</v>
      </c>
      <c r="BM262" s="22">
        <f t="shared" ref="BM262:BM325" si="363">BI262-$F262</f>
        <v>48449.839461953263</v>
      </c>
      <c r="BN262" s="32">
        <f t="shared" ref="BN262:BN325" si="364">(BG262-$D262)/BG262</f>
        <v>5.1469974347078562E-2</v>
      </c>
      <c r="BO262" s="32">
        <f t="shared" ref="BO262:BO325" si="365">(BI262-$F262)/BI262</f>
        <v>5.1893556503549002E-2</v>
      </c>
      <c r="BP262" s="42"/>
      <c r="BQ262" s="22">
        <v>935158.96497815149</v>
      </c>
      <c r="BR262" s="22">
        <v>4039.424</v>
      </c>
      <c r="BS262" s="22">
        <f t="shared" ref="BS262:BS325" si="366">BQ262-BR262</f>
        <v>931119.54097815149</v>
      </c>
      <c r="BT262" s="26">
        <f t="shared" ref="BT262:BT325" si="367">$J262-$E262</f>
        <v>-187.5636999999997</v>
      </c>
      <c r="BU262" s="22">
        <v>0</v>
      </c>
      <c r="BV262" s="22">
        <f t="shared" ref="BV262:BV325" si="368">BQ262-$D262</f>
        <v>45742.985132180969</v>
      </c>
      <c r="BW262" s="22">
        <f t="shared" ref="BW262:BW325" si="369">BS262-$F262</f>
        <v>45930.548832181026</v>
      </c>
      <c r="BX262" s="32">
        <f t="shared" ref="BX262:BX325" si="370">(BQ262-$D262)/BQ262</f>
        <v>4.8914662474790774E-2</v>
      </c>
      <c r="BY262" s="32">
        <f t="shared" ref="BY262:BY325" si="371">(BS262-$F262)/BS262</f>
        <v>4.9328305132475762E-2</v>
      </c>
      <c r="BZ262" s="42"/>
      <c r="CA262" s="22">
        <v>936920.37420245493</v>
      </c>
      <c r="CB262" s="22">
        <v>4039.424</v>
      </c>
      <c r="CC262" s="22">
        <f t="shared" ref="CC262:CC325" si="372">CA262-CB262</f>
        <v>932880.95020245493</v>
      </c>
      <c r="CD262" s="26">
        <f t="shared" ref="CD262:CD325" si="373">$J262-$E262</f>
        <v>-187.5636999999997</v>
      </c>
      <c r="CE262" s="22">
        <v>0</v>
      </c>
      <c r="CF262" s="22">
        <f t="shared" ref="CF262:CF325" si="374">CA262-$D262</f>
        <v>47504.394356484408</v>
      </c>
      <c r="CG262" s="22">
        <f t="shared" ref="CG262:CG325" si="375">CC262-$F262</f>
        <v>47691.958056484465</v>
      </c>
      <c r="CH262" s="32">
        <f t="shared" ref="CH262:CH325" si="376">(CA262-$D262)/CA262</f>
        <v>5.0702701813824996E-2</v>
      </c>
      <c r="CI262" s="32">
        <f t="shared" ref="CI262:CI325" si="377">(CC262-$F262)/CC262</f>
        <v>5.1123305761720507E-2</v>
      </c>
      <c r="CJ262" s="42"/>
      <c r="CK262" s="22">
        <v>936162.49279698636</v>
      </c>
      <c r="CL262" s="22">
        <v>4039.424</v>
      </c>
      <c r="CM262" s="22">
        <f t="shared" ref="CM262:CM325" si="378">CK262-CL262</f>
        <v>932123.06879698636</v>
      </c>
      <c r="CN262" s="26">
        <f t="shared" ref="CN262:CN325" si="379">$J262-$E262</f>
        <v>-187.5636999999997</v>
      </c>
      <c r="CO262" s="22">
        <v>0</v>
      </c>
      <c r="CP262" s="22">
        <f t="shared" ref="CP262:CP325" si="380">CK262-$D262</f>
        <v>46746.512951015844</v>
      </c>
      <c r="CQ262" s="22">
        <f t="shared" ref="CQ262:CQ325" si="381">CM262-$F262</f>
        <v>46934.076651015901</v>
      </c>
      <c r="CR262" s="32">
        <f t="shared" ref="CR262:CR325" si="382">(CK262-$D262)/CK262</f>
        <v>4.993418697148462E-2</v>
      </c>
      <c r="CS262" s="32">
        <f t="shared" ref="CS262:CS325" si="383">(CM262-$F262)/CM262</f>
        <v>5.0351802484182487E-2</v>
      </c>
      <c r="CT262" s="42"/>
      <c r="CU262" s="22">
        <v>937678.25560792373</v>
      </c>
      <c r="CV262" s="22">
        <v>4039.424</v>
      </c>
      <c r="CW262" s="22">
        <f t="shared" ref="CW262:CW325" si="384">CU262-CV262</f>
        <v>933638.83160792373</v>
      </c>
      <c r="CX262" s="26">
        <f t="shared" ref="CX262:CX325" si="385">$J262-$E262</f>
        <v>-187.5636999999997</v>
      </c>
      <c r="CY262" s="22">
        <v>0</v>
      </c>
      <c r="CZ262" s="22">
        <f t="shared" ref="CZ262:CZ325" si="386">CU262-$D262</f>
        <v>48262.275761953206</v>
      </c>
      <c r="DA262" s="22">
        <f t="shared" ref="DA262:DA325" si="387">CW262-$F262</f>
        <v>48449.839461953263</v>
      </c>
      <c r="DB262" s="32">
        <f t="shared" ref="DB262:DB325" si="388">(CU262-$D262)/CU262</f>
        <v>5.1469974347078562E-2</v>
      </c>
      <c r="DC262" s="32">
        <f t="shared" ref="DC262:DC325" si="389">(CW262-$F262)/CW262</f>
        <v>5.1893556503549002E-2</v>
      </c>
      <c r="DD262" s="42"/>
      <c r="DE262" s="22">
        <v>937678.25560792373</v>
      </c>
      <c r="DF262" s="22">
        <v>4039.424</v>
      </c>
      <c r="DG262" s="22">
        <f t="shared" ref="DG262:DG325" si="390">DE262-DF262</f>
        <v>933638.83160792373</v>
      </c>
      <c r="DH262" s="26">
        <f t="shared" ref="DH262:DH325" si="391">$J262-$E262</f>
        <v>-187.5636999999997</v>
      </c>
      <c r="DI262" s="22">
        <v>0</v>
      </c>
      <c r="DJ262" s="22">
        <f t="shared" ref="DJ262:DJ325" si="392">DE262-$D262</f>
        <v>48262.275761953206</v>
      </c>
      <c r="DK262" s="22">
        <f t="shared" ref="DK262:DK325" si="393">DG262-$F262</f>
        <v>48449.839461953263</v>
      </c>
      <c r="DL262" s="32">
        <f t="shared" ref="DL262:DL325" si="394">(DE262-$D262)/DE262</f>
        <v>5.1469974347078562E-2</v>
      </c>
      <c r="DM262" s="32">
        <f t="shared" ref="DM262:DM325" si="395">(DG262-$F262)/DG262</f>
        <v>5.1893556503549002E-2</v>
      </c>
      <c r="DN262" s="42"/>
      <c r="DO262" s="22">
        <v>937678.25560792373</v>
      </c>
      <c r="DP262" s="22">
        <v>4039.424</v>
      </c>
      <c r="DQ262" s="22">
        <f t="shared" ref="DQ262:DQ325" si="396">DO262-DP262</f>
        <v>933638.83160792373</v>
      </c>
      <c r="DR262" s="26">
        <f t="shared" ref="DR262:DR325" si="397">$J262-$E262</f>
        <v>-187.5636999999997</v>
      </c>
      <c r="DS262" s="22">
        <v>0</v>
      </c>
      <c r="DT262" s="22">
        <f t="shared" ref="DT262:DT325" si="398">DO262-$D262</f>
        <v>48262.275761953206</v>
      </c>
      <c r="DU262" s="22">
        <f t="shared" ref="DU262:DU325" si="399">DQ262-$F262</f>
        <v>48449.839461953263</v>
      </c>
      <c r="DV262" s="32">
        <f t="shared" ref="DV262:DV325" si="400">(DO262-$D262)/DO262</f>
        <v>5.1469974347078562E-2</v>
      </c>
      <c r="DW262" s="32">
        <f t="shared" ref="DW262:DW325" si="401">(DQ262-$F262)/DQ262</f>
        <v>5.1893556503549002E-2</v>
      </c>
      <c r="DX262" s="42"/>
      <c r="DY262" s="22">
        <v>937678.25560792373</v>
      </c>
      <c r="DZ262" s="22">
        <v>4039.424</v>
      </c>
      <c r="EA262" s="22">
        <f t="shared" ref="EA262:EA325" si="402">DY262-DZ262</f>
        <v>933638.83160792373</v>
      </c>
      <c r="EB262" s="26">
        <f t="shared" ref="EB262:EB325" si="403">$J262-$E262</f>
        <v>-187.5636999999997</v>
      </c>
      <c r="EC262" s="22">
        <v>0</v>
      </c>
      <c r="ED262" s="22">
        <f t="shared" ref="ED262:ED325" si="404">DY262-$D262</f>
        <v>48262.275761953206</v>
      </c>
      <c r="EE262" s="22">
        <f t="shared" ref="EE262:EE325" si="405">EA262-$F262</f>
        <v>48449.839461953263</v>
      </c>
      <c r="EF262" s="32">
        <f t="shared" ref="EF262:EF325" si="406">(DY262-$D262)/DY262</f>
        <v>5.1469974347078562E-2</v>
      </c>
      <c r="EG262" s="32">
        <f t="shared" ref="EG262:EG325" si="407">(EA262-$F262)/EA262</f>
        <v>5.1893556503549002E-2</v>
      </c>
      <c r="EH262" s="42"/>
      <c r="EI262" s="45">
        <v>0</v>
      </c>
    </row>
    <row r="263" spans="1:139" x14ac:dyDescent="0.3">
      <c r="A263" s="20">
        <v>8913331</v>
      </c>
      <c r="B263" s="20" t="s">
        <v>328</v>
      </c>
      <c r="C263" s="21">
        <v>208</v>
      </c>
      <c r="D263" s="22">
        <v>1093178.344733797</v>
      </c>
      <c r="E263" s="22">
        <v>6316.7999999999956</v>
      </c>
      <c r="F263" s="22">
        <f t="shared" si="329"/>
        <v>1086861.544733797</v>
      </c>
      <c r="G263" s="11"/>
      <c r="H263" s="34">
        <v>208</v>
      </c>
      <c r="I263" s="22">
        <v>1133072.4604333302</v>
      </c>
      <c r="J263" s="22">
        <v>7297.0240000000003</v>
      </c>
      <c r="K263" s="22">
        <f t="shared" si="330"/>
        <v>1125775.4364333302</v>
      </c>
      <c r="L263" s="26">
        <f t="shared" si="331"/>
        <v>980.22400000000471</v>
      </c>
      <c r="M263" s="22">
        <v>0</v>
      </c>
      <c r="N263" s="22">
        <f t="shared" si="332"/>
        <v>39894.11569953314</v>
      </c>
      <c r="O263" s="22">
        <f t="shared" si="333"/>
        <v>38913.891699533211</v>
      </c>
      <c r="P263" s="32">
        <f t="shared" si="334"/>
        <v>3.5208794752875826E-2</v>
      </c>
      <c r="Q263" s="32">
        <f t="shared" si="335"/>
        <v>3.4566300205323176E-2</v>
      </c>
      <c r="R263" s="11"/>
      <c r="S263" s="22">
        <v>1133072.4604333302</v>
      </c>
      <c r="T263" s="22">
        <v>7297.0240000000003</v>
      </c>
      <c r="U263" s="22">
        <f t="shared" si="336"/>
        <v>1125775.4364333302</v>
      </c>
      <c r="V263" s="26">
        <f t="shared" si="337"/>
        <v>980.22400000000471</v>
      </c>
      <c r="W263" s="22">
        <v>0</v>
      </c>
      <c r="X263" s="22">
        <f t="shared" si="338"/>
        <v>39894.11569953314</v>
      </c>
      <c r="Y263" s="22">
        <f t="shared" si="339"/>
        <v>38913.891699533211</v>
      </c>
      <c r="Z263" s="32">
        <f t="shared" si="340"/>
        <v>3.5208794752875826E-2</v>
      </c>
      <c r="AA263" s="32">
        <f t="shared" si="341"/>
        <v>3.4566300205323176E-2</v>
      </c>
      <c r="AB263" s="42"/>
      <c r="AC263" s="22">
        <v>1133072.4604333302</v>
      </c>
      <c r="AD263" s="22">
        <v>7297.0240000000003</v>
      </c>
      <c r="AE263" s="22">
        <f t="shared" si="342"/>
        <v>1125775.4364333302</v>
      </c>
      <c r="AF263" s="26">
        <f t="shared" si="343"/>
        <v>980.22400000000471</v>
      </c>
      <c r="AG263" s="22">
        <v>0</v>
      </c>
      <c r="AH263" s="22">
        <f t="shared" si="344"/>
        <v>39894.11569953314</v>
      </c>
      <c r="AI263" s="22">
        <f t="shared" si="345"/>
        <v>38913.891699533211</v>
      </c>
      <c r="AJ263" s="32">
        <f t="shared" si="346"/>
        <v>3.5208794752875826E-2</v>
      </c>
      <c r="AK263" s="32">
        <f t="shared" si="347"/>
        <v>3.4566300205323176E-2</v>
      </c>
      <c r="AL263" s="11"/>
      <c r="AM263" s="22">
        <v>1133072.4604333302</v>
      </c>
      <c r="AN263" s="22">
        <v>7297.0240000000003</v>
      </c>
      <c r="AO263" s="22">
        <f t="shared" si="348"/>
        <v>1125775.4364333302</v>
      </c>
      <c r="AP263" s="26">
        <f t="shared" si="349"/>
        <v>980.22400000000471</v>
      </c>
      <c r="AQ263" s="22">
        <v>0</v>
      </c>
      <c r="AR263" s="22">
        <f t="shared" si="350"/>
        <v>39894.11569953314</v>
      </c>
      <c r="AS263" s="22">
        <f t="shared" si="351"/>
        <v>38913.891699533211</v>
      </c>
      <c r="AT263" s="32">
        <f t="shared" si="352"/>
        <v>3.5208794752875826E-2</v>
      </c>
      <c r="AU263" s="32">
        <f t="shared" si="353"/>
        <v>3.4566300205323176E-2</v>
      </c>
      <c r="AV263" s="42"/>
      <c r="AW263" s="22">
        <v>1133072.4604333302</v>
      </c>
      <c r="AX263" s="22">
        <v>7297.0240000000003</v>
      </c>
      <c r="AY263" s="22">
        <f t="shared" si="354"/>
        <v>1125775.4364333302</v>
      </c>
      <c r="AZ263" s="26">
        <f t="shared" si="355"/>
        <v>980.22400000000471</v>
      </c>
      <c r="BA263" s="22">
        <v>0</v>
      </c>
      <c r="BB263" s="22">
        <f t="shared" si="356"/>
        <v>39894.11569953314</v>
      </c>
      <c r="BC263" s="22">
        <f t="shared" si="357"/>
        <v>38913.891699533211</v>
      </c>
      <c r="BD263" s="32">
        <f t="shared" si="358"/>
        <v>3.5208794752875826E-2</v>
      </c>
      <c r="BE263" s="32">
        <f t="shared" si="359"/>
        <v>3.4566300205323176E-2</v>
      </c>
      <c r="BF263" s="11"/>
      <c r="BG263" s="22">
        <v>1133072.4604333302</v>
      </c>
      <c r="BH263" s="22">
        <v>7297.0240000000003</v>
      </c>
      <c r="BI263" s="22">
        <f t="shared" si="360"/>
        <v>1125775.4364333302</v>
      </c>
      <c r="BJ263" s="26">
        <f t="shared" si="361"/>
        <v>980.22400000000471</v>
      </c>
      <c r="BK263" s="22">
        <v>0</v>
      </c>
      <c r="BL263" s="22">
        <f t="shared" si="362"/>
        <v>39894.11569953314</v>
      </c>
      <c r="BM263" s="22">
        <f t="shared" si="363"/>
        <v>38913.891699533211</v>
      </c>
      <c r="BN263" s="32">
        <f t="shared" si="364"/>
        <v>3.5208794752875826E-2</v>
      </c>
      <c r="BO263" s="32">
        <f t="shared" si="365"/>
        <v>3.4566300205323176E-2</v>
      </c>
      <c r="BP263" s="42"/>
      <c r="BQ263" s="22">
        <v>1130873.664836</v>
      </c>
      <c r="BR263" s="22">
        <v>7297.0240000000003</v>
      </c>
      <c r="BS263" s="22">
        <f t="shared" si="366"/>
        <v>1123576.640836</v>
      </c>
      <c r="BT263" s="26">
        <f t="shared" si="367"/>
        <v>980.22400000000471</v>
      </c>
      <c r="BU263" s="22">
        <v>5038.4710703095625</v>
      </c>
      <c r="BV263" s="22">
        <f t="shared" si="368"/>
        <v>37695.320102202939</v>
      </c>
      <c r="BW263" s="22">
        <f t="shared" si="369"/>
        <v>36715.09610220301</v>
      </c>
      <c r="BX263" s="32">
        <f t="shared" si="370"/>
        <v>3.3332918852318962E-2</v>
      </c>
      <c r="BY263" s="32">
        <f t="shared" si="371"/>
        <v>3.267698416628264E-2</v>
      </c>
      <c r="BZ263" s="42"/>
      <c r="CA263" s="22">
        <v>1131744.7275049477</v>
      </c>
      <c r="CB263" s="22">
        <v>7297.0240000000003</v>
      </c>
      <c r="CC263" s="22">
        <f t="shared" si="372"/>
        <v>1124447.7035049477</v>
      </c>
      <c r="CD263" s="26">
        <f t="shared" si="373"/>
        <v>980.22400000000471</v>
      </c>
      <c r="CE263" s="22">
        <v>0</v>
      </c>
      <c r="CF263" s="22">
        <f t="shared" si="374"/>
        <v>38566.382771150675</v>
      </c>
      <c r="CG263" s="22">
        <f t="shared" si="375"/>
        <v>37586.158771150745</v>
      </c>
      <c r="CH263" s="32">
        <f t="shared" si="376"/>
        <v>3.4076927273321067E-2</v>
      </c>
      <c r="CI263" s="32">
        <f t="shared" si="377"/>
        <v>3.3426328902618777E-2</v>
      </c>
      <c r="CJ263" s="42"/>
      <c r="CK263" s="22">
        <v>1130873.664836</v>
      </c>
      <c r="CL263" s="22">
        <v>7297.0240000000003</v>
      </c>
      <c r="CM263" s="22">
        <f t="shared" si="378"/>
        <v>1123576.640836</v>
      </c>
      <c r="CN263" s="26">
        <f t="shared" si="379"/>
        <v>980.22400000000471</v>
      </c>
      <c r="CO263" s="22">
        <v>456.67025943471435</v>
      </c>
      <c r="CP263" s="22">
        <f t="shared" si="380"/>
        <v>37695.320102202939</v>
      </c>
      <c r="CQ263" s="22">
        <f t="shared" si="381"/>
        <v>36715.09610220301</v>
      </c>
      <c r="CR263" s="32">
        <f t="shared" si="382"/>
        <v>3.3332918852318962E-2</v>
      </c>
      <c r="CS263" s="32">
        <f t="shared" si="383"/>
        <v>3.267698416628264E-2</v>
      </c>
      <c r="CT263" s="42"/>
      <c r="CU263" s="22">
        <v>1133072.4604333302</v>
      </c>
      <c r="CV263" s="22">
        <v>7297.0240000000003</v>
      </c>
      <c r="CW263" s="22">
        <f t="shared" si="384"/>
        <v>1125775.4364333302</v>
      </c>
      <c r="CX263" s="26">
        <f t="shared" si="385"/>
        <v>980.22400000000471</v>
      </c>
      <c r="CY263" s="22">
        <v>0</v>
      </c>
      <c r="CZ263" s="22">
        <f t="shared" si="386"/>
        <v>39894.11569953314</v>
      </c>
      <c r="DA263" s="22">
        <f t="shared" si="387"/>
        <v>38913.891699533211</v>
      </c>
      <c r="DB263" s="32">
        <f t="shared" si="388"/>
        <v>3.5208794752875826E-2</v>
      </c>
      <c r="DC263" s="32">
        <f t="shared" si="389"/>
        <v>3.4566300205323176E-2</v>
      </c>
      <c r="DD263" s="42"/>
      <c r="DE263" s="22">
        <v>1133072.4604333302</v>
      </c>
      <c r="DF263" s="22">
        <v>7297.0240000000003</v>
      </c>
      <c r="DG263" s="22">
        <f t="shared" si="390"/>
        <v>1125775.4364333302</v>
      </c>
      <c r="DH263" s="26">
        <f t="shared" si="391"/>
        <v>980.22400000000471</v>
      </c>
      <c r="DI263" s="22">
        <v>0</v>
      </c>
      <c r="DJ263" s="22">
        <f t="shared" si="392"/>
        <v>39894.11569953314</v>
      </c>
      <c r="DK263" s="22">
        <f t="shared" si="393"/>
        <v>38913.891699533211</v>
      </c>
      <c r="DL263" s="32">
        <f t="shared" si="394"/>
        <v>3.5208794752875826E-2</v>
      </c>
      <c r="DM263" s="32">
        <f t="shared" si="395"/>
        <v>3.4566300205323176E-2</v>
      </c>
      <c r="DN263" s="42"/>
      <c r="DO263" s="22">
        <v>1133072.4604333302</v>
      </c>
      <c r="DP263" s="22">
        <v>7297.0240000000003</v>
      </c>
      <c r="DQ263" s="22">
        <f t="shared" si="396"/>
        <v>1125775.4364333302</v>
      </c>
      <c r="DR263" s="26">
        <f t="shared" si="397"/>
        <v>980.22400000000471</v>
      </c>
      <c r="DS263" s="22">
        <v>0</v>
      </c>
      <c r="DT263" s="22">
        <f t="shared" si="398"/>
        <v>39894.11569953314</v>
      </c>
      <c r="DU263" s="22">
        <f t="shared" si="399"/>
        <v>38913.891699533211</v>
      </c>
      <c r="DV263" s="32">
        <f t="shared" si="400"/>
        <v>3.5208794752875826E-2</v>
      </c>
      <c r="DW263" s="32">
        <f t="shared" si="401"/>
        <v>3.4566300205323176E-2</v>
      </c>
      <c r="DX263" s="42"/>
      <c r="DY263" s="22">
        <v>1133072.4604333302</v>
      </c>
      <c r="DZ263" s="22">
        <v>7297.0240000000003</v>
      </c>
      <c r="EA263" s="22">
        <f t="shared" si="402"/>
        <v>1125775.4364333302</v>
      </c>
      <c r="EB263" s="26">
        <f t="shared" si="403"/>
        <v>980.22400000000471</v>
      </c>
      <c r="EC263" s="22">
        <v>0</v>
      </c>
      <c r="ED263" s="22">
        <f t="shared" si="404"/>
        <v>39894.11569953314</v>
      </c>
      <c r="EE263" s="22">
        <f t="shared" si="405"/>
        <v>38913.891699533211</v>
      </c>
      <c r="EF263" s="32">
        <f t="shared" si="406"/>
        <v>3.5208794752875826E-2</v>
      </c>
      <c r="EG263" s="32">
        <f t="shared" si="407"/>
        <v>3.4566300205323176E-2</v>
      </c>
      <c r="EH263" s="42"/>
      <c r="EI263" s="45">
        <v>22157.220429316032</v>
      </c>
    </row>
    <row r="264" spans="1:139" x14ac:dyDescent="0.3">
      <c r="A264" s="20">
        <v>8913350</v>
      </c>
      <c r="B264" s="37" t="s">
        <v>72</v>
      </c>
      <c r="C264" s="21">
        <v>85</v>
      </c>
      <c r="D264" s="22">
        <v>463502.34349644411</v>
      </c>
      <c r="E264" s="22">
        <v>2553.3534</v>
      </c>
      <c r="F264" s="22">
        <f t="shared" si="329"/>
        <v>460948.99009644409</v>
      </c>
      <c r="G264" s="11"/>
      <c r="H264" s="34">
        <v>85</v>
      </c>
      <c r="I264" s="22">
        <v>526901.05172045669</v>
      </c>
      <c r="J264" s="22">
        <v>2423.6543999999999</v>
      </c>
      <c r="K264" s="22">
        <f t="shared" si="330"/>
        <v>524477.39732045669</v>
      </c>
      <c r="L264" s="26">
        <f t="shared" si="331"/>
        <v>-129.69900000000007</v>
      </c>
      <c r="M264" s="22">
        <v>0</v>
      </c>
      <c r="N264" s="22">
        <f t="shared" si="332"/>
        <v>63398.708224012575</v>
      </c>
      <c r="O264" s="22">
        <f t="shared" si="333"/>
        <v>63528.407224012597</v>
      </c>
      <c r="P264" s="32">
        <f t="shared" si="334"/>
        <v>0.12032374582855886</v>
      </c>
      <c r="Q264" s="32">
        <f t="shared" si="335"/>
        <v>0.12112706390890782</v>
      </c>
      <c r="R264" s="11"/>
      <c r="S264" s="22">
        <v>526901.05172045669</v>
      </c>
      <c r="T264" s="22">
        <v>2423.6543999999999</v>
      </c>
      <c r="U264" s="22">
        <f t="shared" si="336"/>
        <v>524477.39732045669</v>
      </c>
      <c r="V264" s="26">
        <f t="shared" si="337"/>
        <v>-129.69900000000007</v>
      </c>
      <c r="W264" s="22">
        <v>0</v>
      </c>
      <c r="X264" s="22">
        <f t="shared" si="338"/>
        <v>63398.708224012575</v>
      </c>
      <c r="Y264" s="22">
        <f t="shared" si="339"/>
        <v>63528.407224012597</v>
      </c>
      <c r="Z264" s="32">
        <f t="shared" si="340"/>
        <v>0.12032374582855886</v>
      </c>
      <c r="AA264" s="32">
        <f t="shared" si="341"/>
        <v>0.12112706390890782</v>
      </c>
      <c r="AB264" s="42"/>
      <c r="AC264" s="22">
        <v>526901.05172045669</v>
      </c>
      <c r="AD264" s="22">
        <v>2423.6543999999999</v>
      </c>
      <c r="AE264" s="22">
        <f t="shared" si="342"/>
        <v>524477.39732045669</v>
      </c>
      <c r="AF264" s="26">
        <f t="shared" si="343"/>
        <v>-129.69900000000007</v>
      </c>
      <c r="AG264" s="22">
        <v>0</v>
      </c>
      <c r="AH264" s="22">
        <f t="shared" si="344"/>
        <v>63398.708224012575</v>
      </c>
      <c r="AI264" s="22">
        <f t="shared" si="345"/>
        <v>63528.407224012597</v>
      </c>
      <c r="AJ264" s="32">
        <f t="shared" si="346"/>
        <v>0.12032374582855886</v>
      </c>
      <c r="AK264" s="32">
        <f t="shared" si="347"/>
        <v>0.12112706390890782</v>
      </c>
      <c r="AL264" s="11"/>
      <c r="AM264" s="22">
        <v>526901.05172045669</v>
      </c>
      <c r="AN264" s="22">
        <v>2423.6543999999999</v>
      </c>
      <c r="AO264" s="22">
        <f t="shared" si="348"/>
        <v>524477.39732045669</v>
      </c>
      <c r="AP264" s="26">
        <f t="shared" si="349"/>
        <v>-129.69900000000007</v>
      </c>
      <c r="AQ264" s="22">
        <v>0</v>
      </c>
      <c r="AR264" s="22">
        <f t="shared" si="350"/>
        <v>63398.708224012575</v>
      </c>
      <c r="AS264" s="22">
        <f t="shared" si="351"/>
        <v>63528.407224012597</v>
      </c>
      <c r="AT264" s="32">
        <f t="shared" si="352"/>
        <v>0.12032374582855886</v>
      </c>
      <c r="AU264" s="32">
        <f t="shared" si="353"/>
        <v>0.12112706390890782</v>
      </c>
      <c r="AV264" s="42"/>
      <c r="AW264" s="22">
        <v>526901.05172045669</v>
      </c>
      <c r="AX264" s="22">
        <v>2423.6543999999999</v>
      </c>
      <c r="AY264" s="22">
        <f t="shared" si="354"/>
        <v>524477.39732045669</v>
      </c>
      <c r="AZ264" s="26">
        <f t="shared" si="355"/>
        <v>-129.69900000000007</v>
      </c>
      <c r="BA264" s="22">
        <v>0</v>
      </c>
      <c r="BB264" s="22">
        <f t="shared" si="356"/>
        <v>63398.708224012575</v>
      </c>
      <c r="BC264" s="22">
        <f t="shared" si="357"/>
        <v>63528.407224012597</v>
      </c>
      <c r="BD264" s="32">
        <f t="shared" si="358"/>
        <v>0.12032374582855886</v>
      </c>
      <c r="BE264" s="32">
        <f t="shared" si="359"/>
        <v>0.12112706390890782</v>
      </c>
      <c r="BF264" s="11"/>
      <c r="BG264" s="22">
        <v>526901.05172045669</v>
      </c>
      <c r="BH264" s="22">
        <v>2423.6543999999999</v>
      </c>
      <c r="BI264" s="22">
        <f t="shared" si="360"/>
        <v>524477.39732045669</v>
      </c>
      <c r="BJ264" s="26">
        <f t="shared" si="361"/>
        <v>-129.69900000000007</v>
      </c>
      <c r="BK264" s="22">
        <v>0</v>
      </c>
      <c r="BL264" s="22">
        <f t="shared" si="362"/>
        <v>63398.708224012575</v>
      </c>
      <c r="BM264" s="22">
        <f t="shared" si="363"/>
        <v>63528.407224012597</v>
      </c>
      <c r="BN264" s="32">
        <f t="shared" si="364"/>
        <v>0.12032374582855886</v>
      </c>
      <c r="BO264" s="32">
        <f t="shared" si="365"/>
        <v>0.12112706390890782</v>
      </c>
      <c r="BP264" s="42"/>
      <c r="BQ264" s="22">
        <v>525451.39751530532</v>
      </c>
      <c r="BR264" s="22">
        <v>2423.6543999999999</v>
      </c>
      <c r="BS264" s="22">
        <f t="shared" si="366"/>
        <v>523027.74311530532</v>
      </c>
      <c r="BT264" s="26">
        <f t="shared" si="367"/>
        <v>-129.69900000000007</v>
      </c>
      <c r="BU264" s="22">
        <v>0</v>
      </c>
      <c r="BV264" s="22">
        <f t="shared" si="368"/>
        <v>61949.054018861207</v>
      </c>
      <c r="BW264" s="22">
        <f t="shared" si="369"/>
        <v>62078.753018861229</v>
      </c>
      <c r="BX264" s="32">
        <f t="shared" si="370"/>
        <v>0.11789682987198975</v>
      </c>
      <c r="BY264" s="32">
        <f t="shared" si="371"/>
        <v>0.11869112840764837</v>
      </c>
      <c r="BZ264" s="42"/>
      <c r="CA264" s="22">
        <v>526530.42488062987</v>
      </c>
      <c r="CB264" s="22">
        <v>2423.6543999999999</v>
      </c>
      <c r="CC264" s="22">
        <f t="shared" si="372"/>
        <v>524106.77048062987</v>
      </c>
      <c r="CD264" s="26">
        <f t="shared" si="373"/>
        <v>-129.69900000000007</v>
      </c>
      <c r="CE264" s="22">
        <v>0</v>
      </c>
      <c r="CF264" s="22">
        <f t="shared" si="374"/>
        <v>63028.08138418576</v>
      </c>
      <c r="CG264" s="22">
        <f t="shared" si="375"/>
        <v>63157.780384185782</v>
      </c>
      <c r="CH264" s="32">
        <f t="shared" si="376"/>
        <v>0.1197045382486205</v>
      </c>
      <c r="CI264" s="32">
        <f t="shared" si="377"/>
        <v>0.12050556096855458</v>
      </c>
      <c r="CJ264" s="42"/>
      <c r="CK264" s="22">
        <v>526159.79804080306</v>
      </c>
      <c r="CL264" s="22">
        <v>2423.6543999999999</v>
      </c>
      <c r="CM264" s="22">
        <f t="shared" si="378"/>
        <v>523736.14364080306</v>
      </c>
      <c r="CN264" s="26">
        <f t="shared" si="379"/>
        <v>-129.69900000000007</v>
      </c>
      <c r="CO264" s="22">
        <v>0</v>
      </c>
      <c r="CP264" s="22">
        <f t="shared" si="380"/>
        <v>62657.454544358945</v>
      </c>
      <c r="CQ264" s="22">
        <f t="shared" si="381"/>
        <v>62787.153544358967</v>
      </c>
      <c r="CR264" s="32">
        <f t="shared" si="382"/>
        <v>0.11908445832933047</v>
      </c>
      <c r="CS264" s="32">
        <f t="shared" si="383"/>
        <v>0.11988317840332333</v>
      </c>
      <c r="CT264" s="42"/>
      <c r="CU264" s="22">
        <v>526901.05172045669</v>
      </c>
      <c r="CV264" s="22">
        <v>2423.6543999999999</v>
      </c>
      <c r="CW264" s="22">
        <f t="shared" si="384"/>
        <v>524477.39732045669</v>
      </c>
      <c r="CX264" s="26">
        <f t="shared" si="385"/>
        <v>-129.69900000000007</v>
      </c>
      <c r="CY264" s="22">
        <v>0</v>
      </c>
      <c r="CZ264" s="22">
        <f t="shared" si="386"/>
        <v>63398.708224012575</v>
      </c>
      <c r="DA264" s="22">
        <f t="shared" si="387"/>
        <v>63528.407224012597</v>
      </c>
      <c r="DB264" s="32">
        <f t="shared" si="388"/>
        <v>0.12032374582855886</v>
      </c>
      <c r="DC264" s="32">
        <f t="shared" si="389"/>
        <v>0.12112706390890782</v>
      </c>
      <c r="DD264" s="42"/>
      <c r="DE264" s="22">
        <v>510750.68926130974</v>
      </c>
      <c r="DF264" s="22">
        <v>2423.6543999999999</v>
      </c>
      <c r="DG264" s="22">
        <f t="shared" si="390"/>
        <v>508327.03486130974</v>
      </c>
      <c r="DH264" s="26">
        <f t="shared" si="391"/>
        <v>-129.69900000000007</v>
      </c>
      <c r="DI264" s="22">
        <v>-16150.362459146947</v>
      </c>
      <c r="DJ264" s="22">
        <f t="shared" si="392"/>
        <v>47248.345764865633</v>
      </c>
      <c r="DK264" s="22">
        <f t="shared" si="393"/>
        <v>47378.044764865655</v>
      </c>
      <c r="DL264" s="32">
        <f t="shared" si="394"/>
        <v>9.2507649540718453E-2</v>
      </c>
      <c r="DM264" s="32">
        <f t="shared" si="395"/>
        <v>9.320386584945678E-2</v>
      </c>
      <c r="DN264" s="42"/>
      <c r="DO264" s="22">
        <v>526901.05172045669</v>
      </c>
      <c r="DP264" s="22">
        <v>2423.6543999999999</v>
      </c>
      <c r="DQ264" s="22">
        <f t="shared" si="396"/>
        <v>524477.39732045669</v>
      </c>
      <c r="DR264" s="26">
        <f t="shared" si="397"/>
        <v>-129.69900000000007</v>
      </c>
      <c r="DS264" s="22">
        <v>0</v>
      </c>
      <c r="DT264" s="22">
        <f t="shared" si="398"/>
        <v>63398.708224012575</v>
      </c>
      <c r="DU264" s="22">
        <f t="shared" si="399"/>
        <v>63528.407224012597</v>
      </c>
      <c r="DV264" s="32">
        <f t="shared" si="400"/>
        <v>0.12032374582855886</v>
      </c>
      <c r="DW264" s="32">
        <f t="shared" si="401"/>
        <v>0.12112706390890782</v>
      </c>
      <c r="DX264" s="42"/>
      <c r="DY264" s="22">
        <v>503022.35475785314</v>
      </c>
      <c r="DZ264" s="22">
        <v>2423.6543999999999</v>
      </c>
      <c r="EA264" s="22">
        <f t="shared" si="402"/>
        <v>500598.70035785314</v>
      </c>
      <c r="EB264" s="26">
        <f t="shared" si="403"/>
        <v>-129.69900000000007</v>
      </c>
      <c r="EC264" s="22">
        <v>-23878.696962603561</v>
      </c>
      <c r="ED264" s="22">
        <f t="shared" si="404"/>
        <v>39520.011261409032</v>
      </c>
      <c r="EE264" s="22">
        <f t="shared" si="405"/>
        <v>39649.710261409055</v>
      </c>
      <c r="EF264" s="32">
        <f t="shared" si="406"/>
        <v>7.856511919919211E-2</v>
      </c>
      <c r="EG264" s="32">
        <f t="shared" si="407"/>
        <v>7.9204580900960081E-2</v>
      </c>
      <c r="EH264" s="42"/>
      <c r="EI264" s="45">
        <v>-37188.948184405031</v>
      </c>
    </row>
    <row r="265" spans="1:139" x14ac:dyDescent="0.3">
      <c r="A265" s="20">
        <v>8913390</v>
      </c>
      <c r="B265" s="20" t="s">
        <v>296</v>
      </c>
      <c r="C265" s="21">
        <v>103</v>
      </c>
      <c r="D265" s="22">
        <v>576982.43333247164</v>
      </c>
      <c r="E265" s="22">
        <v>2099.3279999999995</v>
      </c>
      <c r="F265" s="22">
        <f t="shared" si="329"/>
        <v>574883.10533247166</v>
      </c>
      <c r="G265" s="11"/>
      <c r="H265" s="34">
        <v>103</v>
      </c>
      <c r="I265" s="22">
        <v>610641.08831485466</v>
      </c>
      <c r="J265" s="22">
        <v>2189.1071999999999</v>
      </c>
      <c r="K265" s="22">
        <f t="shared" si="330"/>
        <v>608451.98111485469</v>
      </c>
      <c r="L265" s="26">
        <f t="shared" si="331"/>
        <v>89.779200000000401</v>
      </c>
      <c r="M265" s="22">
        <v>0</v>
      </c>
      <c r="N265" s="22">
        <f t="shared" si="332"/>
        <v>33658.654982383014</v>
      </c>
      <c r="O265" s="22">
        <f t="shared" si="333"/>
        <v>33568.875782383024</v>
      </c>
      <c r="P265" s="32">
        <f t="shared" si="334"/>
        <v>5.5120193558000741E-2</v>
      </c>
      <c r="Q265" s="32">
        <f t="shared" si="335"/>
        <v>5.5170953212898458E-2</v>
      </c>
      <c r="R265" s="11"/>
      <c r="S265" s="22">
        <v>610641.08831485466</v>
      </c>
      <c r="T265" s="22">
        <v>2189.1071999999999</v>
      </c>
      <c r="U265" s="22">
        <f t="shared" si="336"/>
        <v>608451.98111485469</v>
      </c>
      <c r="V265" s="26">
        <f t="shared" si="337"/>
        <v>89.779200000000401</v>
      </c>
      <c r="W265" s="22">
        <v>0</v>
      </c>
      <c r="X265" s="22">
        <f t="shared" si="338"/>
        <v>33658.654982383014</v>
      </c>
      <c r="Y265" s="22">
        <f t="shared" si="339"/>
        <v>33568.875782383024</v>
      </c>
      <c r="Z265" s="32">
        <f t="shared" si="340"/>
        <v>5.5120193558000741E-2</v>
      </c>
      <c r="AA265" s="32">
        <f t="shared" si="341"/>
        <v>5.5170953212898458E-2</v>
      </c>
      <c r="AB265" s="42"/>
      <c r="AC265" s="22">
        <v>610641.08831485466</v>
      </c>
      <c r="AD265" s="22">
        <v>2189.1071999999999</v>
      </c>
      <c r="AE265" s="22">
        <f t="shared" si="342"/>
        <v>608451.98111485469</v>
      </c>
      <c r="AF265" s="26">
        <f t="shared" si="343"/>
        <v>89.779200000000401</v>
      </c>
      <c r="AG265" s="22">
        <v>0</v>
      </c>
      <c r="AH265" s="22">
        <f t="shared" si="344"/>
        <v>33658.654982383014</v>
      </c>
      <c r="AI265" s="22">
        <f t="shared" si="345"/>
        <v>33568.875782383024</v>
      </c>
      <c r="AJ265" s="32">
        <f t="shared" si="346"/>
        <v>5.5120193558000741E-2</v>
      </c>
      <c r="AK265" s="32">
        <f t="shared" si="347"/>
        <v>5.5170953212898458E-2</v>
      </c>
      <c r="AL265" s="11"/>
      <c r="AM265" s="22">
        <v>610641.08831485466</v>
      </c>
      <c r="AN265" s="22">
        <v>2189.1071999999999</v>
      </c>
      <c r="AO265" s="22">
        <f t="shared" si="348"/>
        <v>608451.98111485469</v>
      </c>
      <c r="AP265" s="26">
        <f t="shared" si="349"/>
        <v>89.779200000000401</v>
      </c>
      <c r="AQ265" s="22">
        <v>0</v>
      </c>
      <c r="AR265" s="22">
        <f t="shared" si="350"/>
        <v>33658.654982383014</v>
      </c>
      <c r="AS265" s="22">
        <f t="shared" si="351"/>
        <v>33568.875782383024</v>
      </c>
      <c r="AT265" s="32">
        <f t="shared" si="352"/>
        <v>5.5120193558000741E-2</v>
      </c>
      <c r="AU265" s="32">
        <f t="shared" si="353"/>
        <v>5.5170953212898458E-2</v>
      </c>
      <c r="AV265" s="42"/>
      <c r="AW265" s="22">
        <v>610641.08831485466</v>
      </c>
      <c r="AX265" s="22">
        <v>2189.1071999999999</v>
      </c>
      <c r="AY265" s="22">
        <f t="shared" si="354"/>
        <v>608451.98111485469</v>
      </c>
      <c r="AZ265" s="26">
        <f t="shared" si="355"/>
        <v>89.779200000000401</v>
      </c>
      <c r="BA265" s="22">
        <v>0</v>
      </c>
      <c r="BB265" s="22">
        <f t="shared" si="356"/>
        <v>33658.654982383014</v>
      </c>
      <c r="BC265" s="22">
        <f t="shared" si="357"/>
        <v>33568.875782383024</v>
      </c>
      <c r="BD265" s="32">
        <f t="shared" si="358"/>
        <v>5.5120193558000741E-2</v>
      </c>
      <c r="BE265" s="32">
        <f t="shared" si="359"/>
        <v>5.5170953212898458E-2</v>
      </c>
      <c r="BF265" s="11"/>
      <c r="BG265" s="22">
        <v>610641.08831485466</v>
      </c>
      <c r="BH265" s="22">
        <v>2189.1071999999999</v>
      </c>
      <c r="BI265" s="22">
        <f t="shared" si="360"/>
        <v>608451.98111485469</v>
      </c>
      <c r="BJ265" s="26">
        <f t="shared" si="361"/>
        <v>89.779200000000401</v>
      </c>
      <c r="BK265" s="22">
        <v>0</v>
      </c>
      <c r="BL265" s="22">
        <f t="shared" si="362"/>
        <v>33658.654982383014</v>
      </c>
      <c r="BM265" s="22">
        <f t="shared" si="363"/>
        <v>33568.875782383024</v>
      </c>
      <c r="BN265" s="32">
        <f t="shared" si="364"/>
        <v>5.5120193558000741E-2</v>
      </c>
      <c r="BO265" s="32">
        <f t="shared" si="365"/>
        <v>5.5170953212898458E-2</v>
      </c>
      <c r="BP265" s="42"/>
      <c r="BQ265" s="22">
        <v>607402.62796843611</v>
      </c>
      <c r="BR265" s="22">
        <v>2189.1071999999999</v>
      </c>
      <c r="BS265" s="22">
        <f t="shared" si="366"/>
        <v>605213.52076843614</v>
      </c>
      <c r="BT265" s="26">
        <f t="shared" si="367"/>
        <v>89.779200000000401</v>
      </c>
      <c r="BU265" s="22">
        <v>0</v>
      </c>
      <c r="BV265" s="22">
        <f t="shared" si="368"/>
        <v>30420.194635964464</v>
      </c>
      <c r="BW265" s="22">
        <f t="shared" si="369"/>
        <v>30330.415435964474</v>
      </c>
      <c r="BX265" s="32">
        <f t="shared" si="370"/>
        <v>5.0082421832302743E-2</v>
      </c>
      <c r="BY265" s="32">
        <f t="shared" si="371"/>
        <v>5.0115231063334674E-2</v>
      </c>
      <c r="BZ265" s="42"/>
      <c r="CA265" s="22">
        <v>610016.55650011136</v>
      </c>
      <c r="CB265" s="22">
        <v>2189.1071999999999</v>
      </c>
      <c r="CC265" s="22">
        <f t="shared" si="372"/>
        <v>607827.44930011139</v>
      </c>
      <c r="CD265" s="26">
        <f t="shared" si="373"/>
        <v>89.779200000000401</v>
      </c>
      <c r="CE265" s="22">
        <v>0</v>
      </c>
      <c r="CF265" s="22">
        <f t="shared" si="374"/>
        <v>33034.123167639715</v>
      </c>
      <c r="CG265" s="22">
        <f t="shared" si="375"/>
        <v>32944.343967639725</v>
      </c>
      <c r="CH265" s="32">
        <f t="shared" si="376"/>
        <v>5.4152830469337734E-2</v>
      </c>
      <c r="CI265" s="32">
        <f t="shared" si="377"/>
        <v>5.4200158294222804E-2</v>
      </c>
      <c r="CJ265" s="42"/>
      <c r="CK265" s="22">
        <v>609392.02468536806</v>
      </c>
      <c r="CL265" s="22">
        <v>2189.1071999999999</v>
      </c>
      <c r="CM265" s="22">
        <f t="shared" si="378"/>
        <v>607202.91748536809</v>
      </c>
      <c r="CN265" s="26">
        <f t="shared" si="379"/>
        <v>89.779200000000401</v>
      </c>
      <c r="CO265" s="22">
        <v>0</v>
      </c>
      <c r="CP265" s="22">
        <f t="shared" si="380"/>
        <v>32409.591352896416</v>
      </c>
      <c r="CQ265" s="22">
        <f t="shared" si="381"/>
        <v>32319.812152896426</v>
      </c>
      <c r="CR265" s="32">
        <f t="shared" si="382"/>
        <v>5.3183484587986919E-2</v>
      </c>
      <c r="CS265" s="32">
        <f t="shared" si="383"/>
        <v>5.3227366374891047E-2</v>
      </c>
      <c r="CT265" s="42"/>
      <c r="CU265" s="22">
        <v>610641.08831485466</v>
      </c>
      <c r="CV265" s="22">
        <v>2189.1071999999999</v>
      </c>
      <c r="CW265" s="22">
        <f t="shared" si="384"/>
        <v>608451.98111485469</v>
      </c>
      <c r="CX265" s="26">
        <f t="shared" si="385"/>
        <v>89.779200000000401</v>
      </c>
      <c r="CY265" s="22">
        <v>0</v>
      </c>
      <c r="CZ265" s="22">
        <f t="shared" si="386"/>
        <v>33658.654982383014</v>
      </c>
      <c r="DA265" s="22">
        <f t="shared" si="387"/>
        <v>33568.875782383024</v>
      </c>
      <c r="DB265" s="32">
        <f t="shared" si="388"/>
        <v>5.5120193558000741E-2</v>
      </c>
      <c r="DC265" s="32">
        <f t="shared" si="389"/>
        <v>5.5170953212898458E-2</v>
      </c>
      <c r="DD265" s="42"/>
      <c r="DE265" s="22">
        <v>610641.08831485466</v>
      </c>
      <c r="DF265" s="22">
        <v>2189.1071999999999</v>
      </c>
      <c r="DG265" s="22">
        <f t="shared" si="390"/>
        <v>608451.98111485469</v>
      </c>
      <c r="DH265" s="26">
        <f t="shared" si="391"/>
        <v>89.779200000000401</v>
      </c>
      <c r="DI265" s="22">
        <v>0</v>
      </c>
      <c r="DJ265" s="22">
        <f t="shared" si="392"/>
        <v>33658.654982383014</v>
      </c>
      <c r="DK265" s="22">
        <f t="shared" si="393"/>
        <v>33568.875782383024</v>
      </c>
      <c r="DL265" s="32">
        <f t="shared" si="394"/>
        <v>5.5120193558000741E-2</v>
      </c>
      <c r="DM265" s="32">
        <f t="shared" si="395"/>
        <v>5.5170953212898458E-2</v>
      </c>
      <c r="DN265" s="42"/>
      <c r="DO265" s="22">
        <v>610641.08831485466</v>
      </c>
      <c r="DP265" s="22">
        <v>2189.1071999999999</v>
      </c>
      <c r="DQ265" s="22">
        <f t="shared" si="396"/>
        <v>608451.98111485469</v>
      </c>
      <c r="DR265" s="26">
        <f t="shared" si="397"/>
        <v>89.779200000000401</v>
      </c>
      <c r="DS265" s="22">
        <v>0</v>
      </c>
      <c r="DT265" s="22">
        <f t="shared" si="398"/>
        <v>33658.654982383014</v>
      </c>
      <c r="DU265" s="22">
        <f t="shared" si="399"/>
        <v>33568.875782383024</v>
      </c>
      <c r="DV265" s="32">
        <f t="shared" si="400"/>
        <v>5.5120193558000741E-2</v>
      </c>
      <c r="DW265" s="32">
        <f t="shared" si="401"/>
        <v>5.5170953212898458E-2</v>
      </c>
      <c r="DX265" s="42"/>
      <c r="DY265" s="22">
        <v>610641.08831485466</v>
      </c>
      <c r="DZ265" s="22">
        <v>2189.1071999999999</v>
      </c>
      <c r="EA265" s="22">
        <f t="shared" si="402"/>
        <v>608451.98111485469</v>
      </c>
      <c r="EB265" s="26">
        <f t="shared" si="403"/>
        <v>89.779200000000401</v>
      </c>
      <c r="EC265" s="22">
        <v>0</v>
      </c>
      <c r="ED265" s="22">
        <f t="shared" si="404"/>
        <v>33658.654982383014</v>
      </c>
      <c r="EE265" s="22">
        <f t="shared" si="405"/>
        <v>33568.875782383024</v>
      </c>
      <c r="EF265" s="32">
        <f t="shared" si="406"/>
        <v>5.5120193558000741E-2</v>
      </c>
      <c r="EG265" s="32">
        <f t="shared" si="407"/>
        <v>5.5170953212898458E-2</v>
      </c>
      <c r="EH265" s="42"/>
      <c r="EI265" s="45">
        <v>0</v>
      </c>
    </row>
    <row r="266" spans="1:139" x14ac:dyDescent="0.3">
      <c r="A266" s="20">
        <v>8913511</v>
      </c>
      <c r="B266" s="20" t="s">
        <v>95</v>
      </c>
      <c r="C266" s="21">
        <v>172</v>
      </c>
      <c r="D266" s="22">
        <v>736472.79998560005</v>
      </c>
      <c r="E266" s="22">
        <v>2892.7999856000001</v>
      </c>
      <c r="F266" s="22">
        <f t="shared" si="329"/>
        <v>733580</v>
      </c>
      <c r="G266" s="11"/>
      <c r="H266" s="34">
        <v>172</v>
      </c>
      <c r="I266" s="22">
        <v>777055.57950789481</v>
      </c>
      <c r="J266" s="22">
        <v>2944.8703999999998</v>
      </c>
      <c r="K266" s="22">
        <f t="shared" si="330"/>
        <v>774110.7091078948</v>
      </c>
      <c r="L266" s="26">
        <f t="shared" si="331"/>
        <v>52.070414399999663</v>
      </c>
      <c r="M266" s="22">
        <v>0</v>
      </c>
      <c r="N266" s="22">
        <f t="shared" si="332"/>
        <v>40582.779522294761</v>
      </c>
      <c r="O266" s="22">
        <f t="shared" si="333"/>
        <v>40530.7091078948</v>
      </c>
      <c r="P266" s="32">
        <f t="shared" si="334"/>
        <v>5.2226353677295029E-2</v>
      </c>
      <c r="Q266" s="32">
        <f t="shared" si="335"/>
        <v>5.2357768250749864E-2</v>
      </c>
      <c r="R266" s="11"/>
      <c r="S266" s="22">
        <v>777055.57950789481</v>
      </c>
      <c r="T266" s="22">
        <v>2944.8703999999998</v>
      </c>
      <c r="U266" s="22">
        <f t="shared" si="336"/>
        <v>774110.7091078948</v>
      </c>
      <c r="V266" s="26">
        <f t="shared" si="337"/>
        <v>52.070414399999663</v>
      </c>
      <c r="W266" s="22">
        <v>0</v>
      </c>
      <c r="X266" s="22">
        <f t="shared" si="338"/>
        <v>40582.779522294761</v>
      </c>
      <c r="Y266" s="22">
        <f t="shared" si="339"/>
        <v>40530.7091078948</v>
      </c>
      <c r="Z266" s="32">
        <f t="shared" si="340"/>
        <v>5.2226353677295029E-2</v>
      </c>
      <c r="AA266" s="32">
        <f t="shared" si="341"/>
        <v>5.2357768250749864E-2</v>
      </c>
      <c r="AB266" s="42"/>
      <c r="AC266" s="22">
        <v>777055.57950789481</v>
      </c>
      <c r="AD266" s="22">
        <v>2944.8703999999998</v>
      </c>
      <c r="AE266" s="22">
        <f t="shared" si="342"/>
        <v>774110.7091078948</v>
      </c>
      <c r="AF266" s="26">
        <f t="shared" si="343"/>
        <v>52.070414399999663</v>
      </c>
      <c r="AG266" s="22">
        <v>0</v>
      </c>
      <c r="AH266" s="22">
        <f t="shared" si="344"/>
        <v>40582.779522294761</v>
      </c>
      <c r="AI266" s="22">
        <f t="shared" si="345"/>
        <v>40530.7091078948</v>
      </c>
      <c r="AJ266" s="32">
        <f t="shared" si="346"/>
        <v>5.2226353677295029E-2</v>
      </c>
      <c r="AK266" s="32">
        <f t="shared" si="347"/>
        <v>5.2357768250749864E-2</v>
      </c>
      <c r="AL266" s="11"/>
      <c r="AM266" s="22">
        <v>777055.57950789481</v>
      </c>
      <c r="AN266" s="22">
        <v>2944.8703999999998</v>
      </c>
      <c r="AO266" s="22">
        <f t="shared" si="348"/>
        <v>774110.7091078948</v>
      </c>
      <c r="AP266" s="26">
        <f t="shared" si="349"/>
        <v>52.070414399999663</v>
      </c>
      <c r="AQ266" s="22">
        <v>0</v>
      </c>
      <c r="AR266" s="22">
        <f t="shared" si="350"/>
        <v>40582.779522294761</v>
      </c>
      <c r="AS266" s="22">
        <f t="shared" si="351"/>
        <v>40530.7091078948</v>
      </c>
      <c r="AT266" s="32">
        <f t="shared" si="352"/>
        <v>5.2226353677295029E-2</v>
      </c>
      <c r="AU266" s="32">
        <f t="shared" si="353"/>
        <v>5.2357768250749864E-2</v>
      </c>
      <c r="AV266" s="42"/>
      <c r="AW266" s="22">
        <v>777055.57950789481</v>
      </c>
      <c r="AX266" s="22">
        <v>2944.8703999999998</v>
      </c>
      <c r="AY266" s="22">
        <f t="shared" si="354"/>
        <v>774110.7091078948</v>
      </c>
      <c r="AZ266" s="26">
        <f t="shared" si="355"/>
        <v>52.070414399999663</v>
      </c>
      <c r="BA266" s="22">
        <v>0</v>
      </c>
      <c r="BB266" s="22">
        <f t="shared" si="356"/>
        <v>40582.779522294761</v>
      </c>
      <c r="BC266" s="22">
        <f t="shared" si="357"/>
        <v>40530.7091078948</v>
      </c>
      <c r="BD266" s="32">
        <f t="shared" si="358"/>
        <v>5.2226353677295029E-2</v>
      </c>
      <c r="BE266" s="32">
        <f t="shared" si="359"/>
        <v>5.2357768250749864E-2</v>
      </c>
      <c r="BF266" s="11"/>
      <c r="BG266" s="22">
        <v>777055.57950789481</v>
      </c>
      <c r="BH266" s="22">
        <v>2944.8703999999998</v>
      </c>
      <c r="BI266" s="22">
        <f t="shared" si="360"/>
        <v>774110.7091078948</v>
      </c>
      <c r="BJ266" s="26">
        <f t="shared" si="361"/>
        <v>52.070414399999663</v>
      </c>
      <c r="BK266" s="22">
        <v>0</v>
      </c>
      <c r="BL266" s="22">
        <f t="shared" si="362"/>
        <v>40582.779522294761</v>
      </c>
      <c r="BM266" s="22">
        <f t="shared" si="363"/>
        <v>40530.7091078948</v>
      </c>
      <c r="BN266" s="32">
        <f t="shared" si="364"/>
        <v>5.2226353677295029E-2</v>
      </c>
      <c r="BO266" s="32">
        <f t="shared" si="365"/>
        <v>5.2357768250749864E-2</v>
      </c>
      <c r="BP266" s="42"/>
      <c r="BQ266" s="22">
        <v>775546.36146315793</v>
      </c>
      <c r="BR266" s="22">
        <v>2944.8703999999998</v>
      </c>
      <c r="BS266" s="22">
        <f t="shared" si="366"/>
        <v>772601.49106315791</v>
      </c>
      <c r="BT266" s="26">
        <f t="shared" si="367"/>
        <v>52.070414399999663</v>
      </c>
      <c r="BU266" s="22">
        <v>0</v>
      </c>
      <c r="BV266" s="22">
        <f t="shared" si="368"/>
        <v>39073.561477557872</v>
      </c>
      <c r="BW266" s="22">
        <f t="shared" si="369"/>
        <v>39021.491063157911</v>
      </c>
      <c r="BX266" s="32">
        <f t="shared" si="370"/>
        <v>5.0381980264649913E-2</v>
      </c>
      <c r="BY266" s="32">
        <f t="shared" si="371"/>
        <v>5.0506621478896445E-2</v>
      </c>
      <c r="BZ266" s="42"/>
      <c r="CA266" s="22">
        <v>776546.21108684223</v>
      </c>
      <c r="CB266" s="22">
        <v>2944.8703999999998</v>
      </c>
      <c r="CC266" s="22">
        <f t="shared" si="372"/>
        <v>773601.34068684222</v>
      </c>
      <c r="CD266" s="26">
        <f t="shared" si="373"/>
        <v>52.070414399999663</v>
      </c>
      <c r="CE266" s="22">
        <v>0</v>
      </c>
      <c r="CF266" s="22">
        <f t="shared" si="374"/>
        <v>40073.411101242178</v>
      </c>
      <c r="CG266" s="22">
        <f t="shared" si="375"/>
        <v>40021.340686842217</v>
      </c>
      <c r="CH266" s="32">
        <f t="shared" si="376"/>
        <v>5.1604670178167562E-2</v>
      </c>
      <c r="CI266" s="32">
        <f t="shared" si="377"/>
        <v>5.1733804715629446E-2</v>
      </c>
      <c r="CJ266" s="42"/>
      <c r="CK266" s="22">
        <v>776036.84266578942</v>
      </c>
      <c r="CL266" s="22">
        <v>2944.8703999999998</v>
      </c>
      <c r="CM266" s="22">
        <f t="shared" si="378"/>
        <v>773091.9722657894</v>
      </c>
      <c r="CN266" s="26">
        <f t="shared" si="379"/>
        <v>52.070414399999663</v>
      </c>
      <c r="CO266" s="22">
        <v>0</v>
      </c>
      <c r="CP266" s="22">
        <f t="shared" si="380"/>
        <v>39564.042680189363</v>
      </c>
      <c r="CQ266" s="22">
        <f t="shared" si="381"/>
        <v>39511.972265789402</v>
      </c>
      <c r="CR266" s="32">
        <f t="shared" si="382"/>
        <v>5.0982170568450891E-2</v>
      </c>
      <c r="CS266" s="32">
        <f t="shared" si="383"/>
        <v>5.1109018956680054E-2</v>
      </c>
      <c r="CT266" s="42"/>
      <c r="CU266" s="22">
        <v>777055.57950789481</v>
      </c>
      <c r="CV266" s="22">
        <v>2944.8703999999998</v>
      </c>
      <c r="CW266" s="22">
        <f t="shared" si="384"/>
        <v>774110.7091078948</v>
      </c>
      <c r="CX266" s="26">
        <f t="shared" si="385"/>
        <v>52.070414399999663</v>
      </c>
      <c r="CY266" s="22">
        <v>0</v>
      </c>
      <c r="CZ266" s="22">
        <f t="shared" si="386"/>
        <v>40582.779522294761</v>
      </c>
      <c r="DA266" s="22">
        <f t="shared" si="387"/>
        <v>40530.7091078948</v>
      </c>
      <c r="DB266" s="32">
        <f t="shared" si="388"/>
        <v>5.2226353677295029E-2</v>
      </c>
      <c r="DC266" s="32">
        <f t="shared" si="389"/>
        <v>5.2357768250749864E-2</v>
      </c>
      <c r="DD266" s="42"/>
      <c r="DE266" s="22">
        <v>777055.57950789481</v>
      </c>
      <c r="DF266" s="22">
        <v>2944.8703999999998</v>
      </c>
      <c r="DG266" s="22">
        <f t="shared" si="390"/>
        <v>774110.7091078948</v>
      </c>
      <c r="DH266" s="26">
        <f t="shared" si="391"/>
        <v>52.070414399999663</v>
      </c>
      <c r="DI266" s="22">
        <v>0</v>
      </c>
      <c r="DJ266" s="22">
        <f t="shared" si="392"/>
        <v>40582.779522294761</v>
      </c>
      <c r="DK266" s="22">
        <f t="shared" si="393"/>
        <v>40530.7091078948</v>
      </c>
      <c r="DL266" s="32">
        <f t="shared" si="394"/>
        <v>5.2226353677295029E-2</v>
      </c>
      <c r="DM266" s="32">
        <f t="shared" si="395"/>
        <v>5.2357768250749864E-2</v>
      </c>
      <c r="DN266" s="42"/>
      <c r="DO266" s="22">
        <v>777055.57950789481</v>
      </c>
      <c r="DP266" s="22">
        <v>2944.8703999999998</v>
      </c>
      <c r="DQ266" s="22">
        <f t="shared" si="396"/>
        <v>774110.7091078948</v>
      </c>
      <c r="DR266" s="26">
        <f t="shared" si="397"/>
        <v>52.070414399999663</v>
      </c>
      <c r="DS266" s="22">
        <v>0</v>
      </c>
      <c r="DT266" s="22">
        <f t="shared" si="398"/>
        <v>40582.779522294761</v>
      </c>
      <c r="DU266" s="22">
        <f t="shared" si="399"/>
        <v>40530.7091078948</v>
      </c>
      <c r="DV266" s="32">
        <f t="shared" si="400"/>
        <v>5.2226353677295029E-2</v>
      </c>
      <c r="DW266" s="32">
        <f t="shared" si="401"/>
        <v>5.2357768250749864E-2</v>
      </c>
      <c r="DX266" s="42"/>
      <c r="DY266" s="22">
        <v>777055.57950789481</v>
      </c>
      <c r="DZ266" s="22">
        <v>2944.8703999999998</v>
      </c>
      <c r="EA266" s="22">
        <f t="shared" si="402"/>
        <v>774110.7091078948</v>
      </c>
      <c r="EB266" s="26">
        <f t="shared" si="403"/>
        <v>52.070414399999663</v>
      </c>
      <c r="EC266" s="22">
        <v>0</v>
      </c>
      <c r="ED266" s="22">
        <f t="shared" si="404"/>
        <v>40582.779522294761</v>
      </c>
      <c r="EE266" s="22">
        <f t="shared" si="405"/>
        <v>40530.7091078948</v>
      </c>
      <c r="EF266" s="32">
        <f t="shared" si="406"/>
        <v>5.2226353677295029E-2</v>
      </c>
      <c r="EG266" s="32">
        <f t="shared" si="407"/>
        <v>5.2357768250749864E-2</v>
      </c>
      <c r="EH266" s="42"/>
      <c r="EI266" s="45">
        <v>0</v>
      </c>
    </row>
    <row r="267" spans="1:139" x14ac:dyDescent="0.3">
      <c r="A267" s="20">
        <v>8913534</v>
      </c>
      <c r="B267" s="20" t="s">
        <v>311</v>
      </c>
      <c r="C267" s="21">
        <v>98</v>
      </c>
      <c r="D267" s="22">
        <v>478324.18338750716</v>
      </c>
      <c r="E267" s="22">
        <v>-3656.9575999999997</v>
      </c>
      <c r="F267" s="22">
        <f t="shared" si="329"/>
        <v>481981.14098750718</v>
      </c>
      <c r="G267" s="11"/>
      <c r="H267" s="34">
        <v>98</v>
      </c>
      <c r="I267" s="22">
        <v>510425.20136363641</v>
      </c>
      <c r="J267" s="22">
        <v>1798.1952000000001</v>
      </c>
      <c r="K267" s="22">
        <f t="shared" si="330"/>
        <v>508627.0061636364</v>
      </c>
      <c r="L267" s="26">
        <f t="shared" si="331"/>
        <v>5455.1527999999998</v>
      </c>
      <c r="M267" s="22">
        <v>0</v>
      </c>
      <c r="N267" s="22">
        <f t="shared" si="332"/>
        <v>32101.017976129253</v>
      </c>
      <c r="O267" s="22">
        <f t="shared" si="333"/>
        <v>26645.865176129213</v>
      </c>
      <c r="P267" s="32">
        <f t="shared" si="334"/>
        <v>6.2890738722087294E-2</v>
      </c>
      <c r="Q267" s="32">
        <f t="shared" si="335"/>
        <v>5.2387830086152873E-2</v>
      </c>
      <c r="R267" s="11"/>
      <c r="S267" s="22">
        <v>510425.20136363641</v>
      </c>
      <c r="T267" s="22">
        <v>1798.1952000000001</v>
      </c>
      <c r="U267" s="22">
        <f t="shared" si="336"/>
        <v>508627.0061636364</v>
      </c>
      <c r="V267" s="26">
        <f t="shared" si="337"/>
        <v>5455.1527999999998</v>
      </c>
      <c r="W267" s="22">
        <v>0</v>
      </c>
      <c r="X267" s="22">
        <f t="shared" si="338"/>
        <v>32101.017976129253</v>
      </c>
      <c r="Y267" s="22">
        <f t="shared" si="339"/>
        <v>26645.865176129213</v>
      </c>
      <c r="Z267" s="32">
        <f t="shared" si="340"/>
        <v>6.2890738722087294E-2</v>
      </c>
      <c r="AA267" s="32">
        <f t="shared" si="341"/>
        <v>5.2387830086152873E-2</v>
      </c>
      <c r="AB267" s="42"/>
      <c r="AC267" s="22">
        <v>510425.20136363641</v>
      </c>
      <c r="AD267" s="22">
        <v>1798.1952000000001</v>
      </c>
      <c r="AE267" s="22">
        <f t="shared" si="342"/>
        <v>508627.0061636364</v>
      </c>
      <c r="AF267" s="26">
        <f t="shared" si="343"/>
        <v>5455.1527999999998</v>
      </c>
      <c r="AG267" s="22">
        <v>0</v>
      </c>
      <c r="AH267" s="22">
        <f t="shared" si="344"/>
        <v>32101.017976129253</v>
      </c>
      <c r="AI267" s="22">
        <f t="shared" si="345"/>
        <v>26645.865176129213</v>
      </c>
      <c r="AJ267" s="32">
        <f t="shared" si="346"/>
        <v>6.2890738722087294E-2</v>
      </c>
      <c r="AK267" s="32">
        <f t="shared" si="347"/>
        <v>5.2387830086152873E-2</v>
      </c>
      <c r="AL267" s="11"/>
      <c r="AM267" s="22">
        <v>510425.20136363641</v>
      </c>
      <c r="AN267" s="22">
        <v>1798.1952000000001</v>
      </c>
      <c r="AO267" s="22">
        <f t="shared" si="348"/>
        <v>508627.0061636364</v>
      </c>
      <c r="AP267" s="26">
        <f t="shared" si="349"/>
        <v>5455.1527999999998</v>
      </c>
      <c r="AQ267" s="22">
        <v>0</v>
      </c>
      <c r="AR267" s="22">
        <f t="shared" si="350"/>
        <v>32101.017976129253</v>
      </c>
      <c r="AS267" s="22">
        <f t="shared" si="351"/>
        <v>26645.865176129213</v>
      </c>
      <c r="AT267" s="32">
        <f t="shared" si="352"/>
        <v>6.2890738722087294E-2</v>
      </c>
      <c r="AU267" s="32">
        <f t="shared" si="353"/>
        <v>5.2387830086152873E-2</v>
      </c>
      <c r="AV267" s="42"/>
      <c r="AW267" s="22">
        <v>510425.20136363641</v>
      </c>
      <c r="AX267" s="22">
        <v>1798.1952000000001</v>
      </c>
      <c r="AY267" s="22">
        <f t="shared" si="354"/>
        <v>508627.0061636364</v>
      </c>
      <c r="AZ267" s="26">
        <f t="shared" si="355"/>
        <v>5455.1527999999998</v>
      </c>
      <c r="BA267" s="22">
        <v>0</v>
      </c>
      <c r="BB267" s="22">
        <f t="shared" si="356"/>
        <v>32101.017976129253</v>
      </c>
      <c r="BC267" s="22">
        <f t="shared" si="357"/>
        <v>26645.865176129213</v>
      </c>
      <c r="BD267" s="32">
        <f t="shared" si="358"/>
        <v>6.2890738722087294E-2</v>
      </c>
      <c r="BE267" s="32">
        <f t="shared" si="359"/>
        <v>5.2387830086152873E-2</v>
      </c>
      <c r="BF267" s="11"/>
      <c r="BG267" s="22">
        <v>510425.20136363641</v>
      </c>
      <c r="BH267" s="22">
        <v>1798.1952000000001</v>
      </c>
      <c r="BI267" s="22">
        <f t="shared" si="360"/>
        <v>508627.0061636364</v>
      </c>
      <c r="BJ267" s="26">
        <f t="shared" si="361"/>
        <v>5455.1527999999998</v>
      </c>
      <c r="BK267" s="22">
        <v>0</v>
      </c>
      <c r="BL267" s="22">
        <f t="shared" si="362"/>
        <v>32101.017976129253</v>
      </c>
      <c r="BM267" s="22">
        <f t="shared" si="363"/>
        <v>26645.865176129213</v>
      </c>
      <c r="BN267" s="32">
        <f t="shared" si="364"/>
        <v>6.2890738722087294E-2</v>
      </c>
      <c r="BO267" s="32">
        <f t="shared" si="365"/>
        <v>5.2387830086152873E-2</v>
      </c>
      <c r="BP267" s="42"/>
      <c r="BQ267" s="22">
        <v>509256.67785454553</v>
      </c>
      <c r="BR267" s="22">
        <v>1798.1952000000001</v>
      </c>
      <c r="BS267" s="22">
        <f t="shared" si="366"/>
        <v>507458.48265454551</v>
      </c>
      <c r="BT267" s="26">
        <f t="shared" si="367"/>
        <v>5455.1527999999998</v>
      </c>
      <c r="BU267" s="22">
        <v>0</v>
      </c>
      <c r="BV267" s="22">
        <f t="shared" si="368"/>
        <v>30932.49446703837</v>
      </c>
      <c r="BW267" s="22">
        <f t="shared" si="369"/>
        <v>25477.34166703833</v>
      </c>
      <c r="BX267" s="32">
        <f t="shared" si="370"/>
        <v>6.074047884331002E-2</v>
      </c>
      <c r="BY267" s="32">
        <f t="shared" si="371"/>
        <v>5.0205765669271783E-2</v>
      </c>
      <c r="BZ267" s="42"/>
      <c r="CA267" s="22">
        <v>510117.74681818188</v>
      </c>
      <c r="CB267" s="22">
        <v>1798.1952000000001</v>
      </c>
      <c r="CC267" s="22">
        <f t="shared" si="372"/>
        <v>508319.55161818187</v>
      </c>
      <c r="CD267" s="26">
        <f t="shared" si="373"/>
        <v>5455.1527999999998</v>
      </c>
      <c r="CE267" s="22">
        <v>0</v>
      </c>
      <c r="CF267" s="22">
        <f t="shared" si="374"/>
        <v>31793.563430674723</v>
      </c>
      <c r="CG267" s="22">
        <f t="shared" si="375"/>
        <v>26338.410630674683</v>
      </c>
      <c r="CH267" s="32">
        <f t="shared" si="376"/>
        <v>6.2325930883574431E-2</v>
      </c>
      <c r="CI267" s="32">
        <f t="shared" si="377"/>
        <v>5.1814671591578806E-2</v>
      </c>
      <c r="CJ267" s="42"/>
      <c r="CK267" s="22">
        <v>509810.29227272735</v>
      </c>
      <c r="CL267" s="22">
        <v>1798.1952000000001</v>
      </c>
      <c r="CM267" s="22">
        <f t="shared" si="378"/>
        <v>508012.09707272734</v>
      </c>
      <c r="CN267" s="26">
        <f t="shared" si="379"/>
        <v>5455.1527999999998</v>
      </c>
      <c r="CO267" s="22">
        <v>0</v>
      </c>
      <c r="CP267" s="22">
        <f t="shared" si="380"/>
        <v>31486.108885220194</v>
      </c>
      <c r="CQ267" s="22">
        <f t="shared" si="381"/>
        <v>26030.956085220154</v>
      </c>
      <c r="CR267" s="32">
        <f t="shared" si="382"/>
        <v>6.1760441800528483E-2</v>
      </c>
      <c r="CS267" s="32">
        <f t="shared" si="383"/>
        <v>5.1240819333271792E-2</v>
      </c>
      <c r="CT267" s="42"/>
      <c r="CU267" s="22">
        <v>510425.20136363641</v>
      </c>
      <c r="CV267" s="22">
        <v>1798.1952000000001</v>
      </c>
      <c r="CW267" s="22">
        <f t="shared" si="384"/>
        <v>508627.0061636364</v>
      </c>
      <c r="CX267" s="26">
        <f t="shared" si="385"/>
        <v>5455.1527999999998</v>
      </c>
      <c r="CY267" s="22">
        <v>0</v>
      </c>
      <c r="CZ267" s="22">
        <f t="shared" si="386"/>
        <v>32101.017976129253</v>
      </c>
      <c r="DA267" s="22">
        <f t="shared" si="387"/>
        <v>26645.865176129213</v>
      </c>
      <c r="DB267" s="32">
        <f t="shared" si="388"/>
        <v>6.2890738722087294E-2</v>
      </c>
      <c r="DC267" s="32">
        <f t="shared" si="389"/>
        <v>5.2387830086152873E-2</v>
      </c>
      <c r="DD267" s="42"/>
      <c r="DE267" s="22">
        <v>510425.20136363641</v>
      </c>
      <c r="DF267" s="22">
        <v>1798.1952000000001</v>
      </c>
      <c r="DG267" s="22">
        <f t="shared" si="390"/>
        <v>508627.0061636364</v>
      </c>
      <c r="DH267" s="26">
        <f t="shared" si="391"/>
        <v>5455.1527999999998</v>
      </c>
      <c r="DI267" s="22">
        <v>0</v>
      </c>
      <c r="DJ267" s="22">
        <f t="shared" si="392"/>
        <v>32101.017976129253</v>
      </c>
      <c r="DK267" s="22">
        <f t="shared" si="393"/>
        <v>26645.865176129213</v>
      </c>
      <c r="DL267" s="32">
        <f t="shared" si="394"/>
        <v>6.2890738722087294E-2</v>
      </c>
      <c r="DM267" s="32">
        <f t="shared" si="395"/>
        <v>5.2387830086152873E-2</v>
      </c>
      <c r="DN267" s="42"/>
      <c r="DO267" s="22">
        <v>510425.20136363641</v>
      </c>
      <c r="DP267" s="22">
        <v>1798.1952000000001</v>
      </c>
      <c r="DQ267" s="22">
        <f t="shared" si="396"/>
        <v>508627.0061636364</v>
      </c>
      <c r="DR267" s="26">
        <f t="shared" si="397"/>
        <v>5455.1527999999998</v>
      </c>
      <c r="DS267" s="22">
        <v>0</v>
      </c>
      <c r="DT267" s="22">
        <f t="shared" si="398"/>
        <v>32101.017976129253</v>
      </c>
      <c r="DU267" s="22">
        <f t="shared" si="399"/>
        <v>26645.865176129213</v>
      </c>
      <c r="DV267" s="32">
        <f t="shared" si="400"/>
        <v>6.2890738722087294E-2</v>
      </c>
      <c r="DW267" s="32">
        <f t="shared" si="401"/>
        <v>5.2387830086152873E-2</v>
      </c>
      <c r="DX267" s="42"/>
      <c r="DY267" s="22">
        <v>510425.20136363641</v>
      </c>
      <c r="DZ267" s="22">
        <v>1798.1952000000001</v>
      </c>
      <c r="EA267" s="22">
        <f t="shared" si="402"/>
        <v>508627.0061636364</v>
      </c>
      <c r="EB267" s="26">
        <f t="shared" si="403"/>
        <v>5455.1527999999998</v>
      </c>
      <c r="EC267" s="22">
        <v>0</v>
      </c>
      <c r="ED267" s="22">
        <f t="shared" si="404"/>
        <v>32101.017976129253</v>
      </c>
      <c r="EE267" s="22">
        <f t="shared" si="405"/>
        <v>26645.865176129213</v>
      </c>
      <c r="EF267" s="32">
        <f t="shared" si="406"/>
        <v>6.2890738722087294E-2</v>
      </c>
      <c r="EG267" s="32">
        <f t="shared" si="407"/>
        <v>5.2387830086152873E-2</v>
      </c>
      <c r="EH267" s="42"/>
      <c r="EI267" s="45">
        <v>-288.87495067465221</v>
      </c>
    </row>
    <row r="268" spans="1:139" x14ac:dyDescent="0.3">
      <c r="A268" s="20">
        <v>8913550</v>
      </c>
      <c r="B268" s="20" t="s">
        <v>281</v>
      </c>
      <c r="C268" s="21">
        <v>88</v>
      </c>
      <c r="D268" s="22">
        <v>440837.7442570696</v>
      </c>
      <c r="E268" s="22">
        <v>2424.2239999999997</v>
      </c>
      <c r="F268" s="22">
        <f t="shared" si="329"/>
        <v>438413.52025706961</v>
      </c>
      <c r="G268" s="11"/>
      <c r="H268" s="34">
        <v>88</v>
      </c>
      <c r="I268" s="22">
        <v>465057.83970002271</v>
      </c>
      <c r="J268" s="22">
        <v>2527.8975999999998</v>
      </c>
      <c r="K268" s="22">
        <f t="shared" si="330"/>
        <v>462529.94210002269</v>
      </c>
      <c r="L268" s="26">
        <f t="shared" si="331"/>
        <v>103.67360000000008</v>
      </c>
      <c r="M268" s="22">
        <v>0</v>
      </c>
      <c r="N268" s="22">
        <f t="shared" si="332"/>
        <v>24220.095442953112</v>
      </c>
      <c r="O268" s="22">
        <f t="shared" si="333"/>
        <v>24116.421842953074</v>
      </c>
      <c r="P268" s="32">
        <f t="shared" si="334"/>
        <v>5.2079748743889265E-2</v>
      </c>
      <c r="Q268" s="32">
        <f t="shared" si="335"/>
        <v>5.2140239253392742E-2</v>
      </c>
      <c r="R268" s="11"/>
      <c r="S268" s="22">
        <v>465057.83970002271</v>
      </c>
      <c r="T268" s="22">
        <v>2527.8975999999998</v>
      </c>
      <c r="U268" s="22">
        <f t="shared" si="336"/>
        <v>462529.94210002269</v>
      </c>
      <c r="V268" s="26">
        <f t="shared" si="337"/>
        <v>103.67360000000008</v>
      </c>
      <c r="W268" s="22">
        <v>0</v>
      </c>
      <c r="X268" s="22">
        <f t="shared" si="338"/>
        <v>24220.095442953112</v>
      </c>
      <c r="Y268" s="22">
        <f t="shared" si="339"/>
        <v>24116.421842953074</v>
      </c>
      <c r="Z268" s="32">
        <f t="shared" si="340"/>
        <v>5.2079748743889265E-2</v>
      </c>
      <c r="AA268" s="32">
        <f t="shared" si="341"/>
        <v>5.2140239253392742E-2</v>
      </c>
      <c r="AB268" s="42"/>
      <c r="AC268" s="22">
        <v>465057.83970002271</v>
      </c>
      <c r="AD268" s="22">
        <v>2527.8975999999998</v>
      </c>
      <c r="AE268" s="22">
        <f t="shared" si="342"/>
        <v>462529.94210002269</v>
      </c>
      <c r="AF268" s="26">
        <f t="shared" si="343"/>
        <v>103.67360000000008</v>
      </c>
      <c r="AG268" s="22">
        <v>0</v>
      </c>
      <c r="AH268" s="22">
        <f t="shared" si="344"/>
        <v>24220.095442953112</v>
      </c>
      <c r="AI268" s="22">
        <f t="shared" si="345"/>
        <v>24116.421842953074</v>
      </c>
      <c r="AJ268" s="32">
        <f t="shared" si="346"/>
        <v>5.2079748743889265E-2</v>
      </c>
      <c r="AK268" s="32">
        <f t="shared" si="347"/>
        <v>5.2140239253392742E-2</v>
      </c>
      <c r="AL268" s="11"/>
      <c r="AM268" s="22">
        <v>465057.83970002271</v>
      </c>
      <c r="AN268" s="22">
        <v>2527.8975999999998</v>
      </c>
      <c r="AO268" s="22">
        <f t="shared" si="348"/>
        <v>462529.94210002269</v>
      </c>
      <c r="AP268" s="26">
        <f t="shared" si="349"/>
        <v>103.67360000000008</v>
      </c>
      <c r="AQ268" s="22">
        <v>0</v>
      </c>
      <c r="AR268" s="22">
        <f t="shared" si="350"/>
        <v>24220.095442953112</v>
      </c>
      <c r="AS268" s="22">
        <f t="shared" si="351"/>
        <v>24116.421842953074</v>
      </c>
      <c r="AT268" s="32">
        <f t="shared" si="352"/>
        <v>5.2079748743889265E-2</v>
      </c>
      <c r="AU268" s="32">
        <f t="shared" si="353"/>
        <v>5.2140239253392742E-2</v>
      </c>
      <c r="AV268" s="42"/>
      <c r="AW268" s="22">
        <v>465057.83970002271</v>
      </c>
      <c r="AX268" s="22">
        <v>2527.8975999999998</v>
      </c>
      <c r="AY268" s="22">
        <f t="shared" si="354"/>
        <v>462529.94210002269</v>
      </c>
      <c r="AZ268" s="26">
        <f t="shared" si="355"/>
        <v>103.67360000000008</v>
      </c>
      <c r="BA268" s="22">
        <v>0</v>
      </c>
      <c r="BB268" s="22">
        <f t="shared" si="356"/>
        <v>24220.095442953112</v>
      </c>
      <c r="BC268" s="22">
        <f t="shared" si="357"/>
        <v>24116.421842953074</v>
      </c>
      <c r="BD268" s="32">
        <f t="shared" si="358"/>
        <v>5.2079748743889265E-2</v>
      </c>
      <c r="BE268" s="32">
        <f t="shared" si="359"/>
        <v>5.2140239253392742E-2</v>
      </c>
      <c r="BF268" s="11"/>
      <c r="BG268" s="22">
        <v>465057.83970002271</v>
      </c>
      <c r="BH268" s="22">
        <v>2527.8975999999998</v>
      </c>
      <c r="BI268" s="22">
        <f t="shared" si="360"/>
        <v>462529.94210002269</v>
      </c>
      <c r="BJ268" s="26">
        <f t="shared" si="361"/>
        <v>103.67360000000008</v>
      </c>
      <c r="BK268" s="22">
        <v>0</v>
      </c>
      <c r="BL268" s="22">
        <f t="shared" si="362"/>
        <v>24220.095442953112</v>
      </c>
      <c r="BM268" s="22">
        <f t="shared" si="363"/>
        <v>24116.421842953074</v>
      </c>
      <c r="BN268" s="32">
        <f t="shared" si="364"/>
        <v>5.2079748743889265E-2</v>
      </c>
      <c r="BO268" s="32">
        <f t="shared" si="365"/>
        <v>5.2140239253392742E-2</v>
      </c>
      <c r="BP268" s="42"/>
      <c r="BQ268" s="22">
        <v>464190.96250526316</v>
      </c>
      <c r="BR268" s="22">
        <v>2527.8975999999998</v>
      </c>
      <c r="BS268" s="22">
        <f t="shared" si="366"/>
        <v>461663.06490526313</v>
      </c>
      <c r="BT268" s="26">
        <f t="shared" si="367"/>
        <v>103.67360000000008</v>
      </c>
      <c r="BU268" s="22">
        <v>0</v>
      </c>
      <c r="BV268" s="22">
        <f t="shared" si="368"/>
        <v>23353.21824819356</v>
      </c>
      <c r="BW268" s="22">
        <f t="shared" si="369"/>
        <v>23249.544648193521</v>
      </c>
      <c r="BX268" s="32">
        <f t="shared" si="370"/>
        <v>5.0309506506018571E-2</v>
      </c>
      <c r="BY268" s="32">
        <f t="shared" si="371"/>
        <v>5.0360417403035068E-2</v>
      </c>
      <c r="BZ268" s="42"/>
      <c r="CA268" s="22">
        <v>464793.66854781797</v>
      </c>
      <c r="CB268" s="22">
        <v>2527.8975999999998</v>
      </c>
      <c r="CC268" s="22">
        <f t="shared" si="372"/>
        <v>462265.77094781795</v>
      </c>
      <c r="CD268" s="26">
        <f t="shared" si="373"/>
        <v>103.67360000000008</v>
      </c>
      <c r="CE268" s="22">
        <v>0</v>
      </c>
      <c r="CF268" s="22">
        <f t="shared" si="374"/>
        <v>23955.924290748371</v>
      </c>
      <c r="CG268" s="22">
        <f t="shared" si="375"/>
        <v>23852.250690748333</v>
      </c>
      <c r="CH268" s="32">
        <f t="shared" si="376"/>
        <v>5.1540986704047123E-2</v>
      </c>
      <c r="CI268" s="32">
        <f t="shared" si="377"/>
        <v>5.1598565565091022E-2</v>
      </c>
      <c r="CJ268" s="42"/>
      <c r="CK268" s="22">
        <v>464529.49739561311</v>
      </c>
      <c r="CL268" s="22">
        <v>2527.8975999999998</v>
      </c>
      <c r="CM268" s="22">
        <f t="shared" si="378"/>
        <v>462001.59979561309</v>
      </c>
      <c r="CN268" s="26">
        <f t="shared" si="379"/>
        <v>103.67360000000008</v>
      </c>
      <c r="CO268" s="22">
        <v>0</v>
      </c>
      <c r="CP268" s="22">
        <f t="shared" si="380"/>
        <v>23691.753138543514</v>
      </c>
      <c r="CQ268" s="22">
        <f t="shared" si="381"/>
        <v>23588.079538543476</v>
      </c>
      <c r="CR268" s="32">
        <f t="shared" si="382"/>
        <v>5.1001611891971214E-2</v>
      </c>
      <c r="CS268" s="32">
        <f t="shared" si="383"/>
        <v>5.1056272421954187E-2</v>
      </c>
      <c r="CT268" s="42"/>
      <c r="CU268" s="22">
        <v>465057.83970002271</v>
      </c>
      <c r="CV268" s="22">
        <v>2527.8975999999998</v>
      </c>
      <c r="CW268" s="22">
        <f t="shared" si="384"/>
        <v>462529.94210002269</v>
      </c>
      <c r="CX268" s="26">
        <f t="shared" si="385"/>
        <v>103.67360000000008</v>
      </c>
      <c r="CY268" s="22">
        <v>0</v>
      </c>
      <c r="CZ268" s="22">
        <f t="shared" si="386"/>
        <v>24220.095442953112</v>
      </c>
      <c r="DA268" s="22">
        <f t="shared" si="387"/>
        <v>24116.421842953074</v>
      </c>
      <c r="DB268" s="32">
        <f t="shared" si="388"/>
        <v>5.2079748743889265E-2</v>
      </c>
      <c r="DC268" s="32">
        <f t="shared" si="389"/>
        <v>5.2140239253392742E-2</v>
      </c>
      <c r="DD268" s="42"/>
      <c r="DE268" s="22">
        <v>465057.83970002271</v>
      </c>
      <c r="DF268" s="22">
        <v>2527.8975999999998</v>
      </c>
      <c r="DG268" s="22">
        <f t="shared" si="390"/>
        <v>462529.94210002269</v>
      </c>
      <c r="DH268" s="26">
        <f t="shared" si="391"/>
        <v>103.67360000000008</v>
      </c>
      <c r="DI268" s="22">
        <v>0</v>
      </c>
      <c r="DJ268" s="22">
        <f t="shared" si="392"/>
        <v>24220.095442953112</v>
      </c>
      <c r="DK268" s="22">
        <f t="shared" si="393"/>
        <v>24116.421842953074</v>
      </c>
      <c r="DL268" s="32">
        <f t="shared" si="394"/>
        <v>5.2079748743889265E-2</v>
      </c>
      <c r="DM268" s="32">
        <f t="shared" si="395"/>
        <v>5.2140239253392742E-2</v>
      </c>
      <c r="DN268" s="42"/>
      <c r="DO268" s="22">
        <v>465057.83970002271</v>
      </c>
      <c r="DP268" s="22">
        <v>2527.8975999999998</v>
      </c>
      <c r="DQ268" s="22">
        <f t="shared" si="396"/>
        <v>462529.94210002269</v>
      </c>
      <c r="DR268" s="26">
        <f t="shared" si="397"/>
        <v>103.67360000000008</v>
      </c>
      <c r="DS268" s="22">
        <v>0</v>
      </c>
      <c r="DT268" s="22">
        <f t="shared" si="398"/>
        <v>24220.095442953112</v>
      </c>
      <c r="DU268" s="22">
        <f t="shared" si="399"/>
        <v>24116.421842953074</v>
      </c>
      <c r="DV268" s="32">
        <f t="shared" si="400"/>
        <v>5.2079748743889265E-2</v>
      </c>
      <c r="DW268" s="32">
        <f t="shared" si="401"/>
        <v>5.2140239253392742E-2</v>
      </c>
      <c r="DX268" s="42"/>
      <c r="DY268" s="22">
        <v>465057.83970002271</v>
      </c>
      <c r="DZ268" s="22">
        <v>2527.8975999999998</v>
      </c>
      <c r="EA268" s="22">
        <f t="shared" si="402"/>
        <v>462529.94210002269</v>
      </c>
      <c r="EB268" s="26">
        <f t="shared" si="403"/>
        <v>103.67360000000008</v>
      </c>
      <c r="EC268" s="22">
        <v>0</v>
      </c>
      <c r="ED268" s="22">
        <f t="shared" si="404"/>
        <v>24220.095442953112</v>
      </c>
      <c r="EE268" s="22">
        <f t="shared" si="405"/>
        <v>24116.421842953074</v>
      </c>
      <c r="EF268" s="32">
        <f t="shared" si="406"/>
        <v>5.2079748743889265E-2</v>
      </c>
      <c r="EG268" s="32">
        <f t="shared" si="407"/>
        <v>5.2140239253392742E-2</v>
      </c>
      <c r="EH268" s="42"/>
      <c r="EI268" s="45">
        <v>0</v>
      </c>
    </row>
    <row r="269" spans="1:139" x14ac:dyDescent="0.3">
      <c r="A269" s="20">
        <v>8913552</v>
      </c>
      <c r="B269" s="20" t="s">
        <v>107</v>
      </c>
      <c r="C269" s="21">
        <v>194</v>
      </c>
      <c r="D269" s="22">
        <v>907372.01569906238</v>
      </c>
      <c r="E269" s="22">
        <v>1992.6197</v>
      </c>
      <c r="F269" s="22">
        <f t="shared" si="329"/>
        <v>905379.39599906234</v>
      </c>
      <c r="G269" s="11"/>
      <c r="H269" s="34">
        <v>194</v>
      </c>
      <c r="I269" s="22">
        <v>958413.10676510003</v>
      </c>
      <c r="J269" s="22">
        <v>1980.6207999999999</v>
      </c>
      <c r="K269" s="22">
        <f t="shared" si="330"/>
        <v>956432.4859651</v>
      </c>
      <c r="L269" s="26">
        <f t="shared" si="331"/>
        <v>-11.998900000000049</v>
      </c>
      <c r="M269" s="22">
        <v>0</v>
      </c>
      <c r="N269" s="22">
        <f t="shared" si="332"/>
        <v>51041.091066037654</v>
      </c>
      <c r="O269" s="22">
        <f t="shared" si="333"/>
        <v>51053.08996603766</v>
      </c>
      <c r="P269" s="32">
        <f t="shared" si="334"/>
        <v>5.3255835824611117E-2</v>
      </c>
      <c r="Q269" s="32">
        <f t="shared" si="335"/>
        <v>5.3378665734593808E-2</v>
      </c>
      <c r="R269" s="11"/>
      <c r="S269" s="22">
        <v>958413.10676510003</v>
      </c>
      <c r="T269" s="22">
        <v>1980.6207999999999</v>
      </c>
      <c r="U269" s="22">
        <f t="shared" si="336"/>
        <v>956432.4859651</v>
      </c>
      <c r="V269" s="26">
        <f t="shared" si="337"/>
        <v>-11.998900000000049</v>
      </c>
      <c r="W269" s="22">
        <v>0</v>
      </c>
      <c r="X269" s="22">
        <f t="shared" si="338"/>
        <v>51041.091066037654</v>
      </c>
      <c r="Y269" s="22">
        <f t="shared" si="339"/>
        <v>51053.08996603766</v>
      </c>
      <c r="Z269" s="32">
        <f t="shared" si="340"/>
        <v>5.3255835824611117E-2</v>
      </c>
      <c r="AA269" s="32">
        <f t="shared" si="341"/>
        <v>5.3378665734593808E-2</v>
      </c>
      <c r="AB269" s="42"/>
      <c r="AC269" s="22">
        <v>958413.10676510003</v>
      </c>
      <c r="AD269" s="22">
        <v>1980.6207999999999</v>
      </c>
      <c r="AE269" s="22">
        <f t="shared" si="342"/>
        <v>956432.4859651</v>
      </c>
      <c r="AF269" s="26">
        <f t="shared" si="343"/>
        <v>-11.998900000000049</v>
      </c>
      <c r="AG269" s="22">
        <v>0</v>
      </c>
      <c r="AH269" s="22">
        <f t="shared" si="344"/>
        <v>51041.091066037654</v>
      </c>
      <c r="AI269" s="22">
        <f t="shared" si="345"/>
        <v>51053.08996603766</v>
      </c>
      <c r="AJ269" s="32">
        <f t="shared" si="346"/>
        <v>5.3255835824611117E-2</v>
      </c>
      <c r="AK269" s="32">
        <f t="shared" si="347"/>
        <v>5.3378665734593808E-2</v>
      </c>
      <c r="AL269" s="11"/>
      <c r="AM269" s="22">
        <v>958413.10676510003</v>
      </c>
      <c r="AN269" s="22">
        <v>1980.6207999999999</v>
      </c>
      <c r="AO269" s="22">
        <f t="shared" si="348"/>
        <v>956432.4859651</v>
      </c>
      <c r="AP269" s="26">
        <f t="shared" si="349"/>
        <v>-11.998900000000049</v>
      </c>
      <c r="AQ269" s="22">
        <v>0</v>
      </c>
      <c r="AR269" s="22">
        <f t="shared" si="350"/>
        <v>51041.091066037654</v>
      </c>
      <c r="AS269" s="22">
        <f t="shared" si="351"/>
        <v>51053.08996603766</v>
      </c>
      <c r="AT269" s="32">
        <f t="shared" si="352"/>
        <v>5.3255835824611117E-2</v>
      </c>
      <c r="AU269" s="32">
        <f t="shared" si="353"/>
        <v>5.3378665734593808E-2</v>
      </c>
      <c r="AV269" s="42"/>
      <c r="AW269" s="22">
        <v>958413.10676510003</v>
      </c>
      <c r="AX269" s="22">
        <v>1980.6207999999999</v>
      </c>
      <c r="AY269" s="22">
        <f t="shared" si="354"/>
        <v>956432.4859651</v>
      </c>
      <c r="AZ269" s="26">
        <f t="shared" si="355"/>
        <v>-11.998900000000049</v>
      </c>
      <c r="BA269" s="22">
        <v>0</v>
      </c>
      <c r="BB269" s="22">
        <f t="shared" si="356"/>
        <v>51041.091066037654</v>
      </c>
      <c r="BC269" s="22">
        <f t="shared" si="357"/>
        <v>51053.08996603766</v>
      </c>
      <c r="BD269" s="32">
        <f t="shared" si="358"/>
        <v>5.3255835824611117E-2</v>
      </c>
      <c r="BE269" s="32">
        <f t="shared" si="359"/>
        <v>5.3378665734593808E-2</v>
      </c>
      <c r="BF269" s="11"/>
      <c r="BG269" s="22">
        <v>958413.10676510003</v>
      </c>
      <c r="BH269" s="22">
        <v>1980.6207999999999</v>
      </c>
      <c r="BI269" s="22">
        <f t="shared" si="360"/>
        <v>956432.4859651</v>
      </c>
      <c r="BJ269" s="26">
        <f t="shared" si="361"/>
        <v>-11.998900000000049</v>
      </c>
      <c r="BK269" s="22">
        <v>0</v>
      </c>
      <c r="BL269" s="22">
        <f t="shared" si="362"/>
        <v>51041.091066037654</v>
      </c>
      <c r="BM269" s="22">
        <f t="shared" si="363"/>
        <v>51053.08996603766</v>
      </c>
      <c r="BN269" s="32">
        <f t="shared" si="364"/>
        <v>5.3255835824611117E-2</v>
      </c>
      <c r="BO269" s="32">
        <f t="shared" si="365"/>
        <v>5.3378665734593808E-2</v>
      </c>
      <c r="BP269" s="42"/>
      <c r="BQ269" s="22">
        <v>954217.72754802671</v>
      </c>
      <c r="BR269" s="22">
        <v>1980.6207999999999</v>
      </c>
      <c r="BS269" s="22">
        <f t="shared" si="366"/>
        <v>952237.10674802668</v>
      </c>
      <c r="BT269" s="26">
        <f t="shared" si="367"/>
        <v>-11.998900000000049</v>
      </c>
      <c r="BU269" s="22">
        <v>0</v>
      </c>
      <c r="BV269" s="22">
        <f t="shared" si="368"/>
        <v>46845.711848964333</v>
      </c>
      <c r="BW269" s="22">
        <f t="shared" si="369"/>
        <v>46857.710748964339</v>
      </c>
      <c r="BX269" s="32">
        <f t="shared" si="370"/>
        <v>4.9093315389706529E-2</v>
      </c>
      <c r="BY269" s="32">
        <f t="shared" si="371"/>
        <v>4.9208028564427124E-2</v>
      </c>
      <c r="BZ269" s="42"/>
      <c r="CA269" s="22">
        <v>957364.68159827893</v>
      </c>
      <c r="CB269" s="22">
        <v>1980.6207999999999</v>
      </c>
      <c r="CC269" s="22">
        <f t="shared" si="372"/>
        <v>955384.06079827889</v>
      </c>
      <c r="CD269" s="26">
        <f t="shared" si="373"/>
        <v>-11.998900000000049</v>
      </c>
      <c r="CE269" s="22">
        <v>0</v>
      </c>
      <c r="CF269" s="22">
        <f t="shared" si="374"/>
        <v>49992.665899216547</v>
      </c>
      <c r="CG269" s="22">
        <f t="shared" si="375"/>
        <v>50004.664799216553</v>
      </c>
      <c r="CH269" s="32">
        <f t="shared" si="376"/>
        <v>5.2219041353975953E-2</v>
      </c>
      <c r="CI269" s="32">
        <f t="shared" si="377"/>
        <v>5.2339856661869313E-2</v>
      </c>
      <c r="CJ269" s="42"/>
      <c r="CK269" s="22">
        <v>956316.25643145782</v>
      </c>
      <c r="CL269" s="22">
        <v>1980.6207999999999</v>
      </c>
      <c r="CM269" s="22">
        <f t="shared" si="378"/>
        <v>954335.63563145779</v>
      </c>
      <c r="CN269" s="26">
        <f t="shared" si="379"/>
        <v>-11.998900000000049</v>
      </c>
      <c r="CO269" s="22">
        <v>0</v>
      </c>
      <c r="CP269" s="22">
        <f t="shared" si="380"/>
        <v>48944.240732395439</v>
      </c>
      <c r="CQ269" s="22">
        <f t="shared" si="381"/>
        <v>48956.239632395445</v>
      </c>
      <c r="CR269" s="32">
        <f t="shared" si="382"/>
        <v>5.1179973573839826E-2</v>
      </c>
      <c r="CS269" s="32">
        <f t="shared" si="383"/>
        <v>5.129876513518479E-2</v>
      </c>
      <c r="CT269" s="42"/>
      <c r="CU269" s="22">
        <v>958413.10676510003</v>
      </c>
      <c r="CV269" s="22">
        <v>1980.6207999999999</v>
      </c>
      <c r="CW269" s="22">
        <f t="shared" si="384"/>
        <v>956432.4859651</v>
      </c>
      <c r="CX269" s="26">
        <f t="shared" si="385"/>
        <v>-11.998900000000049</v>
      </c>
      <c r="CY269" s="22">
        <v>0</v>
      </c>
      <c r="CZ269" s="22">
        <f t="shared" si="386"/>
        <v>51041.091066037654</v>
      </c>
      <c r="DA269" s="22">
        <f t="shared" si="387"/>
        <v>51053.08996603766</v>
      </c>
      <c r="DB269" s="32">
        <f t="shared" si="388"/>
        <v>5.3255835824611117E-2</v>
      </c>
      <c r="DC269" s="32">
        <f t="shared" si="389"/>
        <v>5.3378665734593808E-2</v>
      </c>
      <c r="DD269" s="42"/>
      <c r="DE269" s="22">
        <v>958413.10676510003</v>
      </c>
      <c r="DF269" s="22">
        <v>1980.6207999999999</v>
      </c>
      <c r="DG269" s="22">
        <f t="shared" si="390"/>
        <v>956432.4859651</v>
      </c>
      <c r="DH269" s="26">
        <f t="shared" si="391"/>
        <v>-11.998900000000049</v>
      </c>
      <c r="DI269" s="22">
        <v>0</v>
      </c>
      <c r="DJ269" s="22">
        <f t="shared" si="392"/>
        <v>51041.091066037654</v>
      </c>
      <c r="DK269" s="22">
        <f t="shared" si="393"/>
        <v>51053.08996603766</v>
      </c>
      <c r="DL269" s="32">
        <f t="shared" si="394"/>
        <v>5.3255835824611117E-2</v>
      </c>
      <c r="DM269" s="32">
        <f t="shared" si="395"/>
        <v>5.3378665734593808E-2</v>
      </c>
      <c r="DN269" s="42"/>
      <c r="DO269" s="22">
        <v>958413.10676510003</v>
      </c>
      <c r="DP269" s="22">
        <v>1980.6207999999999</v>
      </c>
      <c r="DQ269" s="22">
        <f t="shared" si="396"/>
        <v>956432.4859651</v>
      </c>
      <c r="DR269" s="26">
        <f t="shared" si="397"/>
        <v>-11.998900000000049</v>
      </c>
      <c r="DS269" s="22">
        <v>0</v>
      </c>
      <c r="DT269" s="22">
        <f t="shared" si="398"/>
        <v>51041.091066037654</v>
      </c>
      <c r="DU269" s="22">
        <f t="shared" si="399"/>
        <v>51053.08996603766</v>
      </c>
      <c r="DV269" s="32">
        <f t="shared" si="400"/>
        <v>5.3255835824611117E-2</v>
      </c>
      <c r="DW269" s="32">
        <f t="shared" si="401"/>
        <v>5.3378665734593808E-2</v>
      </c>
      <c r="DX269" s="42"/>
      <c r="DY269" s="22">
        <v>958413.10676510003</v>
      </c>
      <c r="DZ269" s="22">
        <v>1980.6207999999999</v>
      </c>
      <c r="EA269" s="22">
        <f t="shared" si="402"/>
        <v>956432.4859651</v>
      </c>
      <c r="EB269" s="26">
        <f t="shared" si="403"/>
        <v>-11.998900000000049</v>
      </c>
      <c r="EC269" s="22">
        <v>0</v>
      </c>
      <c r="ED269" s="22">
        <f t="shared" si="404"/>
        <v>51041.091066037654</v>
      </c>
      <c r="EE269" s="22">
        <f t="shared" si="405"/>
        <v>51053.08996603766</v>
      </c>
      <c r="EF269" s="32">
        <f t="shared" si="406"/>
        <v>5.3255835824611117E-2</v>
      </c>
      <c r="EG269" s="32">
        <f t="shared" si="407"/>
        <v>5.3378665734593808E-2</v>
      </c>
      <c r="EH269" s="42"/>
      <c r="EI269" s="45">
        <v>0</v>
      </c>
    </row>
    <row r="270" spans="1:139" x14ac:dyDescent="0.3">
      <c r="A270" s="20">
        <v>8913690</v>
      </c>
      <c r="B270" s="20" t="s">
        <v>282</v>
      </c>
      <c r="C270" s="21">
        <v>211</v>
      </c>
      <c r="D270" s="22">
        <v>927234.38035865978</v>
      </c>
      <c r="E270" s="22">
        <v>3323.9360000000001</v>
      </c>
      <c r="F270" s="22">
        <f t="shared" si="329"/>
        <v>923910.44435865979</v>
      </c>
      <c r="G270" s="11"/>
      <c r="H270" s="34">
        <v>211</v>
      </c>
      <c r="I270" s="22">
        <v>977385.52708047233</v>
      </c>
      <c r="J270" s="22">
        <v>3466.0864000000001</v>
      </c>
      <c r="K270" s="22">
        <f t="shared" si="330"/>
        <v>973919.4406804723</v>
      </c>
      <c r="L270" s="26">
        <f t="shared" si="331"/>
        <v>142.15039999999999</v>
      </c>
      <c r="M270" s="22">
        <v>0</v>
      </c>
      <c r="N270" s="22">
        <f t="shared" si="332"/>
        <v>50151.146721812547</v>
      </c>
      <c r="O270" s="22">
        <f t="shared" si="333"/>
        <v>50008.996321812505</v>
      </c>
      <c r="P270" s="32">
        <f t="shared" si="334"/>
        <v>5.1311529925778601E-2</v>
      </c>
      <c r="Q270" s="32">
        <f t="shared" si="335"/>
        <v>5.1348185725578581E-2</v>
      </c>
      <c r="R270" s="11"/>
      <c r="S270" s="22">
        <v>977385.52708047233</v>
      </c>
      <c r="T270" s="22">
        <v>3466.0864000000001</v>
      </c>
      <c r="U270" s="22">
        <f t="shared" si="336"/>
        <v>973919.4406804723</v>
      </c>
      <c r="V270" s="26">
        <f t="shared" si="337"/>
        <v>142.15039999999999</v>
      </c>
      <c r="W270" s="22">
        <v>0</v>
      </c>
      <c r="X270" s="22">
        <f t="shared" si="338"/>
        <v>50151.146721812547</v>
      </c>
      <c r="Y270" s="22">
        <f t="shared" si="339"/>
        <v>50008.996321812505</v>
      </c>
      <c r="Z270" s="32">
        <f t="shared" si="340"/>
        <v>5.1311529925778601E-2</v>
      </c>
      <c r="AA270" s="32">
        <f t="shared" si="341"/>
        <v>5.1348185725578581E-2</v>
      </c>
      <c r="AB270" s="42"/>
      <c r="AC270" s="22">
        <v>977385.52708047233</v>
      </c>
      <c r="AD270" s="22">
        <v>3466.0864000000001</v>
      </c>
      <c r="AE270" s="22">
        <f t="shared" si="342"/>
        <v>973919.4406804723</v>
      </c>
      <c r="AF270" s="26">
        <f t="shared" si="343"/>
        <v>142.15039999999999</v>
      </c>
      <c r="AG270" s="22">
        <v>0</v>
      </c>
      <c r="AH270" s="22">
        <f t="shared" si="344"/>
        <v>50151.146721812547</v>
      </c>
      <c r="AI270" s="22">
        <f t="shared" si="345"/>
        <v>50008.996321812505</v>
      </c>
      <c r="AJ270" s="32">
        <f t="shared" si="346"/>
        <v>5.1311529925778601E-2</v>
      </c>
      <c r="AK270" s="32">
        <f t="shared" si="347"/>
        <v>5.1348185725578581E-2</v>
      </c>
      <c r="AL270" s="11"/>
      <c r="AM270" s="22">
        <v>977385.52708047233</v>
      </c>
      <c r="AN270" s="22">
        <v>3466.0864000000001</v>
      </c>
      <c r="AO270" s="22">
        <f t="shared" si="348"/>
        <v>973919.4406804723</v>
      </c>
      <c r="AP270" s="26">
        <f t="shared" si="349"/>
        <v>142.15039999999999</v>
      </c>
      <c r="AQ270" s="22">
        <v>0</v>
      </c>
      <c r="AR270" s="22">
        <f t="shared" si="350"/>
        <v>50151.146721812547</v>
      </c>
      <c r="AS270" s="22">
        <f t="shared" si="351"/>
        <v>50008.996321812505</v>
      </c>
      <c r="AT270" s="32">
        <f t="shared" si="352"/>
        <v>5.1311529925778601E-2</v>
      </c>
      <c r="AU270" s="32">
        <f t="shared" si="353"/>
        <v>5.1348185725578581E-2</v>
      </c>
      <c r="AV270" s="42"/>
      <c r="AW270" s="22">
        <v>977385.52708047233</v>
      </c>
      <c r="AX270" s="22">
        <v>3466.0864000000001</v>
      </c>
      <c r="AY270" s="22">
        <f t="shared" si="354"/>
        <v>973919.4406804723</v>
      </c>
      <c r="AZ270" s="26">
        <f t="shared" si="355"/>
        <v>142.15039999999999</v>
      </c>
      <c r="BA270" s="22">
        <v>0</v>
      </c>
      <c r="BB270" s="22">
        <f t="shared" si="356"/>
        <v>50151.146721812547</v>
      </c>
      <c r="BC270" s="22">
        <f t="shared" si="357"/>
        <v>50008.996321812505</v>
      </c>
      <c r="BD270" s="32">
        <f t="shared" si="358"/>
        <v>5.1311529925778601E-2</v>
      </c>
      <c r="BE270" s="32">
        <f t="shared" si="359"/>
        <v>5.1348185725578581E-2</v>
      </c>
      <c r="BF270" s="11"/>
      <c r="BG270" s="22">
        <v>977385.52708047233</v>
      </c>
      <c r="BH270" s="22">
        <v>3466.0864000000001</v>
      </c>
      <c r="BI270" s="22">
        <f t="shared" si="360"/>
        <v>973919.4406804723</v>
      </c>
      <c r="BJ270" s="26">
        <f t="shared" si="361"/>
        <v>142.15039999999999</v>
      </c>
      <c r="BK270" s="22">
        <v>0</v>
      </c>
      <c r="BL270" s="22">
        <f t="shared" si="362"/>
        <v>50151.146721812547</v>
      </c>
      <c r="BM270" s="22">
        <f t="shared" si="363"/>
        <v>50008.996321812505</v>
      </c>
      <c r="BN270" s="32">
        <f t="shared" si="364"/>
        <v>5.1311529925778601E-2</v>
      </c>
      <c r="BO270" s="32">
        <f t="shared" si="365"/>
        <v>5.1348185725578581E-2</v>
      </c>
      <c r="BP270" s="42"/>
      <c r="BQ270" s="22">
        <v>974199.31280811166</v>
      </c>
      <c r="BR270" s="22">
        <v>3466.0864000000001</v>
      </c>
      <c r="BS270" s="22">
        <f t="shared" si="366"/>
        <v>970733.22640811163</v>
      </c>
      <c r="BT270" s="26">
        <f t="shared" si="367"/>
        <v>142.15039999999999</v>
      </c>
      <c r="BU270" s="22">
        <v>0</v>
      </c>
      <c r="BV270" s="22">
        <f t="shared" si="368"/>
        <v>46964.932449451881</v>
      </c>
      <c r="BW270" s="22">
        <f t="shared" si="369"/>
        <v>46822.782049451838</v>
      </c>
      <c r="BX270" s="32">
        <f t="shared" si="370"/>
        <v>4.8208751363287582E-2</v>
      </c>
      <c r="BY270" s="32">
        <f t="shared" si="371"/>
        <v>4.8234448740056619E-2</v>
      </c>
      <c r="BZ270" s="42"/>
      <c r="CA270" s="22">
        <v>976610.33180224732</v>
      </c>
      <c r="CB270" s="22">
        <v>3466.0864000000001</v>
      </c>
      <c r="CC270" s="22">
        <f t="shared" si="372"/>
        <v>973144.2454022473</v>
      </c>
      <c r="CD270" s="26">
        <f t="shared" si="373"/>
        <v>142.15039999999999</v>
      </c>
      <c r="CE270" s="22">
        <v>0</v>
      </c>
      <c r="CF270" s="22">
        <f t="shared" si="374"/>
        <v>49375.951443587546</v>
      </c>
      <c r="CG270" s="22">
        <f t="shared" si="375"/>
        <v>49233.801043587504</v>
      </c>
      <c r="CH270" s="32">
        <f t="shared" si="376"/>
        <v>5.0558497934860704E-2</v>
      </c>
      <c r="CI270" s="32">
        <f t="shared" si="377"/>
        <v>5.0592500830374643E-2</v>
      </c>
      <c r="CJ270" s="42"/>
      <c r="CK270" s="22">
        <v>975835.13652402244</v>
      </c>
      <c r="CL270" s="22">
        <v>3466.0864000000001</v>
      </c>
      <c r="CM270" s="22">
        <f t="shared" si="378"/>
        <v>972369.05012402241</v>
      </c>
      <c r="CN270" s="26">
        <f t="shared" si="379"/>
        <v>142.15039999999999</v>
      </c>
      <c r="CO270" s="22">
        <v>0</v>
      </c>
      <c r="CP270" s="22">
        <f t="shared" si="380"/>
        <v>48600.756165362662</v>
      </c>
      <c r="CQ270" s="22">
        <f t="shared" si="381"/>
        <v>48458.605765362619</v>
      </c>
      <c r="CR270" s="32">
        <f t="shared" si="382"/>
        <v>4.9804269539300651E-2</v>
      </c>
      <c r="CS270" s="32">
        <f t="shared" si="383"/>
        <v>4.9835611035935264E-2</v>
      </c>
      <c r="CT270" s="42"/>
      <c r="CU270" s="22">
        <v>977385.52708047233</v>
      </c>
      <c r="CV270" s="22">
        <v>3466.0864000000001</v>
      </c>
      <c r="CW270" s="22">
        <f t="shared" si="384"/>
        <v>973919.4406804723</v>
      </c>
      <c r="CX270" s="26">
        <f t="shared" si="385"/>
        <v>142.15039999999999</v>
      </c>
      <c r="CY270" s="22">
        <v>0</v>
      </c>
      <c r="CZ270" s="22">
        <f t="shared" si="386"/>
        <v>50151.146721812547</v>
      </c>
      <c r="DA270" s="22">
        <f t="shared" si="387"/>
        <v>50008.996321812505</v>
      </c>
      <c r="DB270" s="32">
        <f t="shared" si="388"/>
        <v>5.1311529925778601E-2</v>
      </c>
      <c r="DC270" s="32">
        <f t="shared" si="389"/>
        <v>5.1348185725578581E-2</v>
      </c>
      <c r="DD270" s="42"/>
      <c r="DE270" s="22">
        <v>977385.52708047233</v>
      </c>
      <c r="DF270" s="22">
        <v>3466.0864000000001</v>
      </c>
      <c r="DG270" s="22">
        <f t="shared" si="390"/>
        <v>973919.4406804723</v>
      </c>
      <c r="DH270" s="26">
        <f t="shared" si="391"/>
        <v>142.15039999999999</v>
      </c>
      <c r="DI270" s="22">
        <v>0</v>
      </c>
      <c r="DJ270" s="22">
        <f t="shared" si="392"/>
        <v>50151.146721812547</v>
      </c>
      <c r="DK270" s="22">
        <f t="shared" si="393"/>
        <v>50008.996321812505</v>
      </c>
      <c r="DL270" s="32">
        <f t="shared" si="394"/>
        <v>5.1311529925778601E-2</v>
      </c>
      <c r="DM270" s="32">
        <f t="shared" si="395"/>
        <v>5.1348185725578581E-2</v>
      </c>
      <c r="DN270" s="42"/>
      <c r="DO270" s="22">
        <v>977385.52708047233</v>
      </c>
      <c r="DP270" s="22">
        <v>3466.0864000000001</v>
      </c>
      <c r="DQ270" s="22">
        <f t="shared" si="396"/>
        <v>973919.4406804723</v>
      </c>
      <c r="DR270" s="26">
        <f t="shared" si="397"/>
        <v>142.15039999999999</v>
      </c>
      <c r="DS270" s="22">
        <v>0</v>
      </c>
      <c r="DT270" s="22">
        <f t="shared" si="398"/>
        <v>50151.146721812547</v>
      </c>
      <c r="DU270" s="22">
        <f t="shared" si="399"/>
        <v>50008.996321812505</v>
      </c>
      <c r="DV270" s="32">
        <f t="shared" si="400"/>
        <v>5.1311529925778601E-2</v>
      </c>
      <c r="DW270" s="32">
        <f t="shared" si="401"/>
        <v>5.1348185725578581E-2</v>
      </c>
      <c r="DX270" s="42"/>
      <c r="DY270" s="22">
        <v>977385.52708047233</v>
      </c>
      <c r="DZ270" s="22">
        <v>3466.0864000000001</v>
      </c>
      <c r="EA270" s="22">
        <f t="shared" si="402"/>
        <v>973919.4406804723</v>
      </c>
      <c r="EB270" s="26">
        <f t="shared" si="403"/>
        <v>142.15039999999999</v>
      </c>
      <c r="EC270" s="22">
        <v>0</v>
      </c>
      <c r="ED270" s="22">
        <f t="shared" si="404"/>
        <v>50151.146721812547</v>
      </c>
      <c r="EE270" s="22">
        <f t="shared" si="405"/>
        <v>50008.996321812505</v>
      </c>
      <c r="EF270" s="32">
        <f t="shared" si="406"/>
        <v>5.1311529925778601E-2</v>
      </c>
      <c r="EG270" s="32">
        <f t="shared" si="407"/>
        <v>5.1348185725578581E-2</v>
      </c>
      <c r="EH270" s="42"/>
      <c r="EI270" s="45">
        <v>0</v>
      </c>
    </row>
    <row r="271" spans="1:139" x14ac:dyDescent="0.3">
      <c r="A271" s="20">
        <v>8913696</v>
      </c>
      <c r="B271" s="20" t="s">
        <v>128</v>
      </c>
      <c r="C271" s="21">
        <v>410</v>
      </c>
      <c r="D271" s="22">
        <v>1754372.2357999999</v>
      </c>
      <c r="E271" s="22">
        <v>5722.2358000000004</v>
      </c>
      <c r="F271" s="22">
        <f t="shared" si="329"/>
        <v>1748650</v>
      </c>
      <c r="G271" s="11"/>
      <c r="H271" s="34">
        <v>410</v>
      </c>
      <c r="I271" s="22">
        <v>1811522.7679999999</v>
      </c>
      <c r="J271" s="22">
        <v>5472.768</v>
      </c>
      <c r="K271" s="22">
        <f t="shared" si="330"/>
        <v>1806050</v>
      </c>
      <c r="L271" s="26">
        <f t="shared" si="331"/>
        <v>-249.46780000000035</v>
      </c>
      <c r="M271" s="22">
        <v>0</v>
      </c>
      <c r="N271" s="22">
        <f t="shared" si="332"/>
        <v>57150.532200000016</v>
      </c>
      <c r="O271" s="22">
        <f t="shared" si="333"/>
        <v>57400</v>
      </c>
      <c r="P271" s="32">
        <f t="shared" si="334"/>
        <v>3.1548337790474855E-2</v>
      </c>
      <c r="Q271" s="32">
        <f t="shared" si="335"/>
        <v>3.1782065834279227E-2</v>
      </c>
      <c r="R271" s="11"/>
      <c r="S271" s="22">
        <v>1811522.7679999999</v>
      </c>
      <c r="T271" s="22">
        <v>5472.768</v>
      </c>
      <c r="U271" s="22">
        <f t="shared" si="336"/>
        <v>1806050</v>
      </c>
      <c r="V271" s="26">
        <f t="shared" si="337"/>
        <v>-249.46780000000035</v>
      </c>
      <c r="W271" s="22">
        <v>0</v>
      </c>
      <c r="X271" s="22">
        <f t="shared" si="338"/>
        <v>57150.532200000016</v>
      </c>
      <c r="Y271" s="22">
        <f t="shared" si="339"/>
        <v>57400</v>
      </c>
      <c r="Z271" s="32">
        <f t="shared" si="340"/>
        <v>3.1548337790474855E-2</v>
      </c>
      <c r="AA271" s="32">
        <f t="shared" si="341"/>
        <v>3.1782065834279227E-2</v>
      </c>
      <c r="AB271" s="42"/>
      <c r="AC271" s="22">
        <v>1811522.7679999999</v>
      </c>
      <c r="AD271" s="22">
        <v>5472.768</v>
      </c>
      <c r="AE271" s="22">
        <f t="shared" si="342"/>
        <v>1806050</v>
      </c>
      <c r="AF271" s="26">
        <f t="shared" si="343"/>
        <v>-249.46780000000035</v>
      </c>
      <c r="AG271" s="22">
        <v>0</v>
      </c>
      <c r="AH271" s="22">
        <f t="shared" si="344"/>
        <v>57150.532200000016</v>
      </c>
      <c r="AI271" s="22">
        <f t="shared" si="345"/>
        <v>57400</v>
      </c>
      <c r="AJ271" s="32">
        <f t="shared" si="346"/>
        <v>3.1548337790474855E-2</v>
      </c>
      <c r="AK271" s="32">
        <f t="shared" si="347"/>
        <v>3.1782065834279227E-2</v>
      </c>
      <c r="AL271" s="11"/>
      <c r="AM271" s="22">
        <v>1811522.7679999999</v>
      </c>
      <c r="AN271" s="22">
        <v>5472.768</v>
      </c>
      <c r="AO271" s="22">
        <f t="shared" si="348"/>
        <v>1806050</v>
      </c>
      <c r="AP271" s="26">
        <f t="shared" si="349"/>
        <v>-249.46780000000035</v>
      </c>
      <c r="AQ271" s="22">
        <v>0</v>
      </c>
      <c r="AR271" s="22">
        <f t="shared" si="350"/>
        <v>57150.532200000016</v>
      </c>
      <c r="AS271" s="22">
        <f t="shared" si="351"/>
        <v>57400</v>
      </c>
      <c r="AT271" s="32">
        <f t="shared" si="352"/>
        <v>3.1548337790474855E-2</v>
      </c>
      <c r="AU271" s="32">
        <f t="shared" si="353"/>
        <v>3.1782065834279227E-2</v>
      </c>
      <c r="AV271" s="42"/>
      <c r="AW271" s="22">
        <v>1811522.7679999999</v>
      </c>
      <c r="AX271" s="22">
        <v>5472.768</v>
      </c>
      <c r="AY271" s="22">
        <f t="shared" si="354"/>
        <v>1806050</v>
      </c>
      <c r="AZ271" s="26">
        <f t="shared" si="355"/>
        <v>-249.46780000000035</v>
      </c>
      <c r="BA271" s="22">
        <v>0</v>
      </c>
      <c r="BB271" s="22">
        <f t="shared" si="356"/>
        <v>57150.532200000016</v>
      </c>
      <c r="BC271" s="22">
        <f t="shared" si="357"/>
        <v>57400</v>
      </c>
      <c r="BD271" s="32">
        <f t="shared" si="358"/>
        <v>3.1548337790474855E-2</v>
      </c>
      <c r="BE271" s="32">
        <f t="shared" si="359"/>
        <v>3.1782065834279227E-2</v>
      </c>
      <c r="BF271" s="11"/>
      <c r="BG271" s="22">
        <v>1811522.7679999999</v>
      </c>
      <c r="BH271" s="22">
        <v>5472.768</v>
      </c>
      <c r="BI271" s="22">
        <f t="shared" si="360"/>
        <v>1806050</v>
      </c>
      <c r="BJ271" s="26">
        <f t="shared" si="361"/>
        <v>-249.46780000000035</v>
      </c>
      <c r="BK271" s="22">
        <v>0</v>
      </c>
      <c r="BL271" s="22">
        <f t="shared" si="362"/>
        <v>57150.532200000016</v>
      </c>
      <c r="BM271" s="22">
        <f t="shared" si="363"/>
        <v>57400</v>
      </c>
      <c r="BN271" s="32">
        <f t="shared" si="364"/>
        <v>3.1548337790474855E-2</v>
      </c>
      <c r="BO271" s="32">
        <f t="shared" si="365"/>
        <v>3.1782065834279227E-2</v>
      </c>
      <c r="BP271" s="42"/>
      <c r="BQ271" s="22">
        <v>1811522.7679999999</v>
      </c>
      <c r="BR271" s="22">
        <v>5472.768</v>
      </c>
      <c r="BS271" s="22">
        <f t="shared" si="366"/>
        <v>1806050</v>
      </c>
      <c r="BT271" s="26">
        <f t="shared" si="367"/>
        <v>-249.46780000000035</v>
      </c>
      <c r="BU271" s="22">
        <v>0</v>
      </c>
      <c r="BV271" s="22">
        <f t="shared" si="368"/>
        <v>57150.532200000016</v>
      </c>
      <c r="BW271" s="22">
        <f t="shared" si="369"/>
        <v>57400</v>
      </c>
      <c r="BX271" s="32">
        <f t="shared" si="370"/>
        <v>3.1548337790474855E-2</v>
      </c>
      <c r="BY271" s="32">
        <f t="shared" si="371"/>
        <v>3.1782065834279227E-2</v>
      </c>
      <c r="BZ271" s="42"/>
      <c r="CA271" s="22">
        <v>1811522.7679999999</v>
      </c>
      <c r="CB271" s="22">
        <v>5472.768</v>
      </c>
      <c r="CC271" s="22">
        <f t="shared" si="372"/>
        <v>1806050</v>
      </c>
      <c r="CD271" s="26">
        <f t="shared" si="373"/>
        <v>-249.46780000000035</v>
      </c>
      <c r="CE271" s="22">
        <v>0</v>
      </c>
      <c r="CF271" s="22">
        <f t="shared" si="374"/>
        <v>57150.532200000016</v>
      </c>
      <c r="CG271" s="22">
        <f t="shared" si="375"/>
        <v>57400</v>
      </c>
      <c r="CH271" s="32">
        <f t="shared" si="376"/>
        <v>3.1548337790474855E-2</v>
      </c>
      <c r="CI271" s="32">
        <f t="shared" si="377"/>
        <v>3.1782065834279227E-2</v>
      </c>
      <c r="CJ271" s="42"/>
      <c r="CK271" s="22">
        <v>1811522.7679999999</v>
      </c>
      <c r="CL271" s="22">
        <v>5472.768</v>
      </c>
      <c r="CM271" s="22">
        <f t="shared" si="378"/>
        <v>1806050</v>
      </c>
      <c r="CN271" s="26">
        <f t="shared" si="379"/>
        <v>-249.46780000000035</v>
      </c>
      <c r="CO271" s="22">
        <v>0</v>
      </c>
      <c r="CP271" s="22">
        <f t="shared" si="380"/>
        <v>57150.532200000016</v>
      </c>
      <c r="CQ271" s="22">
        <f t="shared" si="381"/>
        <v>57400</v>
      </c>
      <c r="CR271" s="32">
        <f t="shared" si="382"/>
        <v>3.1548337790474855E-2</v>
      </c>
      <c r="CS271" s="32">
        <f t="shared" si="383"/>
        <v>3.1782065834279227E-2</v>
      </c>
      <c r="CT271" s="42"/>
      <c r="CU271" s="22">
        <v>1811522.7679999999</v>
      </c>
      <c r="CV271" s="22">
        <v>5472.768</v>
      </c>
      <c r="CW271" s="22">
        <f t="shared" si="384"/>
        <v>1806050</v>
      </c>
      <c r="CX271" s="26">
        <f t="shared" si="385"/>
        <v>-249.46780000000035</v>
      </c>
      <c r="CY271" s="22">
        <v>0</v>
      </c>
      <c r="CZ271" s="22">
        <f t="shared" si="386"/>
        <v>57150.532200000016</v>
      </c>
      <c r="DA271" s="22">
        <f t="shared" si="387"/>
        <v>57400</v>
      </c>
      <c r="DB271" s="32">
        <f t="shared" si="388"/>
        <v>3.1548337790474855E-2</v>
      </c>
      <c r="DC271" s="32">
        <f t="shared" si="389"/>
        <v>3.1782065834279227E-2</v>
      </c>
      <c r="DD271" s="42"/>
      <c r="DE271" s="22">
        <v>1811522.7679999999</v>
      </c>
      <c r="DF271" s="22">
        <v>5472.768</v>
      </c>
      <c r="DG271" s="22">
        <f t="shared" si="390"/>
        <v>1806050</v>
      </c>
      <c r="DH271" s="26">
        <f t="shared" si="391"/>
        <v>-249.46780000000035</v>
      </c>
      <c r="DI271" s="22">
        <v>0</v>
      </c>
      <c r="DJ271" s="22">
        <f t="shared" si="392"/>
        <v>57150.532200000016</v>
      </c>
      <c r="DK271" s="22">
        <f t="shared" si="393"/>
        <v>57400</v>
      </c>
      <c r="DL271" s="32">
        <f t="shared" si="394"/>
        <v>3.1548337790474855E-2</v>
      </c>
      <c r="DM271" s="32">
        <f t="shared" si="395"/>
        <v>3.1782065834279227E-2</v>
      </c>
      <c r="DN271" s="42"/>
      <c r="DO271" s="22">
        <v>1811522.7679999999</v>
      </c>
      <c r="DP271" s="22">
        <v>5472.768</v>
      </c>
      <c r="DQ271" s="22">
        <f t="shared" si="396"/>
        <v>1806050</v>
      </c>
      <c r="DR271" s="26">
        <f t="shared" si="397"/>
        <v>-249.46780000000035</v>
      </c>
      <c r="DS271" s="22">
        <v>0</v>
      </c>
      <c r="DT271" s="22">
        <f t="shared" si="398"/>
        <v>57150.532200000016</v>
      </c>
      <c r="DU271" s="22">
        <f t="shared" si="399"/>
        <v>57400</v>
      </c>
      <c r="DV271" s="32">
        <f t="shared" si="400"/>
        <v>3.1548337790474855E-2</v>
      </c>
      <c r="DW271" s="32">
        <f t="shared" si="401"/>
        <v>3.1782065834279227E-2</v>
      </c>
      <c r="DX271" s="42"/>
      <c r="DY271" s="22">
        <v>1811522.7679999999</v>
      </c>
      <c r="DZ271" s="22">
        <v>5472.768</v>
      </c>
      <c r="EA271" s="22">
        <f t="shared" si="402"/>
        <v>1806050</v>
      </c>
      <c r="EB271" s="26">
        <f t="shared" si="403"/>
        <v>-249.46780000000035</v>
      </c>
      <c r="EC271" s="22">
        <v>0</v>
      </c>
      <c r="ED271" s="22">
        <f t="shared" si="404"/>
        <v>57150.532200000016</v>
      </c>
      <c r="EE271" s="22">
        <f t="shared" si="405"/>
        <v>57400</v>
      </c>
      <c r="EF271" s="32">
        <f t="shared" si="406"/>
        <v>3.1548337790474855E-2</v>
      </c>
      <c r="EG271" s="32">
        <f t="shared" si="407"/>
        <v>3.1782065834279227E-2</v>
      </c>
      <c r="EH271" s="42"/>
      <c r="EI271" s="45">
        <v>0</v>
      </c>
    </row>
    <row r="272" spans="1:139" x14ac:dyDescent="0.3">
      <c r="A272" s="20">
        <v>8913710</v>
      </c>
      <c r="B272" s="20" t="s">
        <v>283</v>
      </c>
      <c r="C272" s="21">
        <v>193</v>
      </c>
      <c r="D272" s="22">
        <v>881054.12975497893</v>
      </c>
      <c r="E272" s="22">
        <v>3707.8799999999997</v>
      </c>
      <c r="F272" s="22">
        <f t="shared" si="329"/>
        <v>877346.24975497893</v>
      </c>
      <c r="G272" s="11"/>
      <c r="H272" s="34">
        <v>193</v>
      </c>
      <c r="I272" s="22">
        <v>929666.51719266758</v>
      </c>
      <c r="J272" s="22">
        <v>3648.5120000000002</v>
      </c>
      <c r="K272" s="22">
        <f t="shared" si="330"/>
        <v>926018.0051926676</v>
      </c>
      <c r="L272" s="26">
        <f t="shared" si="331"/>
        <v>-59.367999999999483</v>
      </c>
      <c r="M272" s="22">
        <v>0</v>
      </c>
      <c r="N272" s="22">
        <f t="shared" si="332"/>
        <v>48612.387437688652</v>
      </c>
      <c r="O272" s="22">
        <f t="shared" si="333"/>
        <v>48671.755437688669</v>
      </c>
      <c r="P272" s="32">
        <f t="shared" si="334"/>
        <v>5.2290134729692579E-2</v>
      </c>
      <c r="Q272" s="32">
        <f t="shared" si="335"/>
        <v>5.256026898479367E-2</v>
      </c>
      <c r="R272" s="11"/>
      <c r="S272" s="22">
        <v>929666.51719266758</v>
      </c>
      <c r="T272" s="22">
        <v>3648.5120000000002</v>
      </c>
      <c r="U272" s="22">
        <f t="shared" si="336"/>
        <v>926018.0051926676</v>
      </c>
      <c r="V272" s="26">
        <f t="shared" si="337"/>
        <v>-59.367999999999483</v>
      </c>
      <c r="W272" s="22">
        <v>0</v>
      </c>
      <c r="X272" s="22">
        <f t="shared" si="338"/>
        <v>48612.387437688652</v>
      </c>
      <c r="Y272" s="22">
        <f t="shared" si="339"/>
        <v>48671.755437688669</v>
      </c>
      <c r="Z272" s="32">
        <f t="shared" si="340"/>
        <v>5.2290134729692579E-2</v>
      </c>
      <c r="AA272" s="32">
        <f t="shared" si="341"/>
        <v>5.256026898479367E-2</v>
      </c>
      <c r="AB272" s="42"/>
      <c r="AC272" s="22">
        <v>929666.51719266758</v>
      </c>
      <c r="AD272" s="22">
        <v>3648.5120000000002</v>
      </c>
      <c r="AE272" s="22">
        <f t="shared" si="342"/>
        <v>926018.0051926676</v>
      </c>
      <c r="AF272" s="26">
        <f t="shared" si="343"/>
        <v>-59.367999999999483</v>
      </c>
      <c r="AG272" s="22">
        <v>0</v>
      </c>
      <c r="AH272" s="22">
        <f t="shared" si="344"/>
        <v>48612.387437688652</v>
      </c>
      <c r="AI272" s="22">
        <f t="shared" si="345"/>
        <v>48671.755437688669</v>
      </c>
      <c r="AJ272" s="32">
        <f t="shared" si="346"/>
        <v>5.2290134729692579E-2</v>
      </c>
      <c r="AK272" s="32">
        <f t="shared" si="347"/>
        <v>5.256026898479367E-2</v>
      </c>
      <c r="AL272" s="11"/>
      <c r="AM272" s="22">
        <v>929666.51719266758</v>
      </c>
      <c r="AN272" s="22">
        <v>3648.5120000000002</v>
      </c>
      <c r="AO272" s="22">
        <f t="shared" si="348"/>
        <v>926018.0051926676</v>
      </c>
      <c r="AP272" s="26">
        <f t="shared" si="349"/>
        <v>-59.367999999999483</v>
      </c>
      <c r="AQ272" s="22">
        <v>0</v>
      </c>
      <c r="AR272" s="22">
        <f t="shared" si="350"/>
        <v>48612.387437688652</v>
      </c>
      <c r="AS272" s="22">
        <f t="shared" si="351"/>
        <v>48671.755437688669</v>
      </c>
      <c r="AT272" s="32">
        <f t="shared" si="352"/>
        <v>5.2290134729692579E-2</v>
      </c>
      <c r="AU272" s="32">
        <f t="shared" si="353"/>
        <v>5.256026898479367E-2</v>
      </c>
      <c r="AV272" s="42"/>
      <c r="AW272" s="22">
        <v>929666.51719266758</v>
      </c>
      <c r="AX272" s="22">
        <v>3648.5120000000002</v>
      </c>
      <c r="AY272" s="22">
        <f t="shared" si="354"/>
        <v>926018.0051926676</v>
      </c>
      <c r="AZ272" s="26">
        <f t="shared" si="355"/>
        <v>-59.367999999999483</v>
      </c>
      <c r="BA272" s="22">
        <v>0</v>
      </c>
      <c r="BB272" s="22">
        <f t="shared" si="356"/>
        <v>48612.387437688652</v>
      </c>
      <c r="BC272" s="22">
        <f t="shared" si="357"/>
        <v>48671.755437688669</v>
      </c>
      <c r="BD272" s="32">
        <f t="shared" si="358"/>
        <v>5.2290134729692579E-2</v>
      </c>
      <c r="BE272" s="32">
        <f t="shared" si="359"/>
        <v>5.256026898479367E-2</v>
      </c>
      <c r="BF272" s="11"/>
      <c r="BG272" s="22">
        <v>929666.51719266758</v>
      </c>
      <c r="BH272" s="22">
        <v>3648.5120000000002</v>
      </c>
      <c r="BI272" s="22">
        <f t="shared" si="360"/>
        <v>926018.0051926676</v>
      </c>
      <c r="BJ272" s="26">
        <f t="shared" si="361"/>
        <v>-59.367999999999483</v>
      </c>
      <c r="BK272" s="22">
        <v>0</v>
      </c>
      <c r="BL272" s="22">
        <f t="shared" si="362"/>
        <v>48612.387437688652</v>
      </c>
      <c r="BM272" s="22">
        <f t="shared" si="363"/>
        <v>48671.755437688669</v>
      </c>
      <c r="BN272" s="32">
        <f t="shared" si="364"/>
        <v>5.2290134729692579E-2</v>
      </c>
      <c r="BO272" s="32">
        <f t="shared" si="365"/>
        <v>5.256026898479367E-2</v>
      </c>
      <c r="BP272" s="42"/>
      <c r="BQ272" s="22">
        <v>926146.33338664868</v>
      </c>
      <c r="BR272" s="22">
        <v>3648.5120000000002</v>
      </c>
      <c r="BS272" s="22">
        <f t="shared" si="366"/>
        <v>922497.82138664869</v>
      </c>
      <c r="BT272" s="26">
        <f t="shared" si="367"/>
        <v>-59.367999999999483</v>
      </c>
      <c r="BU272" s="22">
        <v>0</v>
      </c>
      <c r="BV272" s="22">
        <f t="shared" si="368"/>
        <v>45092.203631669749</v>
      </c>
      <c r="BW272" s="22">
        <f t="shared" si="369"/>
        <v>45151.571631669765</v>
      </c>
      <c r="BX272" s="32">
        <f t="shared" si="370"/>
        <v>4.8687990230205445E-2</v>
      </c>
      <c r="BY272" s="32">
        <f t="shared" si="371"/>
        <v>4.8944908686939091E-2</v>
      </c>
      <c r="BZ272" s="42"/>
      <c r="CA272" s="22">
        <v>928840.99929546379</v>
      </c>
      <c r="CB272" s="22">
        <v>3648.5120000000002</v>
      </c>
      <c r="CC272" s="22">
        <f t="shared" si="372"/>
        <v>925192.4872954638</v>
      </c>
      <c r="CD272" s="26">
        <f t="shared" si="373"/>
        <v>-59.367999999999483</v>
      </c>
      <c r="CE272" s="22">
        <v>0</v>
      </c>
      <c r="CF272" s="22">
        <f t="shared" si="374"/>
        <v>47786.869540484855</v>
      </c>
      <c r="CG272" s="22">
        <f t="shared" si="375"/>
        <v>47846.237540484872</v>
      </c>
      <c r="CH272" s="32">
        <f t="shared" si="376"/>
        <v>5.1447846915383504E-2</v>
      </c>
      <c r="CI272" s="32">
        <f t="shared" si="377"/>
        <v>5.1714900626084519E-2</v>
      </c>
      <c r="CJ272" s="42"/>
      <c r="CK272" s="22">
        <v>928015.48139826022</v>
      </c>
      <c r="CL272" s="22">
        <v>3648.5120000000002</v>
      </c>
      <c r="CM272" s="22">
        <f t="shared" si="378"/>
        <v>924366.96939826023</v>
      </c>
      <c r="CN272" s="26">
        <f t="shared" si="379"/>
        <v>-59.367999999999483</v>
      </c>
      <c r="CO272" s="22">
        <v>0</v>
      </c>
      <c r="CP272" s="22">
        <f t="shared" si="380"/>
        <v>46961.35164328129</v>
      </c>
      <c r="CQ272" s="22">
        <f t="shared" si="381"/>
        <v>47020.719643281307</v>
      </c>
      <c r="CR272" s="32">
        <f t="shared" si="382"/>
        <v>5.0604060583691608E-2</v>
      </c>
      <c r="CS272" s="32">
        <f t="shared" si="383"/>
        <v>5.0868022333046603E-2</v>
      </c>
      <c r="CT272" s="42"/>
      <c r="CU272" s="22">
        <v>929666.51719266758</v>
      </c>
      <c r="CV272" s="22">
        <v>3648.5120000000002</v>
      </c>
      <c r="CW272" s="22">
        <f t="shared" si="384"/>
        <v>926018.0051926676</v>
      </c>
      <c r="CX272" s="26">
        <f t="shared" si="385"/>
        <v>-59.367999999999483</v>
      </c>
      <c r="CY272" s="22">
        <v>0</v>
      </c>
      <c r="CZ272" s="22">
        <f t="shared" si="386"/>
        <v>48612.387437688652</v>
      </c>
      <c r="DA272" s="22">
        <f t="shared" si="387"/>
        <v>48671.755437688669</v>
      </c>
      <c r="DB272" s="32">
        <f t="shared" si="388"/>
        <v>5.2290134729692579E-2</v>
      </c>
      <c r="DC272" s="32">
        <f t="shared" si="389"/>
        <v>5.256026898479367E-2</v>
      </c>
      <c r="DD272" s="42"/>
      <c r="DE272" s="22">
        <v>929666.51719266758</v>
      </c>
      <c r="DF272" s="22">
        <v>3648.5120000000002</v>
      </c>
      <c r="DG272" s="22">
        <f t="shared" si="390"/>
        <v>926018.0051926676</v>
      </c>
      <c r="DH272" s="26">
        <f t="shared" si="391"/>
        <v>-59.367999999999483</v>
      </c>
      <c r="DI272" s="22">
        <v>0</v>
      </c>
      <c r="DJ272" s="22">
        <f t="shared" si="392"/>
        <v>48612.387437688652</v>
      </c>
      <c r="DK272" s="22">
        <f t="shared" si="393"/>
        <v>48671.755437688669</v>
      </c>
      <c r="DL272" s="32">
        <f t="shared" si="394"/>
        <v>5.2290134729692579E-2</v>
      </c>
      <c r="DM272" s="32">
        <f t="shared" si="395"/>
        <v>5.256026898479367E-2</v>
      </c>
      <c r="DN272" s="42"/>
      <c r="DO272" s="22">
        <v>929666.51719266758</v>
      </c>
      <c r="DP272" s="22">
        <v>3648.5120000000002</v>
      </c>
      <c r="DQ272" s="22">
        <f t="shared" si="396"/>
        <v>926018.0051926676</v>
      </c>
      <c r="DR272" s="26">
        <f t="shared" si="397"/>
        <v>-59.367999999999483</v>
      </c>
      <c r="DS272" s="22">
        <v>0</v>
      </c>
      <c r="DT272" s="22">
        <f t="shared" si="398"/>
        <v>48612.387437688652</v>
      </c>
      <c r="DU272" s="22">
        <f t="shared" si="399"/>
        <v>48671.755437688669</v>
      </c>
      <c r="DV272" s="32">
        <f t="shared" si="400"/>
        <v>5.2290134729692579E-2</v>
      </c>
      <c r="DW272" s="32">
        <f t="shared" si="401"/>
        <v>5.256026898479367E-2</v>
      </c>
      <c r="DX272" s="42"/>
      <c r="DY272" s="22">
        <v>929666.51719266758</v>
      </c>
      <c r="DZ272" s="22">
        <v>3648.5120000000002</v>
      </c>
      <c r="EA272" s="22">
        <f t="shared" si="402"/>
        <v>926018.0051926676</v>
      </c>
      <c r="EB272" s="26">
        <f t="shared" si="403"/>
        <v>-59.367999999999483</v>
      </c>
      <c r="EC272" s="22">
        <v>0</v>
      </c>
      <c r="ED272" s="22">
        <f t="shared" si="404"/>
        <v>48612.387437688652</v>
      </c>
      <c r="EE272" s="22">
        <f t="shared" si="405"/>
        <v>48671.755437688669</v>
      </c>
      <c r="EF272" s="32">
        <f t="shared" si="406"/>
        <v>5.2290134729692579E-2</v>
      </c>
      <c r="EG272" s="32">
        <f t="shared" si="407"/>
        <v>5.256026898479367E-2</v>
      </c>
      <c r="EH272" s="42"/>
      <c r="EI272" s="45">
        <v>0</v>
      </c>
    </row>
    <row r="273" spans="1:139" x14ac:dyDescent="0.3">
      <c r="A273" s="20">
        <v>8913730</v>
      </c>
      <c r="B273" s="20" t="s">
        <v>109</v>
      </c>
      <c r="C273" s="21">
        <v>209</v>
      </c>
      <c r="D273" s="22">
        <v>923014.19222018274</v>
      </c>
      <c r="E273" s="22">
        <v>4801.9019000000008</v>
      </c>
      <c r="F273" s="22">
        <f t="shared" si="329"/>
        <v>918212.29032018268</v>
      </c>
      <c r="G273" s="11"/>
      <c r="H273" s="34">
        <v>209</v>
      </c>
      <c r="I273" s="22">
        <v>971456.84301062115</v>
      </c>
      <c r="J273" s="22">
        <v>4065.4848000000002</v>
      </c>
      <c r="K273" s="22">
        <f t="shared" si="330"/>
        <v>967391.35821062117</v>
      </c>
      <c r="L273" s="26">
        <f t="shared" si="331"/>
        <v>-736.41710000000057</v>
      </c>
      <c r="M273" s="22">
        <v>0</v>
      </c>
      <c r="N273" s="22">
        <f t="shared" si="332"/>
        <v>48442.650790438405</v>
      </c>
      <c r="O273" s="22">
        <f t="shared" si="333"/>
        <v>49179.067890438484</v>
      </c>
      <c r="P273" s="32">
        <f t="shared" si="334"/>
        <v>4.9865983382556475E-2</v>
      </c>
      <c r="Q273" s="32">
        <f t="shared" si="335"/>
        <v>5.0836786449493153E-2</v>
      </c>
      <c r="R273" s="11"/>
      <c r="S273" s="22">
        <v>971456.84301062115</v>
      </c>
      <c r="T273" s="22">
        <v>4065.4848000000002</v>
      </c>
      <c r="U273" s="22">
        <f t="shared" si="336"/>
        <v>967391.35821062117</v>
      </c>
      <c r="V273" s="26">
        <f t="shared" si="337"/>
        <v>-736.41710000000057</v>
      </c>
      <c r="W273" s="22">
        <v>0</v>
      </c>
      <c r="X273" s="22">
        <f t="shared" si="338"/>
        <v>48442.650790438405</v>
      </c>
      <c r="Y273" s="22">
        <f t="shared" si="339"/>
        <v>49179.067890438484</v>
      </c>
      <c r="Z273" s="32">
        <f t="shared" si="340"/>
        <v>4.9865983382556475E-2</v>
      </c>
      <c r="AA273" s="32">
        <f t="shared" si="341"/>
        <v>5.0836786449493153E-2</v>
      </c>
      <c r="AB273" s="42"/>
      <c r="AC273" s="22">
        <v>971456.84301062115</v>
      </c>
      <c r="AD273" s="22">
        <v>4065.4848000000002</v>
      </c>
      <c r="AE273" s="22">
        <f t="shared" si="342"/>
        <v>967391.35821062117</v>
      </c>
      <c r="AF273" s="26">
        <f t="shared" si="343"/>
        <v>-736.41710000000057</v>
      </c>
      <c r="AG273" s="22">
        <v>0</v>
      </c>
      <c r="AH273" s="22">
        <f t="shared" si="344"/>
        <v>48442.650790438405</v>
      </c>
      <c r="AI273" s="22">
        <f t="shared" si="345"/>
        <v>49179.067890438484</v>
      </c>
      <c r="AJ273" s="32">
        <f t="shared" si="346"/>
        <v>4.9865983382556475E-2</v>
      </c>
      <c r="AK273" s="32">
        <f t="shared" si="347"/>
        <v>5.0836786449493153E-2</v>
      </c>
      <c r="AL273" s="11"/>
      <c r="AM273" s="22">
        <v>971456.84301062115</v>
      </c>
      <c r="AN273" s="22">
        <v>4065.4848000000002</v>
      </c>
      <c r="AO273" s="22">
        <f t="shared" si="348"/>
        <v>967391.35821062117</v>
      </c>
      <c r="AP273" s="26">
        <f t="shared" si="349"/>
        <v>-736.41710000000057</v>
      </c>
      <c r="AQ273" s="22">
        <v>0</v>
      </c>
      <c r="AR273" s="22">
        <f t="shared" si="350"/>
        <v>48442.650790438405</v>
      </c>
      <c r="AS273" s="22">
        <f t="shared" si="351"/>
        <v>49179.067890438484</v>
      </c>
      <c r="AT273" s="32">
        <f t="shared" si="352"/>
        <v>4.9865983382556475E-2</v>
      </c>
      <c r="AU273" s="32">
        <f t="shared" si="353"/>
        <v>5.0836786449493153E-2</v>
      </c>
      <c r="AV273" s="42"/>
      <c r="AW273" s="22">
        <v>971456.84301062115</v>
      </c>
      <c r="AX273" s="22">
        <v>4065.4848000000002</v>
      </c>
      <c r="AY273" s="22">
        <f t="shared" si="354"/>
        <v>967391.35821062117</v>
      </c>
      <c r="AZ273" s="26">
        <f t="shared" si="355"/>
        <v>-736.41710000000057</v>
      </c>
      <c r="BA273" s="22">
        <v>0</v>
      </c>
      <c r="BB273" s="22">
        <f t="shared" si="356"/>
        <v>48442.650790438405</v>
      </c>
      <c r="BC273" s="22">
        <f t="shared" si="357"/>
        <v>49179.067890438484</v>
      </c>
      <c r="BD273" s="32">
        <f t="shared" si="358"/>
        <v>4.9865983382556475E-2</v>
      </c>
      <c r="BE273" s="32">
        <f t="shared" si="359"/>
        <v>5.0836786449493153E-2</v>
      </c>
      <c r="BF273" s="11"/>
      <c r="BG273" s="22">
        <v>971456.84301062115</v>
      </c>
      <c r="BH273" s="22">
        <v>4065.4848000000002</v>
      </c>
      <c r="BI273" s="22">
        <f t="shared" si="360"/>
        <v>967391.35821062117</v>
      </c>
      <c r="BJ273" s="26">
        <f t="shared" si="361"/>
        <v>-736.41710000000057</v>
      </c>
      <c r="BK273" s="22">
        <v>0</v>
      </c>
      <c r="BL273" s="22">
        <f t="shared" si="362"/>
        <v>48442.650790438405</v>
      </c>
      <c r="BM273" s="22">
        <f t="shared" si="363"/>
        <v>49179.067890438484</v>
      </c>
      <c r="BN273" s="32">
        <f t="shared" si="364"/>
        <v>4.9865983382556475E-2</v>
      </c>
      <c r="BO273" s="32">
        <f t="shared" si="365"/>
        <v>5.0836786449493153E-2</v>
      </c>
      <c r="BP273" s="42"/>
      <c r="BQ273" s="22">
        <v>968263.87758098694</v>
      </c>
      <c r="BR273" s="22">
        <v>4065.4848000000002</v>
      </c>
      <c r="BS273" s="22">
        <f t="shared" si="366"/>
        <v>964198.39278098696</v>
      </c>
      <c r="BT273" s="26">
        <f t="shared" si="367"/>
        <v>-736.41710000000057</v>
      </c>
      <c r="BU273" s="22">
        <v>0</v>
      </c>
      <c r="BV273" s="22">
        <f t="shared" si="368"/>
        <v>45249.6853608042</v>
      </c>
      <c r="BW273" s="22">
        <f t="shared" si="369"/>
        <v>45986.102460804279</v>
      </c>
      <c r="BX273" s="32">
        <f t="shared" si="370"/>
        <v>4.6732803328211996E-2</v>
      </c>
      <c r="BY273" s="32">
        <f t="shared" si="371"/>
        <v>4.7693610365983879E-2</v>
      </c>
      <c r="BZ273" s="42"/>
      <c r="CA273" s="22">
        <v>970588.88320875412</v>
      </c>
      <c r="CB273" s="22">
        <v>4065.4848000000002</v>
      </c>
      <c r="CC273" s="22">
        <f t="shared" si="372"/>
        <v>966523.39840875415</v>
      </c>
      <c r="CD273" s="26">
        <f t="shared" si="373"/>
        <v>-736.41710000000057</v>
      </c>
      <c r="CE273" s="22">
        <v>0</v>
      </c>
      <c r="CF273" s="22">
        <f t="shared" si="374"/>
        <v>47574.690988571383</v>
      </c>
      <c r="CG273" s="22">
        <f t="shared" si="375"/>
        <v>48311.108088571462</v>
      </c>
      <c r="CH273" s="32">
        <f t="shared" si="376"/>
        <v>4.9016315570491679E-2</v>
      </c>
      <c r="CI273" s="32">
        <f t="shared" si="377"/>
        <v>4.9984416485011077E-2</v>
      </c>
      <c r="CJ273" s="42"/>
      <c r="CK273" s="22">
        <v>969720.9234068871</v>
      </c>
      <c r="CL273" s="22">
        <v>4065.4848000000002</v>
      </c>
      <c r="CM273" s="22">
        <f t="shared" si="378"/>
        <v>965655.43860688712</v>
      </c>
      <c r="CN273" s="26">
        <f t="shared" si="379"/>
        <v>-736.41710000000057</v>
      </c>
      <c r="CO273" s="22">
        <v>0</v>
      </c>
      <c r="CP273" s="22">
        <f t="shared" si="380"/>
        <v>46706.731186704361</v>
      </c>
      <c r="CQ273" s="22">
        <f t="shared" si="381"/>
        <v>47443.14828670444</v>
      </c>
      <c r="CR273" s="32">
        <f t="shared" si="382"/>
        <v>4.8165126748643532E-2</v>
      </c>
      <c r="CS273" s="32">
        <f t="shared" si="383"/>
        <v>4.9130514249625924E-2</v>
      </c>
      <c r="CT273" s="42"/>
      <c r="CU273" s="22">
        <v>971456.84301062115</v>
      </c>
      <c r="CV273" s="22">
        <v>4065.4848000000002</v>
      </c>
      <c r="CW273" s="22">
        <f t="shared" si="384"/>
        <v>967391.35821062117</v>
      </c>
      <c r="CX273" s="26">
        <f t="shared" si="385"/>
        <v>-736.41710000000057</v>
      </c>
      <c r="CY273" s="22">
        <v>0</v>
      </c>
      <c r="CZ273" s="22">
        <f t="shared" si="386"/>
        <v>48442.650790438405</v>
      </c>
      <c r="DA273" s="22">
        <f t="shared" si="387"/>
        <v>49179.067890438484</v>
      </c>
      <c r="DB273" s="32">
        <f t="shared" si="388"/>
        <v>4.9865983382556475E-2</v>
      </c>
      <c r="DC273" s="32">
        <f t="shared" si="389"/>
        <v>5.0836786449493153E-2</v>
      </c>
      <c r="DD273" s="42"/>
      <c r="DE273" s="22">
        <v>971456.84301062115</v>
      </c>
      <c r="DF273" s="22">
        <v>4065.4848000000002</v>
      </c>
      <c r="DG273" s="22">
        <f t="shared" si="390"/>
        <v>967391.35821062117</v>
      </c>
      <c r="DH273" s="26">
        <f t="shared" si="391"/>
        <v>-736.41710000000057</v>
      </c>
      <c r="DI273" s="22">
        <v>0</v>
      </c>
      <c r="DJ273" s="22">
        <f t="shared" si="392"/>
        <v>48442.650790438405</v>
      </c>
      <c r="DK273" s="22">
        <f t="shared" si="393"/>
        <v>49179.067890438484</v>
      </c>
      <c r="DL273" s="32">
        <f t="shared" si="394"/>
        <v>4.9865983382556475E-2</v>
      </c>
      <c r="DM273" s="32">
        <f t="shared" si="395"/>
        <v>5.0836786449493153E-2</v>
      </c>
      <c r="DN273" s="42"/>
      <c r="DO273" s="22">
        <v>971456.84301062115</v>
      </c>
      <c r="DP273" s="22">
        <v>4065.4848000000002</v>
      </c>
      <c r="DQ273" s="22">
        <f t="shared" si="396"/>
        <v>967391.35821062117</v>
      </c>
      <c r="DR273" s="26">
        <f t="shared" si="397"/>
        <v>-736.41710000000057</v>
      </c>
      <c r="DS273" s="22">
        <v>0</v>
      </c>
      <c r="DT273" s="22">
        <f t="shared" si="398"/>
        <v>48442.650790438405</v>
      </c>
      <c r="DU273" s="22">
        <f t="shared" si="399"/>
        <v>49179.067890438484</v>
      </c>
      <c r="DV273" s="32">
        <f t="shared" si="400"/>
        <v>4.9865983382556475E-2</v>
      </c>
      <c r="DW273" s="32">
        <f t="shared" si="401"/>
        <v>5.0836786449493153E-2</v>
      </c>
      <c r="DX273" s="42"/>
      <c r="DY273" s="22">
        <v>971456.84301062115</v>
      </c>
      <c r="DZ273" s="22">
        <v>4065.4848000000002</v>
      </c>
      <c r="EA273" s="22">
        <f t="shared" si="402"/>
        <v>967391.35821062117</v>
      </c>
      <c r="EB273" s="26">
        <f t="shared" si="403"/>
        <v>-736.41710000000057</v>
      </c>
      <c r="EC273" s="22">
        <v>0</v>
      </c>
      <c r="ED273" s="22">
        <f t="shared" si="404"/>
        <v>48442.650790438405</v>
      </c>
      <c r="EE273" s="22">
        <f t="shared" si="405"/>
        <v>49179.067890438484</v>
      </c>
      <c r="EF273" s="32">
        <f t="shared" si="406"/>
        <v>4.9865983382556475E-2</v>
      </c>
      <c r="EG273" s="32">
        <f t="shared" si="407"/>
        <v>5.0836786449493153E-2</v>
      </c>
      <c r="EH273" s="42"/>
      <c r="EI273" s="45">
        <v>0</v>
      </c>
    </row>
    <row r="274" spans="1:139" x14ac:dyDescent="0.3">
      <c r="A274" s="20">
        <v>8913763</v>
      </c>
      <c r="B274" s="20" t="s">
        <v>131</v>
      </c>
      <c r="C274" s="21">
        <v>205</v>
      </c>
      <c r="D274" s="22">
        <v>936126.27320759406</v>
      </c>
      <c r="E274" s="22">
        <v>2573.4147000000003</v>
      </c>
      <c r="F274" s="22">
        <f t="shared" si="329"/>
        <v>933552.85850759409</v>
      </c>
      <c r="G274" s="11"/>
      <c r="H274" s="34">
        <v>205</v>
      </c>
      <c r="I274" s="22">
        <v>985370.34861385683</v>
      </c>
      <c r="J274" s="22">
        <v>2345.4720000000002</v>
      </c>
      <c r="K274" s="22">
        <f t="shared" si="330"/>
        <v>983024.87661385688</v>
      </c>
      <c r="L274" s="26">
        <f t="shared" si="331"/>
        <v>-227.94270000000006</v>
      </c>
      <c r="M274" s="22">
        <v>0</v>
      </c>
      <c r="N274" s="22">
        <f t="shared" si="332"/>
        <v>49244.075406262768</v>
      </c>
      <c r="O274" s="22">
        <f t="shared" si="333"/>
        <v>49472.018106262782</v>
      </c>
      <c r="P274" s="32">
        <f t="shared" si="334"/>
        <v>4.9975195088359965E-2</v>
      </c>
      <c r="Q274" s="32">
        <f t="shared" si="335"/>
        <v>5.0326313487279062E-2</v>
      </c>
      <c r="R274" s="11"/>
      <c r="S274" s="22">
        <v>985370.34861385683</v>
      </c>
      <c r="T274" s="22">
        <v>2345.4720000000002</v>
      </c>
      <c r="U274" s="22">
        <f t="shared" si="336"/>
        <v>983024.87661385688</v>
      </c>
      <c r="V274" s="26">
        <f t="shared" si="337"/>
        <v>-227.94270000000006</v>
      </c>
      <c r="W274" s="22">
        <v>0</v>
      </c>
      <c r="X274" s="22">
        <f t="shared" si="338"/>
        <v>49244.075406262768</v>
      </c>
      <c r="Y274" s="22">
        <f t="shared" si="339"/>
        <v>49472.018106262782</v>
      </c>
      <c r="Z274" s="32">
        <f t="shared" si="340"/>
        <v>4.9975195088359965E-2</v>
      </c>
      <c r="AA274" s="32">
        <f t="shared" si="341"/>
        <v>5.0326313487279062E-2</v>
      </c>
      <c r="AB274" s="42"/>
      <c r="AC274" s="22">
        <v>985370.34861385683</v>
      </c>
      <c r="AD274" s="22">
        <v>2345.4720000000002</v>
      </c>
      <c r="AE274" s="22">
        <f t="shared" si="342"/>
        <v>983024.87661385688</v>
      </c>
      <c r="AF274" s="26">
        <f t="shared" si="343"/>
        <v>-227.94270000000006</v>
      </c>
      <c r="AG274" s="22">
        <v>0</v>
      </c>
      <c r="AH274" s="22">
        <f t="shared" si="344"/>
        <v>49244.075406262768</v>
      </c>
      <c r="AI274" s="22">
        <f t="shared" si="345"/>
        <v>49472.018106262782</v>
      </c>
      <c r="AJ274" s="32">
        <f t="shared" si="346"/>
        <v>4.9975195088359965E-2</v>
      </c>
      <c r="AK274" s="32">
        <f t="shared" si="347"/>
        <v>5.0326313487279062E-2</v>
      </c>
      <c r="AL274" s="11"/>
      <c r="AM274" s="22">
        <v>985370.34861385683</v>
      </c>
      <c r="AN274" s="22">
        <v>2345.4720000000002</v>
      </c>
      <c r="AO274" s="22">
        <f t="shared" si="348"/>
        <v>983024.87661385688</v>
      </c>
      <c r="AP274" s="26">
        <f t="shared" si="349"/>
        <v>-227.94270000000006</v>
      </c>
      <c r="AQ274" s="22">
        <v>0</v>
      </c>
      <c r="AR274" s="22">
        <f t="shared" si="350"/>
        <v>49244.075406262768</v>
      </c>
      <c r="AS274" s="22">
        <f t="shared" si="351"/>
        <v>49472.018106262782</v>
      </c>
      <c r="AT274" s="32">
        <f t="shared" si="352"/>
        <v>4.9975195088359965E-2</v>
      </c>
      <c r="AU274" s="32">
        <f t="shared" si="353"/>
        <v>5.0326313487279062E-2</v>
      </c>
      <c r="AV274" s="42"/>
      <c r="AW274" s="22">
        <v>985370.34861385683</v>
      </c>
      <c r="AX274" s="22">
        <v>2345.4720000000002</v>
      </c>
      <c r="AY274" s="22">
        <f t="shared" si="354"/>
        <v>983024.87661385688</v>
      </c>
      <c r="AZ274" s="26">
        <f t="shared" si="355"/>
        <v>-227.94270000000006</v>
      </c>
      <c r="BA274" s="22">
        <v>0</v>
      </c>
      <c r="BB274" s="22">
        <f t="shared" si="356"/>
        <v>49244.075406262768</v>
      </c>
      <c r="BC274" s="22">
        <f t="shared" si="357"/>
        <v>49472.018106262782</v>
      </c>
      <c r="BD274" s="32">
        <f t="shared" si="358"/>
        <v>4.9975195088359965E-2</v>
      </c>
      <c r="BE274" s="32">
        <f t="shared" si="359"/>
        <v>5.0326313487279062E-2</v>
      </c>
      <c r="BF274" s="11"/>
      <c r="BG274" s="22">
        <v>985370.34861385683</v>
      </c>
      <c r="BH274" s="22">
        <v>2345.4720000000002</v>
      </c>
      <c r="BI274" s="22">
        <f t="shared" si="360"/>
        <v>983024.87661385688</v>
      </c>
      <c r="BJ274" s="26">
        <f t="shared" si="361"/>
        <v>-227.94270000000006</v>
      </c>
      <c r="BK274" s="22">
        <v>0</v>
      </c>
      <c r="BL274" s="22">
        <f t="shared" si="362"/>
        <v>49244.075406262768</v>
      </c>
      <c r="BM274" s="22">
        <f t="shared" si="363"/>
        <v>49472.018106262782</v>
      </c>
      <c r="BN274" s="32">
        <f t="shared" si="364"/>
        <v>4.9975195088359965E-2</v>
      </c>
      <c r="BO274" s="32">
        <f t="shared" si="365"/>
        <v>5.0326313487279062E-2</v>
      </c>
      <c r="BP274" s="42"/>
      <c r="BQ274" s="22">
        <v>981446.02266280586</v>
      </c>
      <c r="BR274" s="22">
        <v>2345.4720000000002</v>
      </c>
      <c r="BS274" s="22">
        <f t="shared" si="366"/>
        <v>979100.55066280591</v>
      </c>
      <c r="BT274" s="26">
        <f t="shared" si="367"/>
        <v>-227.94270000000006</v>
      </c>
      <c r="BU274" s="22">
        <v>0</v>
      </c>
      <c r="BV274" s="22">
        <f t="shared" si="368"/>
        <v>45319.749455211801</v>
      </c>
      <c r="BW274" s="22">
        <f t="shared" si="369"/>
        <v>45547.692155211815</v>
      </c>
      <c r="BX274" s="32">
        <f t="shared" si="370"/>
        <v>4.6176507325642553E-2</v>
      </c>
      <c r="BY274" s="32">
        <f t="shared" si="371"/>
        <v>4.6519933141063119E-2</v>
      </c>
      <c r="BZ274" s="42"/>
      <c r="CA274" s="22">
        <v>984544.42946037394</v>
      </c>
      <c r="CB274" s="22">
        <v>2345.4720000000002</v>
      </c>
      <c r="CC274" s="22">
        <f t="shared" si="372"/>
        <v>982198.95746037399</v>
      </c>
      <c r="CD274" s="26">
        <f t="shared" si="373"/>
        <v>-227.94270000000006</v>
      </c>
      <c r="CE274" s="22">
        <v>0</v>
      </c>
      <c r="CF274" s="22">
        <f t="shared" si="374"/>
        <v>48418.156252779881</v>
      </c>
      <c r="CG274" s="22">
        <f t="shared" si="375"/>
        <v>48646.098952779896</v>
      </c>
      <c r="CH274" s="32">
        <f t="shared" si="376"/>
        <v>4.9178233916084148E-2</v>
      </c>
      <c r="CI274" s="32">
        <f t="shared" si="377"/>
        <v>4.9527744438419938E-2</v>
      </c>
      <c r="CJ274" s="42"/>
      <c r="CK274" s="22">
        <v>983718.51030689117</v>
      </c>
      <c r="CL274" s="22">
        <v>2345.4720000000002</v>
      </c>
      <c r="CM274" s="22">
        <f t="shared" si="378"/>
        <v>981373.03830689122</v>
      </c>
      <c r="CN274" s="26">
        <f t="shared" si="379"/>
        <v>-227.94270000000006</v>
      </c>
      <c r="CO274" s="22">
        <v>0</v>
      </c>
      <c r="CP274" s="22">
        <f t="shared" si="380"/>
        <v>47592.237099297112</v>
      </c>
      <c r="CQ274" s="22">
        <f t="shared" si="381"/>
        <v>47820.179799297126</v>
      </c>
      <c r="CR274" s="32">
        <f t="shared" si="382"/>
        <v>4.8379934504281859E-2</v>
      </c>
      <c r="CS274" s="32">
        <f t="shared" si="383"/>
        <v>4.8727831245291439E-2</v>
      </c>
      <c r="CT274" s="42"/>
      <c r="CU274" s="22">
        <v>985370.34861385683</v>
      </c>
      <c r="CV274" s="22">
        <v>2345.4720000000002</v>
      </c>
      <c r="CW274" s="22">
        <f t="shared" si="384"/>
        <v>983024.87661385688</v>
      </c>
      <c r="CX274" s="26">
        <f t="shared" si="385"/>
        <v>-227.94270000000006</v>
      </c>
      <c r="CY274" s="22">
        <v>0</v>
      </c>
      <c r="CZ274" s="22">
        <f t="shared" si="386"/>
        <v>49244.075406262768</v>
      </c>
      <c r="DA274" s="22">
        <f t="shared" si="387"/>
        <v>49472.018106262782</v>
      </c>
      <c r="DB274" s="32">
        <f t="shared" si="388"/>
        <v>4.9975195088359965E-2</v>
      </c>
      <c r="DC274" s="32">
        <f t="shared" si="389"/>
        <v>5.0326313487279062E-2</v>
      </c>
      <c r="DD274" s="42"/>
      <c r="DE274" s="22">
        <v>985370.34861385683</v>
      </c>
      <c r="DF274" s="22">
        <v>2345.4720000000002</v>
      </c>
      <c r="DG274" s="22">
        <f t="shared" si="390"/>
        <v>983024.87661385688</v>
      </c>
      <c r="DH274" s="26">
        <f t="shared" si="391"/>
        <v>-227.94270000000006</v>
      </c>
      <c r="DI274" s="22">
        <v>0</v>
      </c>
      <c r="DJ274" s="22">
        <f t="shared" si="392"/>
        <v>49244.075406262768</v>
      </c>
      <c r="DK274" s="22">
        <f t="shared" si="393"/>
        <v>49472.018106262782</v>
      </c>
      <c r="DL274" s="32">
        <f t="shared" si="394"/>
        <v>4.9975195088359965E-2</v>
      </c>
      <c r="DM274" s="32">
        <f t="shared" si="395"/>
        <v>5.0326313487279062E-2</v>
      </c>
      <c r="DN274" s="42"/>
      <c r="DO274" s="22">
        <v>985370.34861385683</v>
      </c>
      <c r="DP274" s="22">
        <v>2345.4720000000002</v>
      </c>
      <c r="DQ274" s="22">
        <f t="shared" si="396"/>
        <v>983024.87661385688</v>
      </c>
      <c r="DR274" s="26">
        <f t="shared" si="397"/>
        <v>-227.94270000000006</v>
      </c>
      <c r="DS274" s="22">
        <v>0</v>
      </c>
      <c r="DT274" s="22">
        <f t="shared" si="398"/>
        <v>49244.075406262768</v>
      </c>
      <c r="DU274" s="22">
        <f t="shared" si="399"/>
        <v>49472.018106262782</v>
      </c>
      <c r="DV274" s="32">
        <f t="shared" si="400"/>
        <v>4.9975195088359965E-2</v>
      </c>
      <c r="DW274" s="32">
        <f t="shared" si="401"/>
        <v>5.0326313487279062E-2</v>
      </c>
      <c r="DX274" s="42"/>
      <c r="DY274" s="22">
        <v>985370.34861385683</v>
      </c>
      <c r="DZ274" s="22">
        <v>2345.4720000000002</v>
      </c>
      <c r="EA274" s="22">
        <f t="shared" si="402"/>
        <v>983024.87661385688</v>
      </c>
      <c r="EB274" s="26">
        <f t="shared" si="403"/>
        <v>-227.94270000000006</v>
      </c>
      <c r="EC274" s="22">
        <v>0</v>
      </c>
      <c r="ED274" s="22">
        <f t="shared" si="404"/>
        <v>49244.075406262768</v>
      </c>
      <c r="EE274" s="22">
        <f t="shared" si="405"/>
        <v>49472.018106262782</v>
      </c>
      <c r="EF274" s="32">
        <f t="shared" si="406"/>
        <v>4.9975195088359965E-2</v>
      </c>
      <c r="EG274" s="32">
        <f t="shared" si="407"/>
        <v>5.0326313487279062E-2</v>
      </c>
      <c r="EH274" s="42"/>
      <c r="EI274" s="45">
        <v>0</v>
      </c>
    </row>
    <row r="275" spans="1:139" x14ac:dyDescent="0.3">
      <c r="A275" s="20">
        <v>8913765</v>
      </c>
      <c r="B275" s="20" t="s">
        <v>284</v>
      </c>
      <c r="C275" s="21">
        <v>398</v>
      </c>
      <c r="D275" s="22">
        <v>1704567.7279999999</v>
      </c>
      <c r="E275" s="22">
        <v>7097.7280000000001</v>
      </c>
      <c r="F275" s="22">
        <f t="shared" si="329"/>
        <v>1697470</v>
      </c>
      <c r="G275" s="11"/>
      <c r="H275" s="34">
        <v>398</v>
      </c>
      <c r="I275" s="22">
        <v>1760591.2671999999</v>
      </c>
      <c r="J275" s="22">
        <v>7401.2672000000002</v>
      </c>
      <c r="K275" s="22">
        <f t="shared" si="330"/>
        <v>1753190</v>
      </c>
      <c r="L275" s="26">
        <f t="shared" si="331"/>
        <v>303.53920000000016</v>
      </c>
      <c r="M275" s="22">
        <v>0</v>
      </c>
      <c r="N275" s="22">
        <f t="shared" si="332"/>
        <v>56023.539199999999</v>
      </c>
      <c r="O275" s="22">
        <f t="shared" si="333"/>
        <v>55720</v>
      </c>
      <c r="P275" s="32">
        <f t="shared" si="334"/>
        <v>3.1820866230410437E-2</v>
      </c>
      <c r="Q275" s="32">
        <f t="shared" si="335"/>
        <v>3.1782065834279227E-2</v>
      </c>
      <c r="R275" s="11"/>
      <c r="S275" s="22">
        <v>1760591.2671999999</v>
      </c>
      <c r="T275" s="22">
        <v>7401.2672000000002</v>
      </c>
      <c r="U275" s="22">
        <f t="shared" si="336"/>
        <v>1753190</v>
      </c>
      <c r="V275" s="26">
        <f t="shared" si="337"/>
        <v>303.53920000000016</v>
      </c>
      <c r="W275" s="22">
        <v>0</v>
      </c>
      <c r="X275" s="22">
        <f t="shared" si="338"/>
        <v>56023.539199999999</v>
      </c>
      <c r="Y275" s="22">
        <f t="shared" si="339"/>
        <v>55720</v>
      </c>
      <c r="Z275" s="32">
        <f t="shared" si="340"/>
        <v>3.1820866230410437E-2</v>
      </c>
      <c r="AA275" s="32">
        <f t="shared" si="341"/>
        <v>3.1782065834279227E-2</v>
      </c>
      <c r="AB275" s="42"/>
      <c r="AC275" s="22">
        <v>1760591.2671999999</v>
      </c>
      <c r="AD275" s="22">
        <v>7401.2672000000002</v>
      </c>
      <c r="AE275" s="22">
        <f t="shared" si="342"/>
        <v>1753190</v>
      </c>
      <c r="AF275" s="26">
        <f t="shared" si="343"/>
        <v>303.53920000000016</v>
      </c>
      <c r="AG275" s="22">
        <v>0</v>
      </c>
      <c r="AH275" s="22">
        <f t="shared" si="344"/>
        <v>56023.539199999999</v>
      </c>
      <c r="AI275" s="22">
        <f t="shared" si="345"/>
        <v>55720</v>
      </c>
      <c r="AJ275" s="32">
        <f t="shared" si="346"/>
        <v>3.1820866230410437E-2</v>
      </c>
      <c r="AK275" s="32">
        <f t="shared" si="347"/>
        <v>3.1782065834279227E-2</v>
      </c>
      <c r="AL275" s="11"/>
      <c r="AM275" s="22">
        <v>1760591.2671999999</v>
      </c>
      <c r="AN275" s="22">
        <v>7401.2672000000002</v>
      </c>
      <c r="AO275" s="22">
        <f t="shared" si="348"/>
        <v>1753190</v>
      </c>
      <c r="AP275" s="26">
        <f t="shared" si="349"/>
        <v>303.53920000000016</v>
      </c>
      <c r="AQ275" s="22">
        <v>0</v>
      </c>
      <c r="AR275" s="22">
        <f t="shared" si="350"/>
        <v>56023.539199999999</v>
      </c>
      <c r="AS275" s="22">
        <f t="shared" si="351"/>
        <v>55720</v>
      </c>
      <c r="AT275" s="32">
        <f t="shared" si="352"/>
        <v>3.1820866230410437E-2</v>
      </c>
      <c r="AU275" s="32">
        <f t="shared" si="353"/>
        <v>3.1782065834279227E-2</v>
      </c>
      <c r="AV275" s="42"/>
      <c r="AW275" s="22">
        <v>1760591.2671999999</v>
      </c>
      <c r="AX275" s="22">
        <v>7401.2672000000002</v>
      </c>
      <c r="AY275" s="22">
        <f t="shared" si="354"/>
        <v>1753190</v>
      </c>
      <c r="AZ275" s="26">
        <f t="shared" si="355"/>
        <v>303.53920000000016</v>
      </c>
      <c r="BA275" s="22">
        <v>0</v>
      </c>
      <c r="BB275" s="22">
        <f t="shared" si="356"/>
        <v>56023.539199999999</v>
      </c>
      <c r="BC275" s="22">
        <f t="shared" si="357"/>
        <v>55720</v>
      </c>
      <c r="BD275" s="32">
        <f t="shared" si="358"/>
        <v>3.1820866230410437E-2</v>
      </c>
      <c r="BE275" s="32">
        <f t="shared" si="359"/>
        <v>3.1782065834279227E-2</v>
      </c>
      <c r="BF275" s="11"/>
      <c r="BG275" s="22">
        <v>1760591.2671999999</v>
      </c>
      <c r="BH275" s="22">
        <v>7401.2672000000002</v>
      </c>
      <c r="BI275" s="22">
        <f t="shared" si="360"/>
        <v>1753190</v>
      </c>
      <c r="BJ275" s="26">
        <f t="shared" si="361"/>
        <v>303.53920000000016</v>
      </c>
      <c r="BK275" s="22">
        <v>0</v>
      </c>
      <c r="BL275" s="22">
        <f t="shared" si="362"/>
        <v>56023.539199999999</v>
      </c>
      <c r="BM275" s="22">
        <f t="shared" si="363"/>
        <v>55720</v>
      </c>
      <c r="BN275" s="32">
        <f t="shared" si="364"/>
        <v>3.1820866230410437E-2</v>
      </c>
      <c r="BO275" s="32">
        <f t="shared" si="365"/>
        <v>3.1782065834279227E-2</v>
      </c>
      <c r="BP275" s="42"/>
      <c r="BQ275" s="22">
        <v>1760591.2671999999</v>
      </c>
      <c r="BR275" s="22">
        <v>7401.2672000000002</v>
      </c>
      <c r="BS275" s="22">
        <f t="shared" si="366"/>
        <v>1753190</v>
      </c>
      <c r="BT275" s="26">
        <f t="shared" si="367"/>
        <v>303.53920000000016</v>
      </c>
      <c r="BU275" s="22">
        <v>0</v>
      </c>
      <c r="BV275" s="22">
        <f t="shared" si="368"/>
        <v>56023.539199999999</v>
      </c>
      <c r="BW275" s="22">
        <f t="shared" si="369"/>
        <v>55720</v>
      </c>
      <c r="BX275" s="32">
        <f t="shared" si="370"/>
        <v>3.1820866230410437E-2</v>
      </c>
      <c r="BY275" s="32">
        <f t="shared" si="371"/>
        <v>3.1782065834279227E-2</v>
      </c>
      <c r="BZ275" s="42"/>
      <c r="CA275" s="22">
        <v>1760591.2671999999</v>
      </c>
      <c r="CB275" s="22">
        <v>7401.2672000000002</v>
      </c>
      <c r="CC275" s="22">
        <f t="shared" si="372"/>
        <v>1753190</v>
      </c>
      <c r="CD275" s="26">
        <f t="shared" si="373"/>
        <v>303.53920000000016</v>
      </c>
      <c r="CE275" s="22">
        <v>0</v>
      </c>
      <c r="CF275" s="22">
        <f t="shared" si="374"/>
        <v>56023.539199999999</v>
      </c>
      <c r="CG275" s="22">
        <f t="shared" si="375"/>
        <v>55720</v>
      </c>
      <c r="CH275" s="32">
        <f t="shared" si="376"/>
        <v>3.1820866230410437E-2</v>
      </c>
      <c r="CI275" s="32">
        <f t="shared" si="377"/>
        <v>3.1782065834279227E-2</v>
      </c>
      <c r="CJ275" s="42"/>
      <c r="CK275" s="22">
        <v>1760591.2671999999</v>
      </c>
      <c r="CL275" s="22">
        <v>7401.2672000000002</v>
      </c>
      <c r="CM275" s="22">
        <f t="shared" si="378"/>
        <v>1753190</v>
      </c>
      <c r="CN275" s="26">
        <f t="shared" si="379"/>
        <v>303.53920000000016</v>
      </c>
      <c r="CO275" s="22">
        <v>0</v>
      </c>
      <c r="CP275" s="22">
        <f t="shared" si="380"/>
        <v>56023.539199999999</v>
      </c>
      <c r="CQ275" s="22">
        <f t="shared" si="381"/>
        <v>55720</v>
      </c>
      <c r="CR275" s="32">
        <f t="shared" si="382"/>
        <v>3.1820866230410437E-2</v>
      </c>
      <c r="CS275" s="32">
        <f t="shared" si="383"/>
        <v>3.1782065834279227E-2</v>
      </c>
      <c r="CT275" s="42"/>
      <c r="CU275" s="22">
        <v>1760591.2671999999</v>
      </c>
      <c r="CV275" s="22">
        <v>7401.2672000000002</v>
      </c>
      <c r="CW275" s="22">
        <f t="shared" si="384"/>
        <v>1753190</v>
      </c>
      <c r="CX275" s="26">
        <f t="shared" si="385"/>
        <v>303.53920000000016</v>
      </c>
      <c r="CY275" s="22">
        <v>0</v>
      </c>
      <c r="CZ275" s="22">
        <f t="shared" si="386"/>
        <v>56023.539199999999</v>
      </c>
      <c r="DA275" s="22">
        <f t="shared" si="387"/>
        <v>55720</v>
      </c>
      <c r="DB275" s="32">
        <f t="shared" si="388"/>
        <v>3.1820866230410437E-2</v>
      </c>
      <c r="DC275" s="32">
        <f t="shared" si="389"/>
        <v>3.1782065834279227E-2</v>
      </c>
      <c r="DD275" s="42"/>
      <c r="DE275" s="22">
        <v>1760591.2671999999</v>
      </c>
      <c r="DF275" s="22">
        <v>7401.2672000000002</v>
      </c>
      <c r="DG275" s="22">
        <f t="shared" si="390"/>
        <v>1753190</v>
      </c>
      <c r="DH275" s="26">
        <f t="shared" si="391"/>
        <v>303.53920000000016</v>
      </c>
      <c r="DI275" s="22">
        <v>0</v>
      </c>
      <c r="DJ275" s="22">
        <f t="shared" si="392"/>
        <v>56023.539199999999</v>
      </c>
      <c r="DK275" s="22">
        <f t="shared" si="393"/>
        <v>55720</v>
      </c>
      <c r="DL275" s="32">
        <f t="shared" si="394"/>
        <v>3.1820866230410437E-2</v>
      </c>
      <c r="DM275" s="32">
        <f t="shared" si="395"/>
        <v>3.1782065834279227E-2</v>
      </c>
      <c r="DN275" s="42"/>
      <c r="DO275" s="22">
        <v>1760591.2671999999</v>
      </c>
      <c r="DP275" s="22">
        <v>7401.2672000000002</v>
      </c>
      <c r="DQ275" s="22">
        <f t="shared" si="396"/>
        <v>1753190</v>
      </c>
      <c r="DR275" s="26">
        <f t="shared" si="397"/>
        <v>303.53920000000016</v>
      </c>
      <c r="DS275" s="22">
        <v>0</v>
      </c>
      <c r="DT275" s="22">
        <f t="shared" si="398"/>
        <v>56023.539199999999</v>
      </c>
      <c r="DU275" s="22">
        <f t="shared" si="399"/>
        <v>55720</v>
      </c>
      <c r="DV275" s="32">
        <f t="shared" si="400"/>
        <v>3.1820866230410437E-2</v>
      </c>
      <c r="DW275" s="32">
        <f t="shared" si="401"/>
        <v>3.1782065834279227E-2</v>
      </c>
      <c r="DX275" s="42"/>
      <c r="DY275" s="22">
        <v>1760591.2671999999</v>
      </c>
      <c r="DZ275" s="22">
        <v>7401.2672000000002</v>
      </c>
      <c r="EA275" s="22">
        <f t="shared" si="402"/>
        <v>1753190</v>
      </c>
      <c r="EB275" s="26">
        <f t="shared" si="403"/>
        <v>303.53920000000016</v>
      </c>
      <c r="EC275" s="22">
        <v>0</v>
      </c>
      <c r="ED275" s="22">
        <f t="shared" si="404"/>
        <v>56023.539199999999</v>
      </c>
      <c r="EE275" s="22">
        <f t="shared" si="405"/>
        <v>55720</v>
      </c>
      <c r="EF275" s="32">
        <f t="shared" si="406"/>
        <v>3.1820866230410437E-2</v>
      </c>
      <c r="EG275" s="32">
        <f t="shared" si="407"/>
        <v>3.1782065834279227E-2</v>
      </c>
      <c r="EH275" s="42"/>
      <c r="EI275" s="45">
        <v>0</v>
      </c>
    </row>
    <row r="276" spans="1:139" x14ac:dyDescent="0.3">
      <c r="A276" s="20">
        <v>8913766</v>
      </c>
      <c r="B276" s="20" t="s">
        <v>73</v>
      </c>
      <c r="C276" s="21">
        <v>257</v>
      </c>
      <c r="D276" s="22">
        <v>1222503.3952692333</v>
      </c>
      <c r="E276" s="22">
        <v>5621.9363000000003</v>
      </c>
      <c r="F276" s="22">
        <f t="shared" si="329"/>
        <v>1216881.4589692333</v>
      </c>
      <c r="G276" s="11"/>
      <c r="H276" s="34">
        <v>257</v>
      </c>
      <c r="I276" s="22">
        <v>1286523.592543172</v>
      </c>
      <c r="J276" s="22">
        <v>5420.6463999999996</v>
      </c>
      <c r="K276" s="22">
        <f t="shared" si="330"/>
        <v>1281102.946143172</v>
      </c>
      <c r="L276" s="26">
        <f t="shared" si="331"/>
        <v>-201.28990000000067</v>
      </c>
      <c r="M276" s="22">
        <v>0</v>
      </c>
      <c r="N276" s="22">
        <f t="shared" si="332"/>
        <v>64020.197273938684</v>
      </c>
      <c r="O276" s="22">
        <f t="shared" si="333"/>
        <v>64221.487173938658</v>
      </c>
      <c r="P276" s="32">
        <f t="shared" si="334"/>
        <v>4.9762163434084364E-2</v>
      </c>
      <c r="Q276" s="32">
        <f t="shared" si="335"/>
        <v>5.0129841139840349E-2</v>
      </c>
      <c r="R276" s="11"/>
      <c r="S276" s="22">
        <v>1286523.592543172</v>
      </c>
      <c r="T276" s="22">
        <v>5420.6463999999996</v>
      </c>
      <c r="U276" s="22">
        <f t="shared" si="336"/>
        <v>1281102.946143172</v>
      </c>
      <c r="V276" s="26">
        <f t="shared" si="337"/>
        <v>-201.28990000000067</v>
      </c>
      <c r="W276" s="22">
        <v>0</v>
      </c>
      <c r="X276" s="22">
        <f t="shared" si="338"/>
        <v>64020.197273938684</v>
      </c>
      <c r="Y276" s="22">
        <f t="shared" si="339"/>
        <v>64221.487173938658</v>
      </c>
      <c r="Z276" s="32">
        <f t="shared" si="340"/>
        <v>4.9762163434084364E-2</v>
      </c>
      <c r="AA276" s="32">
        <f t="shared" si="341"/>
        <v>5.0129841139840349E-2</v>
      </c>
      <c r="AB276" s="42"/>
      <c r="AC276" s="22">
        <v>1286523.592543172</v>
      </c>
      <c r="AD276" s="22">
        <v>5420.6463999999996</v>
      </c>
      <c r="AE276" s="22">
        <f t="shared" si="342"/>
        <v>1281102.946143172</v>
      </c>
      <c r="AF276" s="26">
        <f t="shared" si="343"/>
        <v>-201.28990000000067</v>
      </c>
      <c r="AG276" s="22">
        <v>0</v>
      </c>
      <c r="AH276" s="22">
        <f t="shared" si="344"/>
        <v>64020.197273938684</v>
      </c>
      <c r="AI276" s="22">
        <f t="shared" si="345"/>
        <v>64221.487173938658</v>
      </c>
      <c r="AJ276" s="32">
        <f t="shared" si="346"/>
        <v>4.9762163434084364E-2</v>
      </c>
      <c r="AK276" s="32">
        <f t="shared" si="347"/>
        <v>5.0129841139840349E-2</v>
      </c>
      <c r="AL276" s="11"/>
      <c r="AM276" s="22">
        <v>1286523.592543172</v>
      </c>
      <c r="AN276" s="22">
        <v>5420.6463999999996</v>
      </c>
      <c r="AO276" s="22">
        <f t="shared" si="348"/>
        <v>1281102.946143172</v>
      </c>
      <c r="AP276" s="26">
        <f t="shared" si="349"/>
        <v>-201.28990000000067</v>
      </c>
      <c r="AQ276" s="22">
        <v>0</v>
      </c>
      <c r="AR276" s="22">
        <f t="shared" si="350"/>
        <v>64020.197273938684</v>
      </c>
      <c r="AS276" s="22">
        <f t="shared" si="351"/>
        <v>64221.487173938658</v>
      </c>
      <c r="AT276" s="32">
        <f t="shared" si="352"/>
        <v>4.9762163434084364E-2</v>
      </c>
      <c r="AU276" s="32">
        <f t="shared" si="353"/>
        <v>5.0129841139840349E-2</v>
      </c>
      <c r="AV276" s="42"/>
      <c r="AW276" s="22">
        <v>1286523.592543172</v>
      </c>
      <c r="AX276" s="22">
        <v>5420.6463999999996</v>
      </c>
      <c r="AY276" s="22">
        <f t="shared" si="354"/>
        <v>1281102.946143172</v>
      </c>
      <c r="AZ276" s="26">
        <f t="shared" si="355"/>
        <v>-201.28990000000067</v>
      </c>
      <c r="BA276" s="22">
        <v>0</v>
      </c>
      <c r="BB276" s="22">
        <f t="shared" si="356"/>
        <v>64020.197273938684</v>
      </c>
      <c r="BC276" s="22">
        <f t="shared" si="357"/>
        <v>64221.487173938658</v>
      </c>
      <c r="BD276" s="32">
        <f t="shared" si="358"/>
        <v>4.9762163434084364E-2</v>
      </c>
      <c r="BE276" s="32">
        <f t="shared" si="359"/>
        <v>5.0129841139840349E-2</v>
      </c>
      <c r="BF276" s="11"/>
      <c r="BG276" s="22">
        <v>1286523.592543172</v>
      </c>
      <c r="BH276" s="22">
        <v>5420.6463999999996</v>
      </c>
      <c r="BI276" s="22">
        <f t="shared" si="360"/>
        <v>1281102.946143172</v>
      </c>
      <c r="BJ276" s="26">
        <f t="shared" si="361"/>
        <v>-201.28990000000067</v>
      </c>
      <c r="BK276" s="22">
        <v>0</v>
      </c>
      <c r="BL276" s="22">
        <f t="shared" si="362"/>
        <v>64020.197273938684</v>
      </c>
      <c r="BM276" s="22">
        <f t="shared" si="363"/>
        <v>64221.487173938658</v>
      </c>
      <c r="BN276" s="32">
        <f t="shared" si="364"/>
        <v>4.9762163434084364E-2</v>
      </c>
      <c r="BO276" s="32">
        <f t="shared" si="365"/>
        <v>5.0129841139840349E-2</v>
      </c>
      <c r="BP276" s="42"/>
      <c r="BQ276" s="22">
        <v>1279572.0193305523</v>
      </c>
      <c r="BR276" s="22">
        <v>5420.6463999999996</v>
      </c>
      <c r="BS276" s="22">
        <f t="shared" si="366"/>
        <v>1274151.3729305523</v>
      </c>
      <c r="BT276" s="26">
        <f t="shared" si="367"/>
        <v>-201.28990000000067</v>
      </c>
      <c r="BU276" s="22">
        <v>0</v>
      </c>
      <c r="BV276" s="22">
        <f t="shared" si="368"/>
        <v>57068.624061319046</v>
      </c>
      <c r="BW276" s="22">
        <f t="shared" si="369"/>
        <v>57269.91396131902</v>
      </c>
      <c r="BX276" s="32">
        <f t="shared" si="370"/>
        <v>4.4599774924100215E-2</v>
      </c>
      <c r="BY276" s="32">
        <f t="shared" si="371"/>
        <v>4.4947496175119311E-2</v>
      </c>
      <c r="BZ276" s="42"/>
      <c r="CA276" s="22">
        <v>1285219.0531574371</v>
      </c>
      <c r="CB276" s="22">
        <v>5420.6463999999996</v>
      </c>
      <c r="CC276" s="22">
        <f t="shared" si="372"/>
        <v>1279798.4067574372</v>
      </c>
      <c r="CD276" s="26">
        <f t="shared" si="373"/>
        <v>-201.28990000000067</v>
      </c>
      <c r="CE276" s="22">
        <v>0</v>
      </c>
      <c r="CF276" s="22">
        <f t="shared" si="374"/>
        <v>62715.657888203859</v>
      </c>
      <c r="CG276" s="22">
        <f t="shared" si="375"/>
        <v>62916.947788203834</v>
      </c>
      <c r="CH276" s="32">
        <f t="shared" si="376"/>
        <v>4.8797640942319039E-2</v>
      </c>
      <c r="CI276" s="32">
        <f t="shared" si="377"/>
        <v>4.9161608153282077E-2</v>
      </c>
      <c r="CJ276" s="42"/>
      <c r="CK276" s="22">
        <v>1283914.5137717023</v>
      </c>
      <c r="CL276" s="22">
        <v>5420.6463999999996</v>
      </c>
      <c r="CM276" s="22">
        <f t="shared" si="378"/>
        <v>1278493.8673717023</v>
      </c>
      <c r="CN276" s="26">
        <f t="shared" si="379"/>
        <v>-201.28990000000067</v>
      </c>
      <c r="CO276" s="22">
        <v>0</v>
      </c>
      <c r="CP276" s="22">
        <f t="shared" si="380"/>
        <v>61411.118502469035</v>
      </c>
      <c r="CQ276" s="22">
        <f t="shared" si="381"/>
        <v>61612.408402469009</v>
      </c>
      <c r="CR276" s="32">
        <f t="shared" si="382"/>
        <v>4.7831158417287571E-2</v>
      </c>
      <c r="CS276" s="32">
        <f t="shared" si="383"/>
        <v>4.8191399251003332E-2</v>
      </c>
      <c r="CT276" s="42"/>
      <c r="CU276" s="22">
        <v>1286523.592543172</v>
      </c>
      <c r="CV276" s="22">
        <v>5420.6463999999996</v>
      </c>
      <c r="CW276" s="22">
        <f t="shared" si="384"/>
        <v>1281102.946143172</v>
      </c>
      <c r="CX276" s="26">
        <f t="shared" si="385"/>
        <v>-201.28990000000067</v>
      </c>
      <c r="CY276" s="22">
        <v>0</v>
      </c>
      <c r="CZ276" s="22">
        <f t="shared" si="386"/>
        <v>64020.197273938684</v>
      </c>
      <c r="DA276" s="22">
        <f t="shared" si="387"/>
        <v>64221.487173938658</v>
      </c>
      <c r="DB276" s="32">
        <f t="shared" si="388"/>
        <v>4.9762163434084364E-2</v>
      </c>
      <c r="DC276" s="32">
        <f t="shared" si="389"/>
        <v>5.0129841139840349E-2</v>
      </c>
      <c r="DD276" s="42"/>
      <c r="DE276" s="22">
        <v>1286523.592543172</v>
      </c>
      <c r="DF276" s="22">
        <v>5420.6463999999996</v>
      </c>
      <c r="DG276" s="22">
        <f t="shared" si="390"/>
        <v>1281102.946143172</v>
      </c>
      <c r="DH276" s="26">
        <f t="shared" si="391"/>
        <v>-201.28990000000067</v>
      </c>
      <c r="DI276" s="22">
        <v>0</v>
      </c>
      <c r="DJ276" s="22">
        <f t="shared" si="392"/>
        <v>64020.197273938684</v>
      </c>
      <c r="DK276" s="22">
        <f t="shared" si="393"/>
        <v>64221.487173938658</v>
      </c>
      <c r="DL276" s="32">
        <f t="shared" si="394"/>
        <v>4.9762163434084364E-2</v>
      </c>
      <c r="DM276" s="32">
        <f t="shared" si="395"/>
        <v>5.0129841139840349E-2</v>
      </c>
      <c r="DN276" s="42"/>
      <c r="DO276" s="22">
        <v>1286523.592543172</v>
      </c>
      <c r="DP276" s="22">
        <v>5420.6463999999996</v>
      </c>
      <c r="DQ276" s="22">
        <f t="shared" si="396"/>
        <v>1281102.946143172</v>
      </c>
      <c r="DR276" s="26">
        <f t="shared" si="397"/>
        <v>-201.28990000000067</v>
      </c>
      <c r="DS276" s="22">
        <v>0</v>
      </c>
      <c r="DT276" s="22">
        <f t="shared" si="398"/>
        <v>64020.197273938684</v>
      </c>
      <c r="DU276" s="22">
        <f t="shared" si="399"/>
        <v>64221.487173938658</v>
      </c>
      <c r="DV276" s="32">
        <f t="shared" si="400"/>
        <v>4.9762163434084364E-2</v>
      </c>
      <c r="DW276" s="32">
        <f t="shared" si="401"/>
        <v>5.0129841139840349E-2</v>
      </c>
      <c r="DX276" s="42"/>
      <c r="DY276" s="22">
        <v>1286523.592543172</v>
      </c>
      <c r="DZ276" s="22">
        <v>5420.6463999999996</v>
      </c>
      <c r="EA276" s="22">
        <f t="shared" si="402"/>
        <v>1281102.946143172</v>
      </c>
      <c r="EB276" s="26">
        <f t="shared" si="403"/>
        <v>-201.28990000000067</v>
      </c>
      <c r="EC276" s="22">
        <v>0</v>
      </c>
      <c r="ED276" s="22">
        <f t="shared" si="404"/>
        <v>64020.197273938684</v>
      </c>
      <c r="EE276" s="22">
        <f t="shared" si="405"/>
        <v>64221.487173938658</v>
      </c>
      <c r="EF276" s="32">
        <f t="shared" si="406"/>
        <v>4.9762163434084364E-2</v>
      </c>
      <c r="EG276" s="32">
        <f t="shared" si="407"/>
        <v>5.0129841139840349E-2</v>
      </c>
      <c r="EH276" s="42"/>
      <c r="EI276" s="45">
        <v>0</v>
      </c>
    </row>
    <row r="277" spans="1:139" x14ac:dyDescent="0.3">
      <c r="A277" s="20">
        <v>8913767</v>
      </c>
      <c r="B277" s="20" t="s">
        <v>123</v>
      </c>
      <c r="C277" s="21">
        <v>206</v>
      </c>
      <c r="D277" s="22">
        <v>891599.61763942835</v>
      </c>
      <c r="E277" s="22">
        <v>4919.1376</v>
      </c>
      <c r="F277" s="22">
        <f t="shared" si="329"/>
        <v>886680.48003942834</v>
      </c>
      <c r="G277" s="11"/>
      <c r="H277" s="34">
        <v>206</v>
      </c>
      <c r="I277" s="22">
        <v>938328.42359630321</v>
      </c>
      <c r="J277" s="22">
        <v>4352.1535999999996</v>
      </c>
      <c r="K277" s="22">
        <f t="shared" si="330"/>
        <v>933976.26999630325</v>
      </c>
      <c r="L277" s="26">
        <f t="shared" si="331"/>
        <v>-566.98400000000038</v>
      </c>
      <c r="M277" s="22">
        <v>0</v>
      </c>
      <c r="N277" s="22">
        <f t="shared" si="332"/>
        <v>46728.805956874858</v>
      </c>
      <c r="O277" s="22">
        <f t="shared" si="333"/>
        <v>47295.789956874913</v>
      </c>
      <c r="P277" s="32">
        <f t="shared" si="334"/>
        <v>4.9800053778376194E-2</v>
      </c>
      <c r="Q277" s="32">
        <f t="shared" si="335"/>
        <v>5.0639177328415545E-2</v>
      </c>
      <c r="R277" s="11"/>
      <c r="S277" s="22">
        <v>938328.42359630321</v>
      </c>
      <c r="T277" s="22">
        <v>4352.1535999999996</v>
      </c>
      <c r="U277" s="22">
        <f t="shared" si="336"/>
        <v>933976.26999630325</v>
      </c>
      <c r="V277" s="26">
        <f t="shared" si="337"/>
        <v>-566.98400000000038</v>
      </c>
      <c r="W277" s="22">
        <v>0</v>
      </c>
      <c r="X277" s="22">
        <f t="shared" si="338"/>
        <v>46728.805956874858</v>
      </c>
      <c r="Y277" s="22">
        <f t="shared" si="339"/>
        <v>47295.789956874913</v>
      </c>
      <c r="Z277" s="32">
        <f t="shared" si="340"/>
        <v>4.9800053778376194E-2</v>
      </c>
      <c r="AA277" s="32">
        <f t="shared" si="341"/>
        <v>5.0639177328415545E-2</v>
      </c>
      <c r="AB277" s="42"/>
      <c r="AC277" s="22">
        <v>938328.42359630321</v>
      </c>
      <c r="AD277" s="22">
        <v>4352.1535999999996</v>
      </c>
      <c r="AE277" s="22">
        <f t="shared" si="342"/>
        <v>933976.26999630325</v>
      </c>
      <c r="AF277" s="26">
        <f t="shared" si="343"/>
        <v>-566.98400000000038</v>
      </c>
      <c r="AG277" s="22">
        <v>0</v>
      </c>
      <c r="AH277" s="22">
        <f t="shared" si="344"/>
        <v>46728.805956874858</v>
      </c>
      <c r="AI277" s="22">
        <f t="shared" si="345"/>
        <v>47295.789956874913</v>
      </c>
      <c r="AJ277" s="32">
        <f t="shared" si="346"/>
        <v>4.9800053778376194E-2</v>
      </c>
      <c r="AK277" s="32">
        <f t="shared" si="347"/>
        <v>5.0639177328415545E-2</v>
      </c>
      <c r="AL277" s="11"/>
      <c r="AM277" s="22">
        <v>938328.42359630321</v>
      </c>
      <c r="AN277" s="22">
        <v>4352.1535999999996</v>
      </c>
      <c r="AO277" s="22">
        <f t="shared" si="348"/>
        <v>933976.26999630325</v>
      </c>
      <c r="AP277" s="26">
        <f t="shared" si="349"/>
        <v>-566.98400000000038</v>
      </c>
      <c r="AQ277" s="22">
        <v>0</v>
      </c>
      <c r="AR277" s="22">
        <f t="shared" si="350"/>
        <v>46728.805956874858</v>
      </c>
      <c r="AS277" s="22">
        <f t="shared" si="351"/>
        <v>47295.789956874913</v>
      </c>
      <c r="AT277" s="32">
        <f t="shared" si="352"/>
        <v>4.9800053778376194E-2</v>
      </c>
      <c r="AU277" s="32">
        <f t="shared" si="353"/>
        <v>5.0639177328415545E-2</v>
      </c>
      <c r="AV277" s="42"/>
      <c r="AW277" s="22">
        <v>938328.42359630321</v>
      </c>
      <c r="AX277" s="22">
        <v>4352.1535999999996</v>
      </c>
      <c r="AY277" s="22">
        <f t="shared" si="354"/>
        <v>933976.26999630325</v>
      </c>
      <c r="AZ277" s="26">
        <f t="shared" si="355"/>
        <v>-566.98400000000038</v>
      </c>
      <c r="BA277" s="22">
        <v>0</v>
      </c>
      <c r="BB277" s="22">
        <f t="shared" si="356"/>
        <v>46728.805956874858</v>
      </c>
      <c r="BC277" s="22">
        <f t="shared" si="357"/>
        <v>47295.789956874913</v>
      </c>
      <c r="BD277" s="32">
        <f t="shared" si="358"/>
        <v>4.9800053778376194E-2</v>
      </c>
      <c r="BE277" s="32">
        <f t="shared" si="359"/>
        <v>5.0639177328415545E-2</v>
      </c>
      <c r="BF277" s="11"/>
      <c r="BG277" s="22">
        <v>938328.42359630321</v>
      </c>
      <c r="BH277" s="22">
        <v>4352.1535999999996</v>
      </c>
      <c r="BI277" s="22">
        <f t="shared" si="360"/>
        <v>933976.26999630325</v>
      </c>
      <c r="BJ277" s="26">
        <f t="shared" si="361"/>
        <v>-566.98400000000038</v>
      </c>
      <c r="BK277" s="22">
        <v>0</v>
      </c>
      <c r="BL277" s="22">
        <f t="shared" si="362"/>
        <v>46728.805956874858</v>
      </c>
      <c r="BM277" s="22">
        <f t="shared" si="363"/>
        <v>47295.789956874913</v>
      </c>
      <c r="BN277" s="32">
        <f t="shared" si="364"/>
        <v>4.9800053778376194E-2</v>
      </c>
      <c r="BO277" s="32">
        <f t="shared" si="365"/>
        <v>5.0639177328415545E-2</v>
      </c>
      <c r="BP277" s="42"/>
      <c r="BQ277" s="22">
        <v>935715.47169465397</v>
      </c>
      <c r="BR277" s="22">
        <v>4352.1535999999996</v>
      </c>
      <c r="BS277" s="22">
        <f t="shared" si="366"/>
        <v>931363.31809465401</v>
      </c>
      <c r="BT277" s="26">
        <f t="shared" si="367"/>
        <v>-566.98400000000038</v>
      </c>
      <c r="BU277" s="22">
        <v>0</v>
      </c>
      <c r="BV277" s="22">
        <f t="shared" si="368"/>
        <v>44115.854055225616</v>
      </c>
      <c r="BW277" s="22">
        <f t="shared" si="369"/>
        <v>44682.838055225671</v>
      </c>
      <c r="BX277" s="32">
        <f t="shared" si="370"/>
        <v>4.7146654500997351E-2</v>
      </c>
      <c r="BY277" s="32">
        <f t="shared" si="371"/>
        <v>4.7975733193611321E-2</v>
      </c>
      <c r="BZ277" s="42"/>
      <c r="CA277" s="22">
        <v>937608.08200066618</v>
      </c>
      <c r="CB277" s="22">
        <v>4352.1535999999996</v>
      </c>
      <c r="CC277" s="22">
        <f t="shared" si="372"/>
        <v>933255.92840066622</v>
      </c>
      <c r="CD277" s="26">
        <f t="shared" si="373"/>
        <v>-566.98400000000038</v>
      </c>
      <c r="CE277" s="22">
        <v>0</v>
      </c>
      <c r="CF277" s="22">
        <f t="shared" si="374"/>
        <v>46008.464361237828</v>
      </c>
      <c r="CG277" s="22">
        <f t="shared" si="375"/>
        <v>46575.448361237883</v>
      </c>
      <c r="CH277" s="32">
        <f t="shared" si="376"/>
        <v>4.9070038158230314E-2</v>
      </c>
      <c r="CI277" s="32">
        <f t="shared" si="377"/>
        <v>4.9906405031956112E-2</v>
      </c>
      <c r="CJ277" s="42"/>
      <c r="CK277" s="22">
        <v>936887.74040502927</v>
      </c>
      <c r="CL277" s="22">
        <v>4352.1535999999996</v>
      </c>
      <c r="CM277" s="22">
        <f t="shared" si="378"/>
        <v>932535.58680502931</v>
      </c>
      <c r="CN277" s="26">
        <f t="shared" si="379"/>
        <v>-566.98400000000038</v>
      </c>
      <c r="CO277" s="22">
        <v>0</v>
      </c>
      <c r="CP277" s="22">
        <f t="shared" si="380"/>
        <v>45288.122765600914</v>
      </c>
      <c r="CQ277" s="22">
        <f t="shared" si="381"/>
        <v>45855.106765600969</v>
      </c>
      <c r="CR277" s="32">
        <f t="shared" si="382"/>
        <v>4.8338899968978402E-2</v>
      </c>
      <c r="CS277" s="32">
        <f t="shared" si="383"/>
        <v>4.9172500668532841E-2</v>
      </c>
      <c r="CT277" s="42"/>
      <c r="CU277" s="22">
        <v>938328.42359630321</v>
      </c>
      <c r="CV277" s="22">
        <v>4352.1535999999996</v>
      </c>
      <c r="CW277" s="22">
        <f t="shared" si="384"/>
        <v>933976.26999630325</v>
      </c>
      <c r="CX277" s="26">
        <f t="shared" si="385"/>
        <v>-566.98400000000038</v>
      </c>
      <c r="CY277" s="22">
        <v>0</v>
      </c>
      <c r="CZ277" s="22">
        <f t="shared" si="386"/>
        <v>46728.805956874858</v>
      </c>
      <c r="DA277" s="22">
        <f t="shared" si="387"/>
        <v>47295.789956874913</v>
      </c>
      <c r="DB277" s="32">
        <f t="shared" si="388"/>
        <v>4.9800053778376194E-2</v>
      </c>
      <c r="DC277" s="32">
        <f t="shared" si="389"/>
        <v>5.0639177328415545E-2</v>
      </c>
      <c r="DD277" s="42"/>
      <c r="DE277" s="22">
        <v>938328.42359630321</v>
      </c>
      <c r="DF277" s="22">
        <v>4352.1535999999996</v>
      </c>
      <c r="DG277" s="22">
        <f t="shared" si="390"/>
        <v>933976.26999630325</v>
      </c>
      <c r="DH277" s="26">
        <f t="shared" si="391"/>
        <v>-566.98400000000038</v>
      </c>
      <c r="DI277" s="22">
        <v>0</v>
      </c>
      <c r="DJ277" s="22">
        <f t="shared" si="392"/>
        <v>46728.805956874858</v>
      </c>
      <c r="DK277" s="22">
        <f t="shared" si="393"/>
        <v>47295.789956874913</v>
      </c>
      <c r="DL277" s="32">
        <f t="shared" si="394"/>
        <v>4.9800053778376194E-2</v>
      </c>
      <c r="DM277" s="32">
        <f t="shared" si="395"/>
        <v>5.0639177328415545E-2</v>
      </c>
      <c r="DN277" s="42"/>
      <c r="DO277" s="22">
        <v>938328.42359630321</v>
      </c>
      <c r="DP277" s="22">
        <v>4352.1535999999996</v>
      </c>
      <c r="DQ277" s="22">
        <f t="shared" si="396"/>
        <v>933976.26999630325</v>
      </c>
      <c r="DR277" s="26">
        <f t="shared" si="397"/>
        <v>-566.98400000000038</v>
      </c>
      <c r="DS277" s="22">
        <v>0</v>
      </c>
      <c r="DT277" s="22">
        <f t="shared" si="398"/>
        <v>46728.805956874858</v>
      </c>
      <c r="DU277" s="22">
        <f t="shared" si="399"/>
        <v>47295.789956874913</v>
      </c>
      <c r="DV277" s="32">
        <f t="shared" si="400"/>
        <v>4.9800053778376194E-2</v>
      </c>
      <c r="DW277" s="32">
        <f t="shared" si="401"/>
        <v>5.0639177328415545E-2</v>
      </c>
      <c r="DX277" s="42"/>
      <c r="DY277" s="22">
        <v>938328.42359630321</v>
      </c>
      <c r="DZ277" s="22">
        <v>4352.1535999999996</v>
      </c>
      <c r="EA277" s="22">
        <f t="shared" si="402"/>
        <v>933976.26999630325</v>
      </c>
      <c r="EB277" s="26">
        <f t="shared" si="403"/>
        <v>-566.98400000000038</v>
      </c>
      <c r="EC277" s="22">
        <v>0</v>
      </c>
      <c r="ED277" s="22">
        <f t="shared" si="404"/>
        <v>46728.805956874858</v>
      </c>
      <c r="EE277" s="22">
        <f t="shared" si="405"/>
        <v>47295.789956874913</v>
      </c>
      <c r="EF277" s="32">
        <f t="shared" si="406"/>
        <v>4.9800053778376194E-2</v>
      </c>
      <c r="EG277" s="32">
        <f t="shared" si="407"/>
        <v>5.0639177328415545E-2</v>
      </c>
      <c r="EH277" s="42"/>
      <c r="EI277" s="45">
        <v>0</v>
      </c>
    </row>
    <row r="278" spans="1:139" x14ac:dyDescent="0.3">
      <c r="A278" s="20">
        <v>8913769</v>
      </c>
      <c r="B278" s="20" t="s">
        <v>162</v>
      </c>
      <c r="C278" s="21">
        <v>418</v>
      </c>
      <c r="D278" s="22">
        <v>1812340.7991615941</v>
      </c>
      <c r="E278" s="22">
        <v>5895.2808999999997</v>
      </c>
      <c r="F278" s="22">
        <f t="shared" si="329"/>
        <v>1806445.5182615942</v>
      </c>
      <c r="G278" s="11"/>
      <c r="H278" s="34">
        <v>418</v>
      </c>
      <c r="I278" s="22">
        <v>1907637.1485672132</v>
      </c>
      <c r="J278" s="22">
        <v>5524.8896000000004</v>
      </c>
      <c r="K278" s="22">
        <f t="shared" si="330"/>
        <v>1902112.2589672131</v>
      </c>
      <c r="L278" s="26">
        <f t="shared" si="331"/>
        <v>-370.39129999999932</v>
      </c>
      <c r="M278" s="22">
        <v>0</v>
      </c>
      <c r="N278" s="22">
        <f t="shared" si="332"/>
        <v>95296.349405619083</v>
      </c>
      <c r="O278" s="22">
        <f t="shared" si="333"/>
        <v>95666.740705618868</v>
      </c>
      <c r="P278" s="32">
        <f t="shared" si="334"/>
        <v>4.9955175950098372E-2</v>
      </c>
      <c r="Q278" s="32">
        <f t="shared" si="335"/>
        <v>5.0295002439846997E-2</v>
      </c>
      <c r="R278" s="11"/>
      <c r="S278" s="22">
        <v>1907637.1485672132</v>
      </c>
      <c r="T278" s="22">
        <v>5524.8896000000004</v>
      </c>
      <c r="U278" s="22">
        <f t="shared" si="336"/>
        <v>1902112.2589672131</v>
      </c>
      <c r="V278" s="26">
        <f t="shared" si="337"/>
        <v>-370.39129999999932</v>
      </c>
      <c r="W278" s="22">
        <v>0</v>
      </c>
      <c r="X278" s="22">
        <f t="shared" si="338"/>
        <v>95296.349405619083</v>
      </c>
      <c r="Y278" s="22">
        <f t="shared" si="339"/>
        <v>95666.740705618868</v>
      </c>
      <c r="Z278" s="32">
        <f t="shared" si="340"/>
        <v>4.9955175950098372E-2</v>
      </c>
      <c r="AA278" s="32">
        <f t="shared" si="341"/>
        <v>5.0295002439846997E-2</v>
      </c>
      <c r="AB278" s="42"/>
      <c r="AC278" s="22">
        <v>1907637.1485672132</v>
      </c>
      <c r="AD278" s="22">
        <v>5524.8896000000004</v>
      </c>
      <c r="AE278" s="22">
        <f t="shared" si="342"/>
        <v>1902112.2589672131</v>
      </c>
      <c r="AF278" s="26">
        <f t="shared" si="343"/>
        <v>-370.39129999999932</v>
      </c>
      <c r="AG278" s="22">
        <v>0</v>
      </c>
      <c r="AH278" s="22">
        <f t="shared" si="344"/>
        <v>95296.349405619083</v>
      </c>
      <c r="AI278" s="22">
        <f t="shared" si="345"/>
        <v>95666.740705618868</v>
      </c>
      <c r="AJ278" s="32">
        <f t="shared" si="346"/>
        <v>4.9955175950098372E-2</v>
      </c>
      <c r="AK278" s="32">
        <f t="shared" si="347"/>
        <v>5.0295002439846997E-2</v>
      </c>
      <c r="AL278" s="11"/>
      <c r="AM278" s="22">
        <v>1907637.1485672132</v>
      </c>
      <c r="AN278" s="22">
        <v>5524.8896000000004</v>
      </c>
      <c r="AO278" s="22">
        <f t="shared" si="348"/>
        <v>1902112.2589672131</v>
      </c>
      <c r="AP278" s="26">
        <f t="shared" si="349"/>
        <v>-370.39129999999932</v>
      </c>
      <c r="AQ278" s="22">
        <v>0</v>
      </c>
      <c r="AR278" s="22">
        <f t="shared" si="350"/>
        <v>95296.349405619083</v>
      </c>
      <c r="AS278" s="22">
        <f t="shared" si="351"/>
        <v>95666.740705618868</v>
      </c>
      <c r="AT278" s="32">
        <f t="shared" si="352"/>
        <v>4.9955175950098372E-2</v>
      </c>
      <c r="AU278" s="32">
        <f t="shared" si="353"/>
        <v>5.0295002439846997E-2</v>
      </c>
      <c r="AV278" s="42"/>
      <c r="AW278" s="22">
        <v>1907637.1485672132</v>
      </c>
      <c r="AX278" s="22">
        <v>5524.8896000000004</v>
      </c>
      <c r="AY278" s="22">
        <f t="shared" si="354"/>
        <v>1902112.2589672131</v>
      </c>
      <c r="AZ278" s="26">
        <f t="shared" si="355"/>
        <v>-370.39129999999932</v>
      </c>
      <c r="BA278" s="22">
        <v>0</v>
      </c>
      <c r="BB278" s="22">
        <f t="shared" si="356"/>
        <v>95296.349405619083</v>
      </c>
      <c r="BC278" s="22">
        <f t="shared" si="357"/>
        <v>95666.740705618868</v>
      </c>
      <c r="BD278" s="32">
        <f t="shared" si="358"/>
        <v>4.9955175950098372E-2</v>
      </c>
      <c r="BE278" s="32">
        <f t="shared" si="359"/>
        <v>5.0295002439846997E-2</v>
      </c>
      <c r="BF278" s="11"/>
      <c r="BG278" s="22">
        <v>1907637.1485672132</v>
      </c>
      <c r="BH278" s="22">
        <v>5524.8896000000004</v>
      </c>
      <c r="BI278" s="22">
        <f t="shared" si="360"/>
        <v>1902112.2589672131</v>
      </c>
      <c r="BJ278" s="26">
        <f t="shared" si="361"/>
        <v>-370.39129999999932</v>
      </c>
      <c r="BK278" s="22">
        <v>0</v>
      </c>
      <c r="BL278" s="22">
        <f t="shared" si="362"/>
        <v>95296.349405619083</v>
      </c>
      <c r="BM278" s="22">
        <f t="shared" si="363"/>
        <v>95666.740705618868</v>
      </c>
      <c r="BN278" s="32">
        <f t="shared" si="364"/>
        <v>4.9955175950098372E-2</v>
      </c>
      <c r="BO278" s="32">
        <f t="shared" si="365"/>
        <v>5.0295002439846997E-2</v>
      </c>
      <c r="BP278" s="42"/>
      <c r="BQ278" s="22">
        <v>1898859.5658760355</v>
      </c>
      <c r="BR278" s="22">
        <v>5524.8896000000004</v>
      </c>
      <c r="BS278" s="22">
        <f t="shared" si="366"/>
        <v>1893334.6762760354</v>
      </c>
      <c r="BT278" s="26">
        <f t="shared" si="367"/>
        <v>-370.39129999999932</v>
      </c>
      <c r="BU278" s="22">
        <v>0</v>
      </c>
      <c r="BV278" s="22">
        <f t="shared" si="368"/>
        <v>86518.766714441357</v>
      </c>
      <c r="BW278" s="22">
        <f t="shared" si="369"/>
        <v>86889.158014441142</v>
      </c>
      <c r="BX278" s="32">
        <f t="shared" si="370"/>
        <v>4.5563541543171507E-2</v>
      </c>
      <c r="BY278" s="32">
        <f t="shared" si="371"/>
        <v>4.589212837180049E-2</v>
      </c>
      <c r="BZ278" s="42"/>
      <c r="CA278" s="22">
        <v>1905610.5244400222</v>
      </c>
      <c r="CB278" s="22">
        <v>5524.8896000000004</v>
      </c>
      <c r="CC278" s="22">
        <f t="shared" si="372"/>
        <v>1900085.6348400221</v>
      </c>
      <c r="CD278" s="26">
        <f t="shared" si="373"/>
        <v>-370.39129999999932</v>
      </c>
      <c r="CE278" s="22">
        <v>0</v>
      </c>
      <c r="CF278" s="22">
        <f t="shared" si="374"/>
        <v>93269.725278428057</v>
      </c>
      <c r="CG278" s="22">
        <f t="shared" si="375"/>
        <v>93640.116578427842</v>
      </c>
      <c r="CH278" s="32">
        <f t="shared" si="376"/>
        <v>4.8944799623121343E-2</v>
      </c>
      <c r="CI278" s="32">
        <f t="shared" si="377"/>
        <v>4.9282050693631965E-2</v>
      </c>
      <c r="CJ278" s="42"/>
      <c r="CK278" s="22">
        <v>1903583.9003128312</v>
      </c>
      <c r="CL278" s="22">
        <v>5524.8896000000004</v>
      </c>
      <c r="CM278" s="22">
        <f t="shared" si="378"/>
        <v>1898059.010712831</v>
      </c>
      <c r="CN278" s="26">
        <f t="shared" si="379"/>
        <v>-370.39129999999932</v>
      </c>
      <c r="CO278" s="22">
        <v>0</v>
      </c>
      <c r="CP278" s="22">
        <f t="shared" si="380"/>
        <v>91243.101151237031</v>
      </c>
      <c r="CQ278" s="22">
        <f t="shared" si="381"/>
        <v>91613.492451236816</v>
      </c>
      <c r="CR278" s="32">
        <f t="shared" si="382"/>
        <v>4.7932271929932969E-2</v>
      </c>
      <c r="CS278" s="32">
        <f t="shared" si="383"/>
        <v>4.8266935819256035E-2</v>
      </c>
      <c r="CT278" s="42"/>
      <c r="CU278" s="22">
        <v>1907637.1485672132</v>
      </c>
      <c r="CV278" s="22">
        <v>5524.8896000000004</v>
      </c>
      <c r="CW278" s="22">
        <f t="shared" si="384"/>
        <v>1902112.2589672131</v>
      </c>
      <c r="CX278" s="26">
        <f t="shared" si="385"/>
        <v>-370.39129999999932</v>
      </c>
      <c r="CY278" s="22">
        <v>0</v>
      </c>
      <c r="CZ278" s="22">
        <f t="shared" si="386"/>
        <v>95296.349405619083</v>
      </c>
      <c r="DA278" s="22">
        <f t="shared" si="387"/>
        <v>95666.740705618868</v>
      </c>
      <c r="DB278" s="32">
        <f t="shared" si="388"/>
        <v>4.9955175950098372E-2</v>
      </c>
      <c r="DC278" s="32">
        <f t="shared" si="389"/>
        <v>5.0295002439846997E-2</v>
      </c>
      <c r="DD278" s="42"/>
      <c r="DE278" s="22">
        <v>1907637.1485672132</v>
      </c>
      <c r="DF278" s="22">
        <v>5524.8896000000004</v>
      </c>
      <c r="DG278" s="22">
        <f t="shared" si="390"/>
        <v>1902112.2589672131</v>
      </c>
      <c r="DH278" s="26">
        <f t="shared" si="391"/>
        <v>-370.39129999999932</v>
      </c>
      <c r="DI278" s="22">
        <v>0</v>
      </c>
      <c r="DJ278" s="22">
        <f t="shared" si="392"/>
        <v>95296.349405619083</v>
      </c>
      <c r="DK278" s="22">
        <f t="shared" si="393"/>
        <v>95666.740705618868</v>
      </c>
      <c r="DL278" s="32">
        <f t="shared" si="394"/>
        <v>4.9955175950098372E-2</v>
      </c>
      <c r="DM278" s="32">
        <f t="shared" si="395"/>
        <v>5.0295002439846997E-2</v>
      </c>
      <c r="DN278" s="42"/>
      <c r="DO278" s="22">
        <v>1907637.1485672132</v>
      </c>
      <c r="DP278" s="22">
        <v>5524.8896000000004</v>
      </c>
      <c r="DQ278" s="22">
        <f t="shared" si="396"/>
        <v>1902112.2589672131</v>
      </c>
      <c r="DR278" s="26">
        <f t="shared" si="397"/>
        <v>-370.39129999999932</v>
      </c>
      <c r="DS278" s="22">
        <v>0</v>
      </c>
      <c r="DT278" s="22">
        <f t="shared" si="398"/>
        <v>95296.349405619083</v>
      </c>
      <c r="DU278" s="22">
        <f t="shared" si="399"/>
        <v>95666.740705618868</v>
      </c>
      <c r="DV278" s="32">
        <f t="shared" si="400"/>
        <v>4.9955175950098372E-2</v>
      </c>
      <c r="DW278" s="32">
        <f t="shared" si="401"/>
        <v>5.0295002439846997E-2</v>
      </c>
      <c r="DX278" s="42"/>
      <c r="DY278" s="22">
        <v>1907637.1485672132</v>
      </c>
      <c r="DZ278" s="22">
        <v>5524.8896000000004</v>
      </c>
      <c r="EA278" s="22">
        <f t="shared" si="402"/>
        <v>1902112.2589672131</v>
      </c>
      <c r="EB278" s="26">
        <f t="shared" si="403"/>
        <v>-370.39129999999932</v>
      </c>
      <c r="EC278" s="22">
        <v>0</v>
      </c>
      <c r="ED278" s="22">
        <f t="shared" si="404"/>
        <v>95296.349405619083</v>
      </c>
      <c r="EE278" s="22">
        <f t="shared" si="405"/>
        <v>95666.740705618868</v>
      </c>
      <c r="EF278" s="32">
        <f t="shared" si="406"/>
        <v>4.9955175950098372E-2</v>
      </c>
      <c r="EG278" s="32">
        <f t="shared" si="407"/>
        <v>5.0295002439846997E-2</v>
      </c>
      <c r="EH278" s="42"/>
      <c r="EI278" s="45">
        <v>0</v>
      </c>
    </row>
    <row r="279" spans="1:139" x14ac:dyDescent="0.3">
      <c r="A279" s="20">
        <v>8913770</v>
      </c>
      <c r="B279" s="20" t="s">
        <v>121</v>
      </c>
      <c r="C279" s="21">
        <v>198</v>
      </c>
      <c r="D279" s="22">
        <v>1083713.469049592</v>
      </c>
      <c r="E279" s="22">
        <v>3759.7440000000001</v>
      </c>
      <c r="F279" s="22">
        <f t="shared" si="329"/>
        <v>1079953.7250495921</v>
      </c>
      <c r="G279" s="11"/>
      <c r="H279" s="34">
        <v>198</v>
      </c>
      <c r="I279" s="22">
        <v>1111436.1127000002</v>
      </c>
      <c r="J279" s="22">
        <v>3674.5727999999999</v>
      </c>
      <c r="K279" s="22">
        <f t="shared" si="330"/>
        <v>1107761.5399000002</v>
      </c>
      <c r="L279" s="26">
        <f t="shared" si="331"/>
        <v>-85.171200000000226</v>
      </c>
      <c r="M279" s="22">
        <v>95161.517944376203</v>
      </c>
      <c r="N279" s="22">
        <f t="shared" si="332"/>
        <v>27722.643650408136</v>
      </c>
      <c r="O279" s="22">
        <f t="shared" si="333"/>
        <v>27807.814850408118</v>
      </c>
      <c r="P279" s="32">
        <f t="shared" si="334"/>
        <v>2.4943083397804849E-2</v>
      </c>
      <c r="Q279" s="32">
        <f t="shared" si="335"/>
        <v>2.510270834363719E-2</v>
      </c>
      <c r="R279" s="11"/>
      <c r="S279" s="22">
        <v>1111436.1127000002</v>
      </c>
      <c r="T279" s="22">
        <v>3674.5727999999999</v>
      </c>
      <c r="U279" s="22">
        <f t="shared" si="336"/>
        <v>1107761.5399000002</v>
      </c>
      <c r="V279" s="26">
        <f t="shared" si="337"/>
        <v>-85.171200000000226</v>
      </c>
      <c r="W279" s="22">
        <v>95161.517944376203</v>
      </c>
      <c r="X279" s="22">
        <f t="shared" si="338"/>
        <v>27722.643650408136</v>
      </c>
      <c r="Y279" s="22">
        <f t="shared" si="339"/>
        <v>27807.814850408118</v>
      </c>
      <c r="Z279" s="32">
        <f t="shared" si="340"/>
        <v>2.4943083397804849E-2</v>
      </c>
      <c r="AA279" s="32">
        <f t="shared" si="341"/>
        <v>2.510270834363719E-2</v>
      </c>
      <c r="AB279" s="42"/>
      <c r="AC279" s="22">
        <v>1113884.63014975</v>
      </c>
      <c r="AD279" s="22">
        <v>3674.5727999999999</v>
      </c>
      <c r="AE279" s="22">
        <f t="shared" si="342"/>
        <v>1110210.0573497501</v>
      </c>
      <c r="AF279" s="26">
        <f t="shared" si="343"/>
        <v>-85.171200000000226</v>
      </c>
      <c r="AG279" s="22">
        <v>97610.0353941262</v>
      </c>
      <c r="AH279" s="22">
        <f t="shared" si="344"/>
        <v>30171.161100158002</v>
      </c>
      <c r="AI279" s="22">
        <f t="shared" si="345"/>
        <v>30256.332300157985</v>
      </c>
      <c r="AJ279" s="32">
        <f t="shared" si="346"/>
        <v>2.7086432726970842E-2</v>
      </c>
      <c r="AK279" s="32">
        <f t="shared" si="347"/>
        <v>2.7252799684038816E-2</v>
      </c>
      <c r="AL279" s="11"/>
      <c r="AM279" s="22">
        <v>1113884.63014975</v>
      </c>
      <c r="AN279" s="22">
        <v>3674.5727999999999</v>
      </c>
      <c r="AO279" s="22">
        <f t="shared" si="348"/>
        <v>1110210.0573497501</v>
      </c>
      <c r="AP279" s="26">
        <f t="shared" si="349"/>
        <v>-85.171200000000226</v>
      </c>
      <c r="AQ279" s="22">
        <v>97610.0353941262</v>
      </c>
      <c r="AR279" s="22">
        <f t="shared" si="350"/>
        <v>30171.161100158002</v>
      </c>
      <c r="AS279" s="22">
        <f t="shared" si="351"/>
        <v>30256.332300157985</v>
      </c>
      <c r="AT279" s="32">
        <f t="shared" si="352"/>
        <v>2.7086432726970842E-2</v>
      </c>
      <c r="AU279" s="32">
        <f t="shared" si="353"/>
        <v>2.7252799684038816E-2</v>
      </c>
      <c r="AV279" s="42"/>
      <c r="AW279" s="22">
        <v>1116333.1475995001</v>
      </c>
      <c r="AX279" s="22">
        <v>3674.5727999999999</v>
      </c>
      <c r="AY279" s="22">
        <f t="shared" si="354"/>
        <v>1112658.5747995002</v>
      </c>
      <c r="AZ279" s="26">
        <f t="shared" si="355"/>
        <v>-85.171200000000226</v>
      </c>
      <c r="BA279" s="22">
        <v>100058.55284387621</v>
      </c>
      <c r="BB279" s="22">
        <f t="shared" si="356"/>
        <v>32619.678549908102</v>
      </c>
      <c r="BC279" s="22">
        <f t="shared" si="357"/>
        <v>32704.849749908084</v>
      </c>
      <c r="BD279" s="32">
        <f t="shared" si="358"/>
        <v>2.922037979437556E-2</v>
      </c>
      <c r="BE279" s="32">
        <f t="shared" si="359"/>
        <v>2.9393428038606957E-2</v>
      </c>
      <c r="BF279" s="11"/>
      <c r="BG279" s="22">
        <v>1116333.1475995001</v>
      </c>
      <c r="BH279" s="22">
        <v>3674.5727999999999</v>
      </c>
      <c r="BI279" s="22">
        <f t="shared" si="360"/>
        <v>1112658.5747995002</v>
      </c>
      <c r="BJ279" s="26">
        <f t="shared" si="361"/>
        <v>-85.171200000000226</v>
      </c>
      <c r="BK279" s="22">
        <v>100058.55284387621</v>
      </c>
      <c r="BL279" s="22">
        <f t="shared" si="362"/>
        <v>32619.678549908102</v>
      </c>
      <c r="BM279" s="22">
        <f t="shared" si="363"/>
        <v>32704.849749908084</v>
      </c>
      <c r="BN279" s="32">
        <f t="shared" si="364"/>
        <v>2.922037979437556E-2</v>
      </c>
      <c r="BO279" s="32">
        <f t="shared" si="365"/>
        <v>2.9393428038606957E-2</v>
      </c>
      <c r="BP279" s="42"/>
      <c r="BQ279" s="22">
        <v>1116333.1475994999</v>
      </c>
      <c r="BR279" s="22">
        <v>3674.5727999999999</v>
      </c>
      <c r="BS279" s="22">
        <f t="shared" si="366"/>
        <v>1112658.5747994999</v>
      </c>
      <c r="BT279" s="26">
        <f t="shared" si="367"/>
        <v>-85.171200000000226</v>
      </c>
      <c r="BU279" s="22">
        <v>105317.65385384129</v>
      </c>
      <c r="BV279" s="22">
        <f t="shared" si="368"/>
        <v>32619.678549907869</v>
      </c>
      <c r="BW279" s="22">
        <f t="shared" si="369"/>
        <v>32704.849749907851</v>
      </c>
      <c r="BX279" s="32">
        <f t="shared" si="370"/>
        <v>2.9220379794375355E-2</v>
      </c>
      <c r="BY279" s="32">
        <f t="shared" si="371"/>
        <v>2.9393428038606752E-2</v>
      </c>
      <c r="BZ279" s="42"/>
      <c r="CA279" s="22">
        <v>1116333.1475994999</v>
      </c>
      <c r="CB279" s="22">
        <v>3674.5727999999999</v>
      </c>
      <c r="CC279" s="22">
        <f t="shared" si="372"/>
        <v>1112658.5747994999</v>
      </c>
      <c r="CD279" s="26">
        <f t="shared" si="373"/>
        <v>-85.171200000000226</v>
      </c>
      <c r="CE279" s="22">
        <v>101086.07301486186</v>
      </c>
      <c r="CF279" s="22">
        <f t="shared" si="374"/>
        <v>32619.678549907869</v>
      </c>
      <c r="CG279" s="22">
        <f t="shared" si="375"/>
        <v>32704.849749907851</v>
      </c>
      <c r="CH279" s="32">
        <f t="shared" si="376"/>
        <v>2.9220379794375355E-2</v>
      </c>
      <c r="CI279" s="32">
        <f t="shared" si="377"/>
        <v>2.9393428038606752E-2</v>
      </c>
      <c r="CJ279" s="42"/>
      <c r="CK279" s="22">
        <v>1116333.1475995001</v>
      </c>
      <c r="CL279" s="22">
        <v>3674.5727999999999</v>
      </c>
      <c r="CM279" s="22">
        <f t="shared" si="378"/>
        <v>1112658.5747995002</v>
      </c>
      <c r="CN279" s="26">
        <f t="shared" si="379"/>
        <v>-85.171200000000226</v>
      </c>
      <c r="CO279" s="22">
        <v>102113.59318584784</v>
      </c>
      <c r="CP279" s="22">
        <f t="shared" si="380"/>
        <v>32619.678549908102</v>
      </c>
      <c r="CQ279" s="22">
        <f t="shared" si="381"/>
        <v>32704.849749908084</v>
      </c>
      <c r="CR279" s="32">
        <f t="shared" si="382"/>
        <v>2.922037979437556E-2</v>
      </c>
      <c r="CS279" s="32">
        <f t="shared" si="383"/>
        <v>2.9393428038606957E-2</v>
      </c>
      <c r="CT279" s="42"/>
      <c r="CU279" s="22">
        <v>1111436.1127000002</v>
      </c>
      <c r="CV279" s="22">
        <v>3674.5727999999999</v>
      </c>
      <c r="CW279" s="22">
        <f t="shared" si="384"/>
        <v>1107761.5399000002</v>
      </c>
      <c r="CX279" s="26">
        <f t="shared" si="385"/>
        <v>-85.171200000000226</v>
      </c>
      <c r="CY279" s="22">
        <v>95161.517944376203</v>
      </c>
      <c r="CZ279" s="22">
        <f t="shared" si="386"/>
        <v>27722.643650408136</v>
      </c>
      <c r="DA279" s="22">
        <f t="shared" si="387"/>
        <v>27807.814850408118</v>
      </c>
      <c r="DB279" s="32">
        <f t="shared" si="388"/>
        <v>2.4943083397804849E-2</v>
      </c>
      <c r="DC279" s="32">
        <f t="shared" si="389"/>
        <v>2.510270834363719E-2</v>
      </c>
      <c r="DD279" s="42"/>
      <c r="DE279" s="22">
        <v>1111436.1127000002</v>
      </c>
      <c r="DF279" s="22">
        <v>3674.5727999999999</v>
      </c>
      <c r="DG279" s="22">
        <f t="shared" si="390"/>
        <v>1107761.5399000002</v>
      </c>
      <c r="DH279" s="26">
        <f t="shared" si="391"/>
        <v>-85.171200000000226</v>
      </c>
      <c r="DI279" s="22">
        <v>95161.517944376203</v>
      </c>
      <c r="DJ279" s="22">
        <f t="shared" si="392"/>
        <v>27722.643650408136</v>
      </c>
      <c r="DK279" s="22">
        <f t="shared" si="393"/>
        <v>27807.814850408118</v>
      </c>
      <c r="DL279" s="32">
        <f t="shared" si="394"/>
        <v>2.4943083397804849E-2</v>
      </c>
      <c r="DM279" s="32">
        <f t="shared" si="395"/>
        <v>2.510270834363719E-2</v>
      </c>
      <c r="DN279" s="42"/>
      <c r="DO279" s="22">
        <v>1116333.1475995001</v>
      </c>
      <c r="DP279" s="22">
        <v>3674.5727999999999</v>
      </c>
      <c r="DQ279" s="22">
        <f t="shared" si="396"/>
        <v>1112658.5747995002</v>
      </c>
      <c r="DR279" s="26">
        <f t="shared" si="397"/>
        <v>-85.171200000000226</v>
      </c>
      <c r="DS279" s="22">
        <v>100058.55284387621</v>
      </c>
      <c r="DT279" s="22">
        <f t="shared" si="398"/>
        <v>32619.678549908102</v>
      </c>
      <c r="DU279" s="22">
        <f t="shared" si="399"/>
        <v>32704.849749908084</v>
      </c>
      <c r="DV279" s="32">
        <f t="shared" si="400"/>
        <v>2.922037979437556E-2</v>
      </c>
      <c r="DW279" s="32">
        <f t="shared" si="401"/>
        <v>2.9393428038606957E-2</v>
      </c>
      <c r="DX279" s="42"/>
      <c r="DY279" s="22">
        <v>1116333.1475995001</v>
      </c>
      <c r="DZ279" s="22">
        <v>3674.5727999999999</v>
      </c>
      <c r="EA279" s="22">
        <f t="shared" si="402"/>
        <v>1112658.5747995002</v>
      </c>
      <c r="EB279" s="26">
        <f t="shared" si="403"/>
        <v>-85.171200000000226</v>
      </c>
      <c r="EC279" s="22">
        <v>100058.55284387621</v>
      </c>
      <c r="ED279" s="22">
        <f t="shared" si="404"/>
        <v>32619.678549908102</v>
      </c>
      <c r="EE279" s="22">
        <f t="shared" si="405"/>
        <v>32704.849749908084</v>
      </c>
      <c r="EF279" s="32">
        <f t="shared" si="406"/>
        <v>2.922037979437556E-2</v>
      </c>
      <c r="EG279" s="32">
        <f t="shared" si="407"/>
        <v>2.9393428038606957E-2</v>
      </c>
      <c r="EH279" s="42"/>
      <c r="EI279" s="45">
        <v>120881.99620888678</v>
      </c>
    </row>
    <row r="280" spans="1:139" x14ac:dyDescent="0.3">
      <c r="A280" s="20">
        <v>8913771</v>
      </c>
      <c r="B280" s="20" t="s">
        <v>135</v>
      </c>
      <c r="C280" s="21">
        <v>200</v>
      </c>
      <c r="D280" s="22">
        <v>1011562.577093204</v>
      </c>
      <c r="E280" s="22">
        <v>4648.5119999999997</v>
      </c>
      <c r="F280" s="22">
        <f t="shared" si="329"/>
        <v>1006914.065093204</v>
      </c>
      <c r="G280" s="11"/>
      <c r="H280" s="34">
        <v>200</v>
      </c>
      <c r="I280" s="22">
        <v>1065269.137944892</v>
      </c>
      <c r="J280" s="22">
        <v>4847.3087999999998</v>
      </c>
      <c r="K280" s="22">
        <f t="shared" si="330"/>
        <v>1060421.829144892</v>
      </c>
      <c r="L280" s="26">
        <f t="shared" si="331"/>
        <v>198.79680000000008</v>
      </c>
      <c r="M280" s="22">
        <v>0</v>
      </c>
      <c r="N280" s="22">
        <f t="shared" si="332"/>
        <v>53706.560851688031</v>
      </c>
      <c r="O280" s="22">
        <f t="shared" si="333"/>
        <v>53507.76405168802</v>
      </c>
      <c r="P280" s="32">
        <f t="shared" si="334"/>
        <v>5.041595493444808E-2</v>
      </c>
      <c r="Q280" s="32">
        <f t="shared" si="335"/>
        <v>5.0458942452020122E-2</v>
      </c>
      <c r="R280" s="11"/>
      <c r="S280" s="22">
        <v>1065269.137944892</v>
      </c>
      <c r="T280" s="22">
        <v>4847.3087999999998</v>
      </c>
      <c r="U280" s="22">
        <f t="shared" si="336"/>
        <v>1060421.829144892</v>
      </c>
      <c r="V280" s="26">
        <f t="shared" si="337"/>
        <v>198.79680000000008</v>
      </c>
      <c r="W280" s="22">
        <v>0</v>
      </c>
      <c r="X280" s="22">
        <f t="shared" si="338"/>
        <v>53706.560851688031</v>
      </c>
      <c r="Y280" s="22">
        <f t="shared" si="339"/>
        <v>53507.76405168802</v>
      </c>
      <c r="Z280" s="32">
        <f t="shared" si="340"/>
        <v>5.041595493444808E-2</v>
      </c>
      <c r="AA280" s="32">
        <f t="shared" si="341"/>
        <v>5.0458942452020122E-2</v>
      </c>
      <c r="AB280" s="42"/>
      <c r="AC280" s="22">
        <v>1065269.137944892</v>
      </c>
      <c r="AD280" s="22">
        <v>4847.3087999999998</v>
      </c>
      <c r="AE280" s="22">
        <f t="shared" si="342"/>
        <v>1060421.829144892</v>
      </c>
      <c r="AF280" s="26">
        <f t="shared" si="343"/>
        <v>198.79680000000008</v>
      </c>
      <c r="AG280" s="22">
        <v>0</v>
      </c>
      <c r="AH280" s="22">
        <f t="shared" si="344"/>
        <v>53706.560851688031</v>
      </c>
      <c r="AI280" s="22">
        <f t="shared" si="345"/>
        <v>53507.76405168802</v>
      </c>
      <c r="AJ280" s="32">
        <f t="shared" si="346"/>
        <v>5.041595493444808E-2</v>
      </c>
      <c r="AK280" s="32">
        <f t="shared" si="347"/>
        <v>5.0458942452020122E-2</v>
      </c>
      <c r="AL280" s="11"/>
      <c r="AM280" s="22">
        <v>1065269.137944892</v>
      </c>
      <c r="AN280" s="22">
        <v>4847.3087999999998</v>
      </c>
      <c r="AO280" s="22">
        <f t="shared" si="348"/>
        <v>1060421.829144892</v>
      </c>
      <c r="AP280" s="26">
        <f t="shared" si="349"/>
        <v>198.79680000000008</v>
      </c>
      <c r="AQ280" s="22">
        <v>0</v>
      </c>
      <c r="AR280" s="22">
        <f t="shared" si="350"/>
        <v>53706.560851688031</v>
      </c>
      <c r="AS280" s="22">
        <f t="shared" si="351"/>
        <v>53507.76405168802</v>
      </c>
      <c r="AT280" s="32">
        <f t="shared" si="352"/>
        <v>5.041595493444808E-2</v>
      </c>
      <c r="AU280" s="32">
        <f t="shared" si="353"/>
        <v>5.0458942452020122E-2</v>
      </c>
      <c r="AV280" s="42"/>
      <c r="AW280" s="22">
        <v>1065269.137944892</v>
      </c>
      <c r="AX280" s="22">
        <v>4847.3087999999998</v>
      </c>
      <c r="AY280" s="22">
        <f t="shared" si="354"/>
        <v>1060421.829144892</v>
      </c>
      <c r="AZ280" s="26">
        <f t="shared" si="355"/>
        <v>198.79680000000008</v>
      </c>
      <c r="BA280" s="22">
        <v>0</v>
      </c>
      <c r="BB280" s="22">
        <f t="shared" si="356"/>
        <v>53706.560851688031</v>
      </c>
      <c r="BC280" s="22">
        <f t="shared" si="357"/>
        <v>53507.76405168802</v>
      </c>
      <c r="BD280" s="32">
        <f t="shared" si="358"/>
        <v>5.041595493444808E-2</v>
      </c>
      <c r="BE280" s="32">
        <f t="shared" si="359"/>
        <v>5.0458942452020122E-2</v>
      </c>
      <c r="BF280" s="11"/>
      <c r="BG280" s="22">
        <v>1065269.137944892</v>
      </c>
      <c r="BH280" s="22">
        <v>4847.3087999999998</v>
      </c>
      <c r="BI280" s="22">
        <f t="shared" si="360"/>
        <v>1060421.829144892</v>
      </c>
      <c r="BJ280" s="26">
        <f t="shared" si="361"/>
        <v>198.79680000000008</v>
      </c>
      <c r="BK280" s="22">
        <v>0</v>
      </c>
      <c r="BL280" s="22">
        <f t="shared" si="362"/>
        <v>53706.560851688031</v>
      </c>
      <c r="BM280" s="22">
        <f t="shared" si="363"/>
        <v>53507.76405168802</v>
      </c>
      <c r="BN280" s="32">
        <f t="shared" si="364"/>
        <v>5.041595493444808E-2</v>
      </c>
      <c r="BO280" s="32">
        <f t="shared" si="365"/>
        <v>5.0458942452020122E-2</v>
      </c>
      <c r="BP280" s="42"/>
      <c r="BQ280" s="22">
        <v>1058984.9730293464</v>
      </c>
      <c r="BR280" s="22">
        <v>4847.3087999999998</v>
      </c>
      <c r="BS280" s="22">
        <f t="shared" si="366"/>
        <v>1054137.6642293464</v>
      </c>
      <c r="BT280" s="26">
        <f t="shared" si="367"/>
        <v>198.79680000000008</v>
      </c>
      <c r="BU280" s="22">
        <v>0</v>
      </c>
      <c r="BV280" s="22">
        <f t="shared" si="368"/>
        <v>47422.39593614242</v>
      </c>
      <c r="BW280" s="22">
        <f t="shared" si="369"/>
        <v>47223.599136142409</v>
      </c>
      <c r="BX280" s="32">
        <f t="shared" si="370"/>
        <v>4.4780990423768985E-2</v>
      </c>
      <c r="BY280" s="32">
        <f t="shared" si="371"/>
        <v>4.4798322589741063E-2</v>
      </c>
      <c r="BZ280" s="42"/>
      <c r="CA280" s="22">
        <v>1064059.2475481669</v>
      </c>
      <c r="CB280" s="22">
        <v>4847.3087999999998</v>
      </c>
      <c r="CC280" s="22">
        <f t="shared" si="372"/>
        <v>1059211.9387481669</v>
      </c>
      <c r="CD280" s="26">
        <f t="shared" si="373"/>
        <v>198.79680000000008</v>
      </c>
      <c r="CE280" s="22">
        <v>0</v>
      </c>
      <c r="CF280" s="22">
        <f t="shared" si="374"/>
        <v>52496.670454962878</v>
      </c>
      <c r="CG280" s="22">
        <f t="shared" si="375"/>
        <v>52297.873654962867</v>
      </c>
      <c r="CH280" s="32">
        <f t="shared" si="376"/>
        <v>4.9336228763508308E-2</v>
      </c>
      <c r="CI280" s="32">
        <f t="shared" si="377"/>
        <v>4.9374324194996592E-2</v>
      </c>
      <c r="CJ280" s="42"/>
      <c r="CK280" s="22">
        <v>1062849.3571514417</v>
      </c>
      <c r="CL280" s="22">
        <v>4847.3087999999998</v>
      </c>
      <c r="CM280" s="22">
        <f t="shared" si="378"/>
        <v>1058002.0483514417</v>
      </c>
      <c r="CN280" s="26">
        <f t="shared" si="379"/>
        <v>198.79680000000008</v>
      </c>
      <c r="CO280" s="22">
        <v>0</v>
      </c>
      <c r="CP280" s="22">
        <f t="shared" si="380"/>
        <v>51286.780058237724</v>
      </c>
      <c r="CQ280" s="22">
        <f t="shared" si="381"/>
        <v>51087.983258237713</v>
      </c>
      <c r="CR280" s="32">
        <f t="shared" si="382"/>
        <v>4.8254044388465533E-2</v>
      </c>
      <c r="CS280" s="32">
        <f t="shared" si="383"/>
        <v>4.8287225282637229E-2</v>
      </c>
      <c r="CT280" s="42"/>
      <c r="CU280" s="22">
        <v>1065269.137944892</v>
      </c>
      <c r="CV280" s="22">
        <v>4847.3087999999998</v>
      </c>
      <c r="CW280" s="22">
        <f t="shared" si="384"/>
        <v>1060421.829144892</v>
      </c>
      <c r="CX280" s="26">
        <f t="shared" si="385"/>
        <v>198.79680000000008</v>
      </c>
      <c r="CY280" s="22">
        <v>0</v>
      </c>
      <c r="CZ280" s="22">
        <f t="shared" si="386"/>
        <v>53706.560851688031</v>
      </c>
      <c r="DA280" s="22">
        <f t="shared" si="387"/>
        <v>53507.76405168802</v>
      </c>
      <c r="DB280" s="32">
        <f t="shared" si="388"/>
        <v>5.041595493444808E-2</v>
      </c>
      <c r="DC280" s="32">
        <f t="shared" si="389"/>
        <v>5.0458942452020122E-2</v>
      </c>
      <c r="DD280" s="42"/>
      <c r="DE280" s="22">
        <v>1065269.137944892</v>
      </c>
      <c r="DF280" s="22">
        <v>4847.3087999999998</v>
      </c>
      <c r="DG280" s="22">
        <f t="shared" si="390"/>
        <v>1060421.829144892</v>
      </c>
      <c r="DH280" s="26">
        <f t="shared" si="391"/>
        <v>198.79680000000008</v>
      </c>
      <c r="DI280" s="22">
        <v>0</v>
      </c>
      <c r="DJ280" s="22">
        <f t="shared" si="392"/>
        <v>53706.560851688031</v>
      </c>
      <c r="DK280" s="22">
        <f t="shared" si="393"/>
        <v>53507.76405168802</v>
      </c>
      <c r="DL280" s="32">
        <f t="shared" si="394"/>
        <v>5.041595493444808E-2</v>
      </c>
      <c r="DM280" s="32">
        <f t="shared" si="395"/>
        <v>5.0458942452020122E-2</v>
      </c>
      <c r="DN280" s="42"/>
      <c r="DO280" s="22">
        <v>1065269.137944892</v>
      </c>
      <c r="DP280" s="22">
        <v>4847.3087999999998</v>
      </c>
      <c r="DQ280" s="22">
        <f t="shared" si="396"/>
        <v>1060421.829144892</v>
      </c>
      <c r="DR280" s="26">
        <f t="shared" si="397"/>
        <v>198.79680000000008</v>
      </c>
      <c r="DS280" s="22">
        <v>0</v>
      </c>
      <c r="DT280" s="22">
        <f t="shared" si="398"/>
        <v>53706.560851688031</v>
      </c>
      <c r="DU280" s="22">
        <f t="shared" si="399"/>
        <v>53507.76405168802</v>
      </c>
      <c r="DV280" s="32">
        <f t="shared" si="400"/>
        <v>5.041595493444808E-2</v>
      </c>
      <c r="DW280" s="32">
        <f t="shared" si="401"/>
        <v>5.0458942452020122E-2</v>
      </c>
      <c r="DX280" s="42"/>
      <c r="DY280" s="22">
        <v>1065269.137944892</v>
      </c>
      <c r="DZ280" s="22">
        <v>4847.3087999999998</v>
      </c>
      <c r="EA280" s="22">
        <f t="shared" si="402"/>
        <v>1060421.829144892</v>
      </c>
      <c r="EB280" s="26">
        <f t="shared" si="403"/>
        <v>198.79680000000008</v>
      </c>
      <c r="EC280" s="22">
        <v>0</v>
      </c>
      <c r="ED280" s="22">
        <f t="shared" si="404"/>
        <v>53706.560851688031</v>
      </c>
      <c r="EE280" s="22">
        <f t="shared" si="405"/>
        <v>53507.76405168802</v>
      </c>
      <c r="EF280" s="32">
        <f t="shared" si="406"/>
        <v>5.041595493444808E-2</v>
      </c>
      <c r="EG280" s="32">
        <f t="shared" si="407"/>
        <v>5.0458942452020122E-2</v>
      </c>
      <c r="EH280" s="42"/>
      <c r="EI280" s="45">
        <v>1641.4574142165275</v>
      </c>
    </row>
    <row r="281" spans="1:139" x14ac:dyDescent="0.3">
      <c r="A281" s="20">
        <v>8913783</v>
      </c>
      <c r="B281" s="20" t="s">
        <v>271</v>
      </c>
      <c r="C281" s="21">
        <v>280</v>
      </c>
      <c r="D281" s="22">
        <v>1213259.6397376342</v>
      </c>
      <c r="E281" s="22">
        <v>5257.7716</v>
      </c>
      <c r="F281" s="22">
        <f t="shared" si="329"/>
        <v>1208001.8681376341</v>
      </c>
      <c r="G281" s="11"/>
      <c r="H281" s="34">
        <v>280</v>
      </c>
      <c r="I281" s="22">
        <v>1278476.1982182795</v>
      </c>
      <c r="J281" s="22">
        <v>4091.5455999999999</v>
      </c>
      <c r="K281" s="22">
        <f t="shared" si="330"/>
        <v>1274384.6526182794</v>
      </c>
      <c r="L281" s="26">
        <f t="shared" si="331"/>
        <v>-1166.2260000000001</v>
      </c>
      <c r="M281" s="22">
        <v>0</v>
      </c>
      <c r="N281" s="22">
        <f t="shared" si="332"/>
        <v>65216.558480645297</v>
      </c>
      <c r="O281" s="22">
        <f t="shared" si="333"/>
        <v>66382.784480645321</v>
      </c>
      <c r="P281" s="32">
        <f t="shared" si="334"/>
        <v>5.1011163580153417E-2</v>
      </c>
      <c r="Q281" s="32">
        <f t="shared" si="335"/>
        <v>5.2090068994678308E-2</v>
      </c>
      <c r="R281" s="11"/>
      <c r="S281" s="22">
        <v>1278476.1982182795</v>
      </c>
      <c r="T281" s="22">
        <v>4091.5455999999999</v>
      </c>
      <c r="U281" s="22">
        <f t="shared" si="336"/>
        <v>1274384.6526182794</v>
      </c>
      <c r="V281" s="26">
        <f t="shared" si="337"/>
        <v>-1166.2260000000001</v>
      </c>
      <c r="W281" s="22">
        <v>0</v>
      </c>
      <c r="X281" s="22">
        <f t="shared" si="338"/>
        <v>65216.558480645297</v>
      </c>
      <c r="Y281" s="22">
        <f t="shared" si="339"/>
        <v>66382.784480645321</v>
      </c>
      <c r="Z281" s="32">
        <f t="shared" si="340"/>
        <v>5.1011163580153417E-2</v>
      </c>
      <c r="AA281" s="32">
        <f t="shared" si="341"/>
        <v>5.2090068994678308E-2</v>
      </c>
      <c r="AB281" s="42"/>
      <c r="AC281" s="22">
        <v>1278476.1982182795</v>
      </c>
      <c r="AD281" s="22">
        <v>4091.5455999999999</v>
      </c>
      <c r="AE281" s="22">
        <f t="shared" si="342"/>
        <v>1274384.6526182794</v>
      </c>
      <c r="AF281" s="26">
        <f t="shared" si="343"/>
        <v>-1166.2260000000001</v>
      </c>
      <c r="AG281" s="22">
        <v>0</v>
      </c>
      <c r="AH281" s="22">
        <f t="shared" si="344"/>
        <v>65216.558480645297</v>
      </c>
      <c r="AI281" s="22">
        <f t="shared" si="345"/>
        <v>66382.784480645321</v>
      </c>
      <c r="AJ281" s="32">
        <f t="shared" si="346"/>
        <v>5.1011163580153417E-2</v>
      </c>
      <c r="AK281" s="32">
        <f t="shared" si="347"/>
        <v>5.2090068994678308E-2</v>
      </c>
      <c r="AL281" s="11"/>
      <c r="AM281" s="22">
        <v>1278476.1982182795</v>
      </c>
      <c r="AN281" s="22">
        <v>4091.5455999999999</v>
      </c>
      <c r="AO281" s="22">
        <f t="shared" si="348"/>
        <v>1274384.6526182794</v>
      </c>
      <c r="AP281" s="26">
        <f t="shared" si="349"/>
        <v>-1166.2260000000001</v>
      </c>
      <c r="AQ281" s="22">
        <v>0</v>
      </c>
      <c r="AR281" s="22">
        <f t="shared" si="350"/>
        <v>65216.558480645297</v>
      </c>
      <c r="AS281" s="22">
        <f t="shared" si="351"/>
        <v>66382.784480645321</v>
      </c>
      <c r="AT281" s="32">
        <f t="shared" si="352"/>
        <v>5.1011163580153417E-2</v>
      </c>
      <c r="AU281" s="32">
        <f t="shared" si="353"/>
        <v>5.2090068994678308E-2</v>
      </c>
      <c r="AV281" s="42"/>
      <c r="AW281" s="22">
        <v>1278476.1982182795</v>
      </c>
      <c r="AX281" s="22">
        <v>4091.5455999999999</v>
      </c>
      <c r="AY281" s="22">
        <f t="shared" si="354"/>
        <v>1274384.6526182794</v>
      </c>
      <c r="AZ281" s="26">
        <f t="shared" si="355"/>
        <v>-1166.2260000000001</v>
      </c>
      <c r="BA281" s="22">
        <v>0</v>
      </c>
      <c r="BB281" s="22">
        <f t="shared" si="356"/>
        <v>65216.558480645297</v>
      </c>
      <c r="BC281" s="22">
        <f t="shared" si="357"/>
        <v>66382.784480645321</v>
      </c>
      <c r="BD281" s="32">
        <f t="shared" si="358"/>
        <v>5.1011163580153417E-2</v>
      </c>
      <c r="BE281" s="32">
        <f t="shared" si="359"/>
        <v>5.2090068994678308E-2</v>
      </c>
      <c r="BF281" s="11"/>
      <c r="BG281" s="22">
        <v>1278476.1982182795</v>
      </c>
      <c r="BH281" s="22">
        <v>4091.5455999999999</v>
      </c>
      <c r="BI281" s="22">
        <f t="shared" si="360"/>
        <v>1274384.6526182794</v>
      </c>
      <c r="BJ281" s="26">
        <f t="shared" si="361"/>
        <v>-1166.2260000000001</v>
      </c>
      <c r="BK281" s="22">
        <v>0</v>
      </c>
      <c r="BL281" s="22">
        <f t="shared" si="362"/>
        <v>65216.558480645297</v>
      </c>
      <c r="BM281" s="22">
        <f t="shared" si="363"/>
        <v>66382.784480645321</v>
      </c>
      <c r="BN281" s="32">
        <f t="shared" si="364"/>
        <v>5.1011163580153417E-2</v>
      </c>
      <c r="BO281" s="32">
        <f t="shared" si="365"/>
        <v>5.2090068994678308E-2</v>
      </c>
      <c r="BP281" s="42"/>
      <c r="BQ281" s="22">
        <v>1273649.1855569892</v>
      </c>
      <c r="BR281" s="22">
        <v>4091.5455999999999</v>
      </c>
      <c r="BS281" s="22">
        <f t="shared" si="366"/>
        <v>1269557.6399569891</v>
      </c>
      <c r="BT281" s="26">
        <f t="shared" si="367"/>
        <v>-1166.2260000000001</v>
      </c>
      <c r="BU281" s="22">
        <v>0</v>
      </c>
      <c r="BV281" s="22">
        <f t="shared" si="368"/>
        <v>60389.545819354942</v>
      </c>
      <c r="BW281" s="22">
        <f t="shared" si="369"/>
        <v>61555.771819354966</v>
      </c>
      <c r="BX281" s="32">
        <f t="shared" si="370"/>
        <v>4.7414583626452469E-2</v>
      </c>
      <c r="BY281" s="32">
        <f t="shared" si="371"/>
        <v>4.8486000069630865E-2</v>
      </c>
      <c r="BZ281" s="42"/>
      <c r="CA281" s="22">
        <v>1277427.832626882</v>
      </c>
      <c r="CB281" s="22">
        <v>4091.5455999999999</v>
      </c>
      <c r="CC281" s="22">
        <f t="shared" si="372"/>
        <v>1273336.2870268819</v>
      </c>
      <c r="CD281" s="26">
        <f t="shared" si="373"/>
        <v>-1166.2260000000001</v>
      </c>
      <c r="CE281" s="22">
        <v>0</v>
      </c>
      <c r="CF281" s="22">
        <f t="shared" si="374"/>
        <v>64168.192889247788</v>
      </c>
      <c r="CG281" s="22">
        <f t="shared" si="375"/>
        <v>65334.418889247812</v>
      </c>
      <c r="CH281" s="32">
        <f t="shared" si="376"/>
        <v>5.0232342877087117E-2</v>
      </c>
      <c r="CI281" s="32">
        <f t="shared" si="377"/>
        <v>5.13096340337535E-2</v>
      </c>
      <c r="CJ281" s="42"/>
      <c r="CK281" s="22">
        <v>1276379.467035484</v>
      </c>
      <c r="CL281" s="22">
        <v>4091.5455999999999</v>
      </c>
      <c r="CM281" s="22">
        <f t="shared" si="378"/>
        <v>1272287.921435484</v>
      </c>
      <c r="CN281" s="26">
        <f t="shared" si="379"/>
        <v>-1166.2260000000001</v>
      </c>
      <c r="CO281" s="22">
        <v>0</v>
      </c>
      <c r="CP281" s="22">
        <f t="shared" si="380"/>
        <v>63119.827297849813</v>
      </c>
      <c r="CQ281" s="22">
        <f t="shared" si="381"/>
        <v>64286.053297849838</v>
      </c>
      <c r="CR281" s="32">
        <f t="shared" si="382"/>
        <v>4.9452242791441781E-2</v>
      </c>
      <c r="CS281" s="32">
        <f t="shared" si="383"/>
        <v>5.0527912915590542E-2</v>
      </c>
      <c r="CT281" s="42"/>
      <c r="CU281" s="22">
        <v>1278476.1982182795</v>
      </c>
      <c r="CV281" s="22">
        <v>4091.5455999999999</v>
      </c>
      <c r="CW281" s="22">
        <f t="shared" si="384"/>
        <v>1274384.6526182794</v>
      </c>
      <c r="CX281" s="26">
        <f t="shared" si="385"/>
        <v>-1166.2260000000001</v>
      </c>
      <c r="CY281" s="22">
        <v>0</v>
      </c>
      <c r="CZ281" s="22">
        <f t="shared" si="386"/>
        <v>65216.558480645297</v>
      </c>
      <c r="DA281" s="22">
        <f t="shared" si="387"/>
        <v>66382.784480645321</v>
      </c>
      <c r="DB281" s="32">
        <f t="shared" si="388"/>
        <v>5.1011163580153417E-2</v>
      </c>
      <c r="DC281" s="32">
        <f t="shared" si="389"/>
        <v>5.2090068994678308E-2</v>
      </c>
      <c r="DD281" s="42"/>
      <c r="DE281" s="22">
        <v>1278476.1982182795</v>
      </c>
      <c r="DF281" s="22">
        <v>4091.5455999999999</v>
      </c>
      <c r="DG281" s="22">
        <f t="shared" si="390"/>
        <v>1274384.6526182794</v>
      </c>
      <c r="DH281" s="26">
        <f t="shared" si="391"/>
        <v>-1166.2260000000001</v>
      </c>
      <c r="DI281" s="22">
        <v>0</v>
      </c>
      <c r="DJ281" s="22">
        <f t="shared" si="392"/>
        <v>65216.558480645297</v>
      </c>
      <c r="DK281" s="22">
        <f t="shared" si="393"/>
        <v>66382.784480645321</v>
      </c>
      <c r="DL281" s="32">
        <f t="shared" si="394"/>
        <v>5.1011163580153417E-2</v>
      </c>
      <c r="DM281" s="32">
        <f t="shared" si="395"/>
        <v>5.2090068994678308E-2</v>
      </c>
      <c r="DN281" s="42"/>
      <c r="DO281" s="22">
        <v>1278476.1982182795</v>
      </c>
      <c r="DP281" s="22">
        <v>4091.5455999999999</v>
      </c>
      <c r="DQ281" s="22">
        <f t="shared" si="396"/>
        <v>1274384.6526182794</v>
      </c>
      <c r="DR281" s="26">
        <f t="shared" si="397"/>
        <v>-1166.2260000000001</v>
      </c>
      <c r="DS281" s="22">
        <v>0</v>
      </c>
      <c r="DT281" s="22">
        <f t="shared" si="398"/>
        <v>65216.558480645297</v>
      </c>
      <c r="DU281" s="22">
        <f t="shared" si="399"/>
        <v>66382.784480645321</v>
      </c>
      <c r="DV281" s="32">
        <f t="shared" si="400"/>
        <v>5.1011163580153417E-2</v>
      </c>
      <c r="DW281" s="32">
        <f t="shared" si="401"/>
        <v>5.2090068994678308E-2</v>
      </c>
      <c r="DX281" s="42"/>
      <c r="DY281" s="22">
        <v>1278476.1982182795</v>
      </c>
      <c r="DZ281" s="22">
        <v>4091.5455999999999</v>
      </c>
      <c r="EA281" s="22">
        <f t="shared" si="402"/>
        <v>1274384.6526182794</v>
      </c>
      <c r="EB281" s="26">
        <f t="shared" si="403"/>
        <v>-1166.2260000000001</v>
      </c>
      <c r="EC281" s="22">
        <v>0</v>
      </c>
      <c r="ED281" s="22">
        <f t="shared" si="404"/>
        <v>65216.558480645297</v>
      </c>
      <c r="EE281" s="22">
        <f t="shared" si="405"/>
        <v>66382.784480645321</v>
      </c>
      <c r="EF281" s="32">
        <f t="shared" si="406"/>
        <v>5.1011163580153417E-2</v>
      </c>
      <c r="EG281" s="32">
        <f t="shared" si="407"/>
        <v>5.2090068994678308E-2</v>
      </c>
      <c r="EH281" s="42"/>
      <c r="EI281" s="45">
        <v>0</v>
      </c>
    </row>
    <row r="282" spans="1:139" x14ac:dyDescent="0.3">
      <c r="A282" s="20">
        <v>8913789</v>
      </c>
      <c r="B282" s="20" t="s">
        <v>312</v>
      </c>
      <c r="C282" s="21">
        <v>337</v>
      </c>
      <c r="D282" s="22">
        <v>1559167.572156596</v>
      </c>
      <c r="E282" s="22">
        <v>5273.6</v>
      </c>
      <c r="F282" s="22">
        <f t="shared" si="329"/>
        <v>1553893.9721565959</v>
      </c>
      <c r="G282" s="11"/>
      <c r="H282" s="34">
        <v>337</v>
      </c>
      <c r="I282" s="22">
        <v>1638964.3180131756</v>
      </c>
      <c r="J282" s="22">
        <v>5368.5248000000001</v>
      </c>
      <c r="K282" s="22">
        <f t="shared" si="330"/>
        <v>1633595.7932131756</v>
      </c>
      <c r="L282" s="26">
        <f t="shared" si="331"/>
        <v>94.924799999999777</v>
      </c>
      <c r="M282" s="22">
        <v>0</v>
      </c>
      <c r="N282" s="22">
        <f t="shared" si="332"/>
        <v>79796.745856579626</v>
      </c>
      <c r="O282" s="22">
        <f t="shared" si="333"/>
        <v>79701.821056579705</v>
      </c>
      <c r="P282" s="32">
        <f t="shared" si="334"/>
        <v>4.8687299033643841E-2</v>
      </c>
      <c r="Q282" s="32">
        <f t="shared" si="335"/>
        <v>4.8789193378009049E-2</v>
      </c>
      <c r="R282" s="11"/>
      <c r="S282" s="22">
        <v>1638964.3180131756</v>
      </c>
      <c r="T282" s="22">
        <v>5368.5248000000001</v>
      </c>
      <c r="U282" s="22">
        <f t="shared" si="336"/>
        <v>1633595.7932131756</v>
      </c>
      <c r="V282" s="26">
        <f t="shared" si="337"/>
        <v>94.924799999999777</v>
      </c>
      <c r="W282" s="22">
        <v>0</v>
      </c>
      <c r="X282" s="22">
        <f t="shared" si="338"/>
        <v>79796.745856579626</v>
      </c>
      <c r="Y282" s="22">
        <f t="shared" si="339"/>
        <v>79701.821056579705</v>
      </c>
      <c r="Z282" s="32">
        <f t="shared" si="340"/>
        <v>4.8687299033643841E-2</v>
      </c>
      <c r="AA282" s="32">
        <f t="shared" si="341"/>
        <v>4.8789193378009049E-2</v>
      </c>
      <c r="AB282" s="42"/>
      <c r="AC282" s="22">
        <v>1638964.3180131756</v>
      </c>
      <c r="AD282" s="22">
        <v>5368.5248000000001</v>
      </c>
      <c r="AE282" s="22">
        <f t="shared" si="342"/>
        <v>1633595.7932131756</v>
      </c>
      <c r="AF282" s="26">
        <f t="shared" si="343"/>
        <v>94.924799999999777</v>
      </c>
      <c r="AG282" s="22">
        <v>0</v>
      </c>
      <c r="AH282" s="22">
        <f t="shared" si="344"/>
        <v>79796.745856579626</v>
      </c>
      <c r="AI282" s="22">
        <f t="shared" si="345"/>
        <v>79701.821056579705</v>
      </c>
      <c r="AJ282" s="32">
        <f t="shared" si="346"/>
        <v>4.8687299033643841E-2</v>
      </c>
      <c r="AK282" s="32">
        <f t="shared" si="347"/>
        <v>4.8789193378009049E-2</v>
      </c>
      <c r="AL282" s="11"/>
      <c r="AM282" s="22">
        <v>1638964.3180131756</v>
      </c>
      <c r="AN282" s="22">
        <v>5368.5248000000001</v>
      </c>
      <c r="AO282" s="22">
        <f t="shared" si="348"/>
        <v>1633595.7932131756</v>
      </c>
      <c r="AP282" s="26">
        <f t="shared" si="349"/>
        <v>94.924799999999777</v>
      </c>
      <c r="AQ282" s="22">
        <v>0</v>
      </c>
      <c r="AR282" s="22">
        <f t="shared" si="350"/>
        <v>79796.745856579626</v>
      </c>
      <c r="AS282" s="22">
        <f t="shared" si="351"/>
        <v>79701.821056579705</v>
      </c>
      <c r="AT282" s="32">
        <f t="shared" si="352"/>
        <v>4.8687299033643841E-2</v>
      </c>
      <c r="AU282" s="32">
        <f t="shared" si="353"/>
        <v>4.8789193378009049E-2</v>
      </c>
      <c r="AV282" s="42"/>
      <c r="AW282" s="22">
        <v>1638964.3180131756</v>
      </c>
      <c r="AX282" s="22">
        <v>5368.5248000000001</v>
      </c>
      <c r="AY282" s="22">
        <f t="shared" si="354"/>
        <v>1633595.7932131756</v>
      </c>
      <c r="AZ282" s="26">
        <f t="shared" si="355"/>
        <v>94.924799999999777</v>
      </c>
      <c r="BA282" s="22">
        <v>0</v>
      </c>
      <c r="BB282" s="22">
        <f t="shared" si="356"/>
        <v>79796.745856579626</v>
      </c>
      <c r="BC282" s="22">
        <f t="shared" si="357"/>
        <v>79701.821056579705</v>
      </c>
      <c r="BD282" s="32">
        <f t="shared" si="358"/>
        <v>4.8687299033643841E-2</v>
      </c>
      <c r="BE282" s="32">
        <f t="shared" si="359"/>
        <v>4.8789193378009049E-2</v>
      </c>
      <c r="BF282" s="11"/>
      <c r="BG282" s="22">
        <v>1638964.3180131756</v>
      </c>
      <c r="BH282" s="22">
        <v>5368.5248000000001</v>
      </c>
      <c r="BI282" s="22">
        <f t="shared" si="360"/>
        <v>1633595.7932131756</v>
      </c>
      <c r="BJ282" s="26">
        <f t="shared" si="361"/>
        <v>94.924799999999777</v>
      </c>
      <c r="BK282" s="22">
        <v>0</v>
      </c>
      <c r="BL282" s="22">
        <f t="shared" si="362"/>
        <v>79796.745856579626</v>
      </c>
      <c r="BM282" s="22">
        <f t="shared" si="363"/>
        <v>79701.821056579705</v>
      </c>
      <c r="BN282" s="32">
        <f t="shared" si="364"/>
        <v>4.8687299033643841E-2</v>
      </c>
      <c r="BO282" s="32">
        <f t="shared" si="365"/>
        <v>4.8789193378009049E-2</v>
      </c>
      <c r="BP282" s="42"/>
      <c r="BQ282" s="22">
        <v>1630007.490247997</v>
      </c>
      <c r="BR282" s="22">
        <v>5368.5248000000001</v>
      </c>
      <c r="BS282" s="22">
        <f t="shared" si="366"/>
        <v>1624638.965447997</v>
      </c>
      <c r="BT282" s="26">
        <f t="shared" si="367"/>
        <v>94.924799999999777</v>
      </c>
      <c r="BU282" s="22">
        <v>0</v>
      </c>
      <c r="BV282" s="22">
        <f t="shared" si="368"/>
        <v>70839.918091400992</v>
      </c>
      <c r="BW282" s="22">
        <f t="shared" si="369"/>
        <v>70744.993291401071</v>
      </c>
      <c r="BX282" s="32">
        <f t="shared" si="370"/>
        <v>4.3459872739985431E-2</v>
      </c>
      <c r="BY282" s="32">
        <f t="shared" si="371"/>
        <v>4.3545055114379221E-2</v>
      </c>
      <c r="BZ282" s="42"/>
      <c r="CA282" s="22">
        <v>1637202.9574360834</v>
      </c>
      <c r="CB282" s="22">
        <v>5368.5248000000001</v>
      </c>
      <c r="CC282" s="22">
        <f t="shared" si="372"/>
        <v>1631834.4326360833</v>
      </c>
      <c r="CD282" s="26">
        <f t="shared" si="373"/>
        <v>94.924799999999777</v>
      </c>
      <c r="CE282" s="22">
        <v>0</v>
      </c>
      <c r="CF282" s="22">
        <f t="shared" si="374"/>
        <v>78035.385279487353</v>
      </c>
      <c r="CG282" s="22">
        <f t="shared" si="375"/>
        <v>77940.460479487432</v>
      </c>
      <c r="CH282" s="32">
        <f t="shared" si="376"/>
        <v>4.7663843340286581E-2</v>
      </c>
      <c r="CI282" s="32">
        <f t="shared" si="377"/>
        <v>4.7762480629595219E-2</v>
      </c>
      <c r="CJ282" s="42"/>
      <c r="CK282" s="22">
        <v>1635441.5968589911</v>
      </c>
      <c r="CL282" s="22">
        <v>5368.5248000000001</v>
      </c>
      <c r="CM282" s="22">
        <f t="shared" si="378"/>
        <v>1630073.0720589911</v>
      </c>
      <c r="CN282" s="26">
        <f t="shared" si="379"/>
        <v>94.924799999999777</v>
      </c>
      <c r="CO282" s="22">
        <v>0</v>
      </c>
      <c r="CP282" s="22">
        <f t="shared" si="380"/>
        <v>76274.02470239508</v>
      </c>
      <c r="CQ282" s="22">
        <f t="shared" si="381"/>
        <v>76179.099902395159</v>
      </c>
      <c r="CR282" s="32">
        <f t="shared" si="382"/>
        <v>4.663818313591022E-2</v>
      </c>
      <c r="CS282" s="32">
        <f t="shared" si="383"/>
        <v>4.6733549071006492E-2</v>
      </c>
      <c r="CT282" s="42"/>
      <c r="CU282" s="22">
        <v>1638964.3180131756</v>
      </c>
      <c r="CV282" s="22">
        <v>5368.5248000000001</v>
      </c>
      <c r="CW282" s="22">
        <f t="shared" si="384"/>
        <v>1633595.7932131756</v>
      </c>
      <c r="CX282" s="26">
        <f t="shared" si="385"/>
        <v>94.924799999999777</v>
      </c>
      <c r="CY282" s="22">
        <v>0</v>
      </c>
      <c r="CZ282" s="22">
        <f t="shared" si="386"/>
        <v>79796.745856579626</v>
      </c>
      <c r="DA282" s="22">
        <f t="shared" si="387"/>
        <v>79701.821056579705</v>
      </c>
      <c r="DB282" s="32">
        <f t="shared" si="388"/>
        <v>4.8687299033643841E-2</v>
      </c>
      <c r="DC282" s="32">
        <f t="shared" si="389"/>
        <v>4.8789193378009049E-2</v>
      </c>
      <c r="DD282" s="42"/>
      <c r="DE282" s="22">
        <v>1638964.3180131756</v>
      </c>
      <c r="DF282" s="22">
        <v>5368.5248000000001</v>
      </c>
      <c r="DG282" s="22">
        <f t="shared" si="390"/>
        <v>1633595.7932131756</v>
      </c>
      <c r="DH282" s="26">
        <f t="shared" si="391"/>
        <v>94.924799999999777</v>
      </c>
      <c r="DI282" s="22">
        <v>0</v>
      </c>
      <c r="DJ282" s="22">
        <f t="shared" si="392"/>
        <v>79796.745856579626</v>
      </c>
      <c r="DK282" s="22">
        <f t="shared" si="393"/>
        <v>79701.821056579705</v>
      </c>
      <c r="DL282" s="32">
        <f t="shared" si="394"/>
        <v>4.8687299033643841E-2</v>
      </c>
      <c r="DM282" s="32">
        <f t="shared" si="395"/>
        <v>4.8789193378009049E-2</v>
      </c>
      <c r="DN282" s="42"/>
      <c r="DO282" s="22">
        <v>1638964.3180131756</v>
      </c>
      <c r="DP282" s="22">
        <v>5368.5248000000001</v>
      </c>
      <c r="DQ282" s="22">
        <f t="shared" si="396"/>
        <v>1633595.7932131756</v>
      </c>
      <c r="DR282" s="26">
        <f t="shared" si="397"/>
        <v>94.924799999999777</v>
      </c>
      <c r="DS282" s="22">
        <v>0</v>
      </c>
      <c r="DT282" s="22">
        <f t="shared" si="398"/>
        <v>79796.745856579626</v>
      </c>
      <c r="DU282" s="22">
        <f t="shared" si="399"/>
        <v>79701.821056579705</v>
      </c>
      <c r="DV282" s="32">
        <f t="shared" si="400"/>
        <v>4.8687299033643841E-2</v>
      </c>
      <c r="DW282" s="32">
        <f t="shared" si="401"/>
        <v>4.8789193378009049E-2</v>
      </c>
      <c r="DX282" s="42"/>
      <c r="DY282" s="22">
        <v>1638964.3180131756</v>
      </c>
      <c r="DZ282" s="22">
        <v>5368.5248000000001</v>
      </c>
      <c r="EA282" s="22">
        <f t="shared" si="402"/>
        <v>1633595.7932131756</v>
      </c>
      <c r="EB282" s="26">
        <f t="shared" si="403"/>
        <v>94.924799999999777</v>
      </c>
      <c r="EC282" s="22">
        <v>0</v>
      </c>
      <c r="ED282" s="22">
        <f t="shared" si="404"/>
        <v>79796.745856579626</v>
      </c>
      <c r="EE282" s="22">
        <f t="shared" si="405"/>
        <v>79701.821056579705</v>
      </c>
      <c r="EF282" s="32">
        <f t="shared" si="406"/>
        <v>4.8687299033643841E-2</v>
      </c>
      <c r="EG282" s="32">
        <f t="shared" si="407"/>
        <v>4.8789193378009049E-2</v>
      </c>
      <c r="EH282" s="42"/>
      <c r="EI282" s="45">
        <v>9148.9698333798642</v>
      </c>
    </row>
    <row r="283" spans="1:139" x14ac:dyDescent="0.3">
      <c r="A283" s="20">
        <v>8913790</v>
      </c>
      <c r="B283" s="20" t="s">
        <v>74</v>
      </c>
      <c r="C283" s="21">
        <v>537</v>
      </c>
      <c r="D283" s="22">
        <v>2305199.1036766726</v>
      </c>
      <c r="E283" s="22">
        <v>13195.776</v>
      </c>
      <c r="F283" s="22">
        <f t="shared" si="329"/>
        <v>2292003.3276766725</v>
      </c>
      <c r="G283" s="11"/>
      <c r="H283" s="34">
        <v>537</v>
      </c>
      <c r="I283" s="22">
        <v>2379245.1024000002</v>
      </c>
      <c r="J283" s="22">
        <v>13760.1024</v>
      </c>
      <c r="K283" s="22">
        <f t="shared" si="330"/>
        <v>2365485</v>
      </c>
      <c r="L283" s="26">
        <f t="shared" si="331"/>
        <v>564.32639999999992</v>
      </c>
      <c r="M283" s="22">
        <v>0</v>
      </c>
      <c r="N283" s="22">
        <f t="shared" si="332"/>
        <v>74045.998723327648</v>
      </c>
      <c r="O283" s="22">
        <f t="shared" si="333"/>
        <v>73481.672323327512</v>
      </c>
      <c r="P283" s="32">
        <f t="shared" si="334"/>
        <v>3.1121635450099577E-2</v>
      </c>
      <c r="Q283" s="32">
        <f t="shared" si="335"/>
        <v>3.1064104115362184E-2</v>
      </c>
      <c r="R283" s="11"/>
      <c r="S283" s="22">
        <v>2379245.1024000002</v>
      </c>
      <c r="T283" s="22">
        <v>13760.1024</v>
      </c>
      <c r="U283" s="22">
        <f t="shared" si="336"/>
        <v>2365485</v>
      </c>
      <c r="V283" s="26">
        <f t="shared" si="337"/>
        <v>564.32639999999992</v>
      </c>
      <c r="W283" s="22">
        <v>0</v>
      </c>
      <c r="X283" s="22">
        <f t="shared" si="338"/>
        <v>74045.998723327648</v>
      </c>
      <c r="Y283" s="22">
        <f t="shared" si="339"/>
        <v>73481.672323327512</v>
      </c>
      <c r="Z283" s="32">
        <f t="shared" si="340"/>
        <v>3.1121635450099577E-2</v>
      </c>
      <c r="AA283" s="32">
        <f t="shared" si="341"/>
        <v>3.1064104115362184E-2</v>
      </c>
      <c r="AB283" s="42"/>
      <c r="AC283" s="22">
        <v>2379245.1024000002</v>
      </c>
      <c r="AD283" s="22">
        <v>13760.1024</v>
      </c>
      <c r="AE283" s="22">
        <f t="shared" si="342"/>
        <v>2365485</v>
      </c>
      <c r="AF283" s="26">
        <f t="shared" si="343"/>
        <v>564.32639999999992</v>
      </c>
      <c r="AG283" s="22">
        <v>0</v>
      </c>
      <c r="AH283" s="22">
        <f t="shared" si="344"/>
        <v>74045.998723327648</v>
      </c>
      <c r="AI283" s="22">
        <f t="shared" si="345"/>
        <v>73481.672323327512</v>
      </c>
      <c r="AJ283" s="32">
        <f t="shared" si="346"/>
        <v>3.1121635450099577E-2</v>
      </c>
      <c r="AK283" s="32">
        <f t="shared" si="347"/>
        <v>3.1064104115362184E-2</v>
      </c>
      <c r="AL283" s="11"/>
      <c r="AM283" s="22">
        <v>2379245.1024000002</v>
      </c>
      <c r="AN283" s="22">
        <v>13760.1024</v>
      </c>
      <c r="AO283" s="22">
        <f t="shared" si="348"/>
        <v>2365485</v>
      </c>
      <c r="AP283" s="26">
        <f t="shared" si="349"/>
        <v>564.32639999999992</v>
      </c>
      <c r="AQ283" s="22">
        <v>0</v>
      </c>
      <c r="AR283" s="22">
        <f t="shared" si="350"/>
        <v>74045.998723327648</v>
      </c>
      <c r="AS283" s="22">
        <f t="shared" si="351"/>
        <v>73481.672323327512</v>
      </c>
      <c r="AT283" s="32">
        <f t="shared" si="352"/>
        <v>3.1121635450099577E-2</v>
      </c>
      <c r="AU283" s="32">
        <f t="shared" si="353"/>
        <v>3.1064104115362184E-2</v>
      </c>
      <c r="AV283" s="42"/>
      <c r="AW283" s="22">
        <v>2383064.1667090002</v>
      </c>
      <c r="AX283" s="22">
        <v>13760.1024</v>
      </c>
      <c r="AY283" s="22">
        <f t="shared" si="354"/>
        <v>2369304.064309</v>
      </c>
      <c r="AZ283" s="26">
        <f t="shared" si="355"/>
        <v>564.32639999999992</v>
      </c>
      <c r="BA283" s="22">
        <v>3819.0643090000112</v>
      </c>
      <c r="BB283" s="22">
        <f t="shared" si="356"/>
        <v>77865.063032327686</v>
      </c>
      <c r="BC283" s="22">
        <f t="shared" si="357"/>
        <v>77300.736632327549</v>
      </c>
      <c r="BD283" s="32">
        <f t="shared" si="358"/>
        <v>3.2674345961845819E-2</v>
      </c>
      <c r="BE283" s="32">
        <f t="shared" si="359"/>
        <v>3.2625924969605813E-2</v>
      </c>
      <c r="BF283" s="11"/>
      <c r="BG283" s="22">
        <v>2383064.1667090002</v>
      </c>
      <c r="BH283" s="22">
        <v>13760.1024</v>
      </c>
      <c r="BI283" s="22">
        <f t="shared" si="360"/>
        <v>2369304.064309</v>
      </c>
      <c r="BJ283" s="26">
        <f t="shared" si="361"/>
        <v>564.32639999999992</v>
      </c>
      <c r="BK283" s="22">
        <v>3819.0643090000112</v>
      </c>
      <c r="BL283" s="22">
        <f t="shared" si="362"/>
        <v>77865.063032327686</v>
      </c>
      <c r="BM283" s="22">
        <f t="shared" si="363"/>
        <v>77300.736632327549</v>
      </c>
      <c r="BN283" s="32">
        <f t="shared" si="364"/>
        <v>3.2674345961845819E-2</v>
      </c>
      <c r="BO283" s="32">
        <f t="shared" si="365"/>
        <v>3.2625924969605813E-2</v>
      </c>
      <c r="BP283" s="42"/>
      <c r="BQ283" s="22">
        <v>2383064.1667090002</v>
      </c>
      <c r="BR283" s="22">
        <v>13760.1024</v>
      </c>
      <c r="BS283" s="22">
        <f t="shared" si="366"/>
        <v>2369304.064309</v>
      </c>
      <c r="BT283" s="26">
        <f t="shared" si="367"/>
        <v>564.32639999999992</v>
      </c>
      <c r="BU283" s="22">
        <v>3819.0643090000112</v>
      </c>
      <c r="BV283" s="22">
        <f t="shared" si="368"/>
        <v>77865.063032327686</v>
      </c>
      <c r="BW283" s="22">
        <f t="shared" si="369"/>
        <v>77300.736632327549</v>
      </c>
      <c r="BX283" s="32">
        <f t="shared" si="370"/>
        <v>3.2674345961845819E-2</v>
      </c>
      <c r="BY283" s="32">
        <f t="shared" si="371"/>
        <v>3.2625924969605813E-2</v>
      </c>
      <c r="BZ283" s="42"/>
      <c r="CA283" s="22">
        <v>2383064.1667090002</v>
      </c>
      <c r="CB283" s="22">
        <v>13760.1024</v>
      </c>
      <c r="CC283" s="22">
        <f t="shared" si="372"/>
        <v>2369304.064309</v>
      </c>
      <c r="CD283" s="26">
        <f t="shared" si="373"/>
        <v>564.32639999999992</v>
      </c>
      <c r="CE283" s="22">
        <v>3819.0643090000112</v>
      </c>
      <c r="CF283" s="22">
        <f t="shared" si="374"/>
        <v>77865.063032327686</v>
      </c>
      <c r="CG283" s="22">
        <f t="shared" si="375"/>
        <v>77300.736632327549</v>
      </c>
      <c r="CH283" s="32">
        <f t="shared" si="376"/>
        <v>3.2674345961845819E-2</v>
      </c>
      <c r="CI283" s="32">
        <f t="shared" si="377"/>
        <v>3.2625924969605813E-2</v>
      </c>
      <c r="CJ283" s="42"/>
      <c r="CK283" s="22">
        <v>2383064.1667090002</v>
      </c>
      <c r="CL283" s="22">
        <v>13760.1024</v>
      </c>
      <c r="CM283" s="22">
        <f t="shared" si="378"/>
        <v>2369304.064309</v>
      </c>
      <c r="CN283" s="26">
        <f t="shared" si="379"/>
        <v>564.32639999999992</v>
      </c>
      <c r="CO283" s="22">
        <v>3819.0643090000112</v>
      </c>
      <c r="CP283" s="22">
        <f t="shared" si="380"/>
        <v>77865.063032327686</v>
      </c>
      <c r="CQ283" s="22">
        <f t="shared" si="381"/>
        <v>77300.736632327549</v>
      </c>
      <c r="CR283" s="32">
        <f t="shared" si="382"/>
        <v>3.2674345961845819E-2</v>
      </c>
      <c r="CS283" s="32">
        <f t="shared" si="383"/>
        <v>3.2625924969605813E-2</v>
      </c>
      <c r="CT283" s="42"/>
      <c r="CU283" s="22">
        <v>2379245.1024000002</v>
      </c>
      <c r="CV283" s="22">
        <v>13760.1024</v>
      </c>
      <c r="CW283" s="22">
        <f t="shared" si="384"/>
        <v>2365485</v>
      </c>
      <c r="CX283" s="26">
        <f t="shared" si="385"/>
        <v>564.32639999999992</v>
      </c>
      <c r="CY283" s="22">
        <v>0</v>
      </c>
      <c r="CZ283" s="22">
        <f t="shared" si="386"/>
        <v>74045.998723327648</v>
      </c>
      <c r="DA283" s="22">
        <f t="shared" si="387"/>
        <v>73481.672323327512</v>
      </c>
      <c r="DB283" s="32">
        <f t="shared" si="388"/>
        <v>3.1121635450099577E-2</v>
      </c>
      <c r="DC283" s="32">
        <f t="shared" si="389"/>
        <v>3.1064104115362184E-2</v>
      </c>
      <c r="DD283" s="42"/>
      <c r="DE283" s="22">
        <v>2379245.1024000002</v>
      </c>
      <c r="DF283" s="22">
        <v>13760.1024</v>
      </c>
      <c r="DG283" s="22">
        <f t="shared" si="390"/>
        <v>2365485</v>
      </c>
      <c r="DH283" s="26">
        <f t="shared" si="391"/>
        <v>564.32639999999992</v>
      </c>
      <c r="DI283" s="22">
        <v>0</v>
      </c>
      <c r="DJ283" s="22">
        <f t="shared" si="392"/>
        <v>74045.998723327648</v>
      </c>
      <c r="DK283" s="22">
        <f t="shared" si="393"/>
        <v>73481.672323327512</v>
      </c>
      <c r="DL283" s="32">
        <f t="shared" si="394"/>
        <v>3.1121635450099577E-2</v>
      </c>
      <c r="DM283" s="32">
        <f t="shared" si="395"/>
        <v>3.1064104115362184E-2</v>
      </c>
      <c r="DN283" s="42"/>
      <c r="DO283" s="22">
        <v>2383064.1667090002</v>
      </c>
      <c r="DP283" s="22">
        <v>13760.1024</v>
      </c>
      <c r="DQ283" s="22">
        <f t="shared" si="396"/>
        <v>2369304.064309</v>
      </c>
      <c r="DR283" s="26">
        <f t="shared" si="397"/>
        <v>564.32639999999992</v>
      </c>
      <c r="DS283" s="22">
        <v>3819.0643090000112</v>
      </c>
      <c r="DT283" s="22">
        <f t="shared" si="398"/>
        <v>77865.063032327686</v>
      </c>
      <c r="DU283" s="22">
        <f t="shared" si="399"/>
        <v>77300.736632327549</v>
      </c>
      <c r="DV283" s="32">
        <f t="shared" si="400"/>
        <v>3.2674345961845819E-2</v>
      </c>
      <c r="DW283" s="32">
        <f t="shared" si="401"/>
        <v>3.2625924969605813E-2</v>
      </c>
      <c r="DX283" s="42"/>
      <c r="DY283" s="22">
        <v>2383064.1667090002</v>
      </c>
      <c r="DZ283" s="22">
        <v>13760.1024</v>
      </c>
      <c r="EA283" s="22">
        <f t="shared" si="402"/>
        <v>2369304.064309</v>
      </c>
      <c r="EB283" s="26">
        <f t="shared" si="403"/>
        <v>564.32639999999992</v>
      </c>
      <c r="EC283" s="22">
        <v>3819.0643090000112</v>
      </c>
      <c r="ED283" s="22">
        <f t="shared" si="404"/>
        <v>77865.063032327686</v>
      </c>
      <c r="EE283" s="22">
        <f t="shared" si="405"/>
        <v>77300.736632327549</v>
      </c>
      <c r="EF283" s="32">
        <f t="shared" si="406"/>
        <v>3.2674345961845819E-2</v>
      </c>
      <c r="EG283" s="32">
        <f t="shared" si="407"/>
        <v>3.2625924969605813E-2</v>
      </c>
      <c r="EH283" s="42"/>
      <c r="EI283" s="45">
        <v>1698.3276766726722</v>
      </c>
    </row>
    <row r="284" spans="1:139" x14ac:dyDescent="0.3">
      <c r="A284" s="20">
        <v>8913791</v>
      </c>
      <c r="B284" s="20" t="s">
        <v>313</v>
      </c>
      <c r="C284" s="21">
        <v>406</v>
      </c>
      <c r="D284" s="22">
        <v>1761575.8810129105</v>
      </c>
      <c r="E284" s="22">
        <v>5836.8</v>
      </c>
      <c r="F284" s="22">
        <f t="shared" si="329"/>
        <v>1755739.0810129105</v>
      </c>
      <c r="G284" s="11"/>
      <c r="H284" s="34">
        <v>406</v>
      </c>
      <c r="I284" s="22">
        <v>1857904.4296066286</v>
      </c>
      <c r="J284" s="22">
        <v>5941.8624</v>
      </c>
      <c r="K284" s="22">
        <f t="shared" si="330"/>
        <v>1851962.5672066286</v>
      </c>
      <c r="L284" s="26">
        <f t="shared" si="331"/>
        <v>105.0623999999998</v>
      </c>
      <c r="M284" s="22">
        <v>0</v>
      </c>
      <c r="N284" s="22">
        <f t="shared" si="332"/>
        <v>96328.548593718093</v>
      </c>
      <c r="O284" s="22">
        <f t="shared" si="333"/>
        <v>96223.486193718156</v>
      </c>
      <c r="P284" s="32">
        <f t="shared" si="334"/>
        <v>5.1847956794049729E-2</v>
      </c>
      <c r="Q284" s="32">
        <f t="shared" si="335"/>
        <v>5.1957576193807718E-2</v>
      </c>
      <c r="R284" s="11"/>
      <c r="S284" s="22">
        <v>1857904.4296066286</v>
      </c>
      <c r="T284" s="22">
        <v>5941.8624</v>
      </c>
      <c r="U284" s="22">
        <f t="shared" si="336"/>
        <v>1851962.5672066286</v>
      </c>
      <c r="V284" s="26">
        <f t="shared" si="337"/>
        <v>105.0623999999998</v>
      </c>
      <c r="W284" s="22">
        <v>0</v>
      </c>
      <c r="X284" s="22">
        <f t="shared" si="338"/>
        <v>96328.548593718093</v>
      </c>
      <c r="Y284" s="22">
        <f t="shared" si="339"/>
        <v>96223.486193718156</v>
      </c>
      <c r="Z284" s="32">
        <f t="shared" si="340"/>
        <v>5.1847956794049729E-2</v>
      </c>
      <c r="AA284" s="32">
        <f t="shared" si="341"/>
        <v>5.1957576193807718E-2</v>
      </c>
      <c r="AB284" s="42"/>
      <c r="AC284" s="22">
        <v>1857904.4296066286</v>
      </c>
      <c r="AD284" s="22">
        <v>5941.8624</v>
      </c>
      <c r="AE284" s="22">
        <f t="shared" si="342"/>
        <v>1851962.5672066286</v>
      </c>
      <c r="AF284" s="26">
        <f t="shared" si="343"/>
        <v>105.0623999999998</v>
      </c>
      <c r="AG284" s="22">
        <v>0</v>
      </c>
      <c r="AH284" s="22">
        <f t="shared" si="344"/>
        <v>96328.548593718093</v>
      </c>
      <c r="AI284" s="22">
        <f t="shared" si="345"/>
        <v>96223.486193718156</v>
      </c>
      <c r="AJ284" s="32">
        <f t="shared" si="346"/>
        <v>5.1847956794049729E-2</v>
      </c>
      <c r="AK284" s="32">
        <f t="shared" si="347"/>
        <v>5.1957576193807718E-2</v>
      </c>
      <c r="AL284" s="11"/>
      <c r="AM284" s="22">
        <v>1857904.4296066286</v>
      </c>
      <c r="AN284" s="22">
        <v>5941.8624</v>
      </c>
      <c r="AO284" s="22">
        <f t="shared" si="348"/>
        <v>1851962.5672066286</v>
      </c>
      <c r="AP284" s="26">
        <f t="shared" si="349"/>
        <v>105.0623999999998</v>
      </c>
      <c r="AQ284" s="22">
        <v>0</v>
      </c>
      <c r="AR284" s="22">
        <f t="shared" si="350"/>
        <v>96328.548593718093</v>
      </c>
      <c r="AS284" s="22">
        <f t="shared" si="351"/>
        <v>96223.486193718156</v>
      </c>
      <c r="AT284" s="32">
        <f t="shared" si="352"/>
        <v>5.1847956794049729E-2</v>
      </c>
      <c r="AU284" s="32">
        <f t="shared" si="353"/>
        <v>5.1957576193807718E-2</v>
      </c>
      <c r="AV284" s="42"/>
      <c r="AW284" s="22">
        <v>1857904.4296066286</v>
      </c>
      <c r="AX284" s="22">
        <v>5941.8624</v>
      </c>
      <c r="AY284" s="22">
        <f t="shared" si="354"/>
        <v>1851962.5672066286</v>
      </c>
      <c r="AZ284" s="26">
        <f t="shared" si="355"/>
        <v>105.0623999999998</v>
      </c>
      <c r="BA284" s="22">
        <v>0</v>
      </c>
      <c r="BB284" s="22">
        <f t="shared" si="356"/>
        <v>96328.548593718093</v>
      </c>
      <c r="BC284" s="22">
        <f t="shared" si="357"/>
        <v>96223.486193718156</v>
      </c>
      <c r="BD284" s="32">
        <f t="shared" si="358"/>
        <v>5.1847956794049729E-2</v>
      </c>
      <c r="BE284" s="32">
        <f t="shared" si="359"/>
        <v>5.1957576193807718E-2</v>
      </c>
      <c r="BF284" s="11"/>
      <c r="BG284" s="22">
        <v>1857904.4296066286</v>
      </c>
      <c r="BH284" s="22">
        <v>5941.8624</v>
      </c>
      <c r="BI284" s="22">
        <f t="shared" si="360"/>
        <v>1851962.5672066286</v>
      </c>
      <c r="BJ284" s="26">
        <f t="shared" si="361"/>
        <v>105.0623999999998</v>
      </c>
      <c r="BK284" s="22">
        <v>0</v>
      </c>
      <c r="BL284" s="22">
        <f t="shared" si="362"/>
        <v>96328.548593718093</v>
      </c>
      <c r="BM284" s="22">
        <f t="shared" si="363"/>
        <v>96223.486193718156</v>
      </c>
      <c r="BN284" s="32">
        <f t="shared" si="364"/>
        <v>5.1847956794049729E-2</v>
      </c>
      <c r="BO284" s="32">
        <f t="shared" si="365"/>
        <v>5.1957576193807718E-2</v>
      </c>
      <c r="BP284" s="42"/>
      <c r="BQ284" s="22">
        <v>1849359.3028172913</v>
      </c>
      <c r="BR284" s="22">
        <v>5941.8624</v>
      </c>
      <c r="BS284" s="22">
        <f t="shared" si="366"/>
        <v>1843417.4404172914</v>
      </c>
      <c r="BT284" s="26">
        <f t="shared" si="367"/>
        <v>105.0623999999998</v>
      </c>
      <c r="BU284" s="22">
        <v>0</v>
      </c>
      <c r="BV284" s="22">
        <f t="shared" si="368"/>
        <v>87783.421804380836</v>
      </c>
      <c r="BW284" s="22">
        <f t="shared" si="369"/>
        <v>87678.359404380899</v>
      </c>
      <c r="BX284" s="32">
        <f t="shared" si="370"/>
        <v>4.746693715529083E-2</v>
      </c>
      <c r="BY284" s="32">
        <f t="shared" si="371"/>
        <v>4.7562943412607236E-2</v>
      </c>
      <c r="BZ284" s="42"/>
      <c r="CA284" s="22">
        <v>1855869.0232665709</v>
      </c>
      <c r="CB284" s="22">
        <v>5941.8624</v>
      </c>
      <c r="CC284" s="22">
        <f t="shared" si="372"/>
        <v>1849927.1608665709</v>
      </c>
      <c r="CD284" s="26">
        <f t="shared" si="373"/>
        <v>105.0623999999998</v>
      </c>
      <c r="CE284" s="22">
        <v>0</v>
      </c>
      <c r="CF284" s="22">
        <f t="shared" si="374"/>
        <v>94293.142253660364</v>
      </c>
      <c r="CG284" s="22">
        <f t="shared" si="375"/>
        <v>94188.079853660427</v>
      </c>
      <c r="CH284" s="32">
        <f t="shared" si="376"/>
        <v>5.0808080242479702E-2</v>
      </c>
      <c r="CI284" s="32">
        <f t="shared" si="377"/>
        <v>5.0914480227177927E-2</v>
      </c>
      <c r="CJ284" s="42"/>
      <c r="CK284" s="22">
        <v>1853833.6169265131</v>
      </c>
      <c r="CL284" s="22">
        <v>5941.8624</v>
      </c>
      <c r="CM284" s="22">
        <f t="shared" si="378"/>
        <v>1847891.7545265132</v>
      </c>
      <c r="CN284" s="26">
        <f t="shared" si="379"/>
        <v>105.0623999999998</v>
      </c>
      <c r="CO284" s="22">
        <v>0</v>
      </c>
      <c r="CP284" s="22">
        <f t="shared" si="380"/>
        <v>92257.735913602635</v>
      </c>
      <c r="CQ284" s="22">
        <f t="shared" si="381"/>
        <v>92152.673513602698</v>
      </c>
      <c r="CR284" s="32">
        <f t="shared" si="382"/>
        <v>4.9765920237522465E-2</v>
      </c>
      <c r="CS284" s="32">
        <f t="shared" si="383"/>
        <v>4.9869086372548402E-2</v>
      </c>
      <c r="CT284" s="42"/>
      <c r="CU284" s="22">
        <v>1857904.4296066286</v>
      </c>
      <c r="CV284" s="22">
        <v>5941.8624</v>
      </c>
      <c r="CW284" s="22">
        <f t="shared" si="384"/>
        <v>1851962.5672066286</v>
      </c>
      <c r="CX284" s="26">
        <f t="shared" si="385"/>
        <v>105.0623999999998</v>
      </c>
      <c r="CY284" s="22">
        <v>0</v>
      </c>
      <c r="CZ284" s="22">
        <f t="shared" si="386"/>
        <v>96328.548593718093</v>
      </c>
      <c r="DA284" s="22">
        <f t="shared" si="387"/>
        <v>96223.486193718156</v>
      </c>
      <c r="DB284" s="32">
        <f t="shared" si="388"/>
        <v>5.1847956794049729E-2</v>
      </c>
      <c r="DC284" s="32">
        <f t="shared" si="389"/>
        <v>5.1957576193807718E-2</v>
      </c>
      <c r="DD284" s="42"/>
      <c r="DE284" s="22">
        <v>1857904.4296066286</v>
      </c>
      <c r="DF284" s="22">
        <v>5941.8624</v>
      </c>
      <c r="DG284" s="22">
        <f t="shared" si="390"/>
        <v>1851962.5672066286</v>
      </c>
      <c r="DH284" s="26">
        <f t="shared" si="391"/>
        <v>105.0623999999998</v>
      </c>
      <c r="DI284" s="22">
        <v>0</v>
      </c>
      <c r="DJ284" s="22">
        <f t="shared" si="392"/>
        <v>96328.548593718093</v>
      </c>
      <c r="DK284" s="22">
        <f t="shared" si="393"/>
        <v>96223.486193718156</v>
      </c>
      <c r="DL284" s="32">
        <f t="shared" si="394"/>
        <v>5.1847956794049729E-2</v>
      </c>
      <c r="DM284" s="32">
        <f t="shared" si="395"/>
        <v>5.1957576193807718E-2</v>
      </c>
      <c r="DN284" s="42"/>
      <c r="DO284" s="22">
        <v>1857904.4296066286</v>
      </c>
      <c r="DP284" s="22">
        <v>5941.8624</v>
      </c>
      <c r="DQ284" s="22">
        <f t="shared" si="396"/>
        <v>1851962.5672066286</v>
      </c>
      <c r="DR284" s="26">
        <f t="shared" si="397"/>
        <v>105.0623999999998</v>
      </c>
      <c r="DS284" s="22">
        <v>0</v>
      </c>
      <c r="DT284" s="22">
        <f t="shared" si="398"/>
        <v>96328.548593718093</v>
      </c>
      <c r="DU284" s="22">
        <f t="shared" si="399"/>
        <v>96223.486193718156</v>
      </c>
      <c r="DV284" s="32">
        <f t="shared" si="400"/>
        <v>5.1847956794049729E-2</v>
      </c>
      <c r="DW284" s="32">
        <f t="shared" si="401"/>
        <v>5.1957576193807718E-2</v>
      </c>
      <c r="DX284" s="42"/>
      <c r="DY284" s="22">
        <v>1857904.4296066286</v>
      </c>
      <c r="DZ284" s="22">
        <v>5941.8624</v>
      </c>
      <c r="EA284" s="22">
        <f t="shared" si="402"/>
        <v>1851962.5672066286</v>
      </c>
      <c r="EB284" s="26">
        <f t="shared" si="403"/>
        <v>105.0623999999998</v>
      </c>
      <c r="EC284" s="22">
        <v>0</v>
      </c>
      <c r="ED284" s="22">
        <f t="shared" si="404"/>
        <v>96328.548593718093</v>
      </c>
      <c r="EE284" s="22">
        <f t="shared" si="405"/>
        <v>96223.486193718156</v>
      </c>
      <c r="EF284" s="32">
        <f t="shared" si="406"/>
        <v>5.1847956794049729E-2</v>
      </c>
      <c r="EG284" s="32">
        <f t="shared" si="407"/>
        <v>5.1957576193807718E-2</v>
      </c>
      <c r="EH284" s="42"/>
      <c r="EI284" s="45">
        <v>0</v>
      </c>
    </row>
    <row r="285" spans="1:139" x14ac:dyDescent="0.3">
      <c r="A285" s="20">
        <v>8913792</v>
      </c>
      <c r="B285" s="20" t="s">
        <v>108</v>
      </c>
      <c r="C285" s="21">
        <v>411</v>
      </c>
      <c r="D285" s="22">
        <v>1762161.7958078017</v>
      </c>
      <c r="E285" s="22">
        <v>3814.3999558079995</v>
      </c>
      <c r="F285" s="22">
        <f t="shared" si="329"/>
        <v>1758347.3958519937</v>
      </c>
      <c r="G285" s="11"/>
      <c r="H285" s="34">
        <v>411</v>
      </c>
      <c r="I285" s="22">
        <v>1858971.9302713021</v>
      </c>
      <c r="J285" s="22">
        <v>3883.0592000000001</v>
      </c>
      <c r="K285" s="22">
        <f t="shared" si="330"/>
        <v>1855088.8710713021</v>
      </c>
      <c r="L285" s="26">
        <f t="shared" si="331"/>
        <v>68.659244192000642</v>
      </c>
      <c r="M285" s="22">
        <v>0</v>
      </c>
      <c r="N285" s="22">
        <f t="shared" si="332"/>
        <v>96810.134463500464</v>
      </c>
      <c r="O285" s="22">
        <f t="shared" si="333"/>
        <v>96741.475219308399</v>
      </c>
      <c r="P285" s="32">
        <f t="shared" si="334"/>
        <v>5.207724381796975E-2</v>
      </c>
      <c r="Q285" s="32">
        <f t="shared" si="335"/>
        <v>5.214924024822639E-2</v>
      </c>
      <c r="R285" s="11"/>
      <c r="S285" s="22">
        <v>1858971.9302713021</v>
      </c>
      <c r="T285" s="22">
        <v>3883.0592000000001</v>
      </c>
      <c r="U285" s="22">
        <f t="shared" si="336"/>
        <v>1855088.8710713021</v>
      </c>
      <c r="V285" s="26">
        <f t="shared" si="337"/>
        <v>68.659244192000642</v>
      </c>
      <c r="W285" s="22">
        <v>0</v>
      </c>
      <c r="X285" s="22">
        <f t="shared" si="338"/>
        <v>96810.134463500464</v>
      </c>
      <c r="Y285" s="22">
        <f t="shared" si="339"/>
        <v>96741.475219308399</v>
      </c>
      <c r="Z285" s="32">
        <f t="shared" si="340"/>
        <v>5.207724381796975E-2</v>
      </c>
      <c r="AA285" s="32">
        <f t="shared" si="341"/>
        <v>5.214924024822639E-2</v>
      </c>
      <c r="AB285" s="42"/>
      <c r="AC285" s="22">
        <v>1858971.9302713021</v>
      </c>
      <c r="AD285" s="22">
        <v>3883.0592000000001</v>
      </c>
      <c r="AE285" s="22">
        <f t="shared" si="342"/>
        <v>1855088.8710713021</v>
      </c>
      <c r="AF285" s="26">
        <f t="shared" si="343"/>
        <v>68.659244192000642</v>
      </c>
      <c r="AG285" s="22">
        <v>0</v>
      </c>
      <c r="AH285" s="22">
        <f t="shared" si="344"/>
        <v>96810.134463500464</v>
      </c>
      <c r="AI285" s="22">
        <f t="shared" si="345"/>
        <v>96741.475219308399</v>
      </c>
      <c r="AJ285" s="32">
        <f t="shared" si="346"/>
        <v>5.207724381796975E-2</v>
      </c>
      <c r="AK285" s="32">
        <f t="shared" si="347"/>
        <v>5.214924024822639E-2</v>
      </c>
      <c r="AL285" s="11"/>
      <c r="AM285" s="22">
        <v>1858971.9302713021</v>
      </c>
      <c r="AN285" s="22">
        <v>3883.0592000000001</v>
      </c>
      <c r="AO285" s="22">
        <f t="shared" si="348"/>
        <v>1855088.8710713021</v>
      </c>
      <c r="AP285" s="26">
        <f t="shared" si="349"/>
        <v>68.659244192000642</v>
      </c>
      <c r="AQ285" s="22">
        <v>0</v>
      </c>
      <c r="AR285" s="22">
        <f t="shared" si="350"/>
        <v>96810.134463500464</v>
      </c>
      <c r="AS285" s="22">
        <f t="shared" si="351"/>
        <v>96741.475219308399</v>
      </c>
      <c r="AT285" s="32">
        <f t="shared" si="352"/>
        <v>5.207724381796975E-2</v>
      </c>
      <c r="AU285" s="32">
        <f t="shared" si="353"/>
        <v>5.214924024822639E-2</v>
      </c>
      <c r="AV285" s="42"/>
      <c r="AW285" s="22">
        <v>1858971.9302713021</v>
      </c>
      <c r="AX285" s="22">
        <v>3883.0592000000001</v>
      </c>
      <c r="AY285" s="22">
        <f t="shared" si="354"/>
        <v>1855088.8710713021</v>
      </c>
      <c r="AZ285" s="26">
        <f t="shared" si="355"/>
        <v>68.659244192000642</v>
      </c>
      <c r="BA285" s="22">
        <v>0</v>
      </c>
      <c r="BB285" s="22">
        <f t="shared" si="356"/>
        <v>96810.134463500464</v>
      </c>
      <c r="BC285" s="22">
        <f t="shared" si="357"/>
        <v>96741.475219308399</v>
      </c>
      <c r="BD285" s="32">
        <f t="shared" si="358"/>
        <v>5.207724381796975E-2</v>
      </c>
      <c r="BE285" s="32">
        <f t="shared" si="359"/>
        <v>5.214924024822639E-2</v>
      </c>
      <c r="BF285" s="11"/>
      <c r="BG285" s="22">
        <v>1858971.9302713021</v>
      </c>
      <c r="BH285" s="22">
        <v>3883.0592000000001</v>
      </c>
      <c r="BI285" s="22">
        <f t="shared" si="360"/>
        <v>1855088.8710713021</v>
      </c>
      <c r="BJ285" s="26">
        <f t="shared" si="361"/>
        <v>68.659244192000642</v>
      </c>
      <c r="BK285" s="22">
        <v>0</v>
      </c>
      <c r="BL285" s="22">
        <f t="shared" si="362"/>
        <v>96810.134463500464</v>
      </c>
      <c r="BM285" s="22">
        <f t="shared" si="363"/>
        <v>96741.475219308399</v>
      </c>
      <c r="BN285" s="32">
        <f t="shared" si="364"/>
        <v>5.207724381796975E-2</v>
      </c>
      <c r="BO285" s="32">
        <f t="shared" si="365"/>
        <v>5.214924024822639E-2</v>
      </c>
      <c r="BP285" s="42"/>
      <c r="BQ285" s="22">
        <v>1850773.6067346693</v>
      </c>
      <c r="BR285" s="22">
        <v>3883.0592000000001</v>
      </c>
      <c r="BS285" s="22">
        <f t="shared" si="366"/>
        <v>1846890.5475346693</v>
      </c>
      <c r="BT285" s="26">
        <f t="shared" si="367"/>
        <v>68.659244192000642</v>
      </c>
      <c r="BU285" s="22">
        <v>0</v>
      </c>
      <c r="BV285" s="22">
        <f t="shared" si="368"/>
        <v>88611.810926867649</v>
      </c>
      <c r="BW285" s="22">
        <f t="shared" si="369"/>
        <v>88543.151682675583</v>
      </c>
      <c r="BX285" s="32">
        <f t="shared" si="370"/>
        <v>4.7878255127706291E-2</v>
      </c>
      <c r="BY285" s="32">
        <f t="shared" si="371"/>
        <v>4.7941742839535256E-2</v>
      </c>
      <c r="BZ285" s="42"/>
      <c r="CA285" s="22">
        <v>1857037.7491508874</v>
      </c>
      <c r="CB285" s="22">
        <v>3883.0592000000001</v>
      </c>
      <c r="CC285" s="22">
        <f t="shared" si="372"/>
        <v>1853154.6899508873</v>
      </c>
      <c r="CD285" s="26">
        <f t="shared" si="373"/>
        <v>68.659244192000642</v>
      </c>
      <c r="CE285" s="22">
        <v>0</v>
      </c>
      <c r="CF285" s="22">
        <f t="shared" si="374"/>
        <v>94875.953343085712</v>
      </c>
      <c r="CG285" s="22">
        <f t="shared" si="375"/>
        <v>94807.294098893646</v>
      </c>
      <c r="CH285" s="32">
        <f t="shared" si="376"/>
        <v>5.1089943317774139E-2</v>
      </c>
      <c r="CI285" s="32">
        <f t="shared" si="377"/>
        <v>5.1159946124846298E-2</v>
      </c>
      <c r="CJ285" s="42"/>
      <c r="CK285" s="22">
        <v>1855103.5680304728</v>
      </c>
      <c r="CL285" s="22">
        <v>3883.0592000000001</v>
      </c>
      <c r="CM285" s="22">
        <f t="shared" si="378"/>
        <v>1851220.5088304728</v>
      </c>
      <c r="CN285" s="26">
        <f t="shared" si="379"/>
        <v>68.659244192000642</v>
      </c>
      <c r="CO285" s="22">
        <v>0</v>
      </c>
      <c r="CP285" s="22">
        <f t="shared" si="380"/>
        <v>92941.772222671192</v>
      </c>
      <c r="CQ285" s="22">
        <f t="shared" si="381"/>
        <v>92873.112978479126</v>
      </c>
      <c r="CR285" s="32">
        <f t="shared" si="382"/>
        <v>5.010058404520544E-2</v>
      </c>
      <c r="CS285" s="32">
        <f t="shared" si="383"/>
        <v>5.0168584744749098E-2</v>
      </c>
      <c r="CT285" s="42"/>
      <c r="CU285" s="22">
        <v>1858971.9302713021</v>
      </c>
      <c r="CV285" s="22">
        <v>3883.0592000000001</v>
      </c>
      <c r="CW285" s="22">
        <f t="shared" si="384"/>
        <v>1855088.8710713021</v>
      </c>
      <c r="CX285" s="26">
        <f t="shared" si="385"/>
        <v>68.659244192000642</v>
      </c>
      <c r="CY285" s="22">
        <v>0</v>
      </c>
      <c r="CZ285" s="22">
        <f t="shared" si="386"/>
        <v>96810.134463500464</v>
      </c>
      <c r="DA285" s="22">
        <f t="shared" si="387"/>
        <v>96741.475219308399</v>
      </c>
      <c r="DB285" s="32">
        <f t="shared" si="388"/>
        <v>5.207724381796975E-2</v>
      </c>
      <c r="DC285" s="32">
        <f t="shared" si="389"/>
        <v>5.214924024822639E-2</v>
      </c>
      <c r="DD285" s="42"/>
      <c r="DE285" s="22">
        <v>1858971.9302713021</v>
      </c>
      <c r="DF285" s="22">
        <v>3883.0592000000001</v>
      </c>
      <c r="DG285" s="22">
        <f t="shared" si="390"/>
        <v>1855088.8710713021</v>
      </c>
      <c r="DH285" s="26">
        <f t="shared" si="391"/>
        <v>68.659244192000642</v>
      </c>
      <c r="DI285" s="22">
        <v>0</v>
      </c>
      <c r="DJ285" s="22">
        <f t="shared" si="392"/>
        <v>96810.134463500464</v>
      </c>
      <c r="DK285" s="22">
        <f t="shared" si="393"/>
        <v>96741.475219308399</v>
      </c>
      <c r="DL285" s="32">
        <f t="shared" si="394"/>
        <v>5.207724381796975E-2</v>
      </c>
      <c r="DM285" s="32">
        <f t="shared" si="395"/>
        <v>5.214924024822639E-2</v>
      </c>
      <c r="DN285" s="42"/>
      <c r="DO285" s="22">
        <v>1858971.9302713021</v>
      </c>
      <c r="DP285" s="22">
        <v>3883.0592000000001</v>
      </c>
      <c r="DQ285" s="22">
        <f t="shared" si="396"/>
        <v>1855088.8710713021</v>
      </c>
      <c r="DR285" s="26">
        <f t="shared" si="397"/>
        <v>68.659244192000642</v>
      </c>
      <c r="DS285" s="22">
        <v>0</v>
      </c>
      <c r="DT285" s="22">
        <f t="shared" si="398"/>
        <v>96810.134463500464</v>
      </c>
      <c r="DU285" s="22">
        <f t="shared" si="399"/>
        <v>96741.475219308399</v>
      </c>
      <c r="DV285" s="32">
        <f t="shared" si="400"/>
        <v>5.207724381796975E-2</v>
      </c>
      <c r="DW285" s="32">
        <f t="shared" si="401"/>
        <v>5.214924024822639E-2</v>
      </c>
      <c r="DX285" s="42"/>
      <c r="DY285" s="22">
        <v>1858971.9302713021</v>
      </c>
      <c r="DZ285" s="22">
        <v>3883.0592000000001</v>
      </c>
      <c r="EA285" s="22">
        <f t="shared" si="402"/>
        <v>1855088.8710713021</v>
      </c>
      <c r="EB285" s="26">
        <f t="shared" si="403"/>
        <v>68.659244192000642</v>
      </c>
      <c r="EC285" s="22">
        <v>0</v>
      </c>
      <c r="ED285" s="22">
        <f t="shared" si="404"/>
        <v>96810.134463500464</v>
      </c>
      <c r="EE285" s="22">
        <f t="shared" si="405"/>
        <v>96741.475219308399</v>
      </c>
      <c r="EF285" s="32">
        <f t="shared" si="406"/>
        <v>5.207724381796975E-2</v>
      </c>
      <c r="EG285" s="32">
        <f t="shared" si="407"/>
        <v>5.214924024822639E-2</v>
      </c>
      <c r="EH285" s="42"/>
      <c r="EI285" s="45">
        <v>0</v>
      </c>
    </row>
    <row r="286" spans="1:139" x14ac:dyDescent="0.3">
      <c r="A286" s="20">
        <v>8914000</v>
      </c>
      <c r="B286" s="20" t="s">
        <v>75</v>
      </c>
      <c r="C286" s="21">
        <v>710.5</v>
      </c>
      <c r="D286" s="22">
        <v>3975365.5207454017</v>
      </c>
      <c r="E286" s="22">
        <v>15195.136</v>
      </c>
      <c r="F286" s="22">
        <f t="shared" si="329"/>
        <v>3960170.3847454018</v>
      </c>
      <c r="G286" s="11"/>
      <c r="H286" s="34">
        <v>710.5</v>
      </c>
      <c r="I286" s="22">
        <v>4200169.9931340255</v>
      </c>
      <c r="J286" s="22">
        <v>15844.966399999999</v>
      </c>
      <c r="K286" s="22">
        <f t="shared" si="330"/>
        <v>4184325.0267340257</v>
      </c>
      <c r="L286" s="26">
        <f t="shared" si="331"/>
        <v>649.83039999999892</v>
      </c>
      <c r="M286" s="22">
        <v>0</v>
      </c>
      <c r="N286" s="22">
        <f t="shared" si="332"/>
        <v>224804.47238862375</v>
      </c>
      <c r="O286" s="22">
        <f t="shared" si="333"/>
        <v>224154.64198862389</v>
      </c>
      <c r="P286" s="32">
        <f t="shared" si="334"/>
        <v>5.3522708070413649E-2</v>
      </c>
      <c r="Q286" s="32">
        <f t="shared" si="335"/>
        <v>5.3570083718755088E-2</v>
      </c>
      <c r="R286" s="11"/>
      <c r="S286" s="22">
        <v>4200169.9931340255</v>
      </c>
      <c r="T286" s="22">
        <v>15844.966399999999</v>
      </c>
      <c r="U286" s="22">
        <f t="shared" si="336"/>
        <v>4184325.0267340257</v>
      </c>
      <c r="V286" s="26">
        <f t="shared" si="337"/>
        <v>649.83039999999892</v>
      </c>
      <c r="W286" s="22">
        <v>0</v>
      </c>
      <c r="X286" s="22">
        <f t="shared" si="338"/>
        <v>224804.47238862375</v>
      </c>
      <c r="Y286" s="22">
        <f t="shared" si="339"/>
        <v>224154.64198862389</v>
      </c>
      <c r="Z286" s="32">
        <f t="shared" si="340"/>
        <v>5.3522708070413649E-2</v>
      </c>
      <c r="AA286" s="32">
        <f t="shared" si="341"/>
        <v>5.3570083718755088E-2</v>
      </c>
      <c r="AB286" s="42"/>
      <c r="AC286" s="22">
        <v>4200169.9931340255</v>
      </c>
      <c r="AD286" s="22">
        <v>15844.966399999999</v>
      </c>
      <c r="AE286" s="22">
        <f t="shared" si="342"/>
        <v>4184325.0267340257</v>
      </c>
      <c r="AF286" s="26">
        <f t="shared" si="343"/>
        <v>649.83039999999892</v>
      </c>
      <c r="AG286" s="22">
        <v>0</v>
      </c>
      <c r="AH286" s="22">
        <f t="shared" si="344"/>
        <v>224804.47238862375</v>
      </c>
      <c r="AI286" s="22">
        <f t="shared" si="345"/>
        <v>224154.64198862389</v>
      </c>
      <c r="AJ286" s="32">
        <f t="shared" si="346"/>
        <v>5.3522708070413649E-2</v>
      </c>
      <c r="AK286" s="32">
        <f t="shared" si="347"/>
        <v>5.3570083718755088E-2</v>
      </c>
      <c r="AL286" s="11"/>
      <c r="AM286" s="22">
        <v>4200169.9931340255</v>
      </c>
      <c r="AN286" s="22">
        <v>15844.966399999999</v>
      </c>
      <c r="AO286" s="22">
        <f t="shared" si="348"/>
        <v>4184325.0267340257</v>
      </c>
      <c r="AP286" s="26">
        <f t="shared" si="349"/>
        <v>649.83039999999892</v>
      </c>
      <c r="AQ286" s="22">
        <v>0</v>
      </c>
      <c r="AR286" s="22">
        <f t="shared" si="350"/>
        <v>224804.47238862375</v>
      </c>
      <c r="AS286" s="22">
        <f t="shared" si="351"/>
        <v>224154.64198862389</v>
      </c>
      <c r="AT286" s="32">
        <f t="shared" si="352"/>
        <v>5.3522708070413649E-2</v>
      </c>
      <c r="AU286" s="32">
        <f t="shared" si="353"/>
        <v>5.3570083718755088E-2</v>
      </c>
      <c r="AV286" s="42"/>
      <c r="AW286" s="22">
        <v>4200169.9931340255</v>
      </c>
      <c r="AX286" s="22">
        <v>15844.966399999999</v>
      </c>
      <c r="AY286" s="22">
        <f t="shared" si="354"/>
        <v>4184325.0267340257</v>
      </c>
      <c r="AZ286" s="26">
        <f t="shared" si="355"/>
        <v>649.83039999999892</v>
      </c>
      <c r="BA286" s="22">
        <v>0</v>
      </c>
      <c r="BB286" s="22">
        <f t="shared" si="356"/>
        <v>224804.47238862375</v>
      </c>
      <c r="BC286" s="22">
        <f t="shared" si="357"/>
        <v>224154.64198862389</v>
      </c>
      <c r="BD286" s="32">
        <f t="shared" si="358"/>
        <v>5.3522708070413649E-2</v>
      </c>
      <c r="BE286" s="32">
        <f t="shared" si="359"/>
        <v>5.3570083718755088E-2</v>
      </c>
      <c r="BF286" s="11"/>
      <c r="BG286" s="22">
        <v>4200169.9931340255</v>
      </c>
      <c r="BH286" s="22">
        <v>15844.966399999999</v>
      </c>
      <c r="BI286" s="22">
        <f t="shared" si="360"/>
        <v>4184325.0267340257</v>
      </c>
      <c r="BJ286" s="26">
        <f t="shared" si="361"/>
        <v>649.83039999999892</v>
      </c>
      <c r="BK286" s="22">
        <v>0</v>
      </c>
      <c r="BL286" s="22">
        <f t="shared" si="362"/>
        <v>224804.47238862375</v>
      </c>
      <c r="BM286" s="22">
        <f t="shared" si="363"/>
        <v>224154.64198862389</v>
      </c>
      <c r="BN286" s="32">
        <f t="shared" si="364"/>
        <v>5.3522708070413649E-2</v>
      </c>
      <c r="BO286" s="32">
        <f t="shared" si="365"/>
        <v>5.3570083718755088E-2</v>
      </c>
      <c r="BP286" s="42"/>
      <c r="BQ286" s="22">
        <v>4188184.3866886124</v>
      </c>
      <c r="BR286" s="22">
        <v>15844.966399999999</v>
      </c>
      <c r="BS286" s="22">
        <f t="shared" si="366"/>
        <v>4172339.4202886126</v>
      </c>
      <c r="BT286" s="26">
        <f t="shared" si="367"/>
        <v>649.83039999999892</v>
      </c>
      <c r="BU286" s="22">
        <v>0</v>
      </c>
      <c r="BV286" s="22">
        <f t="shared" si="368"/>
        <v>212818.86594321067</v>
      </c>
      <c r="BW286" s="22">
        <f t="shared" si="369"/>
        <v>212169.0355432108</v>
      </c>
      <c r="BX286" s="32">
        <f t="shared" si="370"/>
        <v>5.081411091154845E-2</v>
      </c>
      <c r="BY286" s="32">
        <f t="shared" si="371"/>
        <v>5.0851336425677102E-2</v>
      </c>
      <c r="BZ286" s="42"/>
      <c r="CA286" s="22">
        <v>4197690.6724326015</v>
      </c>
      <c r="CB286" s="22">
        <v>15844.966399999999</v>
      </c>
      <c r="CC286" s="22">
        <f t="shared" si="372"/>
        <v>4181845.7060326017</v>
      </c>
      <c r="CD286" s="26">
        <f t="shared" si="373"/>
        <v>649.83039999999892</v>
      </c>
      <c r="CE286" s="22">
        <v>0</v>
      </c>
      <c r="CF286" s="22">
        <f t="shared" si="374"/>
        <v>222325.15168719972</v>
      </c>
      <c r="CG286" s="22">
        <f t="shared" si="375"/>
        <v>221675.32128719985</v>
      </c>
      <c r="CH286" s="32">
        <f t="shared" si="376"/>
        <v>5.2963681470688306E-2</v>
      </c>
      <c r="CI286" s="32">
        <f t="shared" si="377"/>
        <v>5.3008967061462325E-2</v>
      </c>
      <c r="CJ286" s="42"/>
      <c r="CK286" s="22">
        <v>4195211.3517311765</v>
      </c>
      <c r="CL286" s="22">
        <v>15844.966399999999</v>
      </c>
      <c r="CM286" s="22">
        <f t="shared" si="378"/>
        <v>4179366.3853311767</v>
      </c>
      <c r="CN286" s="26">
        <f t="shared" si="379"/>
        <v>649.83039999999892</v>
      </c>
      <c r="CO286" s="22">
        <v>0</v>
      </c>
      <c r="CP286" s="22">
        <f t="shared" si="380"/>
        <v>219845.83098577475</v>
      </c>
      <c r="CQ286" s="22">
        <f t="shared" si="381"/>
        <v>219196.00058577489</v>
      </c>
      <c r="CR286" s="32">
        <f t="shared" si="382"/>
        <v>5.2403994114636011E-2</v>
      </c>
      <c r="CS286" s="32">
        <f t="shared" si="383"/>
        <v>5.2447184662994223E-2</v>
      </c>
      <c r="CT286" s="42"/>
      <c r="CU286" s="22">
        <v>4200169.9931340255</v>
      </c>
      <c r="CV286" s="22">
        <v>15844.966399999999</v>
      </c>
      <c r="CW286" s="22">
        <f t="shared" si="384"/>
        <v>4184325.0267340257</v>
      </c>
      <c r="CX286" s="26">
        <f t="shared" si="385"/>
        <v>649.83039999999892</v>
      </c>
      <c r="CY286" s="22">
        <v>0</v>
      </c>
      <c r="CZ286" s="22">
        <f t="shared" si="386"/>
        <v>224804.47238862375</v>
      </c>
      <c r="DA286" s="22">
        <f t="shared" si="387"/>
        <v>224154.64198862389</v>
      </c>
      <c r="DB286" s="32">
        <f t="shared" si="388"/>
        <v>5.3522708070413649E-2</v>
      </c>
      <c r="DC286" s="32">
        <f t="shared" si="389"/>
        <v>5.3570083718755088E-2</v>
      </c>
      <c r="DD286" s="42"/>
      <c r="DE286" s="22">
        <v>4200169.9931340255</v>
      </c>
      <c r="DF286" s="22">
        <v>15844.966399999999</v>
      </c>
      <c r="DG286" s="22">
        <f t="shared" si="390"/>
        <v>4184325.0267340257</v>
      </c>
      <c r="DH286" s="26">
        <f t="shared" si="391"/>
        <v>649.83039999999892</v>
      </c>
      <c r="DI286" s="22">
        <v>0</v>
      </c>
      <c r="DJ286" s="22">
        <f t="shared" si="392"/>
        <v>224804.47238862375</v>
      </c>
      <c r="DK286" s="22">
        <f t="shared" si="393"/>
        <v>224154.64198862389</v>
      </c>
      <c r="DL286" s="32">
        <f t="shared" si="394"/>
        <v>5.3522708070413649E-2</v>
      </c>
      <c r="DM286" s="32">
        <f t="shared" si="395"/>
        <v>5.3570083718755088E-2</v>
      </c>
      <c r="DN286" s="42"/>
      <c r="DO286" s="22">
        <v>4200169.9931340255</v>
      </c>
      <c r="DP286" s="22">
        <v>15844.966399999999</v>
      </c>
      <c r="DQ286" s="22">
        <f t="shared" si="396"/>
        <v>4184325.0267340257</v>
      </c>
      <c r="DR286" s="26">
        <f t="shared" si="397"/>
        <v>649.83039999999892</v>
      </c>
      <c r="DS286" s="22">
        <v>0</v>
      </c>
      <c r="DT286" s="22">
        <f t="shared" si="398"/>
        <v>224804.47238862375</v>
      </c>
      <c r="DU286" s="22">
        <f t="shared" si="399"/>
        <v>224154.64198862389</v>
      </c>
      <c r="DV286" s="32">
        <f t="shared" si="400"/>
        <v>5.3522708070413649E-2</v>
      </c>
      <c r="DW286" s="32">
        <f t="shared" si="401"/>
        <v>5.3570083718755088E-2</v>
      </c>
      <c r="DX286" s="42"/>
      <c r="DY286" s="22">
        <v>4200169.9931340255</v>
      </c>
      <c r="DZ286" s="22">
        <v>15844.966399999999</v>
      </c>
      <c r="EA286" s="22">
        <f t="shared" si="402"/>
        <v>4184325.0267340257</v>
      </c>
      <c r="EB286" s="26">
        <f t="shared" si="403"/>
        <v>649.83039999999892</v>
      </c>
      <c r="EC286" s="22">
        <v>0</v>
      </c>
      <c r="ED286" s="22">
        <f t="shared" si="404"/>
        <v>224804.47238862375</v>
      </c>
      <c r="EE286" s="22">
        <f t="shared" si="405"/>
        <v>224154.64198862389</v>
      </c>
      <c r="EF286" s="32">
        <f t="shared" si="406"/>
        <v>5.3522708070413649E-2</v>
      </c>
      <c r="EG286" s="32">
        <f t="shared" si="407"/>
        <v>5.3570083718755088E-2</v>
      </c>
      <c r="EH286" s="42"/>
      <c r="EI286" s="45">
        <v>0</v>
      </c>
    </row>
    <row r="287" spans="1:139" x14ac:dyDescent="0.3">
      <c r="A287" s="20">
        <v>8914001</v>
      </c>
      <c r="B287" s="20" t="s">
        <v>76</v>
      </c>
      <c r="C287" s="21">
        <v>955</v>
      </c>
      <c r="D287" s="22">
        <v>5796532.5688508842</v>
      </c>
      <c r="E287" s="22">
        <v>32956.145799999991</v>
      </c>
      <c r="F287" s="22">
        <f t="shared" si="329"/>
        <v>5763576.4230508842</v>
      </c>
      <c r="G287" s="11"/>
      <c r="H287" s="34">
        <v>955</v>
      </c>
      <c r="I287" s="22">
        <v>6128813.0548532084</v>
      </c>
      <c r="J287" s="22">
        <v>36856.649299999997</v>
      </c>
      <c r="K287" s="22">
        <f t="shared" si="330"/>
        <v>6091956.4055532087</v>
      </c>
      <c r="L287" s="26">
        <f t="shared" si="331"/>
        <v>3900.5035000000062</v>
      </c>
      <c r="M287" s="22">
        <v>0</v>
      </c>
      <c r="N287" s="22">
        <f t="shared" si="332"/>
        <v>332280.48600232415</v>
      </c>
      <c r="O287" s="22">
        <f t="shared" si="333"/>
        <v>328379.98250232451</v>
      </c>
      <c r="P287" s="32">
        <f t="shared" si="334"/>
        <v>5.421612358353825E-2</v>
      </c>
      <c r="Q287" s="32">
        <f t="shared" si="335"/>
        <v>5.3903862838379002E-2</v>
      </c>
      <c r="R287" s="11"/>
      <c r="S287" s="22">
        <v>6128813.0548532084</v>
      </c>
      <c r="T287" s="22">
        <v>36856.649299999997</v>
      </c>
      <c r="U287" s="22">
        <f t="shared" si="336"/>
        <v>6091956.4055532087</v>
      </c>
      <c r="V287" s="26">
        <f t="shared" si="337"/>
        <v>3900.5035000000062</v>
      </c>
      <c r="W287" s="22">
        <v>0</v>
      </c>
      <c r="X287" s="22">
        <f t="shared" si="338"/>
        <v>332280.48600232415</v>
      </c>
      <c r="Y287" s="22">
        <f t="shared" si="339"/>
        <v>328379.98250232451</v>
      </c>
      <c r="Z287" s="32">
        <f t="shared" si="340"/>
        <v>5.421612358353825E-2</v>
      </c>
      <c r="AA287" s="32">
        <f t="shared" si="341"/>
        <v>5.3903862838379002E-2</v>
      </c>
      <c r="AB287" s="42"/>
      <c r="AC287" s="22">
        <v>6128813.0548532084</v>
      </c>
      <c r="AD287" s="22">
        <v>36856.649299999997</v>
      </c>
      <c r="AE287" s="22">
        <f t="shared" si="342"/>
        <v>6091956.4055532087</v>
      </c>
      <c r="AF287" s="26">
        <f t="shared" si="343"/>
        <v>3900.5035000000062</v>
      </c>
      <c r="AG287" s="22">
        <v>0</v>
      </c>
      <c r="AH287" s="22">
        <f t="shared" si="344"/>
        <v>332280.48600232415</v>
      </c>
      <c r="AI287" s="22">
        <f t="shared" si="345"/>
        <v>328379.98250232451</v>
      </c>
      <c r="AJ287" s="32">
        <f t="shared" si="346"/>
        <v>5.421612358353825E-2</v>
      </c>
      <c r="AK287" s="32">
        <f t="shared" si="347"/>
        <v>5.3903862838379002E-2</v>
      </c>
      <c r="AL287" s="11"/>
      <c r="AM287" s="22">
        <v>6128813.0548532084</v>
      </c>
      <c r="AN287" s="22">
        <v>36856.649299999997</v>
      </c>
      <c r="AO287" s="22">
        <f t="shared" si="348"/>
        <v>6091956.4055532087</v>
      </c>
      <c r="AP287" s="26">
        <f t="shared" si="349"/>
        <v>3900.5035000000062</v>
      </c>
      <c r="AQ287" s="22">
        <v>0</v>
      </c>
      <c r="AR287" s="22">
        <f t="shared" si="350"/>
        <v>332280.48600232415</v>
      </c>
      <c r="AS287" s="22">
        <f t="shared" si="351"/>
        <v>328379.98250232451</v>
      </c>
      <c r="AT287" s="32">
        <f t="shared" si="352"/>
        <v>5.421612358353825E-2</v>
      </c>
      <c r="AU287" s="32">
        <f t="shared" si="353"/>
        <v>5.3903862838379002E-2</v>
      </c>
      <c r="AV287" s="42"/>
      <c r="AW287" s="22">
        <v>6128813.0548532084</v>
      </c>
      <c r="AX287" s="22">
        <v>36856.649299999997</v>
      </c>
      <c r="AY287" s="22">
        <f t="shared" si="354"/>
        <v>6091956.4055532087</v>
      </c>
      <c r="AZ287" s="26">
        <f t="shared" si="355"/>
        <v>3900.5035000000062</v>
      </c>
      <c r="BA287" s="22">
        <v>0</v>
      </c>
      <c r="BB287" s="22">
        <f t="shared" si="356"/>
        <v>332280.48600232415</v>
      </c>
      <c r="BC287" s="22">
        <f t="shared" si="357"/>
        <v>328379.98250232451</v>
      </c>
      <c r="BD287" s="32">
        <f t="shared" si="358"/>
        <v>5.421612358353825E-2</v>
      </c>
      <c r="BE287" s="32">
        <f t="shared" si="359"/>
        <v>5.3903862838379002E-2</v>
      </c>
      <c r="BF287" s="11"/>
      <c r="BG287" s="22">
        <v>6128813.0548532084</v>
      </c>
      <c r="BH287" s="22">
        <v>36856.649299999997</v>
      </c>
      <c r="BI287" s="22">
        <f t="shared" si="360"/>
        <v>6091956.4055532087</v>
      </c>
      <c r="BJ287" s="26">
        <f t="shared" si="361"/>
        <v>3900.5035000000062</v>
      </c>
      <c r="BK287" s="22">
        <v>0</v>
      </c>
      <c r="BL287" s="22">
        <f t="shared" si="362"/>
        <v>332280.48600232415</v>
      </c>
      <c r="BM287" s="22">
        <f t="shared" si="363"/>
        <v>328379.98250232451</v>
      </c>
      <c r="BN287" s="32">
        <f t="shared" si="364"/>
        <v>5.421612358353825E-2</v>
      </c>
      <c r="BO287" s="32">
        <f t="shared" si="365"/>
        <v>5.3903862838379002E-2</v>
      </c>
      <c r="BP287" s="42"/>
      <c r="BQ287" s="22">
        <v>6099770.3665610002</v>
      </c>
      <c r="BR287" s="22">
        <v>36856.649299999997</v>
      </c>
      <c r="BS287" s="22">
        <f t="shared" si="366"/>
        <v>6062913.7172610005</v>
      </c>
      <c r="BT287" s="26">
        <f t="shared" si="367"/>
        <v>3900.5035000000062</v>
      </c>
      <c r="BU287" s="22">
        <v>0</v>
      </c>
      <c r="BV287" s="22">
        <f t="shared" si="368"/>
        <v>303237.79771011602</v>
      </c>
      <c r="BW287" s="22">
        <f t="shared" si="369"/>
        <v>299337.29421011638</v>
      </c>
      <c r="BX287" s="32">
        <f t="shared" si="370"/>
        <v>4.9712985815411767E-2</v>
      </c>
      <c r="BY287" s="32">
        <f t="shared" si="371"/>
        <v>4.937185455202979E-2</v>
      </c>
      <c r="BZ287" s="42"/>
      <c r="CA287" s="22">
        <v>6124293.6487429542</v>
      </c>
      <c r="CB287" s="22">
        <v>36856.649299999997</v>
      </c>
      <c r="CC287" s="22">
        <f t="shared" si="372"/>
        <v>6087436.9994429545</v>
      </c>
      <c r="CD287" s="26">
        <f t="shared" si="373"/>
        <v>3900.5035000000062</v>
      </c>
      <c r="CE287" s="22">
        <v>0</v>
      </c>
      <c r="CF287" s="22">
        <f t="shared" si="374"/>
        <v>327761.07989207003</v>
      </c>
      <c r="CG287" s="22">
        <f t="shared" si="375"/>
        <v>323860.57639207039</v>
      </c>
      <c r="CH287" s="32">
        <f t="shared" si="376"/>
        <v>5.3518184902734842E-2</v>
      </c>
      <c r="CI287" s="32">
        <f t="shared" si="377"/>
        <v>5.3201466630653595E-2</v>
      </c>
      <c r="CJ287" s="42"/>
      <c r="CK287" s="22">
        <v>6119774.2426327001</v>
      </c>
      <c r="CL287" s="22">
        <v>36856.649299999997</v>
      </c>
      <c r="CM287" s="22">
        <f t="shared" si="378"/>
        <v>6082917.5933327004</v>
      </c>
      <c r="CN287" s="26">
        <f t="shared" si="379"/>
        <v>3900.5035000000062</v>
      </c>
      <c r="CO287" s="22">
        <v>0</v>
      </c>
      <c r="CP287" s="22">
        <f t="shared" si="380"/>
        <v>323241.67378181592</v>
      </c>
      <c r="CQ287" s="22">
        <f t="shared" si="381"/>
        <v>319341.17028181627</v>
      </c>
      <c r="CR287" s="32">
        <f t="shared" si="382"/>
        <v>5.2819215377258553E-2</v>
      </c>
      <c r="CS287" s="32">
        <f t="shared" si="383"/>
        <v>5.2498026708735351E-2</v>
      </c>
      <c r="CT287" s="42"/>
      <c r="CU287" s="22">
        <v>6128813.0548532084</v>
      </c>
      <c r="CV287" s="22">
        <v>36856.649299999997</v>
      </c>
      <c r="CW287" s="22">
        <f t="shared" si="384"/>
        <v>6091956.4055532087</v>
      </c>
      <c r="CX287" s="26">
        <f t="shared" si="385"/>
        <v>3900.5035000000062</v>
      </c>
      <c r="CY287" s="22">
        <v>0</v>
      </c>
      <c r="CZ287" s="22">
        <f t="shared" si="386"/>
        <v>332280.48600232415</v>
      </c>
      <c r="DA287" s="22">
        <f t="shared" si="387"/>
        <v>328379.98250232451</v>
      </c>
      <c r="DB287" s="32">
        <f t="shared" si="388"/>
        <v>5.421612358353825E-2</v>
      </c>
      <c r="DC287" s="32">
        <f t="shared" si="389"/>
        <v>5.3903862838379002E-2</v>
      </c>
      <c r="DD287" s="42"/>
      <c r="DE287" s="22">
        <v>6128813.0548532084</v>
      </c>
      <c r="DF287" s="22">
        <v>36856.649299999997</v>
      </c>
      <c r="DG287" s="22">
        <f t="shared" si="390"/>
        <v>6091956.4055532087</v>
      </c>
      <c r="DH287" s="26">
        <f t="shared" si="391"/>
        <v>3900.5035000000062</v>
      </c>
      <c r="DI287" s="22">
        <v>0</v>
      </c>
      <c r="DJ287" s="22">
        <f t="shared" si="392"/>
        <v>332280.48600232415</v>
      </c>
      <c r="DK287" s="22">
        <f t="shared" si="393"/>
        <v>328379.98250232451</v>
      </c>
      <c r="DL287" s="32">
        <f t="shared" si="394"/>
        <v>5.421612358353825E-2</v>
      </c>
      <c r="DM287" s="32">
        <f t="shared" si="395"/>
        <v>5.3903862838379002E-2</v>
      </c>
      <c r="DN287" s="42"/>
      <c r="DO287" s="22">
        <v>6128813.0548532084</v>
      </c>
      <c r="DP287" s="22">
        <v>36856.649299999997</v>
      </c>
      <c r="DQ287" s="22">
        <f t="shared" si="396"/>
        <v>6091956.4055532087</v>
      </c>
      <c r="DR287" s="26">
        <f t="shared" si="397"/>
        <v>3900.5035000000062</v>
      </c>
      <c r="DS287" s="22">
        <v>0</v>
      </c>
      <c r="DT287" s="22">
        <f t="shared" si="398"/>
        <v>332280.48600232415</v>
      </c>
      <c r="DU287" s="22">
        <f t="shared" si="399"/>
        <v>328379.98250232451</v>
      </c>
      <c r="DV287" s="32">
        <f t="shared" si="400"/>
        <v>5.421612358353825E-2</v>
      </c>
      <c r="DW287" s="32">
        <f t="shared" si="401"/>
        <v>5.3903862838379002E-2</v>
      </c>
      <c r="DX287" s="42"/>
      <c r="DY287" s="22">
        <v>6128813.0548532084</v>
      </c>
      <c r="DZ287" s="22">
        <v>36856.649299999997</v>
      </c>
      <c r="EA287" s="22">
        <f t="shared" si="402"/>
        <v>6091956.4055532087</v>
      </c>
      <c r="EB287" s="26">
        <f t="shared" si="403"/>
        <v>3900.5035000000062</v>
      </c>
      <c r="EC287" s="22">
        <v>0</v>
      </c>
      <c r="ED287" s="22">
        <f t="shared" si="404"/>
        <v>332280.48600232415</v>
      </c>
      <c r="EE287" s="22">
        <f t="shared" si="405"/>
        <v>328379.98250232451</v>
      </c>
      <c r="EF287" s="32">
        <f t="shared" si="406"/>
        <v>5.421612358353825E-2</v>
      </c>
      <c r="EG287" s="32">
        <f t="shared" si="407"/>
        <v>5.3903862838379002E-2</v>
      </c>
      <c r="EH287" s="42"/>
      <c r="EI287" s="45">
        <v>0</v>
      </c>
    </row>
    <row r="288" spans="1:139" x14ac:dyDescent="0.3">
      <c r="A288" s="20">
        <v>8914005</v>
      </c>
      <c r="B288" s="20" t="s">
        <v>100</v>
      </c>
      <c r="C288" s="21">
        <v>1102.1666666666667</v>
      </c>
      <c r="D288" s="22">
        <v>6258829.6678419178</v>
      </c>
      <c r="E288" s="22">
        <v>20562.059800000003</v>
      </c>
      <c r="F288" s="22">
        <f t="shared" si="329"/>
        <v>6238267.6080419179</v>
      </c>
      <c r="G288" s="11"/>
      <c r="H288" s="34">
        <v>1102.1666666666667</v>
      </c>
      <c r="I288" s="22">
        <v>6622835.5449653082</v>
      </c>
      <c r="J288" s="22">
        <v>22981.787700000001</v>
      </c>
      <c r="K288" s="22">
        <f t="shared" si="330"/>
        <v>6599853.7572653079</v>
      </c>
      <c r="L288" s="26">
        <f t="shared" si="331"/>
        <v>2419.727899999998</v>
      </c>
      <c r="M288" s="22">
        <v>0</v>
      </c>
      <c r="N288" s="22">
        <f t="shared" si="332"/>
        <v>364005.87712339032</v>
      </c>
      <c r="O288" s="22">
        <f t="shared" si="333"/>
        <v>361586.14922339004</v>
      </c>
      <c r="P288" s="32">
        <f t="shared" si="334"/>
        <v>5.4962240063488856E-2</v>
      </c>
      <c r="Q288" s="32">
        <f t="shared" si="335"/>
        <v>5.4786994155036489E-2</v>
      </c>
      <c r="R288" s="11"/>
      <c r="S288" s="22">
        <v>6622835.5449653082</v>
      </c>
      <c r="T288" s="22">
        <v>22981.787700000001</v>
      </c>
      <c r="U288" s="22">
        <f t="shared" si="336"/>
        <v>6599853.7572653079</v>
      </c>
      <c r="V288" s="26">
        <f t="shared" si="337"/>
        <v>2419.727899999998</v>
      </c>
      <c r="W288" s="22">
        <v>0</v>
      </c>
      <c r="X288" s="22">
        <f t="shared" si="338"/>
        <v>364005.87712339032</v>
      </c>
      <c r="Y288" s="22">
        <f t="shared" si="339"/>
        <v>361586.14922339004</v>
      </c>
      <c r="Z288" s="32">
        <f t="shared" si="340"/>
        <v>5.4962240063488856E-2</v>
      </c>
      <c r="AA288" s="32">
        <f t="shared" si="341"/>
        <v>5.4786994155036489E-2</v>
      </c>
      <c r="AB288" s="42"/>
      <c r="AC288" s="22">
        <v>6622835.5449653082</v>
      </c>
      <c r="AD288" s="22">
        <v>22981.787700000001</v>
      </c>
      <c r="AE288" s="22">
        <f t="shared" si="342"/>
        <v>6599853.7572653079</v>
      </c>
      <c r="AF288" s="26">
        <f t="shared" si="343"/>
        <v>2419.727899999998</v>
      </c>
      <c r="AG288" s="22">
        <v>0</v>
      </c>
      <c r="AH288" s="22">
        <f t="shared" si="344"/>
        <v>364005.87712339032</v>
      </c>
      <c r="AI288" s="22">
        <f t="shared" si="345"/>
        <v>361586.14922339004</v>
      </c>
      <c r="AJ288" s="32">
        <f t="shared" si="346"/>
        <v>5.4962240063488856E-2</v>
      </c>
      <c r="AK288" s="32">
        <f t="shared" si="347"/>
        <v>5.4786994155036489E-2</v>
      </c>
      <c r="AL288" s="11"/>
      <c r="AM288" s="22">
        <v>6622835.5449653082</v>
      </c>
      <c r="AN288" s="22">
        <v>22981.787700000001</v>
      </c>
      <c r="AO288" s="22">
        <f t="shared" si="348"/>
        <v>6599853.7572653079</v>
      </c>
      <c r="AP288" s="26">
        <f t="shared" si="349"/>
        <v>2419.727899999998</v>
      </c>
      <c r="AQ288" s="22">
        <v>0</v>
      </c>
      <c r="AR288" s="22">
        <f t="shared" si="350"/>
        <v>364005.87712339032</v>
      </c>
      <c r="AS288" s="22">
        <f t="shared" si="351"/>
        <v>361586.14922339004</v>
      </c>
      <c r="AT288" s="32">
        <f t="shared" si="352"/>
        <v>5.4962240063488856E-2</v>
      </c>
      <c r="AU288" s="32">
        <f t="shared" si="353"/>
        <v>5.4786994155036489E-2</v>
      </c>
      <c r="AV288" s="42"/>
      <c r="AW288" s="22">
        <v>6622835.5449653082</v>
      </c>
      <c r="AX288" s="22">
        <v>22981.787700000001</v>
      </c>
      <c r="AY288" s="22">
        <f t="shared" si="354"/>
        <v>6599853.7572653079</v>
      </c>
      <c r="AZ288" s="26">
        <f t="shared" si="355"/>
        <v>2419.727899999998</v>
      </c>
      <c r="BA288" s="22">
        <v>0</v>
      </c>
      <c r="BB288" s="22">
        <f t="shared" si="356"/>
        <v>364005.87712339032</v>
      </c>
      <c r="BC288" s="22">
        <f t="shared" si="357"/>
        <v>361586.14922339004</v>
      </c>
      <c r="BD288" s="32">
        <f t="shared" si="358"/>
        <v>5.4962240063488856E-2</v>
      </c>
      <c r="BE288" s="32">
        <f t="shared" si="359"/>
        <v>5.4786994155036489E-2</v>
      </c>
      <c r="BF288" s="11"/>
      <c r="BG288" s="22">
        <v>6622835.5449653082</v>
      </c>
      <c r="BH288" s="22">
        <v>22981.787700000001</v>
      </c>
      <c r="BI288" s="22">
        <f t="shared" si="360"/>
        <v>6599853.7572653079</v>
      </c>
      <c r="BJ288" s="26">
        <f t="shared" si="361"/>
        <v>2419.727899999998</v>
      </c>
      <c r="BK288" s="22">
        <v>0</v>
      </c>
      <c r="BL288" s="22">
        <f t="shared" si="362"/>
        <v>364005.87712339032</v>
      </c>
      <c r="BM288" s="22">
        <f t="shared" si="363"/>
        <v>361586.14922339004</v>
      </c>
      <c r="BN288" s="32">
        <f t="shared" si="364"/>
        <v>5.4962240063488856E-2</v>
      </c>
      <c r="BO288" s="32">
        <f t="shared" si="365"/>
        <v>5.4786994155036489E-2</v>
      </c>
      <c r="BP288" s="42"/>
      <c r="BQ288" s="22">
        <v>6599406.652397301</v>
      </c>
      <c r="BR288" s="22">
        <v>22981.787700000001</v>
      </c>
      <c r="BS288" s="22">
        <f t="shared" si="366"/>
        <v>6576424.8646973008</v>
      </c>
      <c r="BT288" s="26">
        <f t="shared" si="367"/>
        <v>2419.727899999998</v>
      </c>
      <c r="BU288" s="22">
        <v>0</v>
      </c>
      <c r="BV288" s="22">
        <f t="shared" si="368"/>
        <v>340576.98455538321</v>
      </c>
      <c r="BW288" s="22">
        <f t="shared" si="369"/>
        <v>338157.25665538292</v>
      </c>
      <c r="BX288" s="32">
        <f t="shared" si="370"/>
        <v>5.160721296537548E-2</v>
      </c>
      <c r="BY288" s="32">
        <f t="shared" si="371"/>
        <v>5.14196183507903E-2</v>
      </c>
      <c r="BZ288" s="42"/>
      <c r="CA288" s="22">
        <v>6618498.9135940578</v>
      </c>
      <c r="CB288" s="22">
        <v>22981.787700000001</v>
      </c>
      <c r="CC288" s="22">
        <f t="shared" si="372"/>
        <v>6595517.1258940576</v>
      </c>
      <c r="CD288" s="26">
        <f t="shared" si="373"/>
        <v>2419.727899999998</v>
      </c>
      <c r="CE288" s="22">
        <v>0</v>
      </c>
      <c r="CF288" s="22">
        <f t="shared" si="374"/>
        <v>359669.24575213995</v>
      </c>
      <c r="CG288" s="22">
        <f t="shared" si="375"/>
        <v>357249.51785213966</v>
      </c>
      <c r="CH288" s="32">
        <f t="shared" si="376"/>
        <v>5.434302406749629E-2</v>
      </c>
      <c r="CI288" s="32">
        <f t="shared" si="377"/>
        <v>5.4165505302014146E-2</v>
      </c>
      <c r="CJ288" s="42"/>
      <c r="CK288" s="22">
        <v>6614162.2822228074</v>
      </c>
      <c r="CL288" s="22">
        <v>22981.787700000001</v>
      </c>
      <c r="CM288" s="22">
        <f t="shared" si="378"/>
        <v>6591180.4945228072</v>
      </c>
      <c r="CN288" s="26">
        <f t="shared" si="379"/>
        <v>2419.727899999998</v>
      </c>
      <c r="CO288" s="22">
        <v>0</v>
      </c>
      <c r="CP288" s="22">
        <f t="shared" si="380"/>
        <v>355332.61438088957</v>
      </c>
      <c r="CQ288" s="22">
        <f t="shared" si="381"/>
        <v>352912.88648088928</v>
      </c>
      <c r="CR288" s="32">
        <f t="shared" si="382"/>
        <v>5.3722996083106947E-2</v>
      </c>
      <c r="CS288" s="32">
        <f t="shared" si="383"/>
        <v>5.3543198638567963E-2</v>
      </c>
      <c r="CT288" s="42"/>
      <c r="CU288" s="22">
        <v>6622835.5449653082</v>
      </c>
      <c r="CV288" s="22">
        <v>22981.787700000001</v>
      </c>
      <c r="CW288" s="22">
        <f t="shared" si="384"/>
        <v>6599853.7572653079</v>
      </c>
      <c r="CX288" s="26">
        <f t="shared" si="385"/>
        <v>2419.727899999998</v>
      </c>
      <c r="CY288" s="22">
        <v>0</v>
      </c>
      <c r="CZ288" s="22">
        <f t="shared" si="386"/>
        <v>364005.87712339032</v>
      </c>
      <c r="DA288" s="22">
        <f t="shared" si="387"/>
        <v>361586.14922339004</v>
      </c>
      <c r="DB288" s="32">
        <f t="shared" si="388"/>
        <v>5.4962240063488856E-2</v>
      </c>
      <c r="DC288" s="32">
        <f t="shared" si="389"/>
        <v>5.4786994155036489E-2</v>
      </c>
      <c r="DD288" s="42"/>
      <c r="DE288" s="22">
        <v>6622835.5449653082</v>
      </c>
      <c r="DF288" s="22">
        <v>22981.787700000001</v>
      </c>
      <c r="DG288" s="22">
        <f t="shared" si="390"/>
        <v>6599853.7572653079</v>
      </c>
      <c r="DH288" s="26">
        <f t="shared" si="391"/>
        <v>2419.727899999998</v>
      </c>
      <c r="DI288" s="22">
        <v>0</v>
      </c>
      <c r="DJ288" s="22">
        <f t="shared" si="392"/>
        <v>364005.87712339032</v>
      </c>
      <c r="DK288" s="22">
        <f t="shared" si="393"/>
        <v>361586.14922339004</v>
      </c>
      <c r="DL288" s="32">
        <f t="shared" si="394"/>
        <v>5.4962240063488856E-2</v>
      </c>
      <c r="DM288" s="32">
        <f t="shared" si="395"/>
        <v>5.4786994155036489E-2</v>
      </c>
      <c r="DN288" s="42"/>
      <c r="DO288" s="22">
        <v>6622835.5449653082</v>
      </c>
      <c r="DP288" s="22">
        <v>22981.787700000001</v>
      </c>
      <c r="DQ288" s="22">
        <f t="shared" si="396"/>
        <v>6599853.7572653079</v>
      </c>
      <c r="DR288" s="26">
        <f t="shared" si="397"/>
        <v>2419.727899999998</v>
      </c>
      <c r="DS288" s="22">
        <v>0</v>
      </c>
      <c r="DT288" s="22">
        <f t="shared" si="398"/>
        <v>364005.87712339032</v>
      </c>
      <c r="DU288" s="22">
        <f t="shared" si="399"/>
        <v>361586.14922339004</v>
      </c>
      <c r="DV288" s="32">
        <f t="shared" si="400"/>
        <v>5.4962240063488856E-2</v>
      </c>
      <c r="DW288" s="32">
        <f t="shared" si="401"/>
        <v>5.4786994155036489E-2</v>
      </c>
      <c r="DX288" s="42"/>
      <c r="DY288" s="22">
        <v>6622835.5449653082</v>
      </c>
      <c r="DZ288" s="22">
        <v>22981.787700000001</v>
      </c>
      <c r="EA288" s="22">
        <f t="shared" si="402"/>
        <v>6599853.7572653079</v>
      </c>
      <c r="EB288" s="26">
        <f t="shared" si="403"/>
        <v>2419.727899999998</v>
      </c>
      <c r="EC288" s="22">
        <v>0</v>
      </c>
      <c r="ED288" s="22">
        <f t="shared" si="404"/>
        <v>364005.87712339032</v>
      </c>
      <c r="EE288" s="22">
        <f t="shared" si="405"/>
        <v>361586.14922339004</v>
      </c>
      <c r="EF288" s="32">
        <f t="shared" si="406"/>
        <v>5.4962240063488856E-2</v>
      </c>
      <c r="EG288" s="32">
        <f t="shared" si="407"/>
        <v>5.4786994155036489E-2</v>
      </c>
      <c r="EH288" s="42"/>
      <c r="EI288" s="45">
        <v>0</v>
      </c>
    </row>
    <row r="289" spans="1:139" x14ac:dyDescent="0.3">
      <c r="A289" s="20">
        <v>8914008</v>
      </c>
      <c r="B289" s="20" t="s">
        <v>111</v>
      </c>
      <c r="C289" s="21">
        <v>430</v>
      </c>
      <c r="D289" s="22">
        <v>2903429.8415935398</v>
      </c>
      <c r="E289" s="22">
        <v>16144.768</v>
      </c>
      <c r="F289" s="22">
        <f t="shared" si="329"/>
        <v>2887285.0735935397</v>
      </c>
      <c r="G289" s="11"/>
      <c r="H289" s="34">
        <v>430</v>
      </c>
      <c r="I289" s="22">
        <v>3075996.807152404</v>
      </c>
      <c r="J289" s="22">
        <v>16809.216</v>
      </c>
      <c r="K289" s="22">
        <f t="shared" si="330"/>
        <v>3059187.591152404</v>
      </c>
      <c r="L289" s="26">
        <f t="shared" si="331"/>
        <v>664.44800000000032</v>
      </c>
      <c r="M289" s="22">
        <v>0</v>
      </c>
      <c r="N289" s="22">
        <f t="shared" si="332"/>
        <v>172566.96555886418</v>
      </c>
      <c r="O289" s="22">
        <f t="shared" si="333"/>
        <v>171902.51755886432</v>
      </c>
      <c r="P289" s="32">
        <f t="shared" si="334"/>
        <v>5.6101152367130577E-2</v>
      </c>
      <c r="Q289" s="32">
        <f t="shared" si="335"/>
        <v>5.6192211963735181E-2</v>
      </c>
      <c r="R289" s="11"/>
      <c r="S289" s="22">
        <v>3075996.807152404</v>
      </c>
      <c r="T289" s="22">
        <v>16809.216</v>
      </c>
      <c r="U289" s="22">
        <f t="shared" si="336"/>
        <v>3059187.591152404</v>
      </c>
      <c r="V289" s="26">
        <f t="shared" si="337"/>
        <v>664.44800000000032</v>
      </c>
      <c r="W289" s="22">
        <v>0</v>
      </c>
      <c r="X289" s="22">
        <f t="shared" si="338"/>
        <v>172566.96555886418</v>
      </c>
      <c r="Y289" s="22">
        <f t="shared" si="339"/>
        <v>171902.51755886432</v>
      </c>
      <c r="Z289" s="32">
        <f t="shared" si="340"/>
        <v>5.6101152367130577E-2</v>
      </c>
      <c r="AA289" s="32">
        <f t="shared" si="341"/>
        <v>5.6192211963735181E-2</v>
      </c>
      <c r="AB289" s="42"/>
      <c r="AC289" s="22">
        <v>3075996.807152404</v>
      </c>
      <c r="AD289" s="22">
        <v>16809.216</v>
      </c>
      <c r="AE289" s="22">
        <f t="shared" si="342"/>
        <v>3059187.591152404</v>
      </c>
      <c r="AF289" s="26">
        <f t="shared" si="343"/>
        <v>664.44800000000032</v>
      </c>
      <c r="AG289" s="22">
        <v>0</v>
      </c>
      <c r="AH289" s="22">
        <f t="shared" si="344"/>
        <v>172566.96555886418</v>
      </c>
      <c r="AI289" s="22">
        <f t="shared" si="345"/>
        <v>171902.51755886432</v>
      </c>
      <c r="AJ289" s="32">
        <f t="shared" si="346"/>
        <v>5.6101152367130577E-2</v>
      </c>
      <c r="AK289" s="32">
        <f t="shared" si="347"/>
        <v>5.6192211963735181E-2</v>
      </c>
      <c r="AL289" s="11"/>
      <c r="AM289" s="22">
        <v>3075996.807152404</v>
      </c>
      <c r="AN289" s="22">
        <v>16809.216</v>
      </c>
      <c r="AO289" s="22">
        <f t="shared" si="348"/>
        <v>3059187.591152404</v>
      </c>
      <c r="AP289" s="26">
        <f t="shared" si="349"/>
        <v>664.44800000000032</v>
      </c>
      <c r="AQ289" s="22">
        <v>0</v>
      </c>
      <c r="AR289" s="22">
        <f t="shared" si="350"/>
        <v>172566.96555886418</v>
      </c>
      <c r="AS289" s="22">
        <f t="shared" si="351"/>
        <v>171902.51755886432</v>
      </c>
      <c r="AT289" s="32">
        <f t="shared" si="352"/>
        <v>5.6101152367130577E-2</v>
      </c>
      <c r="AU289" s="32">
        <f t="shared" si="353"/>
        <v>5.6192211963735181E-2</v>
      </c>
      <c r="AV289" s="42"/>
      <c r="AW289" s="22">
        <v>3075996.807152404</v>
      </c>
      <c r="AX289" s="22">
        <v>16809.216</v>
      </c>
      <c r="AY289" s="22">
        <f t="shared" si="354"/>
        <v>3059187.591152404</v>
      </c>
      <c r="AZ289" s="26">
        <f t="shared" si="355"/>
        <v>664.44800000000032</v>
      </c>
      <c r="BA289" s="22">
        <v>0</v>
      </c>
      <c r="BB289" s="22">
        <f t="shared" si="356"/>
        <v>172566.96555886418</v>
      </c>
      <c r="BC289" s="22">
        <f t="shared" si="357"/>
        <v>171902.51755886432</v>
      </c>
      <c r="BD289" s="32">
        <f t="shared" si="358"/>
        <v>5.6101152367130577E-2</v>
      </c>
      <c r="BE289" s="32">
        <f t="shared" si="359"/>
        <v>5.6192211963735181E-2</v>
      </c>
      <c r="BF289" s="11"/>
      <c r="BG289" s="22">
        <v>3075996.807152404</v>
      </c>
      <c r="BH289" s="22">
        <v>16809.216</v>
      </c>
      <c r="BI289" s="22">
        <f t="shared" si="360"/>
        <v>3059187.591152404</v>
      </c>
      <c r="BJ289" s="26">
        <f t="shared" si="361"/>
        <v>664.44800000000032</v>
      </c>
      <c r="BK289" s="22">
        <v>0</v>
      </c>
      <c r="BL289" s="22">
        <f t="shared" si="362"/>
        <v>172566.96555886418</v>
      </c>
      <c r="BM289" s="22">
        <f t="shared" si="363"/>
        <v>171902.51755886432</v>
      </c>
      <c r="BN289" s="32">
        <f t="shared" si="364"/>
        <v>5.6101152367130577E-2</v>
      </c>
      <c r="BO289" s="32">
        <f t="shared" si="365"/>
        <v>5.6192211963735181E-2</v>
      </c>
      <c r="BP289" s="42"/>
      <c r="BQ289" s="22">
        <v>3056624.7407148546</v>
      </c>
      <c r="BR289" s="22">
        <v>16809.216</v>
      </c>
      <c r="BS289" s="22">
        <f t="shared" si="366"/>
        <v>3039815.5247148545</v>
      </c>
      <c r="BT289" s="26">
        <f t="shared" si="367"/>
        <v>664.44800000000032</v>
      </c>
      <c r="BU289" s="22">
        <v>0</v>
      </c>
      <c r="BV289" s="22">
        <f t="shared" si="368"/>
        <v>153194.89912131475</v>
      </c>
      <c r="BW289" s="22">
        <f t="shared" si="369"/>
        <v>152530.45112131489</v>
      </c>
      <c r="BX289" s="32">
        <f t="shared" si="370"/>
        <v>5.0118975051378724E-2</v>
      </c>
      <c r="BY289" s="32">
        <f t="shared" si="371"/>
        <v>5.0177535406732546E-2</v>
      </c>
      <c r="BZ289" s="42"/>
      <c r="CA289" s="22">
        <v>3073381.9926297185</v>
      </c>
      <c r="CB289" s="22">
        <v>16809.216</v>
      </c>
      <c r="CC289" s="22">
        <f t="shared" si="372"/>
        <v>3056572.7766297185</v>
      </c>
      <c r="CD289" s="26">
        <f t="shared" si="373"/>
        <v>664.44800000000032</v>
      </c>
      <c r="CE289" s="22">
        <v>0</v>
      </c>
      <c r="CF289" s="22">
        <f t="shared" si="374"/>
        <v>169952.15103617869</v>
      </c>
      <c r="CG289" s="22">
        <f t="shared" si="375"/>
        <v>169287.70303617883</v>
      </c>
      <c r="CH289" s="32">
        <f t="shared" si="376"/>
        <v>5.5298089024970271E-2</v>
      </c>
      <c r="CI289" s="32">
        <f t="shared" si="377"/>
        <v>5.5384810180388128E-2</v>
      </c>
      <c r="CJ289" s="42"/>
      <c r="CK289" s="22">
        <v>3070767.1781070339</v>
      </c>
      <c r="CL289" s="22">
        <v>16809.216</v>
      </c>
      <c r="CM289" s="22">
        <f t="shared" si="378"/>
        <v>3053957.9621070339</v>
      </c>
      <c r="CN289" s="26">
        <f t="shared" si="379"/>
        <v>664.44800000000032</v>
      </c>
      <c r="CO289" s="22">
        <v>0</v>
      </c>
      <c r="CP289" s="22">
        <f t="shared" si="380"/>
        <v>167337.33651349414</v>
      </c>
      <c r="CQ289" s="22">
        <f t="shared" si="381"/>
        <v>166672.88851349428</v>
      </c>
      <c r="CR289" s="32">
        <f t="shared" si="382"/>
        <v>5.4493658036506951E-2</v>
      </c>
      <c r="CS289" s="32">
        <f t="shared" si="383"/>
        <v>5.4576025793917855E-2</v>
      </c>
      <c r="CT289" s="42"/>
      <c r="CU289" s="22">
        <v>3075996.807152404</v>
      </c>
      <c r="CV289" s="22">
        <v>16809.216</v>
      </c>
      <c r="CW289" s="22">
        <f t="shared" si="384"/>
        <v>3059187.591152404</v>
      </c>
      <c r="CX289" s="26">
        <f t="shared" si="385"/>
        <v>664.44800000000032</v>
      </c>
      <c r="CY289" s="22">
        <v>0</v>
      </c>
      <c r="CZ289" s="22">
        <f t="shared" si="386"/>
        <v>172566.96555886418</v>
      </c>
      <c r="DA289" s="22">
        <f t="shared" si="387"/>
        <v>171902.51755886432</v>
      </c>
      <c r="DB289" s="32">
        <f t="shared" si="388"/>
        <v>5.6101152367130577E-2</v>
      </c>
      <c r="DC289" s="32">
        <f t="shared" si="389"/>
        <v>5.6192211963735181E-2</v>
      </c>
      <c r="DD289" s="42"/>
      <c r="DE289" s="22">
        <v>3075996.807152404</v>
      </c>
      <c r="DF289" s="22">
        <v>16809.216</v>
      </c>
      <c r="DG289" s="22">
        <f t="shared" si="390"/>
        <v>3059187.591152404</v>
      </c>
      <c r="DH289" s="26">
        <f t="shared" si="391"/>
        <v>664.44800000000032</v>
      </c>
      <c r="DI289" s="22">
        <v>0</v>
      </c>
      <c r="DJ289" s="22">
        <f t="shared" si="392"/>
        <v>172566.96555886418</v>
      </c>
      <c r="DK289" s="22">
        <f t="shared" si="393"/>
        <v>171902.51755886432</v>
      </c>
      <c r="DL289" s="32">
        <f t="shared" si="394"/>
        <v>5.6101152367130577E-2</v>
      </c>
      <c r="DM289" s="32">
        <f t="shared" si="395"/>
        <v>5.6192211963735181E-2</v>
      </c>
      <c r="DN289" s="42"/>
      <c r="DO289" s="22">
        <v>3075996.807152404</v>
      </c>
      <c r="DP289" s="22">
        <v>16809.216</v>
      </c>
      <c r="DQ289" s="22">
        <f t="shared" si="396"/>
        <v>3059187.591152404</v>
      </c>
      <c r="DR289" s="26">
        <f t="shared" si="397"/>
        <v>664.44800000000032</v>
      </c>
      <c r="DS289" s="22">
        <v>0</v>
      </c>
      <c r="DT289" s="22">
        <f t="shared" si="398"/>
        <v>172566.96555886418</v>
      </c>
      <c r="DU289" s="22">
        <f t="shared" si="399"/>
        <v>171902.51755886432</v>
      </c>
      <c r="DV289" s="32">
        <f t="shared" si="400"/>
        <v>5.6101152367130577E-2</v>
      </c>
      <c r="DW289" s="32">
        <f t="shared" si="401"/>
        <v>5.6192211963735181E-2</v>
      </c>
      <c r="DX289" s="42"/>
      <c r="DY289" s="22">
        <v>3075996.807152404</v>
      </c>
      <c r="DZ289" s="22">
        <v>16809.216</v>
      </c>
      <c r="EA289" s="22">
        <f t="shared" si="402"/>
        <v>3059187.591152404</v>
      </c>
      <c r="EB289" s="26">
        <f t="shared" si="403"/>
        <v>664.44800000000032</v>
      </c>
      <c r="EC289" s="22">
        <v>0</v>
      </c>
      <c r="ED289" s="22">
        <f t="shared" si="404"/>
        <v>172566.96555886418</v>
      </c>
      <c r="EE289" s="22">
        <f t="shared" si="405"/>
        <v>171902.51755886432</v>
      </c>
      <c r="EF289" s="32">
        <f t="shared" si="406"/>
        <v>5.6101152367130577E-2</v>
      </c>
      <c r="EG289" s="32">
        <f t="shared" si="407"/>
        <v>5.6192211963735181E-2</v>
      </c>
      <c r="EH289" s="42"/>
      <c r="EI289" s="45">
        <v>0</v>
      </c>
    </row>
    <row r="290" spans="1:139" x14ac:dyDescent="0.3">
      <c r="A290" s="20">
        <v>8914009</v>
      </c>
      <c r="B290" s="20" t="s">
        <v>97</v>
      </c>
      <c r="C290" s="21">
        <v>2039</v>
      </c>
      <c r="D290" s="22">
        <v>11955394.490711089</v>
      </c>
      <c r="E290" s="22">
        <v>77975.039999999994</v>
      </c>
      <c r="F290" s="22">
        <f t="shared" si="329"/>
        <v>11877419.45071109</v>
      </c>
      <c r="G290" s="11"/>
      <c r="H290" s="34">
        <v>2039</v>
      </c>
      <c r="I290" s="22">
        <v>12639426.766252691</v>
      </c>
      <c r="J290" s="22">
        <v>81309.695999999996</v>
      </c>
      <c r="K290" s="22">
        <f t="shared" si="330"/>
        <v>12558117.07025269</v>
      </c>
      <c r="L290" s="26">
        <f t="shared" si="331"/>
        <v>3334.6560000000027</v>
      </c>
      <c r="M290" s="22">
        <v>0</v>
      </c>
      <c r="N290" s="22">
        <f t="shared" si="332"/>
        <v>684032.2755416017</v>
      </c>
      <c r="O290" s="22">
        <f t="shared" si="333"/>
        <v>680697.61954160035</v>
      </c>
      <c r="P290" s="32">
        <f t="shared" si="334"/>
        <v>5.4118931830672103E-2</v>
      </c>
      <c r="Q290" s="32">
        <f t="shared" si="335"/>
        <v>5.4203796296342664E-2</v>
      </c>
      <c r="R290" s="11"/>
      <c r="S290" s="22">
        <v>12639426.766252691</v>
      </c>
      <c r="T290" s="22">
        <v>81309.695999999996</v>
      </c>
      <c r="U290" s="22">
        <f t="shared" si="336"/>
        <v>12558117.07025269</v>
      </c>
      <c r="V290" s="26">
        <f t="shared" si="337"/>
        <v>3334.6560000000027</v>
      </c>
      <c r="W290" s="22">
        <v>0</v>
      </c>
      <c r="X290" s="22">
        <f t="shared" si="338"/>
        <v>684032.2755416017</v>
      </c>
      <c r="Y290" s="22">
        <f t="shared" si="339"/>
        <v>680697.61954160035</v>
      </c>
      <c r="Z290" s="32">
        <f t="shared" si="340"/>
        <v>5.4118931830672103E-2</v>
      </c>
      <c r="AA290" s="32">
        <f t="shared" si="341"/>
        <v>5.4203796296342664E-2</v>
      </c>
      <c r="AB290" s="42"/>
      <c r="AC290" s="22">
        <v>12639426.766252691</v>
      </c>
      <c r="AD290" s="22">
        <v>81309.695999999996</v>
      </c>
      <c r="AE290" s="22">
        <f t="shared" si="342"/>
        <v>12558117.07025269</v>
      </c>
      <c r="AF290" s="26">
        <f t="shared" si="343"/>
        <v>3334.6560000000027</v>
      </c>
      <c r="AG290" s="22">
        <v>0</v>
      </c>
      <c r="AH290" s="22">
        <f t="shared" si="344"/>
        <v>684032.2755416017</v>
      </c>
      <c r="AI290" s="22">
        <f t="shared" si="345"/>
        <v>680697.61954160035</v>
      </c>
      <c r="AJ290" s="32">
        <f t="shared" si="346"/>
        <v>5.4118931830672103E-2</v>
      </c>
      <c r="AK290" s="32">
        <f t="shared" si="347"/>
        <v>5.4203796296342664E-2</v>
      </c>
      <c r="AL290" s="11"/>
      <c r="AM290" s="22">
        <v>12639426.766252691</v>
      </c>
      <c r="AN290" s="22">
        <v>81309.695999999996</v>
      </c>
      <c r="AO290" s="22">
        <f t="shared" si="348"/>
        <v>12558117.07025269</v>
      </c>
      <c r="AP290" s="26">
        <f t="shared" si="349"/>
        <v>3334.6560000000027</v>
      </c>
      <c r="AQ290" s="22">
        <v>0</v>
      </c>
      <c r="AR290" s="22">
        <f t="shared" si="350"/>
        <v>684032.2755416017</v>
      </c>
      <c r="AS290" s="22">
        <f t="shared" si="351"/>
        <v>680697.61954160035</v>
      </c>
      <c r="AT290" s="32">
        <f t="shared" si="352"/>
        <v>5.4118931830672103E-2</v>
      </c>
      <c r="AU290" s="32">
        <f t="shared" si="353"/>
        <v>5.4203796296342664E-2</v>
      </c>
      <c r="AV290" s="42"/>
      <c r="AW290" s="22">
        <v>12639426.766252691</v>
      </c>
      <c r="AX290" s="22">
        <v>81309.695999999996</v>
      </c>
      <c r="AY290" s="22">
        <f t="shared" si="354"/>
        <v>12558117.07025269</v>
      </c>
      <c r="AZ290" s="26">
        <f t="shared" si="355"/>
        <v>3334.6560000000027</v>
      </c>
      <c r="BA290" s="22">
        <v>0</v>
      </c>
      <c r="BB290" s="22">
        <f t="shared" si="356"/>
        <v>684032.2755416017</v>
      </c>
      <c r="BC290" s="22">
        <f t="shared" si="357"/>
        <v>680697.61954160035</v>
      </c>
      <c r="BD290" s="32">
        <f t="shared" si="358"/>
        <v>5.4118931830672103E-2</v>
      </c>
      <c r="BE290" s="32">
        <f t="shared" si="359"/>
        <v>5.4203796296342664E-2</v>
      </c>
      <c r="BF290" s="11"/>
      <c r="BG290" s="22">
        <v>12639426.766252691</v>
      </c>
      <c r="BH290" s="22">
        <v>81309.695999999996</v>
      </c>
      <c r="BI290" s="22">
        <f t="shared" si="360"/>
        <v>12558117.07025269</v>
      </c>
      <c r="BJ290" s="26">
        <f t="shared" si="361"/>
        <v>3334.6560000000027</v>
      </c>
      <c r="BK290" s="22">
        <v>0</v>
      </c>
      <c r="BL290" s="22">
        <f t="shared" si="362"/>
        <v>684032.2755416017</v>
      </c>
      <c r="BM290" s="22">
        <f t="shared" si="363"/>
        <v>680697.61954160035</v>
      </c>
      <c r="BN290" s="32">
        <f t="shared" si="364"/>
        <v>5.4118931830672103E-2</v>
      </c>
      <c r="BO290" s="32">
        <f t="shared" si="365"/>
        <v>5.4203796296342664E-2</v>
      </c>
      <c r="BP290" s="42"/>
      <c r="BQ290" s="22">
        <v>12585531.30525442</v>
      </c>
      <c r="BR290" s="22">
        <v>81309.695999999996</v>
      </c>
      <c r="BS290" s="22">
        <f t="shared" si="366"/>
        <v>12504221.60925442</v>
      </c>
      <c r="BT290" s="26">
        <f t="shared" si="367"/>
        <v>3334.6560000000027</v>
      </c>
      <c r="BU290" s="22">
        <v>0</v>
      </c>
      <c r="BV290" s="22">
        <f t="shared" si="368"/>
        <v>630136.81454333104</v>
      </c>
      <c r="BW290" s="22">
        <f t="shared" si="369"/>
        <v>626802.15854332969</v>
      </c>
      <c r="BX290" s="32">
        <f t="shared" si="370"/>
        <v>5.0068352241931249E-2</v>
      </c>
      <c r="BY290" s="32">
        <f t="shared" si="371"/>
        <v>5.0127243272738473E-2</v>
      </c>
      <c r="BZ290" s="42"/>
      <c r="CA290" s="22">
        <v>12630244.842821581</v>
      </c>
      <c r="CB290" s="22">
        <v>81309.695999999996</v>
      </c>
      <c r="CC290" s="22">
        <f t="shared" si="372"/>
        <v>12548935.146821581</v>
      </c>
      <c r="CD290" s="26">
        <f t="shared" si="373"/>
        <v>3334.6560000000027</v>
      </c>
      <c r="CE290" s="22">
        <v>0</v>
      </c>
      <c r="CF290" s="22">
        <f t="shared" si="374"/>
        <v>674850.35211049207</v>
      </c>
      <c r="CG290" s="22">
        <f t="shared" si="375"/>
        <v>671515.69611049071</v>
      </c>
      <c r="CH290" s="32">
        <f t="shared" si="376"/>
        <v>5.3431296107774529E-2</v>
      </c>
      <c r="CI290" s="32">
        <f t="shared" si="377"/>
        <v>5.3511767194093243E-2</v>
      </c>
      <c r="CJ290" s="42"/>
      <c r="CK290" s="22">
        <v>12621062.919390472</v>
      </c>
      <c r="CL290" s="22">
        <v>81309.695999999996</v>
      </c>
      <c r="CM290" s="22">
        <f t="shared" si="378"/>
        <v>12539753.223390471</v>
      </c>
      <c r="CN290" s="26">
        <f t="shared" si="379"/>
        <v>3334.6560000000027</v>
      </c>
      <c r="CO290" s="22">
        <v>0</v>
      </c>
      <c r="CP290" s="22">
        <f t="shared" si="380"/>
        <v>665668.42867938243</v>
      </c>
      <c r="CQ290" s="22">
        <f t="shared" si="381"/>
        <v>662333.77267938107</v>
      </c>
      <c r="CR290" s="32">
        <f t="shared" si="382"/>
        <v>5.2742659863986366E-2</v>
      </c>
      <c r="CS290" s="32">
        <f t="shared" si="383"/>
        <v>5.2818724649535062E-2</v>
      </c>
      <c r="CT290" s="42"/>
      <c r="CU290" s="22">
        <v>12639426.766252691</v>
      </c>
      <c r="CV290" s="22">
        <v>81309.695999999996</v>
      </c>
      <c r="CW290" s="22">
        <f t="shared" si="384"/>
        <v>12558117.07025269</v>
      </c>
      <c r="CX290" s="26">
        <f t="shared" si="385"/>
        <v>3334.6560000000027</v>
      </c>
      <c r="CY290" s="22">
        <v>0</v>
      </c>
      <c r="CZ290" s="22">
        <f t="shared" si="386"/>
        <v>684032.2755416017</v>
      </c>
      <c r="DA290" s="22">
        <f t="shared" si="387"/>
        <v>680697.61954160035</v>
      </c>
      <c r="DB290" s="32">
        <f t="shared" si="388"/>
        <v>5.4118931830672103E-2</v>
      </c>
      <c r="DC290" s="32">
        <f t="shared" si="389"/>
        <v>5.4203796296342664E-2</v>
      </c>
      <c r="DD290" s="42"/>
      <c r="DE290" s="22">
        <v>12639426.766252691</v>
      </c>
      <c r="DF290" s="22">
        <v>81309.695999999996</v>
      </c>
      <c r="DG290" s="22">
        <f t="shared" si="390"/>
        <v>12558117.07025269</v>
      </c>
      <c r="DH290" s="26">
        <f t="shared" si="391"/>
        <v>3334.6560000000027</v>
      </c>
      <c r="DI290" s="22">
        <v>0</v>
      </c>
      <c r="DJ290" s="22">
        <f t="shared" si="392"/>
        <v>684032.2755416017</v>
      </c>
      <c r="DK290" s="22">
        <f t="shared" si="393"/>
        <v>680697.61954160035</v>
      </c>
      <c r="DL290" s="32">
        <f t="shared" si="394"/>
        <v>5.4118931830672103E-2</v>
      </c>
      <c r="DM290" s="32">
        <f t="shared" si="395"/>
        <v>5.4203796296342664E-2</v>
      </c>
      <c r="DN290" s="42"/>
      <c r="DO290" s="22">
        <v>12639426.766252691</v>
      </c>
      <c r="DP290" s="22">
        <v>81309.695999999996</v>
      </c>
      <c r="DQ290" s="22">
        <f t="shared" si="396"/>
        <v>12558117.07025269</v>
      </c>
      <c r="DR290" s="26">
        <f t="shared" si="397"/>
        <v>3334.6560000000027</v>
      </c>
      <c r="DS290" s="22">
        <v>0</v>
      </c>
      <c r="DT290" s="22">
        <f t="shared" si="398"/>
        <v>684032.2755416017</v>
      </c>
      <c r="DU290" s="22">
        <f t="shared" si="399"/>
        <v>680697.61954160035</v>
      </c>
      <c r="DV290" s="32">
        <f t="shared" si="400"/>
        <v>5.4118931830672103E-2</v>
      </c>
      <c r="DW290" s="32">
        <f t="shared" si="401"/>
        <v>5.4203796296342664E-2</v>
      </c>
      <c r="DX290" s="42"/>
      <c r="DY290" s="22">
        <v>12639426.766252691</v>
      </c>
      <c r="DZ290" s="22">
        <v>81309.695999999996</v>
      </c>
      <c r="EA290" s="22">
        <f t="shared" si="402"/>
        <v>12558117.07025269</v>
      </c>
      <c r="EB290" s="26">
        <f t="shared" si="403"/>
        <v>3334.6560000000027</v>
      </c>
      <c r="EC290" s="22">
        <v>0</v>
      </c>
      <c r="ED290" s="22">
        <f t="shared" si="404"/>
        <v>684032.2755416017</v>
      </c>
      <c r="EE290" s="22">
        <f t="shared" si="405"/>
        <v>680697.61954160035</v>
      </c>
      <c r="EF290" s="32">
        <f t="shared" si="406"/>
        <v>5.4118931830672103E-2</v>
      </c>
      <c r="EG290" s="32">
        <f t="shared" si="407"/>
        <v>5.4203796296342664E-2</v>
      </c>
      <c r="EH290" s="42"/>
      <c r="EI290" s="45">
        <v>0</v>
      </c>
    </row>
    <row r="291" spans="1:139" x14ac:dyDescent="0.3">
      <c r="A291" s="20">
        <v>8914010</v>
      </c>
      <c r="B291" s="20" t="s">
        <v>77</v>
      </c>
      <c r="C291" s="21">
        <v>926</v>
      </c>
      <c r="D291" s="22">
        <v>5869936.8555859374</v>
      </c>
      <c r="E291" s="22">
        <v>20093.567999999999</v>
      </c>
      <c r="F291" s="22">
        <f t="shared" si="329"/>
        <v>5849843.2875859374</v>
      </c>
      <c r="G291" s="11"/>
      <c r="H291" s="34">
        <v>926</v>
      </c>
      <c r="I291" s="22">
        <v>6207455.6819238886</v>
      </c>
      <c r="J291" s="22">
        <v>20952.8832</v>
      </c>
      <c r="K291" s="22">
        <f t="shared" si="330"/>
        <v>6186502.7987238886</v>
      </c>
      <c r="L291" s="26">
        <f t="shared" si="331"/>
        <v>859.31520000000091</v>
      </c>
      <c r="M291" s="22">
        <v>0</v>
      </c>
      <c r="N291" s="22">
        <f t="shared" si="332"/>
        <v>337518.82633795124</v>
      </c>
      <c r="O291" s="22">
        <f t="shared" si="333"/>
        <v>336659.51113795117</v>
      </c>
      <c r="P291" s="32">
        <f t="shared" si="334"/>
        <v>5.4373135086700025E-2</v>
      </c>
      <c r="Q291" s="32">
        <f t="shared" si="335"/>
        <v>5.4418388238245859E-2</v>
      </c>
      <c r="R291" s="11"/>
      <c r="S291" s="22">
        <v>6207455.6819238886</v>
      </c>
      <c r="T291" s="22">
        <v>20952.8832</v>
      </c>
      <c r="U291" s="22">
        <f t="shared" si="336"/>
        <v>6186502.7987238886</v>
      </c>
      <c r="V291" s="26">
        <f t="shared" si="337"/>
        <v>859.31520000000091</v>
      </c>
      <c r="W291" s="22">
        <v>0</v>
      </c>
      <c r="X291" s="22">
        <f t="shared" si="338"/>
        <v>337518.82633795124</v>
      </c>
      <c r="Y291" s="22">
        <f t="shared" si="339"/>
        <v>336659.51113795117</v>
      </c>
      <c r="Z291" s="32">
        <f t="shared" si="340"/>
        <v>5.4373135086700025E-2</v>
      </c>
      <c r="AA291" s="32">
        <f t="shared" si="341"/>
        <v>5.4418388238245859E-2</v>
      </c>
      <c r="AB291" s="42"/>
      <c r="AC291" s="22">
        <v>6207455.6819238886</v>
      </c>
      <c r="AD291" s="22">
        <v>20952.8832</v>
      </c>
      <c r="AE291" s="22">
        <f t="shared" si="342"/>
        <v>6186502.7987238886</v>
      </c>
      <c r="AF291" s="26">
        <f t="shared" si="343"/>
        <v>859.31520000000091</v>
      </c>
      <c r="AG291" s="22">
        <v>0</v>
      </c>
      <c r="AH291" s="22">
        <f t="shared" si="344"/>
        <v>337518.82633795124</v>
      </c>
      <c r="AI291" s="22">
        <f t="shared" si="345"/>
        <v>336659.51113795117</v>
      </c>
      <c r="AJ291" s="32">
        <f t="shared" si="346"/>
        <v>5.4373135086700025E-2</v>
      </c>
      <c r="AK291" s="32">
        <f t="shared" si="347"/>
        <v>5.4418388238245859E-2</v>
      </c>
      <c r="AL291" s="11"/>
      <c r="AM291" s="22">
        <v>6207455.6819238886</v>
      </c>
      <c r="AN291" s="22">
        <v>20952.8832</v>
      </c>
      <c r="AO291" s="22">
        <f t="shared" si="348"/>
        <v>6186502.7987238886</v>
      </c>
      <c r="AP291" s="26">
        <f t="shared" si="349"/>
        <v>859.31520000000091</v>
      </c>
      <c r="AQ291" s="22">
        <v>0</v>
      </c>
      <c r="AR291" s="22">
        <f t="shared" si="350"/>
        <v>337518.82633795124</v>
      </c>
      <c r="AS291" s="22">
        <f t="shared" si="351"/>
        <v>336659.51113795117</v>
      </c>
      <c r="AT291" s="32">
        <f t="shared" si="352"/>
        <v>5.4373135086700025E-2</v>
      </c>
      <c r="AU291" s="32">
        <f t="shared" si="353"/>
        <v>5.4418388238245859E-2</v>
      </c>
      <c r="AV291" s="42"/>
      <c r="AW291" s="22">
        <v>6207455.6819238886</v>
      </c>
      <c r="AX291" s="22">
        <v>20952.8832</v>
      </c>
      <c r="AY291" s="22">
        <f t="shared" si="354"/>
        <v>6186502.7987238886</v>
      </c>
      <c r="AZ291" s="26">
        <f t="shared" si="355"/>
        <v>859.31520000000091</v>
      </c>
      <c r="BA291" s="22">
        <v>0</v>
      </c>
      <c r="BB291" s="22">
        <f t="shared" si="356"/>
        <v>337518.82633795124</v>
      </c>
      <c r="BC291" s="22">
        <f t="shared" si="357"/>
        <v>336659.51113795117</v>
      </c>
      <c r="BD291" s="32">
        <f t="shared" si="358"/>
        <v>5.4373135086700025E-2</v>
      </c>
      <c r="BE291" s="32">
        <f t="shared" si="359"/>
        <v>5.4418388238245859E-2</v>
      </c>
      <c r="BF291" s="11"/>
      <c r="BG291" s="22">
        <v>6207455.6819238886</v>
      </c>
      <c r="BH291" s="22">
        <v>20952.8832</v>
      </c>
      <c r="BI291" s="22">
        <f t="shared" si="360"/>
        <v>6186502.7987238886</v>
      </c>
      <c r="BJ291" s="26">
        <f t="shared" si="361"/>
        <v>859.31520000000091</v>
      </c>
      <c r="BK291" s="22">
        <v>0</v>
      </c>
      <c r="BL291" s="22">
        <f t="shared" si="362"/>
        <v>337518.82633795124</v>
      </c>
      <c r="BM291" s="22">
        <f t="shared" si="363"/>
        <v>336659.51113795117</v>
      </c>
      <c r="BN291" s="32">
        <f t="shared" si="364"/>
        <v>5.4373135086700025E-2</v>
      </c>
      <c r="BO291" s="32">
        <f t="shared" si="365"/>
        <v>5.4418388238245859E-2</v>
      </c>
      <c r="BP291" s="42"/>
      <c r="BQ291" s="22">
        <v>6172584.3690666426</v>
      </c>
      <c r="BR291" s="22">
        <v>20952.8832</v>
      </c>
      <c r="BS291" s="22">
        <f t="shared" si="366"/>
        <v>6151631.4858666426</v>
      </c>
      <c r="BT291" s="26">
        <f t="shared" si="367"/>
        <v>859.31520000000091</v>
      </c>
      <c r="BU291" s="22">
        <v>0</v>
      </c>
      <c r="BV291" s="22">
        <f t="shared" si="368"/>
        <v>302647.51348070521</v>
      </c>
      <c r="BW291" s="22">
        <f t="shared" si="369"/>
        <v>301788.19828070514</v>
      </c>
      <c r="BX291" s="32">
        <f t="shared" si="370"/>
        <v>4.9030923740369804E-2</v>
      </c>
      <c r="BY291" s="32">
        <f t="shared" si="371"/>
        <v>4.9058237473109813E-2</v>
      </c>
      <c r="BZ291" s="42"/>
      <c r="CA291" s="22">
        <v>6202515.9927812032</v>
      </c>
      <c r="CB291" s="22">
        <v>20952.8832</v>
      </c>
      <c r="CC291" s="22">
        <f t="shared" si="372"/>
        <v>6181563.1095812032</v>
      </c>
      <c r="CD291" s="26">
        <f t="shared" si="373"/>
        <v>859.31520000000091</v>
      </c>
      <c r="CE291" s="22">
        <v>0</v>
      </c>
      <c r="CF291" s="22">
        <f t="shared" si="374"/>
        <v>332579.13719526585</v>
      </c>
      <c r="CG291" s="22">
        <f t="shared" si="375"/>
        <v>331719.82199526578</v>
      </c>
      <c r="CH291" s="32">
        <f t="shared" si="376"/>
        <v>5.3620037027286668E-2</v>
      </c>
      <c r="CI291" s="32">
        <f t="shared" si="377"/>
        <v>5.3662773656894619E-2</v>
      </c>
      <c r="CJ291" s="42"/>
      <c r="CK291" s="22">
        <v>6197576.3036385179</v>
      </c>
      <c r="CL291" s="22">
        <v>20952.8832</v>
      </c>
      <c r="CM291" s="22">
        <f t="shared" si="378"/>
        <v>6176623.4204385178</v>
      </c>
      <c r="CN291" s="26">
        <f t="shared" si="379"/>
        <v>859.31520000000091</v>
      </c>
      <c r="CO291" s="22">
        <v>0</v>
      </c>
      <c r="CP291" s="22">
        <f t="shared" si="380"/>
        <v>327639.44805258047</v>
      </c>
      <c r="CQ291" s="22">
        <f t="shared" si="381"/>
        <v>326780.1328525804</v>
      </c>
      <c r="CR291" s="32">
        <f t="shared" si="382"/>
        <v>5.2865738475898642E-2</v>
      </c>
      <c r="CS291" s="32">
        <f t="shared" si="383"/>
        <v>5.2905950486031118E-2</v>
      </c>
      <c r="CT291" s="42"/>
      <c r="CU291" s="22">
        <v>6207455.6819238886</v>
      </c>
      <c r="CV291" s="22">
        <v>20952.8832</v>
      </c>
      <c r="CW291" s="22">
        <f t="shared" si="384"/>
        <v>6186502.7987238886</v>
      </c>
      <c r="CX291" s="26">
        <f t="shared" si="385"/>
        <v>859.31520000000091</v>
      </c>
      <c r="CY291" s="22">
        <v>0</v>
      </c>
      <c r="CZ291" s="22">
        <f t="shared" si="386"/>
        <v>337518.82633795124</v>
      </c>
      <c r="DA291" s="22">
        <f t="shared" si="387"/>
        <v>336659.51113795117</v>
      </c>
      <c r="DB291" s="32">
        <f t="shared" si="388"/>
        <v>5.4373135086700025E-2</v>
      </c>
      <c r="DC291" s="32">
        <f t="shared" si="389"/>
        <v>5.4418388238245859E-2</v>
      </c>
      <c r="DD291" s="42"/>
      <c r="DE291" s="22">
        <v>6207455.6819238886</v>
      </c>
      <c r="DF291" s="22">
        <v>20952.8832</v>
      </c>
      <c r="DG291" s="22">
        <f t="shared" si="390"/>
        <v>6186502.7987238886</v>
      </c>
      <c r="DH291" s="26">
        <f t="shared" si="391"/>
        <v>859.31520000000091</v>
      </c>
      <c r="DI291" s="22">
        <v>0</v>
      </c>
      <c r="DJ291" s="22">
        <f t="shared" si="392"/>
        <v>337518.82633795124</v>
      </c>
      <c r="DK291" s="22">
        <f t="shared" si="393"/>
        <v>336659.51113795117</v>
      </c>
      <c r="DL291" s="32">
        <f t="shared" si="394"/>
        <v>5.4373135086700025E-2</v>
      </c>
      <c r="DM291" s="32">
        <f t="shared" si="395"/>
        <v>5.4418388238245859E-2</v>
      </c>
      <c r="DN291" s="42"/>
      <c r="DO291" s="22">
        <v>6207455.6819238886</v>
      </c>
      <c r="DP291" s="22">
        <v>20952.8832</v>
      </c>
      <c r="DQ291" s="22">
        <f t="shared" si="396"/>
        <v>6186502.7987238886</v>
      </c>
      <c r="DR291" s="26">
        <f t="shared" si="397"/>
        <v>859.31520000000091</v>
      </c>
      <c r="DS291" s="22">
        <v>0</v>
      </c>
      <c r="DT291" s="22">
        <f t="shared" si="398"/>
        <v>337518.82633795124</v>
      </c>
      <c r="DU291" s="22">
        <f t="shared" si="399"/>
        <v>336659.51113795117</v>
      </c>
      <c r="DV291" s="32">
        <f t="shared" si="400"/>
        <v>5.4373135086700025E-2</v>
      </c>
      <c r="DW291" s="32">
        <f t="shared" si="401"/>
        <v>5.4418388238245859E-2</v>
      </c>
      <c r="DX291" s="42"/>
      <c r="DY291" s="22">
        <v>6207455.6819238886</v>
      </c>
      <c r="DZ291" s="22">
        <v>20952.8832</v>
      </c>
      <c r="EA291" s="22">
        <f t="shared" si="402"/>
        <v>6186502.7987238886</v>
      </c>
      <c r="EB291" s="26">
        <f t="shared" si="403"/>
        <v>859.31520000000091</v>
      </c>
      <c r="EC291" s="22">
        <v>0</v>
      </c>
      <c r="ED291" s="22">
        <f t="shared" si="404"/>
        <v>337518.82633795124</v>
      </c>
      <c r="EE291" s="22">
        <f t="shared" si="405"/>
        <v>336659.51113795117</v>
      </c>
      <c r="EF291" s="32">
        <f t="shared" si="406"/>
        <v>5.4373135086700025E-2</v>
      </c>
      <c r="EG291" s="32">
        <f t="shared" si="407"/>
        <v>5.4418388238245859E-2</v>
      </c>
      <c r="EH291" s="42"/>
      <c r="EI291" s="45">
        <v>0</v>
      </c>
    </row>
    <row r="292" spans="1:139" x14ac:dyDescent="0.3">
      <c r="A292" s="20">
        <v>8914011</v>
      </c>
      <c r="B292" s="20" t="s">
        <v>113</v>
      </c>
      <c r="C292" s="21">
        <v>1483</v>
      </c>
      <c r="D292" s="22">
        <v>8441844.7956880089</v>
      </c>
      <c r="E292" s="22">
        <v>114390.4543</v>
      </c>
      <c r="F292" s="22">
        <f t="shared" si="329"/>
        <v>8327454.3413880086</v>
      </c>
      <c r="G292" s="11"/>
      <c r="H292" s="34">
        <v>1483</v>
      </c>
      <c r="I292" s="22">
        <v>8887349.2919365242</v>
      </c>
      <c r="J292" s="22">
        <v>88867.327999999994</v>
      </c>
      <c r="K292" s="22">
        <f t="shared" si="330"/>
        <v>8798481.9639365245</v>
      </c>
      <c r="L292" s="26">
        <f t="shared" si="331"/>
        <v>-25523.126300000004</v>
      </c>
      <c r="M292" s="22">
        <v>0</v>
      </c>
      <c r="N292" s="22">
        <f t="shared" si="332"/>
        <v>445504.49624851532</v>
      </c>
      <c r="O292" s="22">
        <f t="shared" si="333"/>
        <v>471027.62254851591</v>
      </c>
      <c r="P292" s="32">
        <f t="shared" si="334"/>
        <v>5.0127938220310607E-2</v>
      </c>
      <c r="Q292" s="32">
        <f t="shared" si="335"/>
        <v>5.3535101223049351E-2</v>
      </c>
      <c r="R292" s="11"/>
      <c r="S292" s="22">
        <v>8887349.2919365242</v>
      </c>
      <c r="T292" s="22">
        <v>88867.327999999994</v>
      </c>
      <c r="U292" s="22">
        <f t="shared" si="336"/>
        <v>8798481.9639365245</v>
      </c>
      <c r="V292" s="26">
        <f t="shared" si="337"/>
        <v>-25523.126300000004</v>
      </c>
      <c r="W292" s="22">
        <v>0</v>
      </c>
      <c r="X292" s="22">
        <f t="shared" si="338"/>
        <v>445504.49624851532</v>
      </c>
      <c r="Y292" s="22">
        <f t="shared" si="339"/>
        <v>471027.62254851591</v>
      </c>
      <c r="Z292" s="32">
        <f t="shared" si="340"/>
        <v>5.0127938220310607E-2</v>
      </c>
      <c r="AA292" s="32">
        <f t="shared" si="341"/>
        <v>5.3535101223049351E-2</v>
      </c>
      <c r="AB292" s="42"/>
      <c r="AC292" s="22">
        <v>8887349.2919365242</v>
      </c>
      <c r="AD292" s="22">
        <v>88867.327999999994</v>
      </c>
      <c r="AE292" s="22">
        <f t="shared" si="342"/>
        <v>8798481.9639365245</v>
      </c>
      <c r="AF292" s="26">
        <f t="shared" si="343"/>
        <v>-25523.126300000004</v>
      </c>
      <c r="AG292" s="22">
        <v>0</v>
      </c>
      <c r="AH292" s="22">
        <f t="shared" si="344"/>
        <v>445504.49624851532</v>
      </c>
      <c r="AI292" s="22">
        <f t="shared" si="345"/>
        <v>471027.62254851591</v>
      </c>
      <c r="AJ292" s="32">
        <f t="shared" si="346"/>
        <v>5.0127938220310607E-2</v>
      </c>
      <c r="AK292" s="32">
        <f t="shared" si="347"/>
        <v>5.3535101223049351E-2</v>
      </c>
      <c r="AL292" s="11"/>
      <c r="AM292" s="22">
        <v>8887349.2919365242</v>
      </c>
      <c r="AN292" s="22">
        <v>88867.327999999994</v>
      </c>
      <c r="AO292" s="22">
        <f t="shared" si="348"/>
        <v>8798481.9639365245</v>
      </c>
      <c r="AP292" s="26">
        <f t="shared" si="349"/>
        <v>-25523.126300000004</v>
      </c>
      <c r="AQ292" s="22">
        <v>0</v>
      </c>
      <c r="AR292" s="22">
        <f t="shared" si="350"/>
        <v>445504.49624851532</v>
      </c>
      <c r="AS292" s="22">
        <f t="shared" si="351"/>
        <v>471027.62254851591</v>
      </c>
      <c r="AT292" s="32">
        <f t="shared" si="352"/>
        <v>5.0127938220310607E-2</v>
      </c>
      <c r="AU292" s="32">
        <f t="shared" si="353"/>
        <v>5.3535101223049351E-2</v>
      </c>
      <c r="AV292" s="42"/>
      <c r="AW292" s="22">
        <v>8887349.2919365242</v>
      </c>
      <c r="AX292" s="22">
        <v>88867.327999999994</v>
      </c>
      <c r="AY292" s="22">
        <f t="shared" si="354"/>
        <v>8798481.9639365245</v>
      </c>
      <c r="AZ292" s="26">
        <f t="shared" si="355"/>
        <v>-25523.126300000004</v>
      </c>
      <c r="BA292" s="22">
        <v>0</v>
      </c>
      <c r="BB292" s="22">
        <f t="shared" si="356"/>
        <v>445504.49624851532</v>
      </c>
      <c r="BC292" s="22">
        <f t="shared" si="357"/>
        <v>471027.62254851591</v>
      </c>
      <c r="BD292" s="32">
        <f t="shared" si="358"/>
        <v>5.0127938220310607E-2</v>
      </c>
      <c r="BE292" s="32">
        <f t="shared" si="359"/>
        <v>5.3535101223049351E-2</v>
      </c>
      <c r="BF292" s="11"/>
      <c r="BG292" s="22">
        <v>8887349.2919365242</v>
      </c>
      <c r="BH292" s="22">
        <v>88867.327999999994</v>
      </c>
      <c r="BI292" s="22">
        <f t="shared" si="360"/>
        <v>8798481.9639365245</v>
      </c>
      <c r="BJ292" s="26">
        <f t="shared" si="361"/>
        <v>-25523.126300000004</v>
      </c>
      <c r="BK292" s="22">
        <v>0</v>
      </c>
      <c r="BL292" s="22">
        <f t="shared" si="362"/>
        <v>445504.49624851532</v>
      </c>
      <c r="BM292" s="22">
        <f t="shared" si="363"/>
        <v>471027.62254851591</v>
      </c>
      <c r="BN292" s="32">
        <f t="shared" si="364"/>
        <v>5.0127938220310607E-2</v>
      </c>
      <c r="BO292" s="32">
        <f t="shared" si="365"/>
        <v>5.3535101223049351E-2</v>
      </c>
      <c r="BP292" s="42"/>
      <c r="BQ292" s="22">
        <v>8857257.4414950982</v>
      </c>
      <c r="BR292" s="22">
        <v>88867.327999999994</v>
      </c>
      <c r="BS292" s="22">
        <f t="shared" si="366"/>
        <v>8768390.1134950984</v>
      </c>
      <c r="BT292" s="26">
        <f t="shared" si="367"/>
        <v>-25523.126300000004</v>
      </c>
      <c r="BU292" s="22">
        <v>0</v>
      </c>
      <c r="BV292" s="22">
        <f t="shared" si="368"/>
        <v>415412.64580708928</v>
      </c>
      <c r="BW292" s="22">
        <f t="shared" si="369"/>
        <v>440935.77210708987</v>
      </c>
      <c r="BX292" s="32">
        <f t="shared" si="370"/>
        <v>4.6900820999165621E-2</v>
      </c>
      <c r="BY292" s="32">
        <f t="shared" si="371"/>
        <v>5.0286970173517055E-2</v>
      </c>
      <c r="BZ292" s="42"/>
      <c r="CA292" s="22">
        <v>8881867.8140191287</v>
      </c>
      <c r="CB292" s="22">
        <v>88867.327999999994</v>
      </c>
      <c r="CC292" s="22">
        <f t="shared" si="372"/>
        <v>8793000.4860191289</v>
      </c>
      <c r="CD292" s="26">
        <f t="shared" si="373"/>
        <v>-25523.126300000004</v>
      </c>
      <c r="CE292" s="22">
        <v>0</v>
      </c>
      <c r="CF292" s="22">
        <f t="shared" si="374"/>
        <v>440023.01833111979</v>
      </c>
      <c r="CG292" s="22">
        <f t="shared" si="375"/>
        <v>465546.14463112038</v>
      </c>
      <c r="CH292" s="32">
        <f t="shared" si="376"/>
        <v>4.9541721127237225E-2</v>
      </c>
      <c r="CI292" s="32">
        <f t="shared" si="377"/>
        <v>5.2945083463982377E-2</v>
      </c>
      <c r="CJ292" s="42"/>
      <c r="CK292" s="22">
        <v>8876386.336101735</v>
      </c>
      <c r="CL292" s="22">
        <v>88867.327999999994</v>
      </c>
      <c r="CM292" s="22">
        <f t="shared" si="378"/>
        <v>8787519.0081017353</v>
      </c>
      <c r="CN292" s="26">
        <f t="shared" si="379"/>
        <v>-25523.126300000004</v>
      </c>
      <c r="CO292" s="22">
        <v>0</v>
      </c>
      <c r="CP292" s="22">
        <f t="shared" si="380"/>
        <v>434541.54041372612</v>
      </c>
      <c r="CQ292" s="22">
        <f t="shared" si="381"/>
        <v>460064.66671372671</v>
      </c>
      <c r="CR292" s="32">
        <f t="shared" si="382"/>
        <v>4.8954780015193079E-2</v>
      </c>
      <c r="CS292" s="32">
        <f t="shared" si="383"/>
        <v>5.2354329622452685E-2</v>
      </c>
      <c r="CT292" s="42"/>
      <c r="CU292" s="22">
        <v>8887349.2919365242</v>
      </c>
      <c r="CV292" s="22">
        <v>88867.327999999994</v>
      </c>
      <c r="CW292" s="22">
        <f t="shared" si="384"/>
        <v>8798481.9639365245</v>
      </c>
      <c r="CX292" s="26">
        <f t="shared" si="385"/>
        <v>-25523.126300000004</v>
      </c>
      <c r="CY292" s="22">
        <v>0</v>
      </c>
      <c r="CZ292" s="22">
        <f t="shared" si="386"/>
        <v>445504.49624851532</v>
      </c>
      <c r="DA292" s="22">
        <f t="shared" si="387"/>
        <v>471027.62254851591</v>
      </c>
      <c r="DB292" s="32">
        <f t="shared" si="388"/>
        <v>5.0127938220310607E-2</v>
      </c>
      <c r="DC292" s="32">
        <f t="shared" si="389"/>
        <v>5.3535101223049351E-2</v>
      </c>
      <c r="DD292" s="42"/>
      <c r="DE292" s="22">
        <v>8887349.2919365242</v>
      </c>
      <c r="DF292" s="22">
        <v>88867.327999999994</v>
      </c>
      <c r="DG292" s="22">
        <f t="shared" si="390"/>
        <v>8798481.9639365245</v>
      </c>
      <c r="DH292" s="26">
        <f t="shared" si="391"/>
        <v>-25523.126300000004</v>
      </c>
      <c r="DI292" s="22">
        <v>0</v>
      </c>
      <c r="DJ292" s="22">
        <f t="shared" si="392"/>
        <v>445504.49624851532</v>
      </c>
      <c r="DK292" s="22">
        <f t="shared" si="393"/>
        <v>471027.62254851591</v>
      </c>
      <c r="DL292" s="32">
        <f t="shared" si="394"/>
        <v>5.0127938220310607E-2</v>
      </c>
      <c r="DM292" s="32">
        <f t="shared" si="395"/>
        <v>5.3535101223049351E-2</v>
      </c>
      <c r="DN292" s="42"/>
      <c r="DO292" s="22">
        <v>8887349.2919365242</v>
      </c>
      <c r="DP292" s="22">
        <v>88867.327999999994</v>
      </c>
      <c r="DQ292" s="22">
        <f t="shared" si="396"/>
        <v>8798481.9639365245</v>
      </c>
      <c r="DR292" s="26">
        <f t="shared" si="397"/>
        <v>-25523.126300000004</v>
      </c>
      <c r="DS292" s="22">
        <v>0</v>
      </c>
      <c r="DT292" s="22">
        <f t="shared" si="398"/>
        <v>445504.49624851532</v>
      </c>
      <c r="DU292" s="22">
        <f t="shared" si="399"/>
        <v>471027.62254851591</v>
      </c>
      <c r="DV292" s="32">
        <f t="shared" si="400"/>
        <v>5.0127938220310607E-2</v>
      </c>
      <c r="DW292" s="32">
        <f t="shared" si="401"/>
        <v>5.3535101223049351E-2</v>
      </c>
      <c r="DX292" s="42"/>
      <c r="DY292" s="22">
        <v>8887349.2919365242</v>
      </c>
      <c r="DZ292" s="22">
        <v>88867.327999999994</v>
      </c>
      <c r="EA292" s="22">
        <f t="shared" si="402"/>
        <v>8798481.9639365245</v>
      </c>
      <c r="EB292" s="26">
        <f t="shared" si="403"/>
        <v>-25523.126300000004</v>
      </c>
      <c r="EC292" s="22">
        <v>0</v>
      </c>
      <c r="ED292" s="22">
        <f t="shared" si="404"/>
        <v>445504.49624851532</v>
      </c>
      <c r="EE292" s="22">
        <f t="shared" si="405"/>
        <v>471027.62254851591</v>
      </c>
      <c r="EF292" s="32">
        <f t="shared" si="406"/>
        <v>5.0127938220310607E-2</v>
      </c>
      <c r="EG292" s="32">
        <f t="shared" si="407"/>
        <v>5.3535101223049351E-2</v>
      </c>
      <c r="EH292" s="42"/>
      <c r="EI292" s="45">
        <v>0</v>
      </c>
    </row>
    <row r="293" spans="1:139" x14ac:dyDescent="0.3">
      <c r="A293" s="20">
        <v>8914012</v>
      </c>
      <c r="B293" s="20" t="s">
        <v>78</v>
      </c>
      <c r="C293" s="21">
        <v>1415</v>
      </c>
      <c r="D293" s="22">
        <v>8548433.5421784669</v>
      </c>
      <c r="E293" s="22">
        <v>51237.895900000003</v>
      </c>
      <c r="F293" s="22">
        <f t="shared" si="329"/>
        <v>8497195.646278467</v>
      </c>
      <c r="G293" s="11"/>
      <c r="H293" s="34">
        <v>1415</v>
      </c>
      <c r="I293" s="22">
        <v>9038841.9967897721</v>
      </c>
      <c r="J293" s="22">
        <v>57313.522199999999</v>
      </c>
      <c r="K293" s="22">
        <f t="shared" si="330"/>
        <v>8981528.4745897725</v>
      </c>
      <c r="L293" s="26">
        <f t="shared" si="331"/>
        <v>6075.6262999999963</v>
      </c>
      <c r="M293" s="22">
        <v>0</v>
      </c>
      <c r="N293" s="22">
        <f t="shared" si="332"/>
        <v>490408.45461130515</v>
      </c>
      <c r="O293" s="22">
        <f t="shared" si="333"/>
        <v>484332.82831130549</v>
      </c>
      <c r="P293" s="32">
        <f t="shared" si="334"/>
        <v>5.4255672882154396E-2</v>
      </c>
      <c r="Q293" s="32">
        <f t="shared" si="335"/>
        <v>5.3925434816753416E-2</v>
      </c>
      <c r="R293" s="11"/>
      <c r="S293" s="22">
        <v>9038841.9967897721</v>
      </c>
      <c r="T293" s="22">
        <v>57313.522199999999</v>
      </c>
      <c r="U293" s="22">
        <f t="shared" si="336"/>
        <v>8981528.4745897725</v>
      </c>
      <c r="V293" s="26">
        <f t="shared" si="337"/>
        <v>6075.6262999999963</v>
      </c>
      <c r="W293" s="22">
        <v>0</v>
      </c>
      <c r="X293" s="22">
        <f t="shared" si="338"/>
        <v>490408.45461130515</v>
      </c>
      <c r="Y293" s="22">
        <f t="shared" si="339"/>
        <v>484332.82831130549</v>
      </c>
      <c r="Z293" s="32">
        <f t="shared" si="340"/>
        <v>5.4255672882154396E-2</v>
      </c>
      <c r="AA293" s="32">
        <f t="shared" si="341"/>
        <v>5.3925434816753416E-2</v>
      </c>
      <c r="AB293" s="42"/>
      <c r="AC293" s="22">
        <v>9038841.9967897721</v>
      </c>
      <c r="AD293" s="22">
        <v>57313.522199999999</v>
      </c>
      <c r="AE293" s="22">
        <f t="shared" si="342"/>
        <v>8981528.4745897725</v>
      </c>
      <c r="AF293" s="26">
        <f t="shared" si="343"/>
        <v>6075.6262999999963</v>
      </c>
      <c r="AG293" s="22">
        <v>0</v>
      </c>
      <c r="AH293" s="22">
        <f t="shared" si="344"/>
        <v>490408.45461130515</v>
      </c>
      <c r="AI293" s="22">
        <f t="shared" si="345"/>
        <v>484332.82831130549</v>
      </c>
      <c r="AJ293" s="32">
        <f t="shared" si="346"/>
        <v>5.4255672882154396E-2</v>
      </c>
      <c r="AK293" s="32">
        <f t="shared" si="347"/>
        <v>5.3925434816753416E-2</v>
      </c>
      <c r="AL293" s="11"/>
      <c r="AM293" s="22">
        <v>9038841.9967897721</v>
      </c>
      <c r="AN293" s="22">
        <v>57313.522199999999</v>
      </c>
      <c r="AO293" s="22">
        <f t="shared" si="348"/>
        <v>8981528.4745897725</v>
      </c>
      <c r="AP293" s="26">
        <f t="shared" si="349"/>
        <v>6075.6262999999963</v>
      </c>
      <c r="AQ293" s="22">
        <v>0</v>
      </c>
      <c r="AR293" s="22">
        <f t="shared" si="350"/>
        <v>490408.45461130515</v>
      </c>
      <c r="AS293" s="22">
        <f t="shared" si="351"/>
        <v>484332.82831130549</v>
      </c>
      <c r="AT293" s="32">
        <f t="shared" si="352"/>
        <v>5.4255672882154396E-2</v>
      </c>
      <c r="AU293" s="32">
        <f t="shared" si="353"/>
        <v>5.3925434816753416E-2</v>
      </c>
      <c r="AV293" s="42"/>
      <c r="AW293" s="22">
        <v>9038841.9967897721</v>
      </c>
      <c r="AX293" s="22">
        <v>57313.522199999999</v>
      </c>
      <c r="AY293" s="22">
        <f t="shared" si="354"/>
        <v>8981528.4745897725</v>
      </c>
      <c r="AZ293" s="26">
        <f t="shared" si="355"/>
        <v>6075.6262999999963</v>
      </c>
      <c r="BA293" s="22">
        <v>0</v>
      </c>
      <c r="BB293" s="22">
        <f t="shared" si="356"/>
        <v>490408.45461130515</v>
      </c>
      <c r="BC293" s="22">
        <f t="shared" si="357"/>
        <v>484332.82831130549</v>
      </c>
      <c r="BD293" s="32">
        <f t="shared" si="358"/>
        <v>5.4255672882154396E-2</v>
      </c>
      <c r="BE293" s="32">
        <f t="shared" si="359"/>
        <v>5.3925434816753416E-2</v>
      </c>
      <c r="BF293" s="11"/>
      <c r="BG293" s="22">
        <v>9038841.9967897721</v>
      </c>
      <c r="BH293" s="22">
        <v>57313.522199999999</v>
      </c>
      <c r="BI293" s="22">
        <f t="shared" si="360"/>
        <v>8981528.4745897725</v>
      </c>
      <c r="BJ293" s="26">
        <f t="shared" si="361"/>
        <v>6075.6262999999963</v>
      </c>
      <c r="BK293" s="22">
        <v>0</v>
      </c>
      <c r="BL293" s="22">
        <f t="shared" si="362"/>
        <v>490408.45461130515</v>
      </c>
      <c r="BM293" s="22">
        <f t="shared" si="363"/>
        <v>484332.82831130549</v>
      </c>
      <c r="BN293" s="32">
        <f t="shared" si="364"/>
        <v>5.4255672882154396E-2</v>
      </c>
      <c r="BO293" s="32">
        <f t="shared" si="365"/>
        <v>5.3925434816753416E-2</v>
      </c>
      <c r="BP293" s="42"/>
      <c r="BQ293" s="22">
        <v>8995392.8822528645</v>
      </c>
      <c r="BR293" s="22">
        <v>57313.522199999999</v>
      </c>
      <c r="BS293" s="22">
        <f t="shared" si="366"/>
        <v>8938079.360052865</v>
      </c>
      <c r="BT293" s="26">
        <f t="shared" si="367"/>
        <v>6075.6262999999963</v>
      </c>
      <c r="BU293" s="22">
        <v>0</v>
      </c>
      <c r="BV293" s="22">
        <f t="shared" si="368"/>
        <v>446959.34007439762</v>
      </c>
      <c r="BW293" s="22">
        <f t="shared" si="369"/>
        <v>440883.71377439797</v>
      </c>
      <c r="BX293" s="32">
        <f t="shared" si="370"/>
        <v>4.9687584069419567E-2</v>
      </c>
      <c r="BY293" s="32">
        <f t="shared" si="371"/>
        <v>4.9326448783264143E-2</v>
      </c>
      <c r="BZ293" s="42"/>
      <c r="CA293" s="22">
        <v>9031989.5901763458</v>
      </c>
      <c r="CB293" s="22">
        <v>57313.522199999999</v>
      </c>
      <c r="CC293" s="22">
        <f t="shared" si="372"/>
        <v>8974676.0679763462</v>
      </c>
      <c r="CD293" s="26">
        <f t="shared" si="373"/>
        <v>6075.6262999999963</v>
      </c>
      <c r="CE293" s="22">
        <v>0</v>
      </c>
      <c r="CF293" s="22">
        <f t="shared" si="374"/>
        <v>483556.04799787886</v>
      </c>
      <c r="CG293" s="22">
        <f t="shared" si="375"/>
        <v>477480.42169787921</v>
      </c>
      <c r="CH293" s="32">
        <f t="shared" si="376"/>
        <v>5.3538153822034869E-2</v>
      </c>
      <c r="CI293" s="32">
        <f t="shared" si="377"/>
        <v>5.3203081435065525E-2</v>
      </c>
      <c r="CJ293" s="42"/>
      <c r="CK293" s="22">
        <v>9025137.1835629214</v>
      </c>
      <c r="CL293" s="22">
        <v>57313.522199999999</v>
      </c>
      <c r="CM293" s="22">
        <f t="shared" si="378"/>
        <v>8967823.6613629218</v>
      </c>
      <c r="CN293" s="26">
        <f t="shared" si="379"/>
        <v>6075.6262999999963</v>
      </c>
      <c r="CO293" s="22">
        <v>0</v>
      </c>
      <c r="CP293" s="22">
        <f t="shared" si="380"/>
        <v>476703.64138445444</v>
      </c>
      <c r="CQ293" s="22">
        <f t="shared" si="381"/>
        <v>470628.01508445479</v>
      </c>
      <c r="CR293" s="32">
        <f t="shared" si="382"/>
        <v>5.2819545197900532E-2</v>
      </c>
      <c r="CS293" s="32">
        <f t="shared" si="383"/>
        <v>5.2479624138029625E-2</v>
      </c>
      <c r="CT293" s="42"/>
      <c r="CU293" s="22">
        <v>9038841.9967897721</v>
      </c>
      <c r="CV293" s="22">
        <v>57313.522199999999</v>
      </c>
      <c r="CW293" s="22">
        <f t="shared" si="384"/>
        <v>8981528.4745897725</v>
      </c>
      <c r="CX293" s="26">
        <f t="shared" si="385"/>
        <v>6075.6262999999963</v>
      </c>
      <c r="CY293" s="22">
        <v>0</v>
      </c>
      <c r="CZ293" s="22">
        <f t="shared" si="386"/>
        <v>490408.45461130515</v>
      </c>
      <c r="DA293" s="22">
        <f t="shared" si="387"/>
        <v>484332.82831130549</v>
      </c>
      <c r="DB293" s="32">
        <f t="shared" si="388"/>
        <v>5.4255672882154396E-2</v>
      </c>
      <c r="DC293" s="32">
        <f t="shared" si="389"/>
        <v>5.3925434816753416E-2</v>
      </c>
      <c r="DD293" s="42"/>
      <c r="DE293" s="22">
        <v>9038841.9967897721</v>
      </c>
      <c r="DF293" s="22">
        <v>57313.522199999999</v>
      </c>
      <c r="DG293" s="22">
        <f t="shared" si="390"/>
        <v>8981528.4745897725</v>
      </c>
      <c r="DH293" s="26">
        <f t="shared" si="391"/>
        <v>6075.6262999999963</v>
      </c>
      <c r="DI293" s="22">
        <v>0</v>
      </c>
      <c r="DJ293" s="22">
        <f t="shared" si="392"/>
        <v>490408.45461130515</v>
      </c>
      <c r="DK293" s="22">
        <f t="shared" si="393"/>
        <v>484332.82831130549</v>
      </c>
      <c r="DL293" s="32">
        <f t="shared" si="394"/>
        <v>5.4255672882154396E-2</v>
      </c>
      <c r="DM293" s="32">
        <f t="shared" si="395"/>
        <v>5.3925434816753416E-2</v>
      </c>
      <c r="DN293" s="42"/>
      <c r="DO293" s="22">
        <v>9038841.9967897721</v>
      </c>
      <c r="DP293" s="22">
        <v>57313.522199999999</v>
      </c>
      <c r="DQ293" s="22">
        <f t="shared" si="396"/>
        <v>8981528.4745897725</v>
      </c>
      <c r="DR293" s="26">
        <f t="shared" si="397"/>
        <v>6075.6262999999963</v>
      </c>
      <c r="DS293" s="22">
        <v>0</v>
      </c>
      <c r="DT293" s="22">
        <f t="shared" si="398"/>
        <v>490408.45461130515</v>
      </c>
      <c r="DU293" s="22">
        <f t="shared" si="399"/>
        <v>484332.82831130549</v>
      </c>
      <c r="DV293" s="32">
        <f t="shared" si="400"/>
        <v>5.4255672882154396E-2</v>
      </c>
      <c r="DW293" s="32">
        <f t="shared" si="401"/>
        <v>5.3925434816753416E-2</v>
      </c>
      <c r="DX293" s="42"/>
      <c r="DY293" s="22">
        <v>9038841.9967897721</v>
      </c>
      <c r="DZ293" s="22">
        <v>57313.522199999999</v>
      </c>
      <c r="EA293" s="22">
        <f t="shared" si="402"/>
        <v>8981528.4745897725</v>
      </c>
      <c r="EB293" s="26">
        <f t="shared" si="403"/>
        <v>6075.6262999999963</v>
      </c>
      <c r="EC293" s="22">
        <v>0</v>
      </c>
      <c r="ED293" s="22">
        <f t="shared" si="404"/>
        <v>490408.45461130515</v>
      </c>
      <c r="EE293" s="22">
        <f t="shared" si="405"/>
        <v>484332.82831130549</v>
      </c>
      <c r="EF293" s="32">
        <f t="shared" si="406"/>
        <v>5.4255672882154396E-2</v>
      </c>
      <c r="EG293" s="32">
        <f t="shared" si="407"/>
        <v>5.3925434816753416E-2</v>
      </c>
      <c r="EH293" s="42"/>
      <c r="EI293" s="45">
        <v>0</v>
      </c>
    </row>
    <row r="294" spans="1:139" x14ac:dyDescent="0.3">
      <c r="A294" s="20">
        <v>8914014</v>
      </c>
      <c r="B294" s="20" t="s">
        <v>80</v>
      </c>
      <c r="C294" s="21">
        <v>636</v>
      </c>
      <c r="D294" s="22">
        <v>4042993.2094974476</v>
      </c>
      <c r="E294" s="22">
        <v>26690.823199999999</v>
      </c>
      <c r="F294" s="22">
        <f t="shared" si="329"/>
        <v>4016302.3862974476</v>
      </c>
      <c r="G294" s="11"/>
      <c r="H294" s="34">
        <v>636</v>
      </c>
      <c r="I294" s="22">
        <v>4280951.7985598007</v>
      </c>
      <c r="J294" s="22">
        <v>27817.297900000001</v>
      </c>
      <c r="K294" s="22">
        <f t="shared" si="330"/>
        <v>4253134.5006598011</v>
      </c>
      <c r="L294" s="26">
        <f t="shared" si="331"/>
        <v>1126.4747000000025</v>
      </c>
      <c r="M294" s="22">
        <v>0</v>
      </c>
      <c r="N294" s="22">
        <f t="shared" si="332"/>
        <v>237958.58906235313</v>
      </c>
      <c r="O294" s="22">
        <f t="shared" si="333"/>
        <v>236832.11436235346</v>
      </c>
      <c r="P294" s="32">
        <f t="shared" si="334"/>
        <v>5.5585439934737697E-2</v>
      </c>
      <c r="Q294" s="32">
        <f t="shared" si="335"/>
        <v>5.5684134683634624E-2</v>
      </c>
      <c r="R294" s="11"/>
      <c r="S294" s="22">
        <v>4280951.7985598007</v>
      </c>
      <c r="T294" s="22">
        <v>27817.297900000001</v>
      </c>
      <c r="U294" s="22">
        <f t="shared" si="336"/>
        <v>4253134.5006598011</v>
      </c>
      <c r="V294" s="26">
        <f t="shared" si="337"/>
        <v>1126.4747000000025</v>
      </c>
      <c r="W294" s="22">
        <v>0</v>
      </c>
      <c r="X294" s="22">
        <f t="shared" si="338"/>
        <v>237958.58906235313</v>
      </c>
      <c r="Y294" s="22">
        <f t="shared" si="339"/>
        <v>236832.11436235346</v>
      </c>
      <c r="Z294" s="32">
        <f t="shared" si="340"/>
        <v>5.5585439934737697E-2</v>
      </c>
      <c r="AA294" s="32">
        <f t="shared" si="341"/>
        <v>5.5684134683634624E-2</v>
      </c>
      <c r="AB294" s="42"/>
      <c r="AC294" s="22">
        <v>4280951.7985598007</v>
      </c>
      <c r="AD294" s="22">
        <v>27817.297900000001</v>
      </c>
      <c r="AE294" s="22">
        <f t="shared" si="342"/>
        <v>4253134.5006598011</v>
      </c>
      <c r="AF294" s="26">
        <f t="shared" si="343"/>
        <v>1126.4747000000025</v>
      </c>
      <c r="AG294" s="22">
        <v>0</v>
      </c>
      <c r="AH294" s="22">
        <f t="shared" si="344"/>
        <v>237958.58906235313</v>
      </c>
      <c r="AI294" s="22">
        <f t="shared" si="345"/>
        <v>236832.11436235346</v>
      </c>
      <c r="AJ294" s="32">
        <f t="shared" si="346"/>
        <v>5.5585439934737697E-2</v>
      </c>
      <c r="AK294" s="32">
        <f t="shared" si="347"/>
        <v>5.5684134683634624E-2</v>
      </c>
      <c r="AL294" s="11"/>
      <c r="AM294" s="22">
        <v>4280951.7985598007</v>
      </c>
      <c r="AN294" s="22">
        <v>27817.297900000001</v>
      </c>
      <c r="AO294" s="22">
        <f t="shared" si="348"/>
        <v>4253134.5006598011</v>
      </c>
      <c r="AP294" s="26">
        <f t="shared" si="349"/>
        <v>1126.4747000000025</v>
      </c>
      <c r="AQ294" s="22">
        <v>0</v>
      </c>
      <c r="AR294" s="22">
        <f t="shared" si="350"/>
        <v>237958.58906235313</v>
      </c>
      <c r="AS294" s="22">
        <f t="shared" si="351"/>
        <v>236832.11436235346</v>
      </c>
      <c r="AT294" s="32">
        <f t="shared" si="352"/>
        <v>5.5585439934737697E-2</v>
      </c>
      <c r="AU294" s="32">
        <f t="shared" si="353"/>
        <v>5.5684134683634624E-2</v>
      </c>
      <c r="AV294" s="42"/>
      <c r="AW294" s="22">
        <v>4280951.7985598007</v>
      </c>
      <c r="AX294" s="22">
        <v>27817.297900000001</v>
      </c>
      <c r="AY294" s="22">
        <f t="shared" si="354"/>
        <v>4253134.5006598011</v>
      </c>
      <c r="AZ294" s="26">
        <f t="shared" si="355"/>
        <v>1126.4747000000025</v>
      </c>
      <c r="BA294" s="22">
        <v>0</v>
      </c>
      <c r="BB294" s="22">
        <f t="shared" si="356"/>
        <v>237958.58906235313</v>
      </c>
      <c r="BC294" s="22">
        <f t="shared" si="357"/>
        <v>236832.11436235346</v>
      </c>
      <c r="BD294" s="32">
        <f t="shared" si="358"/>
        <v>5.5585439934737697E-2</v>
      </c>
      <c r="BE294" s="32">
        <f t="shared" si="359"/>
        <v>5.5684134683634624E-2</v>
      </c>
      <c r="BF294" s="11"/>
      <c r="BG294" s="22">
        <v>4280951.7985598007</v>
      </c>
      <c r="BH294" s="22">
        <v>27817.297900000001</v>
      </c>
      <c r="BI294" s="22">
        <f t="shared" si="360"/>
        <v>4253134.5006598011</v>
      </c>
      <c r="BJ294" s="26">
        <f t="shared" si="361"/>
        <v>1126.4747000000025</v>
      </c>
      <c r="BK294" s="22">
        <v>0</v>
      </c>
      <c r="BL294" s="22">
        <f t="shared" si="362"/>
        <v>237958.58906235313</v>
      </c>
      <c r="BM294" s="22">
        <f t="shared" si="363"/>
        <v>236832.11436235346</v>
      </c>
      <c r="BN294" s="32">
        <f t="shared" si="364"/>
        <v>5.5585439934737697E-2</v>
      </c>
      <c r="BO294" s="32">
        <f t="shared" si="365"/>
        <v>5.5684134683634624E-2</v>
      </c>
      <c r="BP294" s="42"/>
      <c r="BQ294" s="22">
        <v>4258134.6245174799</v>
      </c>
      <c r="BR294" s="22">
        <v>27817.297900000001</v>
      </c>
      <c r="BS294" s="22">
        <f t="shared" si="366"/>
        <v>4230317.3266174803</v>
      </c>
      <c r="BT294" s="26">
        <f t="shared" si="367"/>
        <v>1126.4747000000025</v>
      </c>
      <c r="BU294" s="22">
        <v>0</v>
      </c>
      <c r="BV294" s="22">
        <f t="shared" si="368"/>
        <v>215141.41502003232</v>
      </c>
      <c r="BW294" s="22">
        <f t="shared" si="369"/>
        <v>214014.94032003265</v>
      </c>
      <c r="BX294" s="32">
        <f t="shared" si="370"/>
        <v>5.052480346236389E-2</v>
      </c>
      <c r="BY294" s="32">
        <f t="shared" si="371"/>
        <v>5.0590753316171883E-2</v>
      </c>
      <c r="BZ294" s="42"/>
      <c r="CA294" s="22">
        <v>4277544.1516785482</v>
      </c>
      <c r="CB294" s="22">
        <v>27817.297900000001</v>
      </c>
      <c r="CC294" s="22">
        <f t="shared" si="372"/>
        <v>4249726.8537785485</v>
      </c>
      <c r="CD294" s="26">
        <f t="shared" si="373"/>
        <v>1126.4747000000025</v>
      </c>
      <c r="CE294" s="22">
        <v>0</v>
      </c>
      <c r="CF294" s="22">
        <f t="shared" si="374"/>
        <v>234550.9421811006</v>
      </c>
      <c r="CG294" s="22">
        <f t="shared" si="375"/>
        <v>233424.46748110093</v>
      </c>
      <c r="CH294" s="32">
        <f t="shared" si="376"/>
        <v>5.4833085028254035E-2</v>
      </c>
      <c r="CI294" s="32">
        <f t="shared" si="377"/>
        <v>5.4926934250740571E-2</v>
      </c>
      <c r="CJ294" s="42"/>
      <c r="CK294" s="22">
        <v>4274136.5047972966</v>
      </c>
      <c r="CL294" s="22">
        <v>27817.297900000001</v>
      </c>
      <c r="CM294" s="22">
        <f t="shared" si="378"/>
        <v>4246319.2068972969</v>
      </c>
      <c r="CN294" s="26">
        <f t="shared" si="379"/>
        <v>1126.4747000000025</v>
      </c>
      <c r="CO294" s="22">
        <v>0</v>
      </c>
      <c r="CP294" s="22">
        <f t="shared" si="380"/>
        <v>231143.29529984901</v>
      </c>
      <c r="CQ294" s="22">
        <f t="shared" si="381"/>
        <v>230016.82059984934</v>
      </c>
      <c r="CR294" s="32">
        <f t="shared" si="382"/>
        <v>5.407953045964102E-2</v>
      </c>
      <c r="CS294" s="32">
        <f t="shared" si="383"/>
        <v>5.4168518519811928E-2</v>
      </c>
      <c r="CT294" s="42"/>
      <c r="CU294" s="22">
        <v>4280951.7985598007</v>
      </c>
      <c r="CV294" s="22">
        <v>27817.297900000001</v>
      </c>
      <c r="CW294" s="22">
        <f t="shared" si="384"/>
        <v>4253134.5006598011</v>
      </c>
      <c r="CX294" s="26">
        <f t="shared" si="385"/>
        <v>1126.4747000000025</v>
      </c>
      <c r="CY294" s="22">
        <v>0</v>
      </c>
      <c r="CZ294" s="22">
        <f t="shared" si="386"/>
        <v>237958.58906235313</v>
      </c>
      <c r="DA294" s="22">
        <f t="shared" si="387"/>
        <v>236832.11436235346</v>
      </c>
      <c r="DB294" s="32">
        <f t="shared" si="388"/>
        <v>5.5585439934737697E-2</v>
      </c>
      <c r="DC294" s="32">
        <f t="shared" si="389"/>
        <v>5.5684134683634624E-2</v>
      </c>
      <c r="DD294" s="42"/>
      <c r="DE294" s="22">
        <v>4280951.7985598007</v>
      </c>
      <c r="DF294" s="22">
        <v>27817.297900000001</v>
      </c>
      <c r="DG294" s="22">
        <f t="shared" si="390"/>
        <v>4253134.5006598011</v>
      </c>
      <c r="DH294" s="26">
        <f t="shared" si="391"/>
        <v>1126.4747000000025</v>
      </c>
      <c r="DI294" s="22">
        <v>0</v>
      </c>
      <c r="DJ294" s="22">
        <f t="shared" si="392"/>
        <v>237958.58906235313</v>
      </c>
      <c r="DK294" s="22">
        <f t="shared" si="393"/>
        <v>236832.11436235346</v>
      </c>
      <c r="DL294" s="32">
        <f t="shared" si="394"/>
        <v>5.5585439934737697E-2</v>
      </c>
      <c r="DM294" s="32">
        <f t="shared" si="395"/>
        <v>5.5684134683634624E-2</v>
      </c>
      <c r="DN294" s="42"/>
      <c r="DO294" s="22">
        <v>4280951.7985598007</v>
      </c>
      <c r="DP294" s="22">
        <v>27817.297900000001</v>
      </c>
      <c r="DQ294" s="22">
        <f t="shared" si="396"/>
        <v>4253134.5006598011</v>
      </c>
      <c r="DR294" s="26">
        <f t="shared" si="397"/>
        <v>1126.4747000000025</v>
      </c>
      <c r="DS294" s="22">
        <v>0</v>
      </c>
      <c r="DT294" s="22">
        <f t="shared" si="398"/>
        <v>237958.58906235313</v>
      </c>
      <c r="DU294" s="22">
        <f t="shared" si="399"/>
        <v>236832.11436235346</v>
      </c>
      <c r="DV294" s="32">
        <f t="shared" si="400"/>
        <v>5.5585439934737697E-2</v>
      </c>
      <c r="DW294" s="32">
        <f t="shared" si="401"/>
        <v>5.5684134683634624E-2</v>
      </c>
      <c r="DX294" s="42"/>
      <c r="DY294" s="22">
        <v>4280951.7985598007</v>
      </c>
      <c r="DZ294" s="22">
        <v>27817.297900000001</v>
      </c>
      <c r="EA294" s="22">
        <f t="shared" si="402"/>
        <v>4253134.5006598011</v>
      </c>
      <c r="EB294" s="26">
        <f t="shared" si="403"/>
        <v>1126.4747000000025</v>
      </c>
      <c r="EC294" s="22">
        <v>0</v>
      </c>
      <c r="ED294" s="22">
        <f t="shared" si="404"/>
        <v>237958.58906235313</v>
      </c>
      <c r="EE294" s="22">
        <f t="shared" si="405"/>
        <v>236832.11436235346</v>
      </c>
      <c r="EF294" s="32">
        <f t="shared" si="406"/>
        <v>5.5585439934737697E-2</v>
      </c>
      <c r="EG294" s="32">
        <f t="shared" si="407"/>
        <v>5.5684134683634624E-2</v>
      </c>
      <c r="EH294" s="42"/>
      <c r="EI294" s="45">
        <v>0</v>
      </c>
    </row>
    <row r="295" spans="1:139" x14ac:dyDescent="0.3">
      <c r="A295" s="20">
        <v>8914015</v>
      </c>
      <c r="B295" s="20" t="s">
        <v>81</v>
      </c>
      <c r="C295" s="21">
        <v>693</v>
      </c>
      <c r="D295" s="22">
        <v>4502157.2821010966</v>
      </c>
      <c r="E295" s="22">
        <v>19068.896000000001</v>
      </c>
      <c r="F295" s="22">
        <f t="shared" si="329"/>
        <v>4483088.3861010969</v>
      </c>
      <c r="G295" s="11"/>
      <c r="H295" s="34">
        <v>693</v>
      </c>
      <c r="I295" s="22">
        <v>4766428.8262471845</v>
      </c>
      <c r="J295" s="22">
        <v>19884.3904</v>
      </c>
      <c r="K295" s="22">
        <f t="shared" si="330"/>
        <v>4746544.4358471846</v>
      </c>
      <c r="L295" s="26">
        <f t="shared" si="331"/>
        <v>815.49439999999959</v>
      </c>
      <c r="M295" s="22">
        <v>0</v>
      </c>
      <c r="N295" s="22">
        <f t="shared" si="332"/>
        <v>264271.54414608795</v>
      </c>
      <c r="O295" s="22">
        <f t="shared" si="333"/>
        <v>263456.04974608775</v>
      </c>
      <c r="P295" s="32">
        <f t="shared" si="334"/>
        <v>5.5444349172032087E-2</v>
      </c>
      <c r="Q295" s="32">
        <f t="shared" si="335"/>
        <v>5.5504810564164647E-2</v>
      </c>
      <c r="R295" s="11"/>
      <c r="S295" s="22">
        <v>4766428.8262471845</v>
      </c>
      <c r="T295" s="22">
        <v>19884.3904</v>
      </c>
      <c r="U295" s="22">
        <f t="shared" si="336"/>
        <v>4746544.4358471846</v>
      </c>
      <c r="V295" s="26">
        <f t="shared" si="337"/>
        <v>815.49439999999959</v>
      </c>
      <c r="W295" s="22">
        <v>0</v>
      </c>
      <c r="X295" s="22">
        <f t="shared" si="338"/>
        <v>264271.54414608795</v>
      </c>
      <c r="Y295" s="22">
        <f t="shared" si="339"/>
        <v>263456.04974608775</v>
      </c>
      <c r="Z295" s="32">
        <f t="shared" si="340"/>
        <v>5.5444349172032087E-2</v>
      </c>
      <c r="AA295" s="32">
        <f t="shared" si="341"/>
        <v>5.5504810564164647E-2</v>
      </c>
      <c r="AB295" s="42"/>
      <c r="AC295" s="22">
        <v>4766428.8262471845</v>
      </c>
      <c r="AD295" s="22">
        <v>19884.3904</v>
      </c>
      <c r="AE295" s="22">
        <f t="shared" si="342"/>
        <v>4746544.4358471846</v>
      </c>
      <c r="AF295" s="26">
        <f t="shared" si="343"/>
        <v>815.49439999999959</v>
      </c>
      <c r="AG295" s="22">
        <v>0</v>
      </c>
      <c r="AH295" s="22">
        <f t="shared" si="344"/>
        <v>264271.54414608795</v>
      </c>
      <c r="AI295" s="22">
        <f t="shared" si="345"/>
        <v>263456.04974608775</v>
      </c>
      <c r="AJ295" s="32">
        <f t="shared" si="346"/>
        <v>5.5444349172032087E-2</v>
      </c>
      <c r="AK295" s="32">
        <f t="shared" si="347"/>
        <v>5.5504810564164647E-2</v>
      </c>
      <c r="AL295" s="11"/>
      <c r="AM295" s="22">
        <v>4766428.8262471845</v>
      </c>
      <c r="AN295" s="22">
        <v>19884.3904</v>
      </c>
      <c r="AO295" s="22">
        <f t="shared" si="348"/>
        <v>4746544.4358471846</v>
      </c>
      <c r="AP295" s="26">
        <f t="shared" si="349"/>
        <v>815.49439999999959</v>
      </c>
      <c r="AQ295" s="22">
        <v>0</v>
      </c>
      <c r="AR295" s="22">
        <f t="shared" si="350"/>
        <v>264271.54414608795</v>
      </c>
      <c r="AS295" s="22">
        <f t="shared" si="351"/>
        <v>263456.04974608775</v>
      </c>
      <c r="AT295" s="32">
        <f t="shared" si="352"/>
        <v>5.5444349172032087E-2</v>
      </c>
      <c r="AU295" s="32">
        <f t="shared" si="353"/>
        <v>5.5504810564164647E-2</v>
      </c>
      <c r="AV295" s="42"/>
      <c r="AW295" s="22">
        <v>4766428.8262471845</v>
      </c>
      <c r="AX295" s="22">
        <v>19884.3904</v>
      </c>
      <c r="AY295" s="22">
        <f t="shared" si="354"/>
        <v>4746544.4358471846</v>
      </c>
      <c r="AZ295" s="26">
        <f t="shared" si="355"/>
        <v>815.49439999999959</v>
      </c>
      <c r="BA295" s="22">
        <v>0</v>
      </c>
      <c r="BB295" s="22">
        <f t="shared" si="356"/>
        <v>264271.54414608795</v>
      </c>
      <c r="BC295" s="22">
        <f t="shared" si="357"/>
        <v>263456.04974608775</v>
      </c>
      <c r="BD295" s="32">
        <f t="shared" si="358"/>
        <v>5.5444349172032087E-2</v>
      </c>
      <c r="BE295" s="32">
        <f t="shared" si="359"/>
        <v>5.5504810564164647E-2</v>
      </c>
      <c r="BF295" s="11"/>
      <c r="BG295" s="22">
        <v>4766428.8262471845</v>
      </c>
      <c r="BH295" s="22">
        <v>19884.3904</v>
      </c>
      <c r="BI295" s="22">
        <f t="shared" si="360"/>
        <v>4746544.4358471846</v>
      </c>
      <c r="BJ295" s="26">
        <f t="shared" si="361"/>
        <v>815.49439999999959</v>
      </c>
      <c r="BK295" s="22">
        <v>0</v>
      </c>
      <c r="BL295" s="22">
        <f t="shared" si="362"/>
        <v>264271.54414608795</v>
      </c>
      <c r="BM295" s="22">
        <f t="shared" si="363"/>
        <v>263456.04974608775</v>
      </c>
      <c r="BN295" s="32">
        <f t="shared" si="364"/>
        <v>5.5444349172032087E-2</v>
      </c>
      <c r="BO295" s="32">
        <f t="shared" si="365"/>
        <v>5.5504810564164647E-2</v>
      </c>
      <c r="BP295" s="42"/>
      <c r="BQ295" s="22">
        <v>4738038.0352421813</v>
      </c>
      <c r="BR295" s="22">
        <v>19884.3904</v>
      </c>
      <c r="BS295" s="22">
        <f t="shared" si="366"/>
        <v>4718153.6448421814</v>
      </c>
      <c r="BT295" s="26">
        <f t="shared" si="367"/>
        <v>815.49439999999959</v>
      </c>
      <c r="BU295" s="22">
        <v>0</v>
      </c>
      <c r="BV295" s="22">
        <f t="shared" si="368"/>
        <v>235880.75314108469</v>
      </c>
      <c r="BW295" s="22">
        <f t="shared" si="369"/>
        <v>235065.25874108449</v>
      </c>
      <c r="BX295" s="32">
        <f t="shared" si="370"/>
        <v>4.9784478593580518E-2</v>
      </c>
      <c r="BY295" s="32">
        <f t="shared" si="371"/>
        <v>4.9821450600290328E-2</v>
      </c>
      <c r="BZ295" s="42"/>
      <c r="CA295" s="22">
        <v>4762393.5553045794</v>
      </c>
      <c r="CB295" s="22">
        <v>19884.3904</v>
      </c>
      <c r="CC295" s="22">
        <f t="shared" si="372"/>
        <v>4742509.1649045795</v>
      </c>
      <c r="CD295" s="26">
        <f t="shared" si="373"/>
        <v>815.49439999999959</v>
      </c>
      <c r="CE295" s="22">
        <v>0</v>
      </c>
      <c r="CF295" s="22">
        <f t="shared" si="374"/>
        <v>260236.27320348285</v>
      </c>
      <c r="CG295" s="22">
        <f t="shared" si="375"/>
        <v>259420.77880348265</v>
      </c>
      <c r="CH295" s="32">
        <f t="shared" si="376"/>
        <v>5.4644008350300949E-2</v>
      </c>
      <c r="CI295" s="32">
        <f t="shared" si="377"/>
        <v>5.4701165518718037E-2</v>
      </c>
      <c r="CJ295" s="42"/>
      <c r="CK295" s="22">
        <v>4758358.2843619734</v>
      </c>
      <c r="CL295" s="22">
        <v>19884.3904</v>
      </c>
      <c r="CM295" s="22">
        <f t="shared" si="378"/>
        <v>4738473.8939619735</v>
      </c>
      <c r="CN295" s="26">
        <f t="shared" si="379"/>
        <v>815.49439999999959</v>
      </c>
      <c r="CO295" s="22">
        <v>0</v>
      </c>
      <c r="CP295" s="22">
        <f t="shared" si="380"/>
        <v>256201.00226087682</v>
      </c>
      <c r="CQ295" s="22">
        <f t="shared" si="381"/>
        <v>255385.50786087662</v>
      </c>
      <c r="CR295" s="32">
        <f t="shared" si="382"/>
        <v>5.3842310088936411E-2</v>
      </c>
      <c r="CS295" s="32">
        <f t="shared" si="383"/>
        <v>5.3896151709583756E-2</v>
      </c>
      <c r="CT295" s="42"/>
      <c r="CU295" s="22">
        <v>4766428.8262471845</v>
      </c>
      <c r="CV295" s="22">
        <v>19884.3904</v>
      </c>
      <c r="CW295" s="22">
        <f t="shared" si="384"/>
        <v>4746544.4358471846</v>
      </c>
      <c r="CX295" s="26">
        <f t="shared" si="385"/>
        <v>815.49439999999959</v>
      </c>
      <c r="CY295" s="22">
        <v>0</v>
      </c>
      <c r="CZ295" s="22">
        <f t="shared" si="386"/>
        <v>264271.54414608795</v>
      </c>
      <c r="DA295" s="22">
        <f t="shared" si="387"/>
        <v>263456.04974608775</v>
      </c>
      <c r="DB295" s="32">
        <f t="shared" si="388"/>
        <v>5.5444349172032087E-2</v>
      </c>
      <c r="DC295" s="32">
        <f t="shared" si="389"/>
        <v>5.5504810564164647E-2</v>
      </c>
      <c r="DD295" s="42"/>
      <c r="DE295" s="22">
        <v>4766428.8262471845</v>
      </c>
      <c r="DF295" s="22">
        <v>19884.3904</v>
      </c>
      <c r="DG295" s="22">
        <f t="shared" si="390"/>
        <v>4746544.4358471846</v>
      </c>
      <c r="DH295" s="26">
        <f t="shared" si="391"/>
        <v>815.49439999999959</v>
      </c>
      <c r="DI295" s="22">
        <v>0</v>
      </c>
      <c r="DJ295" s="22">
        <f t="shared" si="392"/>
        <v>264271.54414608795</v>
      </c>
      <c r="DK295" s="22">
        <f t="shared" si="393"/>
        <v>263456.04974608775</v>
      </c>
      <c r="DL295" s="32">
        <f t="shared" si="394"/>
        <v>5.5444349172032087E-2</v>
      </c>
      <c r="DM295" s="32">
        <f t="shared" si="395"/>
        <v>5.5504810564164647E-2</v>
      </c>
      <c r="DN295" s="42"/>
      <c r="DO295" s="22">
        <v>4766428.8262471845</v>
      </c>
      <c r="DP295" s="22">
        <v>19884.3904</v>
      </c>
      <c r="DQ295" s="22">
        <f t="shared" si="396"/>
        <v>4746544.4358471846</v>
      </c>
      <c r="DR295" s="26">
        <f t="shared" si="397"/>
        <v>815.49439999999959</v>
      </c>
      <c r="DS295" s="22">
        <v>0</v>
      </c>
      <c r="DT295" s="22">
        <f t="shared" si="398"/>
        <v>264271.54414608795</v>
      </c>
      <c r="DU295" s="22">
        <f t="shared" si="399"/>
        <v>263456.04974608775</v>
      </c>
      <c r="DV295" s="32">
        <f t="shared" si="400"/>
        <v>5.5444349172032087E-2</v>
      </c>
      <c r="DW295" s="32">
        <f t="shared" si="401"/>
        <v>5.5504810564164647E-2</v>
      </c>
      <c r="DX295" s="42"/>
      <c r="DY295" s="22">
        <v>4766428.8262471845</v>
      </c>
      <c r="DZ295" s="22">
        <v>19884.3904</v>
      </c>
      <c r="EA295" s="22">
        <f t="shared" si="402"/>
        <v>4746544.4358471846</v>
      </c>
      <c r="EB295" s="26">
        <f t="shared" si="403"/>
        <v>815.49439999999959</v>
      </c>
      <c r="EC295" s="22">
        <v>0</v>
      </c>
      <c r="ED295" s="22">
        <f t="shared" si="404"/>
        <v>264271.54414608795</v>
      </c>
      <c r="EE295" s="22">
        <f t="shared" si="405"/>
        <v>263456.04974608775</v>
      </c>
      <c r="EF295" s="32">
        <f t="shared" si="406"/>
        <v>5.5444349172032087E-2</v>
      </c>
      <c r="EG295" s="32">
        <f t="shared" si="407"/>
        <v>5.5504810564164647E-2</v>
      </c>
      <c r="EH295" s="42"/>
      <c r="EI295" s="45">
        <v>0</v>
      </c>
    </row>
    <row r="296" spans="1:139" x14ac:dyDescent="0.3">
      <c r="A296" s="20">
        <v>8914016</v>
      </c>
      <c r="B296" s="20" t="s">
        <v>329</v>
      </c>
      <c r="C296" s="21">
        <v>1062</v>
      </c>
      <c r="D296" s="22">
        <v>6572672.6937861536</v>
      </c>
      <c r="E296" s="22">
        <v>42386.432000000001</v>
      </c>
      <c r="F296" s="22">
        <f t="shared" si="329"/>
        <v>6530286.2617861535</v>
      </c>
      <c r="G296" s="11"/>
      <c r="H296" s="34">
        <v>1062</v>
      </c>
      <c r="I296" s="22">
        <v>6952668.5995958857</v>
      </c>
      <c r="J296" s="22">
        <v>44199.116800000003</v>
      </c>
      <c r="K296" s="22">
        <f t="shared" si="330"/>
        <v>6908469.4827958858</v>
      </c>
      <c r="L296" s="26">
        <f t="shared" si="331"/>
        <v>1812.6848000000027</v>
      </c>
      <c r="M296" s="22">
        <v>0</v>
      </c>
      <c r="N296" s="22">
        <f t="shared" si="332"/>
        <v>379995.90580973215</v>
      </c>
      <c r="O296" s="22">
        <f t="shared" si="333"/>
        <v>378183.22100973222</v>
      </c>
      <c r="P296" s="32">
        <f t="shared" si="334"/>
        <v>5.4654684077969556E-2</v>
      </c>
      <c r="Q296" s="32">
        <f t="shared" si="335"/>
        <v>5.4741968818349605E-2</v>
      </c>
      <c r="R296" s="11"/>
      <c r="S296" s="22">
        <v>6952668.5995958857</v>
      </c>
      <c r="T296" s="22">
        <v>44199.116800000003</v>
      </c>
      <c r="U296" s="22">
        <f t="shared" si="336"/>
        <v>6908469.4827958858</v>
      </c>
      <c r="V296" s="26">
        <f t="shared" si="337"/>
        <v>1812.6848000000027</v>
      </c>
      <c r="W296" s="22">
        <v>0</v>
      </c>
      <c r="X296" s="22">
        <f t="shared" si="338"/>
        <v>379995.90580973215</v>
      </c>
      <c r="Y296" s="22">
        <f t="shared" si="339"/>
        <v>378183.22100973222</v>
      </c>
      <c r="Z296" s="32">
        <f t="shared" si="340"/>
        <v>5.4654684077969556E-2</v>
      </c>
      <c r="AA296" s="32">
        <f t="shared" si="341"/>
        <v>5.4741968818349605E-2</v>
      </c>
      <c r="AB296" s="42"/>
      <c r="AC296" s="22">
        <v>6952668.5995958857</v>
      </c>
      <c r="AD296" s="22">
        <v>44199.116800000003</v>
      </c>
      <c r="AE296" s="22">
        <f t="shared" si="342"/>
        <v>6908469.4827958858</v>
      </c>
      <c r="AF296" s="26">
        <f t="shared" si="343"/>
        <v>1812.6848000000027</v>
      </c>
      <c r="AG296" s="22">
        <v>0</v>
      </c>
      <c r="AH296" s="22">
        <f t="shared" si="344"/>
        <v>379995.90580973215</v>
      </c>
      <c r="AI296" s="22">
        <f t="shared" si="345"/>
        <v>378183.22100973222</v>
      </c>
      <c r="AJ296" s="32">
        <f t="shared" si="346"/>
        <v>5.4654684077969556E-2</v>
      </c>
      <c r="AK296" s="32">
        <f t="shared" si="347"/>
        <v>5.4741968818349605E-2</v>
      </c>
      <c r="AL296" s="11"/>
      <c r="AM296" s="22">
        <v>6952668.5995958857</v>
      </c>
      <c r="AN296" s="22">
        <v>44199.116800000003</v>
      </c>
      <c r="AO296" s="22">
        <f t="shared" si="348"/>
        <v>6908469.4827958858</v>
      </c>
      <c r="AP296" s="26">
        <f t="shared" si="349"/>
        <v>1812.6848000000027</v>
      </c>
      <c r="AQ296" s="22">
        <v>0</v>
      </c>
      <c r="AR296" s="22">
        <f t="shared" si="350"/>
        <v>379995.90580973215</v>
      </c>
      <c r="AS296" s="22">
        <f t="shared" si="351"/>
        <v>378183.22100973222</v>
      </c>
      <c r="AT296" s="32">
        <f t="shared" si="352"/>
        <v>5.4654684077969556E-2</v>
      </c>
      <c r="AU296" s="32">
        <f t="shared" si="353"/>
        <v>5.4741968818349605E-2</v>
      </c>
      <c r="AV296" s="42"/>
      <c r="AW296" s="22">
        <v>6952668.5995958857</v>
      </c>
      <c r="AX296" s="22">
        <v>44199.116800000003</v>
      </c>
      <c r="AY296" s="22">
        <f t="shared" si="354"/>
        <v>6908469.4827958858</v>
      </c>
      <c r="AZ296" s="26">
        <f t="shared" si="355"/>
        <v>1812.6848000000027</v>
      </c>
      <c r="BA296" s="22">
        <v>0</v>
      </c>
      <c r="BB296" s="22">
        <f t="shared" si="356"/>
        <v>379995.90580973215</v>
      </c>
      <c r="BC296" s="22">
        <f t="shared" si="357"/>
        <v>378183.22100973222</v>
      </c>
      <c r="BD296" s="32">
        <f t="shared" si="358"/>
        <v>5.4654684077969556E-2</v>
      </c>
      <c r="BE296" s="32">
        <f t="shared" si="359"/>
        <v>5.4741968818349605E-2</v>
      </c>
      <c r="BF296" s="11"/>
      <c r="BG296" s="22">
        <v>6952668.5995958857</v>
      </c>
      <c r="BH296" s="22">
        <v>44199.116800000003</v>
      </c>
      <c r="BI296" s="22">
        <f t="shared" si="360"/>
        <v>6908469.4827958858</v>
      </c>
      <c r="BJ296" s="26">
        <f t="shared" si="361"/>
        <v>1812.6848000000027</v>
      </c>
      <c r="BK296" s="22">
        <v>0</v>
      </c>
      <c r="BL296" s="22">
        <f t="shared" si="362"/>
        <v>379995.90580973215</v>
      </c>
      <c r="BM296" s="22">
        <f t="shared" si="363"/>
        <v>378183.22100973222</v>
      </c>
      <c r="BN296" s="32">
        <f t="shared" si="364"/>
        <v>5.4654684077969556E-2</v>
      </c>
      <c r="BO296" s="32">
        <f t="shared" si="365"/>
        <v>5.4741968818349605E-2</v>
      </c>
      <c r="BP296" s="42"/>
      <c r="BQ296" s="22">
        <v>6917649.0419579092</v>
      </c>
      <c r="BR296" s="22">
        <v>44199.116800000003</v>
      </c>
      <c r="BS296" s="22">
        <f t="shared" si="366"/>
        <v>6873449.9251579093</v>
      </c>
      <c r="BT296" s="26">
        <f t="shared" si="367"/>
        <v>1812.6848000000027</v>
      </c>
      <c r="BU296" s="22">
        <v>0</v>
      </c>
      <c r="BV296" s="22">
        <f t="shared" si="368"/>
        <v>344976.34817175567</v>
      </c>
      <c r="BW296" s="22">
        <f t="shared" si="369"/>
        <v>343163.66337175574</v>
      </c>
      <c r="BX296" s="32">
        <f t="shared" si="370"/>
        <v>4.9869015626458645E-2</v>
      </c>
      <c r="BY296" s="32">
        <f t="shared" si="371"/>
        <v>4.992597125291081E-2</v>
      </c>
      <c r="BZ296" s="42"/>
      <c r="CA296" s="22">
        <v>6947095.2321452163</v>
      </c>
      <c r="CB296" s="22">
        <v>44199.116800000003</v>
      </c>
      <c r="CC296" s="22">
        <f t="shared" si="372"/>
        <v>6902896.1153452164</v>
      </c>
      <c r="CD296" s="26">
        <f t="shared" si="373"/>
        <v>1812.6848000000027</v>
      </c>
      <c r="CE296" s="22">
        <v>0</v>
      </c>
      <c r="CF296" s="22">
        <f t="shared" si="374"/>
        <v>374422.53835906275</v>
      </c>
      <c r="CG296" s="22">
        <f t="shared" si="375"/>
        <v>372609.85355906282</v>
      </c>
      <c r="CH296" s="32">
        <f t="shared" si="376"/>
        <v>5.3896272592688151E-2</v>
      </c>
      <c r="CI296" s="32">
        <f t="shared" si="377"/>
        <v>5.3978771711593182E-2</v>
      </c>
      <c r="CJ296" s="42"/>
      <c r="CK296" s="22">
        <v>6941521.8646945488</v>
      </c>
      <c r="CL296" s="22">
        <v>44199.116800000003</v>
      </c>
      <c r="CM296" s="22">
        <f t="shared" si="378"/>
        <v>6897322.7478945488</v>
      </c>
      <c r="CN296" s="26">
        <f t="shared" si="379"/>
        <v>1812.6848000000027</v>
      </c>
      <c r="CO296" s="22">
        <v>0</v>
      </c>
      <c r="CP296" s="22">
        <f t="shared" si="380"/>
        <v>368849.1709083952</v>
      </c>
      <c r="CQ296" s="22">
        <f t="shared" si="381"/>
        <v>367036.48610839527</v>
      </c>
      <c r="CR296" s="32">
        <f t="shared" si="382"/>
        <v>5.3136643245972955E-2</v>
      </c>
      <c r="CS296" s="32">
        <f t="shared" si="383"/>
        <v>5.3214341205134338E-2</v>
      </c>
      <c r="CT296" s="42"/>
      <c r="CU296" s="22">
        <v>6952668.5995958857</v>
      </c>
      <c r="CV296" s="22">
        <v>44199.116800000003</v>
      </c>
      <c r="CW296" s="22">
        <f t="shared" si="384"/>
        <v>6908469.4827958858</v>
      </c>
      <c r="CX296" s="26">
        <f t="shared" si="385"/>
        <v>1812.6848000000027</v>
      </c>
      <c r="CY296" s="22">
        <v>0</v>
      </c>
      <c r="CZ296" s="22">
        <f t="shared" si="386"/>
        <v>379995.90580973215</v>
      </c>
      <c r="DA296" s="22">
        <f t="shared" si="387"/>
        <v>378183.22100973222</v>
      </c>
      <c r="DB296" s="32">
        <f t="shared" si="388"/>
        <v>5.4654684077969556E-2</v>
      </c>
      <c r="DC296" s="32">
        <f t="shared" si="389"/>
        <v>5.4741968818349605E-2</v>
      </c>
      <c r="DD296" s="42"/>
      <c r="DE296" s="22">
        <v>6952668.5995958857</v>
      </c>
      <c r="DF296" s="22">
        <v>44199.116800000003</v>
      </c>
      <c r="DG296" s="22">
        <f t="shared" si="390"/>
        <v>6908469.4827958858</v>
      </c>
      <c r="DH296" s="26">
        <f t="shared" si="391"/>
        <v>1812.6848000000027</v>
      </c>
      <c r="DI296" s="22">
        <v>0</v>
      </c>
      <c r="DJ296" s="22">
        <f t="shared" si="392"/>
        <v>379995.90580973215</v>
      </c>
      <c r="DK296" s="22">
        <f t="shared" si="393"/>
        <v>378183.22100973222</v>
      </c>
      <c r="DL296" s="32">
        <f t="shared" si="394"/>
        <v>5.4654684077969556E-2</v>
      </c>
      <c r="DM296" s="32">
        <f t="shared" si="395"/>
        <v>5.4741968818349605E-2</v>
      </c>
      <c r="DN296" s="42"/>
      <c r="DO296" s="22">
        <v>6952668.5995958857</v>
      </c>
      <c r="DP296" s="22">
        <v>44199.116800000003</v>
      </c>
      <c r="DQ296" s="22">
        <f t="shared" si="396"/>
        <v>6908469.4827958858</v>
      </c>
      <c r="DR296" s="26">
        <f t="shared" si="397"/>
        <v>1812.6848000000027</v>
      </c>
      <c r="DS296" s="22">
        <v>0</v>
      </c>
      <c r="DT296" s="22">
        <f t="shared" si="398"/>
        <v>379995.90580973215</v>
      </c>
      <c r="DU296" s="22">
        <f t="shared" si="399"/>
        <v>378183.22100973222</v>
      </c>
      <c r="DV296" s="32">
        <f t="shared" si="400"/>
        <v>5.4654684077969556E-2</v>
      </c>
      <c r="DW296" s="32">
        <f t="shared" si="401"/>
        <v>5.4741968818349605E-2</v>
      </c>
      <c r="DX296" s="42"/>
      <c r="DY296" s="22">
        <v>6952668.5995958857</v>
      </c>
      <c r="DZ296" s="22">
        <v>44199.116800000003</v>
      </c>
      <c r="EA296" s="22">
        <f t="shared" si="402"/>
        <v>6908469.4827958858</v>
      </c>
      <c r="EB296" s="26">
        <f t="shared" si="403"/>
        <v>1812.6848000000027</v>
      </c>
      <c r="EC296" s="22">
        <v>0</v>
      </c>
      <c r="ED296" s="22">
        <f t="shared" si="404"/>
        <v>379995.90580973215</v>
      </c>
      <c r="EE296" s="22">
        <f t="shared" si="405"/>
        <v>378183.22100973222</v>
      </c>
      <c r="EF296" s="32">
        <f t="shared" si="406"/>
        <v>5.4654684077969556E-2</v>
      </c>
      <c r="EG296" s="32">
        <f t="shared" si="407"/>
        <v>5.4741968818349605E-2</v>
      </c>
      <c r="EH296" s="42"/>
      <c r="EI296" s="45">
        <v>0</v>
      </c>
    </row>
    <row r="297" spans="1:139" x14ac:dyDescent="0.3">
      <c r="A297" s="20">
        <v>8914017</v>
      </c>
      <c r="B297" s="20" t="s">
        <v>82</v>
      </c>
      <c r="C297" s="21">
        <v>617</v>
      </c>
      <c r="D297" s="22">
        <v>4050805.9806256453</v>
      </c>
      <c r="E297" s="22">
        <v>25800.960000000003</v>
      </c>
      <c r="F297" s="22">
        <f t="shared" si="329"/>
        <v>4025005.0206256453</v>
      </c>
      <c r="G297" s="11"/>
      <c r="H297" s="34">
        <v>617</v>
      </c>
      <c r="I297" s="22">
        <v>4287972.7839095797</v>
      </c>
      <c r="J297" s="22">
        <v>26060.799999999999</v>
      </c>
      <c r="K297" s="22">
        <f t="shared" si="330"/>
        <v>4261911.9839095799</v>
      </c>
      <c r="L297" s="26">
        <f t="shared" si="331"/>
        <v>259.83999999999651</v>
      </c>
      <c r="M297" s="22">
        <v>0</v>
      </c>
      <c r="N297" s="22">
        <f t="shared" si="332"/>
        <v>237166.80328393448</v>
      </c>
      <c r="O297" s="22">
        <f t="shared" si="333"/>
        <v>236906.96328393463</v>
      </c>
      <c r="P297" s="32">
        <f t="shared" si="334"/>
        <v>5.5309773460757952E-2</v>
      </c>
      <c r="Q297" s="32">
        <f t="shared" si="335"/>
        <v>5.5587014508594511E-2</v>
      </c>
      <c r="R297" s="11"/>
      <c r="S297" s="22">
        <v>4287972.7839095797</v>
      </c>
      <c r="T297" s="22">
        <v>26060.799999999999</v>
      </c>
      <c r="U297" s="22">
        <f t="shared" si="336"/>
        <v>4261911.9839095799</v>
      </c>
      <c r="V297" s="26">
        <f t="shared" si="337"/>
        <v>259.83999999999651</v>
      </c>
      <c r="W297" s="22">
        <v>0</v>
      </c>
      <c r="X297" s="22">
        <f t="shared" si="338"/>
        <v>237166.80328393448</v>
      </c>
      <c r="Y297" s="22">
        <f t="shared" si="339"/>
        <v>236906.96328393463</v>
      </c>
      <c r="Z297" s="32">
        <f t="shared" si="340"/>
        <v>5.5309773460757952E-2</v>
      </c>
      <c r="AA297" s="32">
        <f t="shared" si="341"/>
        <v>5.5587014508594511E-2</v>
      </c>
      <c r="AB297" s="42"/>
      <c r="AC297" s="22">
        <v>4287972.7839095797</v>
      </c>
      <c r="AD297" s="22">
        <v>26060.799999999999</v>
      </c>
      <c r="AE297" s="22">
        <f t="shared" si="342"/>
        <v>4261911.9839095799</v>
      </c>
      <c r="AF297" s="26">
        <f t="shared" si="343"/>
        <v>259.83999999999651</v>
      </c>
      <c r="AG297" s="22">
        <v>0</v>
      </c>
      <c r="AH297" s="22">
        <f t="shared" si="344"/>
        <v>237166.80328393448</v>
      </c>
      <c r="AI297" s="22">
        <f t="shared" si="345"/>
        <v>236906.96328393463</v>
      </c>
      <c r="AJ297" s="32">
        <f t="shared" si="346"/>
        <v>5.5309773460757952E-2</v>
      </c>
      <c r="AK297" s="32">
        <f t="shared" si="347"/>
        <v>5.5587014508594511E-2</v>
      </c>
      <c r="AL297" s="11"/>
      <c r="AM297" s="22">
        <v>4287972.7839095797</v>
      </c>
      <c r="AN297" s="22">
        <v>26060.799999999999</v>
      </c>
      <c r="AO297" s="22">
        <f t="shared" si="348"/>
        <v>4261911.9839095799</v>
      </c>
      <c r="AP297" s="26">
        <f t="shared" si="349"/>
        <v>259.83999999999651</v>
      </c>
      <c r="AQ297" s="22">
        <v>0</v>
      </c>
      <c r="AR297" s="22">
        <f t="shared" si="350"/>
        <v>237166.80328393448</v>
      </c>
      <c r="AS297" s="22">
        <f t="shared" si="351"/>
        <v>236906.96328393463</v>
      </c>
      <c r="AT297" s="32">
        <f t="shared" si="352"/>
        <v>5.5309773460757952E-2</v>
      </c>
      <c r="AU297" s="32">
        <f t="shared" si="353"/>
        <v>5.5587014508594511E-2</v>
      </c>
      <c r="AV297" s="42"/>
      <c r="AW297" s="22">
        <v>4287972.7839095797</v>
      </c>
      <c r="AX297" s="22">
        <v>26060.799999999999</v>
      </c>
      <c r="AY297" s="22">
        <f t="shared" si="354"/>
        <v>4261911.9839095799</v>
      </c>
      <c r="AZ297" s="26">
        <f t="shared" si="355"/>
        <v>259.83999999999651</v>
      </c>
      <c r="BA297" s="22">
        <v>0</v>
      </c>
      <c r="BB297" s="22">
        <f t="shared" si="356"/>
        <v>237166.80328393448</v>
      </c>
      <c r="BC297" s="22">
        <f t="shared" si="357"/>
        <v>236906.96328393463</v>
      </c>
      <c r="BD297" s="32">
        <f t="shared" si="358"/>
        <v>5.5309773460757952E-2</v>
      </c>
      <c r="BE297" s="32">
        <f t="shared" si="359"/>
        <v>5.5587014508594511E-2</v>
      </c>
      <c r="BF297" s="11"/>
      <c r="BG297" s="22">
        <v>4287972.7839095797</v>
      </c>
      <c r="BH297" s="22">
        <v>26060.799999999999</v>
      </c>
      <c r="BI297" s="22">
        <f t="shared" si="360"/>
        <v>4261911.9839095799</v>
      </c>
      <c r="BJ297" s="26">
        <f t="shared" si="361"/>
        <v>259.83999999999651</v>
      </c>
      <c r="BK297" s="22">
        <v>0</v>
      </c>
      <c r="BL297" s="22">
        <f t="shared" si="362"/>
        <v>237166.80328393448</v>
      </c>
      <c r="BM297" s="22">
        <f t="shared" si="363"/>
        <v>236906.96328393463</v>
      </c>
      <c r="BN297" s="32">
        <f t="shared" si="364"/>
        <v>5.5309773460757952E-2</v>
      </c>
      <c r="BO297" s="32">
        <f t="shared" si="365"/>
        <v>5.5587014508594511E-2</v>
      </c>
      <c r="BP297" s="42"/>
      <c r="BQ297" s="22">
        <v>4261818.1733410405</v>
      </c>
      <c r="BR297" s="22">
        <v>26060.799999999999</v>
      </c>
      <c r="BS297" s="22">
        <f t="shared" si="366"/>
        <v>4235757.3733410407</v>
      </c>
      <c r="BT297" s="26">
        <f t="shared" si="367"/>
        <v>259.83999999999651</v>
      </c>
      <c r="BU297" s="22">
        <v>0</v>
      </c>
      <c r="BV297" s="22">
        <f t="shared" si="368"/>
        <v>211012.19271539524</v>
      </c>
      <c r="BW297" s="22">
        <f t="shared" si="369"/>
        <v>210752.35271539539</v>
      </c>
      <c r="BX297" s="32">
        <f t="shared" si="370"/>
        <v>4.9512246682728092E-2</v>
      </c>
      <c r="BY297" s="32">
        <f t="shared" si="371"/>
        <v>4.9755529918173794E-2</v>
      </c>
      <c r="BZ297" s="42"/>
      <c r="CA297" s="22">
        <v>4284359.3551904345</v>
      </c>
      <c r="CB297" s="22">
        <v>26060.799999999999</v>
      </c>
      <c r="CC297" s="22">
        <f t="shared" si="372"/>
        <v>4258298.5551904347</v>
      </c>
      <c r="CD297" s="26">
        <f t="shared" si="373"/>
        <v>259.83999999999651</v>
      </c>
      <c r="CE297" s="22">
        <v>0</v>
      </c>
      <c r="CF297" s="22">
        <f t="shared" si="374"/>
        <v>233553.37456478924</v>
      </c>
      <c r="CG297" s="22">
        <f t="shared" si="375"/>
        <v>233293.53456478938</v>
      </c>
      <c r="CH297" s="32">
        <f t="shared" si="376"/>
        <v>5.4513021715100293E-2</v>
      </c>
      <c r="CI297" s="32">
        <f t="shared" si="377"/>
        <v>5.4785621895963164E-2</v>
      </c>
      <c r="CJ297" s="42"/>
      <c r="CK297" s="22">
        <v>4280745.9264712902</v>
      </c>
      <c r="CL297" s="22">
        <v>26060.799999999999</v>
      </c>
      <c r="CM297" s="22">
        <f t="shared" si="378"/>
        <v>4254685.1264712904</v>
      </c>
      <c r="CN297" s="26">
        <f t="shared" si="379"/>
        <v>259.83999999999651</v>
      </c>
      <c r="CO297" s="22">
        <v>0</v>
      </c>
      <c r="CP297" s="22">
        <f t="shared" si="380"/>
        <v>229939.94584564492</v>
      </c>
      <c r="CQ297" s="22">
        <f t="shared" si="381"/>
        <v>229680.10584564507</v>
      </c>
      <c r="CR297" s="32">
        <f t="shared" si="382"/>
        <v>5.3714924874130363E-2</v>
      </c>
      <c r="CS297" s="32">
        <f t="shared" si="383"/>
        <v>5.3982868066228658E-2</v>
      </c>
      <c r="CT297" s="42"/>
      <c r="CU297" s="22">
        <v>4287972.7839095797</v>
      </c>
      <c r="CV297" s="22">
        <v>26060.799999999999</v>
      </c>
      <c r="CW297" s="22">
        <f t="shared" si="384"/>
        <v>4261911.9839095799</v>
      </c>
      <c r="CX297" s="26">
        <f t="shared" si="385"/>
        <v>259.83999999999651</v>
      </c>
      <c r="CY297" s="22">
        <v>0</v>
      </c>
      <c r="CZ297" s="22">
        <f t="shared" si="386"/>
        <v>237166.80328393448</v>
      </c>
      <c r="DA297" s="22">
        <f t="shared" si="387"/>
        <v>236906.96328393463</v>
      </c>
      <c r="DB297" s="32">
        <f t="shared" si="388"/>
        <v>5.5309773460757952E-2</v>
      </c>
      <c r="DC297" s="32">
        <f t="shared" si="389"/>
        <v>5.5587014508594511E-2</v>
      </c>
      <c r="DD297" s="42"/>
      <c r="DE297" s="22">
        <v>4287972.7839095797</v>
      </c>
      <c r="DF297" s="22">
        <v>26060.799999999999</v>
      </c>
      <c r="DG297" s="22">
        <f t="shared" si="390"/>
        <v>4261911.9839095799</v>
      </c>
      <c r="DH297" s="26">
        <f t="shared" si="391"/>
        <v>259.83999999999651</v>
      </c>
      <c r="DI297" s="22">
        <v>0</v>
      </c>
      <c r="DJ297" s="22">
        <f t="shared" si="392"/>
        <v>237166.80328393448</v>
      </c>
      <c r="DK297" s="22">
        <f t="shared" si="393"/>
        <v>236906.96328393463</v>
      </c>
      <c r="DL297" s="32">
        <f t="shared" si="394"/>
        <v>5.5309773460757952E-2</v>
      </c>
      <c r="DM297" s="32">
        <f t="shared" si="395"/>
        <v>5.5587014508594511E-2</v>
      </c>
      <c r="DN297" s="42"/>
      <c r="DO297" s="22">
        <v>4287972.7839095797</v>
      </c>
      <c r="DP297" s="22">
        <v>26060.799999999999</v>
      </c>
      <c r="DQ297" s="22">
        <f t="shared" si="396"/>
        <v>4261911.9839095799</v>
      </c>
      <c r="DR297" s="26">
        <f t="shared" si="397"/>
        <v>259.83999999999651</v>
      </c>
      <c r="DS297" s="22">
        <v>0</v>
      </c>
      <c r="DT297" s="22">
        <f t="shared" si="398"/>
        <v>237166.80328393448</v>
      </c>
      <c r="DU297" s="22">
        <f t="shared" si="399"/>
        <v>236906.96328393463</v>
      </c>
      <c r="DV297" s="32">
        <f t="shared" si="400"/>
        <v>5.5309773460757952E-2</v>
      </c>
      <c r="DW297" s="32">
        <f t="shared" si="401"/>
        <v>5.5587014508594511E-2</v>
      </c>
      <c r="DX297" s="42"/>
      <c r="DY297" s="22">
        <v>4287972.7839095797</v>
      </c>
      <c r="DZ297" s="22">
        <v>26060.799999999999</v>
      </c>
      <c r="EA297" s="22">
        <f t="shared" si="402"/>
        <v>4261911.9839095799</v>
      </c>
      <c r="EB297" s="26">
        <f t="shared" si="403"/>
        <v>259.83999999999651</v>
      </c>
      <c r="EC297" s="22">
        <v>0</v>
      </c>
      <c r="ED297" s="22">
        <f t="shared" si="404"/>
        <v>237166.80328393448</v>
      </c>
      <c r="EE297" s="22">
        <f t="shared" si="405"/>
        <v>236906.96328393463</v>
      </c>
      <c r="EF297" s="32">
        <f t="shared" si="406"/>
        <v>5.5309773460757952E-2</v>
      </c>
      <c r="EG297" s="32">
        <f t="shared" si="407"/>
        <v>5.5587014508594511E-2</v>
      </c>
      <c r="EH297" s="42"/>
      <c r="EI297" s="45">
        <v>0</v>
      </c>
    </row>
    <row r="298" spans="1:139" x14ac:dyDescent="0.3">
      <c r="A298" s="20">
        <v>8914019</v>
      </c>
      <c r="B298" s="20" t="s">
        <v>83</v>
      </c>
      <c r="C298" s="21">
        <v>804</v>
      </c>
      <c r="D298" s="22">
        <v>4799306.7953861691</v>
      </c>
      <c r="E298" s="22">
        <v>21593.087999999996</v>
      </c>
      <c r="F298" s="22">
        <f t="shared" si="329"/>
        <v>4777713.7073861687</v>
      </c>
      <c r="G298" s="11"/>
      <c r="H298" s="34">
        <v>804</v>
      </c>
      <c r="I298" s="22">
        <v>5078668.2227437403</v>
      </c>
      <c r="J298" s="22">
        <v>22516.531200000001</v>
      </c>
      <c r="K298" s="22">
        <f t="shared" si="330"/>
        <v>5056151.6915437402</v>
      </c>
      <c r="L298" s="26">
        <f t="shared" si="331"/>
        <v>923.44320000000516</v>
      </c>
      <c r="M298" s="22">
        <v>0</v>
      </c>
      <c r="N298" s="22">
        <f t="shared" si="332"/>
        <v>279361.4273575712</v>
      </c>
      <c r="O298" s="22">
        <f t="shared" si="333"/>
        <v>278437.98415757157</v>
      </c>
      <c r="P298" s="32">
        <f t="shared" si="334"/>
        <v>5.5006827598327881E-2</v>
      </c>
      <c r="Q298" s="32">
        <f t="shared" si="335"/>
        <v>5.5069151628352173E-2</v>
      </c>
      <c r="R298" s="11"/>
      <c r="S298" s="22">
        <v>5078668.2227437403</v>
      </c>
      <c r="T298" s="22">
        <v>22516.531200000001</v>
      </c>
      <c r="U298" s="22">
        <f t="shared" si="336"/>
        <v>5056151.6915437402</v>
      </c>
      <c r="V298" s="26">
        <f t="shared" si="337"/>
        <v>923.44320000000516</v>
      </c>
      <c r="W298" s="22">
        <v>0</v>
      </c>
      <c r="X298" s="22">
        <f t="shared" si="338"/>
        <v>279361.4273575712</v>
      </c>
      <c r="Y298" s="22">
        <f t="shared" si="339"/>
        <v>278437.98415757157</v>
      </c>
      <c r="Z298" s="32">
        <f t="shared" si="340"/>
        <v>5.5006827598327881E-2</v>
      </c>
      <c r="AA298" s="32">
        <f t="shared" si="341"/>
        <v>5.5069151628352173E-2</v>
      </c>
      <c r="AB298" s="42"/>
      <c r="AC298" s="22">
        <v>5078668.2227437403</v>
      </c>
      <c r="AD298" s="22">
        <v>22516.531200000001</v>
      </c>
      <c r="AE298" s="22">
        <f t="shared" si="342"/>
        <v>5056151.6915437402</v>
      </c>
      <c r="AF298" s="26">
        <f t="shared" si="343"/>
        <v>923.44320000000516</v>
      </c>
      <c r="AG298" s="22">
        <v>0</v>
      </c>
      <c r="AH298" s="22">
        <f t="shared" si="344"/>
        <v>279361.4273575712</v>
      </c>
      <c r="AI298" s="22">
        <f t="shared" si="345"/>
        <v>278437.98415757157</v>
      </c>
      <c r="AJ298" s="32">
        <f t="shared" si="346"/>
        <v>5.5006827598327881E-2</v>
      </c>
      <c r="AK298" s="32">
        <f t="shared" si="347"/>
        <v>5.5069151628352173E-2</v>
      </c>
      <c r="AL298" s="11"/>
      <c r="AM298" s="22">
        <v>5078668.2227437403</v>
      </c>
      <c r="AN298" s="22">
        <v>22516.531200000001</v>
      </c>
      <c r="AO298" s="22">
        <f t="shared" si="348"/>
        <v>5056151.6915437402</v>
      </c>
      <c r="AP298" s="26">
        <f t="shared" si="349"/>
        <v>923.44320000000516</v>
      </c>
      <c r="AQ298" s="22">
        <v>0</v>
      </c>
      <c r="AR298" s="22">
        <f t="shared" si="350"/>
        <v>279361.4273575712</v>
      </c>
      <c r="AS298" s="22">
        <f t="shared" si="351"/>
        <v>278437.98415757157</v>
      </c>
      <c r="AT298" s="32">
        <f t="shared" si="352"/>
        <v>5.5006827598327881E-2</v>
      </c>
      <c r="AU298" s="32">
        <f t="shared" si="353"/>
        <v>5.5069151628352173E-2</v>
      </c>
      <c r="AV298" s="42"/>
      <c r="AW298" s="22">
        <v>5078668.2227437403</v>
      </c>
      <c r="AX298" s="22">
        <v>22516.531200000001</v>
      </c>
      <c r="AY298" s="22">
        <f t="shared" si="354"/>
        <v>5056151.6915437402</v>
      </c>
      <c r="AZ298" s="26">
        <f t="shared" si="355"/>
        <v>923.44320000000516</v>
      </c>
      <c r="BA298" s="22">
        <v>0</v>
      </c>
      <c r="BB298" s="22">
        <f t="shared" si="356"/>
        <v>279361.4273575712</v>
      </c>
      <c r="BC298" s="22">
        <f t="shared" si="357"/>
        <v>278437.98415757157</v>
      </c>
      <c r="BD298" s="32">
        <f t="shared" si="358"/>
        <v>5.5006827598327881E-2</v>
      </c>
      <c r="BE298" s="32">
        <f t="shared" si="359"/>
        <v>5.5069151628352173E-2</v>
      </c>
      <c r="BF298" s="11"/>
      <c r="BG298" s="22">
        <v>5078668.2227437403</v>
      </c>
      <c r="BH298" s="22">
        <v>22516.531200000001</v>
      </c>
      <c r="BI298" s="22">
        <f t="shared" si="360"/>
        <v>5056151.6915437402</v>
      </c>
      <c r="BJ298" s="26">
        <f t="shared" si="361"/>
        <v>923.44320000000516</v>
      </c>
      <c r="BK298" s="22">
        <v>0</v>
      </c>
      <c r="BL298" s="22">
        <f t="shared" si="362"/>
        <v>279361.4273575712</v>
      </c>
      <c r="BM298" s="22">
        <f t="shared" si="363"/>
        <v>278437.98415757157</v>
      </c>
      <c r="BN298" s="32">
        <f t="shared" si="364"/>
        <v>5.5006827598327881E-2</v>
      </c>
      <c r="BO298" s="32">
        <f t="shared" si="365"/>
        <v>5.5069151628352173E-2</v>
      </c>
      <c r="BP298" s="42"/>
      <c r="BQ298" s="22">
        <v>5056613.9789616344</v>
      </c>
      <c r="BR298" s="22">
        <v>22516.531200000001</v>
      </c>
      <c r="BS298" s="22">
        <f t="shared" si="366"/>
        <v>5034097.4477616344</v>
      </c>
      <c r="BT298" s="26">
        <f t="shared" si="367"/>
        <v>923.44320000000516</v>
      </c>
      <c r="BU298" s="22">
        <v>0</v>
      </c>
      <c r="BV298" s="22">
        <f t="shared" si="368"/>
        <v>257307.18357546534</v>
      </c>
      <c r="BW298" s="22">
        <f t="shared" si="369"/>
        <v>256383.74037546571</v>
      </c>
      <c r="BX298" s="32">
        <f t="shared" si="370"/>
        <v>5.0885273158285033E-2</v>
      </c>
      <c r="BY298" s="32">
        <f t="shared" si="371"/>
        <v>5.0929435323002023E-2</v>
      </c>
      <c r="BZ298" s="42"/>
      <c r="CA298" s="22">
        <v>5075049.8788863476</v>
      </c>
      <c r="CB298" s="22">
        <v>22516.531200000001</v>
      </c>
      <c r="CC298" s="22">
        <f t="shared" si="372"/>
        <v>5052533.3476863476</v>
      </c>
      <c r="CD298" s="26">
        <f t="shared" si="373"/>
        <v>923.44320000000516</v>
      </c>
      <c r="CE298" s="22">
        <v>0</v>
      </c>
      <c r="CF298" s="22">
        <f t="shared" si="374"/>
        <v>275743.08350017853</v>
      </c>
      <c r="CG298" s="22">
        <f t="shared" si="375"/>
        <v>274819.6403001789</v>
      </c>
      <c r="CH298" s="32">
        <f t="shared" si="376"/>
        <v>5.4333078507730191E-2</v>
      </c>
      <c r="CI298" s="32">
        <f t="shared" si="377"/>
        <v>5.439244461909868E-2</v>
      </c>
      <c r="CJ298" s="42"/>
      <c r="CK298" s="22">
        <v>5071431.5350289531</v>
      </c>
      <c r="CL298" s="22">
        <v>22516.531200000001</v>
      </c>
      <c r="CM298" s="22">
        <f t="shared" si="378"/>
        <v>5048915.003828953</v>
      </c>
      <c r="CN298" s="26">
        <f t="shared" si="379"/>
        <v>923.44320000000516</v>
      </c>
      <c r="CO298" s="22">
        <v>0</v>
      </c>
      <c r="CP298" s="22">
        <f t="shared" si="380"/>
        <v>272124.739642784</v>
      </c>
      <c r="CQ298" s="22">
        <f t="shared" si="381"/>
        <v>271201.29644278437</v>
      </c>
      <c r="CR298" s="32">
        <f t="shared" si="382"/>
        <v>5.3658368009739964E-2</v>
      </c>
      <c r="CS298" s="32">
        <f t="shared" si="383"/>
        <v>5.3714767675255584E-2</v>
      </c>
      <c r="CT298" s="42"/>
      <c r="CU298" s="22">
        <v>5078668.2227437403</v>
      </c>
      <c r="CV298" s="22">
        <v>22516.531200000001</v>
      </c>
      <c r="CW298" s="22">
        <f t="shared" si="384"/>
        <v>5056151.6915437402</v>
      </c>
      <c r="CX298" s="26">
        <f t="shared" si="385"/>
        <v>923.44320000000516</v>
      </c>
      <c r="CY298" s="22">
        <v>0</v>
      </c>
      <c r="CZ298" s="22">
        <f t="shared" si="386"/>
        <v>279361.4273575712</v>
      </c>
      <c r="DA298" s="22">
        <f t="shared" si="387"/>
        <v>278437.98415757157</v>
      </c>
      <c r="DB298" s="32">
        <f t="shared" si="388"/>
        <v>5.5006827598327881E-2</v>
      </c>
      <c r="DC298" s="32">
        <f t="shared" si="389"/>
        <v>5.5069151628352173E-2</v>
      </c>
      <c r="DD298" s="42"/>
      <c r="DE298" s="22">
        <v>5078668.2227437403</v>
      </c>
      <c r="DF298" s="22">
        <v>22516.531200000001</v>
      </c>
      <c r="DG298" s="22">
        <f t="shared" si="390"/>
        <v>5056151.6915437402</v>
      </c>
      <c r="DH298" s="26">
        <f t="shared" si="391"/>
        <v>923.44320000000516</v>
      </c>
      <c r="DI298" s="22">
        <v>0</v>
      </c>
      <c r="DJ298" s="22">
        <f t="shared" si="392"/>
        <v>279361.4273575712</v>
      </c>
      <c r="DK298" s="22">
        <f t="shared" si="393"/>
        <v>278437.98415757157</v>
      </c>
      <c r="DL298" s="32">
        <f t="shared" si="394"/>
        <v>5.5006827598327881E-2</v>
      </c>
      <c r="DM298" s="32">
        <f t="shared" si="395"/>
        <v>5.5069151628352173E-2</v>
      </c>
      <c r="DN298" s="42"/>
      <c r="DO298" s="22">
        <v>5078668.2227437403</v>
      </c>
      <c r="DP298" s="22">
        <v>22516.531200000001</v>
      </c>
      <c r="DQ298" s="22">
        <f t="shared" si="396"/>
        <v>5056151.6915437402</v>
      </c>
      <c r="DR298" s="26">
        <f t="shared" si="397"/>
        <v>923.44320000000516</v>
      </c>
      <c r="DS298" s="22">
        <v>0</v>
      </c>
      <c r="DT298" s="22">
        <f t="shared" si="398"/>
        <v>279361.4273575712</v>
      </c>
      <c r="DU298" s="22">
        <f t="shared" si="399"/>
        <v>278437.98415757157</v>
      </c>
      <c r="DV298" s="32">
        <f t="shared" si="400"/>
        <v>5.5006827598327881E-2</v>
      </c>
      <c r="DW298" s="32">
        <f t="shared" si="401"/>
        <v>5.5069151628352173E-2</v>
      </c>
      <c r="DX298" s="42"/>
      <c r="DY298" s="22">
        <v>5078668.2227437403</v>
      </c>
      <c r="DZ298" s="22">
        <v>22516.531200000001</v>
      </c>
      <c r="EA298" s="22">
        <f t="shared" si="402"/>
        <v>5056151.6915437402</v>
      </c>
      <c r="EB298" s="26">
        <f t="shared" si="403"/>
        <v>923.44320000000516</v>
      </c>
      <c r="EC298" s="22">
        <v>0</v>
      </c>
      <c r="ED298" s="22">
        <f t="shared" si="404"/>
        <v>279361.4273575712</v>
      </c>
      <c r="EE298" s="22">
        <f t="shared" si="405"/>
        <v>278437.98415757157</v>
      </c>
      <c r="EF298" s="32">
        <f t="shared" si="406"/>
        <v>5.5006827598327881E-2</v>
      </c>
      <c r="EG298" s="32">
        <f t="shared" si="407"/>
        <v>5.5069151628352173E-2</v>
      </c>
      <c r="EH298" s="42"/>
      <c r="EI298" s="45">
        <v>0</v>
      </c>
    </row>
    <row r="299" spans="1:139" x14ac:dyDescent="0.3">
      <c r="A299" s="20">
        <v>8914022</v>
      </c>
      <c r="B299" s="20" t="s">
        <v>79</v>
      </c>
      <c r="C299" s="21">
        <v>1008</v>
      </c>
      <c r="D299" s="22">
        <v>5925623.6887995712</v>
      </c>
      <c r="E299" s="22">
        <v>24494.453000000001</v>
      </c>
      <c r="F299" s="22">
        <f t="shared" si="329"/>
        <v>5901129.2357995715</v>
      </c>
      <c r="G299" s="11"/>
      <c r="H299" s="34">
        <v>1008</v>
      </c>
      <c r="I299" s="22">
        <v>6260535.6118537914</v>
      </c>
      <c r="J299" s="22">
        <v>27363.84</v>
      </c>
      <c r="K299" s="22">
        <f t="shared" si="330"/>
        <v>6233171.7718537915</v>
      </c>
      <c r="L299" s="26">
        <f t="shared" si="331"/>
        <v>2869.3869999999988</v>
      </c>
      <c r="M299" s="22">
        <v>0</v>
      </c>
      <c r="N299" s="22">
        <f t="shared" si="332"/>
        <v>334911.92305422015</v>
      </c>
      <c r="O299" s="22">
        <f t="shared" si="333"/>
        <v>332042.53605422005</v>
      </c>
      <c r="P299" s="32">
        <f t="shared" si="334"/>
        <v>5.3495730049054099E-2</v>
      </c>
      <c r="Q299" s="32">
        <f t="shared" si="335"/>
        <v>5.3270236760291967E-2</v>
      </c>
      <c r="R299" s="11"/>
      <c r="S299" s="22">
        <v>6260535.6118537914</v>
      </c>
      <c r="T299" s="22">
        <v>27363.84</v>
      </c>
      <c r="U299" s="22">
        <f t="shared" si="336"/>
        <v>6233171.7718537915</v>
      </c>
      <c r="V299" s="26">
        <f t="shared" si="337"/>
        <v>2869.3869999999988</v>
      </c>
      <c r="W299" s="22">
        <v>0</v>
      </c>
      <c r="X299" s="22">
        <f t="shared" si="338"/>
        <v>334911.92305422015</v>
      </c>
      <c r="Y299" s="22">
        <f t="shared" si="339"/>
        <v>332042.53605422005</v>
      </c>
      <c r="Z299" s="32">
        <f t="shared" si="340"/>
        <v>5.3495730049054099E-2</v>
      </c>
      <c r="AA299" s="32">
        <f t="shared" si="341"/>
        <v>5.3270236760291967E-2</v>
      </c>
      <c r="AB299" s="42"/>
      <c r="AC299" s="22">
        <v>6260535.6118537914</v>
      </c>
      <c r="AD299" s="22">
        <v>27363.84</v>
      </c>
      <c r="AE299" s="22">
        <f t="shared" si="342"/>
        <v>6233171.7718537915</v>
      </c>
      <c r="AF299" s="26">
        <f t="shared" si="343"/>
        <v>2869.3869999999988</v>
      </c>
      <c r="AG299" s="22">
        <v>0</v>
      </c>
      <c r="AH299" s="22">
        <f t="shared" si="344"/>
        <v>334911.92305422015</v>
      </c>
      <c r="AI299" s="22">
        <f t="shared" si="345"/>
        <v>332042.53605422005</v>
      </c>
      <c r="AJ299" s="32">
        <f t="shared" si="346"/>
        <v>5.3495730049054099E-2</v>
      </c>
      <c r="AK299" s="32">
        <f t="shared" si="347"/>
        <v>5.3270236760291967E-2</v>
      </c>
      <c r="AL299" s="11"/>
      <c r="AM299" s="22">
        <v>6260535.6118537914</v>
      </c>
      <c r="AN299" s="22">
        <v>27363.84</v>
      </c>
      <c r="AO299" s="22">
        <f t="shared" si="348"/>
        <v>6233171.7718537915</v>
      </c>
      <c r="AP299" s="26">
        <f t="shared" si="349"/>
        <v>2869.3869999999988</v>
      </c>
      <c r="AQ299" s="22">
        <v>0</v>
      </c>
      <c r="AR299" s="22">
        <f t="shared" si="350"/>
        <v>334911.92305422015</v>
      </c>
      <c r="AS299" s="22">
        <f t="shared" si="351"/>
        <v>332042.53605422005</v>
      </c>
      <c r="AT299" s="32">
        <f t="shared" si="352"/>
        <v>5.3495730049054099E-2</v>
      </c>
      <c r="AU299" s="32">
        <f t="shared" si="353"/>
        <v>5.3270236760291967E-2</v>
      </c>
      <c r="AV299" s="42"/>
      <c r="AW299" s="22">
        <v>6260535.6118537914</v>
      </c>
      <c r="AX299" s="22">
        <v>27363.84</v>
      </c>
      <c r="AY299" s="22">
        <f t="shared" si="354"/>
        <v>6233171.7718537915</v>
      </c>
      <c r="AZ299" s="26">
        <f t="shared" si="355"/>
        <v>2869.3869999999988</v>
      </c>
      <c r="BA299" s="22">
        <v>0</v>
      </c>
      <c r="BB299" s="22">
        <f t="shared" si="356"/>
        <v>334911.92305422015</v>
      </c>
      <c r="BC299" s="22">
        <f t="shared" si="357"/>
        <v>332042.53605422005</v>
      </c>
      <c r="BD299" s="32">
        <f t="shared" si="358"/>
        <v>5.3495730049054099E-2</v>
      </c>
      <c r="BE299" s="32">
        <f t="shared" si="359"/>
        <v>5.3270236760291967E-2</v>
      </c>
      <c r="BF299" s="11"/>
      <c r="BG299" s="22">
        <v>6260535.6118537914</v>
      </c>
      <c r="BH299" s="22">
        <v>27363.84</v>
      </c>
      <c r="BI299" s="22">
        <f t="shared" si="360"/>
        <v>6233171.7718537915</v>
      </c>
      <c r="BJ299" s="26">
        <f t="shared" si="361"/>
        <v>2869.3869999999988</v>
      </c>
      <c r="BK299" s="22">
        <v>0</v>
      </c>
      <c r="BL299" s="22">
        <f t="shared" si="362"/>
        <v>334911.92305422015</v>
      </c>
      <c r="BM299" s="22">
        <f t="shared" si="363"/>
        <v>332042.53605422005</v>
      </c>
      <c r="BN299" s="32">
        <f t="shared" si="364"/>
        <v>5.3495730049054099E-2</v>
      </c>
      <c r="BO299" s="32">
        <f t="shared" si="365"/>
        <v>5.3270236760291967E-2</v>
      </c>
      <c r="BP299" s="42"/>
      <c r="BQ299" s="22">
        <v>6234289.1333858836</v>
      </c>
      <c r="BR299" s="22">
        <v>27363.84</v>
      </c>
      <c r="BS299" s="22">
        <f t="shared" si="366"/>
        <v>6206925.2933858838</v>
      </c>
      <c r="BT299" s="26">
        <f t="shared" si="367"/>
        <v>2869.3869999999988</v>
      </c>
      <c r="BU299" s="22">
        <v>0</v>
      </c>
      <c r="BV299" s="22">
        <f t="shared" si="368"/>
        <v>308665.4445863124</v>
      </c>
      <c r="BW299" s="22">
        <f t="shared" si="369"/>
        <v>305796.05758631229</v>
      </c>
      <c r="BX299" s="32">
        <f t="shared" si="370"/>
        <v>4.951092866921207E-2</v>
      </c>
      <c r="BY299" s="32">
        <f t="shared" si="371"/>
        <v>4.9266914475701744E-2</v>
      </c>
      <c r="BZ299" s="42"/>
      <c r="CA299" s="22">
        <v>6256402.7430832312</v>
      </c>
      <c r="CB299" s="22">
        <v>27363.84</v>
      </c>
      <c r="CC299" s="22">
        <f t="shared" si="372"/>
        <v>6229038.9030832313</v>
      </c>
      <c r="CD299" s="26">
        <f t="shared" si="373"/>
        <v>2869.3869999999988</v>
      </c>
      <c r="CE299" s="22">
        <v>0</v>
      </c>
      <c r="CF299" s="22">
        <f t="shared" si="374"/>
        <v>330779.05428365991</v>
      </c>
      <c r="CG299" s="22">
        <f t="shared" si="375"/>
        <v>327909.6672836598</v>
      </c>
      <c r="CH299" s="32">
        <f t="shared" si="376"/>
        <v>5.2870486103112978E-2</v>
      </c>
      <c r="CI299" s="32">
        <f t="shared" si="377"/>
        <v>5.2642096539379783E-2</v>
      </c>
      <c r="CJ299" s="42"/>
      <c r="CK299" s="22">
        <v>6252269.8743126718</v>
      </c>
      <c r="CL299" s="22">
        <v>27363.84</v>
      </c>
      <c r="CM299" s="22">
        <f t="shared" si="378"/>
        <v>6224906.034312672</v>
      </c>
      <c r="CN299" s="26">
        <f t="shared" si="379"/>
        <v>2869.3869999999988</v>
      </c>
      <c r="CO299" s="22">
        <v>0</v>
      </c>
      <c r="CP299" s="22">
        <f t="shared" si="380"/>
        <v>326646.18551310059</v>
      </c>
      <c r="CQ299" s="22">
        <f t="shared" si="381"/>
        <v>323776.79851310048</v>
      </c>
      <c r="CR299" s="32">
        <f t="shared" si="382"/>
        <v>5.2244415560998098E-2</v>
      </c>
      <c r="CS299" s="32">
        <f t="shared" si="383"/>
        <v>5.2013122242872627E-2</v>
      </c>
      <c r="CT299" s="42"/>
      <c r="CU299" s="22">
        <v>6260535.6118537914</v>
      </c>
      <c r="CV299" s="22">
        <v>27363.84</v>
      </c>
      <c r="CW299" s="22">
        <f t="shared" si="384"/>
        <v>6233171.7718537915</v>
      </c>
      <c r="CX299" s="26">
        <f t="shared" si="385"/>
        <v>2869.3869999999988</v>
      </c>
      <c r="CY299" s="22">
        <v>0</v>
      </c>
      <c r="CZ299" s="22">
        <f t="shared" si="386"/>
        <v>334911.92305422015</v>
      </c>
      <c r="DA299" s="22">
        <f t="shared" si="387"/>
        <v>332042.53605422005</v>
      </c>
      <c r="DB299" s="32">
        <f t="shared" si="388"/>
        <v>5.3495730049054099E-2</v>
      </c>
      <c r="DC299" s="32">
        <f t="shared" si="389"/>
        <v>5.3270236760291967E-2</v>
      </c>
      <c r="DD299" s="42"/>
      <c r="DE299" s="22">
        <v>6260535.6118537914</v>
      </c>
      <c r="DF299" s="22">
        <v>27363.84</v>
      </c>
      <c r="DG299" s="22">
        <f t="shared" si="390"/>
        <v>6233171.7718537915</v>
      </c>
      <c r="DH299" s="26">
        <f t="shared" si="391"/>
        <v>2869.3869999999988</v>
      </c>
      <c r="DI299" s="22">
        <v>0</v>
      </c>
      <c r="DJ299" s="22">
        <f t="shared" si="392"/>
        <v>334911.92305422015</v>
      </c>
      <c r="DK299" s="22">
        <f t="shared" si="393"/>
        <v>332042.53605422005</v>
      </c>
      <c r="DL299" s="32">
        <f t="shared" si="394"/>
        <v>5.3495730049054099E-2</v>
      </c>
      <c r="DM299" s="32">
        <f t="shared" si="395"/>
        <v>5.3270236760291967E-2</v>
      </c>
      <c r="DN299" s="42"/>
      <c r="DO299" s="22">
        <v>6260535.6118537914</v>
      </c>
      <c r="DP299" s="22">
        <v>27363.84</v>
      </c>
      <c r="DQ299" s="22">
        <f t="shared" si="396"/>
        <v>6233171.7718537915</v>
      </c>
      <c r="DR299" s="26">
        <f t="shared" si="397"/>
        <v>2869.3869999999988</v>
      </c>
      <c r="DS299" s="22">
        <v>0</v>
      </c>
      <c r="DT299" s="22">
        <f t="shared" si="398"/>
        <v>334911.92305422015</v>
      </c>
      <c r="DU299" s="22">
        <f t="shared" si="399"/>
        <v>332042.53605422005</v>
      </c>
      <c r="DV299" s="32">
        <f t="shared" si="400"/>
        <v>5.3495730049054099E-2</v>
      </c>
      <c r="DW299" s="32">
        <f t="shared" si="401"/>
        <v>5.3270236760291967E-2</v>
      </c>
      <c r="DX299" s="42"/>
      <c r="DY299" s="22">
        <v>6260535.6118537914</v>
      </c>
      <c r="DZ299" s="22">
        <v>27363.84</v>
      </c>
      <c r="EA299" s="22">
        <f t="shared" si="402"/>
        <v>6233171.7718537915</v>
      </c>
      <c r="EB299" s="26">
        <f t="shared" si="403"/>
        <v>2869.3869999999988</v>
      </c>
      <c r="EC299" s="22">
        <v>0</v>
      </c>
      <c r="ED299" s="22">
        <f t="shared" si="404"/>
        <v>334911.92305422015</v>
      </c>
      <c r="EE299" s="22">
        <f t="shared" si="405"/>
        <v>332042.53605422005</v>
      </c>
      <c r="EF299" s="32">
        <f t="shared" si="406"/>
        <v>5.3495730049054099E-2</v>
      </c>
      <c r="EG299" s="32">
        <f t="shared" si="407"/>
        <v>5.3270236760291967E-2</v>
      </c>
      <c r="EH299" s="42"/>
      <c r="EI299" s="45">
        <v>0</v>
      </c>
    </row>
    <row r="300" spans="1:139" x14ac:dyDescent="0.3">
      <c r="A300" s="20">
        <v>8914023</v>
      </c>
      <c r="B300" s="20" t="s">
        <v>314</v>
      </c>
      <c r="C300" s="21">
        <v>654</v>
      </c>
      <c r="D300" s="22">
        <v>4381665.8846321963</v>
      </c>
      <c r="E300" s="22">
        <v>25651.439999999999</v>
      </c>
      <c r="F300" s="22">
        <f t="shared" si="329"/>
        <v>4356014.4446321959</v>
      </c>
      <c r="G300" s="11"/>
      <c r="H300" s="34">
        <v>654</v>
      </c>
      <c r="I300" s="22">
        <v>4632283.7363704722</v>
      </c>
      <c r="J300" s="22">
        <v>21855.197700000001</v>
      </c>
      <c r="K300" s="22">
        <f t="shared" si="330"/>
        <v>4610428.5386704719</v>
      </c>
      <c r="L300" s="26">
        <f t="shared" si="331"/>
        <v>-3796.2422999999981</v>
      </c>
      <c r="M300" s="22">
        <v>0</v>
      </c>
      <c r="N300" s="22">
        <f t="shared" si="332"/>
        <v>250617.85173827596</v>
      </c>
      <c r="O300" s="22">
        <f t="shared" si="333"/>
        <v>254414.094038276</v>
      </c>
      <c r="P300" s="32">
        <f t="shared" si="334"/>
        <v>5.4102439747061408E-2</v>
      </c>
      <c r="Q300" s="32">
        <f t="shared" si="335"/>
        <v>5.5182309389322504E-2</v>
      </c>
      <c r="R300" s="11"/>
      <c r="S300" s="22">
        <v>4632283.7363704722</v>
      </c>
      <c r="T300" s="22">
        <v>21855.197700000001</v>
      </c>
      <c r="U300" s="22">
        <f t="shared" si="336"/>
        <v>4610428.5386704719</v>
      </c>
      <c r="V300" s="26">
        <f t="shared" si="337"/>
        <v>-3796.2422999999981</v>
      </c>
      <c r="W300" s="22">
        <v>0</v>
      </c>
      <c r="X300" s="22">
        <f t="shared" si="338"/>
        <v>250617.85173827596</v>
      </c>
      <c r="Y300" s="22">
        <f t="shared" si="339"/>
        <v>254414.094038276</v>
      </c>
      <c r="Z300" s="32">
        <f t="shared" si="340"/>
        <v>5.4102439747061408E-2</v>
      </c>
      <c r="AA300" s="32">
        <f t="shared" si="341"/>
        <v>5.5182309389322504E-2</v>
      </c>
      <c r="AB300" s="42"/>
      <c r="AC300" s="22">
        <v>4632283.7363704722</v>
      </c>
      <c r="AD300" s="22">
        <v>21855.197700000001</v>
      </c>
      <c r="AE300" s="22">
        <f t="shared" si="342"/>
        <v>4610428.5386704719</v>
      </c>
      <c r="AF300" s="26">
        <f t="shared" si="343"/>
        <v>-3796.2422999999981</v>
      </c>
      <c r="AG300" s="22">
        <v>0</v>
      </c>
      <c r="AH300" s="22">
        <f t="shared" si="344"/>
        <v>250617.85173827596</v>
      </c>
      <c r="AI300" s="22">
        <f t="shared" si="345"/>
        <v>254414.094038276</v>
      </c>
      <c r="AJ300" s="32">
        <f t="shared" si="346"/>
        <v>5.4102439747061408E-2</v>
      </c>
      <c r="AK300" s="32">
        <f t="shared" si="347"/>
        <v>5.5182309389322504E-2</v>
      </c>
      <c r="AL300" s="11"/>
      <c r="AM300" s="22">
        <v>4632283.7363704722</v>
      </c>
      <c r="AN300" s="22">
        <v>21855.197700000001</v>
      </c>
      <c r="AO300" s="22">
        <f t="shared" si="348"/>
        <v>4610428.5386704719</v>
      </c>
      <c r="AP300" s="26">
        <f t="shared" si="349"/>
        <v>-3796.2422999999981</v>
      </c>
      <c r="AQ300" s="22">
        <v>0</v>
      </c>
      <c r="AR300" s="22">
        <f t="shared" si="350"/>
        <v>250617.85173827596</v>
      </c>
      <c r="AS300" s="22">
        <f t="shared" si="351"/>
        <v>254414.094038276</v>
      </c>
      <c r="AT300" s="32">
        <f t="shared" si="352"/>
        <v>5.4102439747061408E-2</v>
      </c>
      <c r="AU300" s="32">
        <f t="shared" si="353"/>
        <v>5.5182309389322504E-2</v>
      </c>
      <c r="AV300" s="42"/>
      <c r="AW300" s="22">
        <v>4632283.7363704722</v>
      </c>
      <c r="AX300" s="22">
        <v>21855.197700000001</v>
      </c>
      <c r="AY300" s="22">
        <f t="shared" si="354"/>
        <v>4610428.5386704719</v>
      </c>
      <c r="AZ300" s="26">
        <f t="shared" si="355"/>
        <v>-3796.2422999999981</v>
      </c>
      <c r="BA300" s="22">
        <v>0</v>
      </c>
      <c r="BB300" s="22">
        <f t="shared" si="356"/>
        <v>250617.85173827596</v>
      </c>
      <c r="BC300" s="22">
        <f t="shared" si="357"/>
        <v>254414.094038276</v>
      </c>
      <c r="BD300" s="32">
        <f t="shared" si="358"/>
        <v>5.4102439747061408E-2</v>
      </c>
      <c r="BE300" s="32">
        <f t="shared" si="359"/>
        <v>5.5182309389322504E-2</v>
      </c>
      <c r="BF300" s="11"/>
      <c r="BG300" s="22">
        <v>4632283.7363704722</v>
      </c>
      <c r="BH300" s="22">
        <v>21855.197700000001</v>
      </c>
      <c r="BI300" s="22">
        <f t="shared" si="360"/>
        <v>4610428.5386704719</v>
      </c>
      <c r="BJ300" s="26">
        <f t="shared" si="361"/>
        <v>-3796.2422999999981</v>
      </c>
      <c r="BK300" s="22">
        <v>0</v>
      </c>
      <c r="BL300" s="22">
        <f t="shared" si="362"/>
        <v>250617.85173827596</v>
      </c>
      <c r="BM300" s="22">
        <f t="shared" si="363"/>
        <v>254414.094038276</v>
      </c>
      <c r="BN300" s="32">
        <f t="shared" si="364"/>
        <v>5.4102439747061408E-2</v>
      </c>
      <c r="BO300" s="32">
        <f t="shared" si="365"/>
        <v>5.5182309389322504E-2</v>
      </c>
      <c r="BP300" s="42"/>
      <c r="BQ300" s="22">
        <v>4602495.2289543953</v>
      </c>
      <c r="BR300" s="22">
        <v>21855.197700000001</v>
      </c>
      <c r="BS300" s="22">
        <f t="shared" si="366"/>
        <v>4580640.0312543949</v>
      </c>
      <c r="BT300" s="26">
        <f t="shared" si="367"/>
        <v>-3796.2422999999981</v>
      </c>
      <c r="BU300" s="22">
        <v>0</v>
      </c>
      <c r="BV300" s="22">
        <f t="shared" si="368"/>
        <v>220829.344322199</v>
      </c>
      <c r="BW300" s="22">
        <f t="shared" si="369"/>
        <v>224625.58662219904</v>
      </c>
      <c r="BX300" s="32">
        <f t="shared" si="370"/>
        <v>4.7980352686290015E-2</v>
      </c>
      <c r="BY300" s="32">
        <f t="shared" si="371"/>
        <v>4.9038035097616256E-2</v>
      </c>
      <c r="BZ300" s="42"/>
      <c r="CA300" s="22">
        <v>4628246.6134543112</v>
      </c>
      <c r="CB300" s="22">
        <v>21855.197700000001</v>
      </c>
      <c r="CC300" s="22">
        <f t="shared" si="372"/>
        <v>4606391.4157543108</v>
      </c>
      <c r="CD300" s="26">
        <f t="shared" si="373"/>
        <v>-3796.2422999999981</v>
      </c>
      <c r="CE300" s="22">
        <v>0</v>
      </c>
      <c r="CF300" s="22">
        <f t="shared" si="374"/>
        <v>246580.72882211488</v>
      </c>
      <c r="CG300" s="22">
        <f t="shared" si="375"/>
        <v>250376.97112211492</v>
      </c>
      <c r="CH300" s="32">
        <f t="shared" si="376"/>
        <v>5.3277353048842471E-2</v>
      </c>
      <c r="CI300" s="32">
        <f t="shared" si="377"/>
        <v>5.4354254453019578E-2</v>
      </c>
      <c r="CJ300" s="42"/>
      <c r="CK300" s="22">
        <v>4624209.490538151</v>
      </c>
      <c r="CL300" s="22">
        <v>21855.197700000001</v>
      </c>
      <c r="CM300" s="22">
        <f t="shared" si="378"/>
        <v>4602354.2928381506</v>
      </c>
      <c r="CN300" s="26">
        <f t="shared" si="379"/>
        <v>-3796.2422999999981</v>
      </c>
      <c r="CO300" s="22">
        <v>0</v>
      </c>
      <c r="CP300" s="22">
        <f t="shared" si="380"/>
        <v>242543.60590595473</v>
      </c>
      <c r="CQ300" s="22">
        <f t="shared" si="381"/>
        <v>246339.84820595477</v>
      </c>
      <c r="CR300" s="32">
        <f t="shared" si="382"/>
        <v>5.2450825682148809E-2</v>
      </c>
      <c r="CS300" s="32">
        <f t="shared" si="383"/>
        <v>5.3524746799543645E-2</v>
      </c>
      <c r="CT300" s="42"/>
      <c r="CU300" s="22">
        <v>4632283.7363704722</v>
      </c>
      <c r="CV300" s="22">
        <v>21855.197700000001</v>
      </c>
      <c r="CW300" s="22">
        <f t="shared" si="384"/>
        <v>4610428.5386704719</v>
      </c>
      <c r="CX300" s="26">
        <f t="shared" si="385"/>
        <v>-3796.2422999999981</v>
      </c>
      <c r="CY300" s="22">
        <v>0</v>
      </c>
      <c r="CZ300" s="22">
        <f t="shared" si="386"/>
        <v>250617.85173827596</v>
      </c>
      <c r="DA300" s="22">
        <f t="shared" si="387"/>
        <v>254414.094038276</v>
      </c>
      <c r="DB300" s="32">
        <f t="shared" si="388"/>
        <v>5.4102439747061408E-2</v>
      </c>
      <c r="DC300" s="32">
        <f t="shared" si="389"/>
        <v>5.5182309389322504E-2</v>
      </c>
      <c r="DD300" s="42"/>
      <c r="DE300" s="22">
        <v>4632283.7363704722</v>
      </c>
      <c r="DF300" s="22">
        <v>21855.197700000001</v>
      </c>
      <c r="DG300" s="22">
        <f t="shared" si="390"/>
        <v>4610428.5386704719</v>
      </c>
      <c r="DH300" s="26">
        <f t="shared" si="391"/>
        <v>-3796.2422999999981</v>
      </c>
      <c r="DI300" s="22">
        <v>0</v>
      </c>
      <c r="DJ300" s="22">
        <f t="shared" si="392"/>
        <v>250617.85173827596</v>
      </c>
      <c r="DK300" s="22">
        <f t="shared" si="393"/>
        <v>254414.094038276</v>
      </c>
      <c r="DL300" s="32">
        <f t="shared" si="394"/>
        <v>5.4102439747061408E-2</v>
      </c>
      <c r="DM300" s="32">
        <f t="shared" si="395"/>
        <v>5.5182309389322504E-2</v>
      </c>
      <c r="DN300" s="42"/>
      <c r="DO300" s="22">
        <v>4632283.7363704722</v>
      </c>
      <c r="DP300" s="22">
        <v>21855.197700000001</v>
      </c>
      <c r="DQ300" s="22">
        <f t="shared" si="396"/>
        <v>4610428.5386704719</v>
      </c>
      <c r="DR300" s="26">
        <f t="shared" si="397"/>
        <v>-3796.2422999999981</v>
      </c>
      <c r="DS300" s="22">
        <v>0</v>
      </c>
      <c r="DT300" s="22">
        <f t="shared" si="398"/>
        <v>250617.85173827596</v>
      </c>
      <c r="DU300" s="22">
        <f t="shared" si="399"/>
        <v>254414.094038276</v>
      </c>
      <c r="DV300" s="32">
        <f t="shared" si="400"/>
        <v>5.4102439747061408E-2</v>
      </c>
      <c r="DW300" s="32">
        <f t="shared" si="401"/>
        <v>5.5182309389322504E-2</v>
      </c>
      <c r="DX300" s="42"/>
      <c r="DY300" s="22">
        <v>4632283.7363704722</v>
      </c>
      <c r="DZ300" s="22">
        <v>21855.197700000001</v>
      </c>
      <c r="EA300" s="22">
        <f t="shared" si="402"/>
        <v>4610428.5386704719</v>
      </c>
      <c r="EB300" s="26">
        <f t="shared" si="403"/>
        <v>-3796.2422999999981</v>
      </c>
      <c r="EC300" s="22">
        <v>0</v>
      </c>
      <c r="ED300" s="22">
        <f t="shared" si="404"/>
        <v>250617.85173827596</v>
      </c>
      <c r="EE300" s="22">
        <f t="shared" si="405"/>
        <v>254414.094038276</v>
      </c>
      <c r="EF300" s="32">
        <f t="shared" si="406"/>
        <v>5.4102439747061408E-2</v>
      </c>
      <c r="EG300" s="32">
        <f t="shared" si="407"/>
        <v>5.5182309389322504E-2</v>
      </c>
      <c r="EH300" s="42"/>
      <c r="EI300" s="45">
        <v>0</v>
      </c>
    </row>
    <row r="301" spans="1:139" x14ac:dyDescent="0.3">
      <c r="A301" s="20">
        <v>8914024</v>
      </c>
      <c r="B301" s="20" t="s">
        <v>285</v>
      </c>
      <c r="C301" s="21">
        <v>408</v>
      </c>
      <c r="D301" s="22">
        <v>2406462.9345460753</v>
      </c>
      <c r="E301" s="22">
        <v>1479.232</v>
      </c>
      <c r="F301" s="22">
        <f t="shared" si="329"/>
        <v>2404983.7025460755</v>
      </c>
      <c r="G301" s="11"/>
      <c r="H301" s="34">
        <v>408</v>
      </c>
      <c r="I301" s="22">
        <v>2543909.7407227247</v>
      </c>
      <c r="J301" s="22">
        <v>1541.7569000000001</v>
      </c>
      <c r="K301" s="22">
        <f t="shared" si="330"/>
        <v>2542367.9838227248</v>
      </c>
      <c r="L301" s="26">
        <f t="shared" si="331"/>
        <v>62.524900000000116</v>
      </c>
      <c r="M301" s="22">
        <v>0</v>
      </c>
      <c r="N301" s="22">
        <f t="shared" si="332"/>
        <v>137446.80617664941</v>
      </c>
      <c r="O301" s="22">
        <f t="shared" si="333"/>
        <v>137384.28127664933</v>
      </c>
      <c r="P301" s="32">
        <f t="shared" si="334"/>
        <v>5.4029749552985624E-2</v>
      </c>
      <c r="Q301" s="32">
        <f t="shared" si="335"/>
        <v>5.4037921398804444E-2</v>
      </c>
      <c r="R301" s="11"/>
      <c r="S301" s="22">
        <v>2543909.7407227247</v>
      </c>
      <c r="T301" s="22">
        <v>1541.7569000000001</v>
      </c>
      <c r="U301" s="22">
        <f t="shared" si="336"/>
        <v>2542367.9838227248</v>
      </c>
      <c r="V301" s="26">
        <f t="shared" si="337"/>
        <v>62.524900000000116</v>
      </c>
      <c r="W301" s="22">
        <v>0</v>
      </c>
      <c r="X301" s="22">
        <f t="shared" si="338"/>
        <v>137446.80617664941</v>
      </c>
      <c r="Y301" s="22">
        <f t="shared" si="339"/>
        <v>137384.28127664933</v>
      </c>
      <c r="Z301" s="32">
        <f t="shared" si="340"/>
        <v>5.4029749552985624E-2</v>
      </c>
      <c r="AA301" s="32">
        <f t="shared" si="341"/>
        <v>5.4037921398804444E-2</v>
      </c>
      <c r="AB301" s="42"/>
      <c r="AC301" s="22">
        <v>2543909.7407227247</v>
      </c>
      <c r="AD301" s="22">
        <v>1541.7569000000001</v>
      </c>
      <c r="AE301" s="22">
        <f t="shared" si="342"/>
        <v>2542367.9838227248</v>
      </c>
      <c r="AF301" s="26">
        <f t="shared" si="343"/>
        <v>62.524900000000116</v>
      </c>
      <c r="AG301" s="22">
        <v>0</v>
      </c>
      <c r="AH301" s="22">
        <f t="shared" si="344"/>
        <v>137446.80617664941</v>
      </c>
      <c r="AI301" s="22">
        <f t="shared" si="345"/>
        <v>137384.28127664933</v>
      </c>
      <c r="AJ301" s="32">
        <f t="shared" si="346"/>
        <v>5.4029749552985624E-2</v>
      </c>
      <c r="AK301" s="32">
        <f t="shared" si="347"/>
        <v>5.4037921398804444E-2</v>
      </c>
      <c r="AL301" s="11"/>
      <c r="AM301" s="22">
        <v>2543909.7407227247</v>
      </c>
      <c r="AN301" s="22">
        <v>1541.7569000000001</v>
      </c>
      <c r="AO301" s="22">
        <f t="shared" si="348"/>
        <v>2542367.9838227248</v>
      </c>
      <c r="AP301" s="26">
        <f t="shared" si="349"/>
        <v>62.524900000000116</v>
      </c>
      <c r="AQ301" s="22">
        <v>0</v>
      </c>
      <c r="AR301" s="22">
        <f t="shared" si="350"/>
        <v>137446.80617664941</v>
      </c>
      <c r="AS301" s="22">
        <f t="shared" si="351"/>
        <v>137384.28127664933</v>
      </c>
      <c r="AT301" s="32">
        <f t="shared" si="352"/>
        <v>5.4029749552985624E-2</v>
      </c>
      <c r="AU301" s="32">
        <f t="shared" si="353"/>
        <v>5.4037921398804444E-2</v>
      </c>
      <c r="AV301" s="42"/>
      <c r="AW301" s="22">
        <v>2543909.7407227247</v>
      </c>
      <c r="AX301" s="22">
        <v>1541.7569000000001</v>
      </c>
      <c r="AY301" s="22">
        <f t="shared" si="354"/>
        <v>2542367.9838227248</v>
      </c>
      <c r="AZ301" s="26">
        <f t="shared" si="355"/>
        <v>62.524900000000116</v>
      </c>
      <c r="BA301" s="22">
        <v>0</v>
      </c>
      <c r="BB301" s="22">
        <f t="shared" si="356"/>
        <v>137446.80617664941</v>
      </c>
      <c r="BC301" s="22">
        <f t="shared" si="357"/>
        <v>137384.28127664933</v>
      </c>
      <c r="BD301" s="32">
        <f t="shared" si="358"/>
        <v>5.4029749552985624E-2</v>
      </c>
      <c r="BE301" s="32">
        <f t="shared" si="359"/>
        <v>5.4037921398804444E-2</v>
      </c>
      <c r="BF301" s="11"/>
      <c r="BG301" s="22">
        <v>2543909.7407227247</v>
      </c>
      <c r="BH301" s="22">
        <v>1541.7569000000001</v>
      </c>
      <c r="BI301" s="22">
        <f t="shared" si="360"/>
        <v>2542367.9838227248</v>
      </c>
      <c r="BJ301" s="26">
        <f t="shared" si="361"/>
        <v>62.524900000000116</v>
      </c>
      <c r="BK301" s="22">
        <v>0</v>
      </c>
      <c r="BL301" s="22">
        <f t="shared" si="362"/>
        <v>137446.80617664941</v>
      </c>
      <c r="BM301" s="22">
        <f t="shared" si="363"/>
        <v>137384.28127664933</v>
      </c>
      <c r="BN301" s="32">
        <f t="shared" si="364"/>
        <v>5.4029749552985624E-2</v>
      </c>
      <c r="BO301" s="32">
        <f t="shared" si="365"/>
        <v>5.4037921398804444E-2</v>
      </c>
      <c r="BP301" s="42"/>
      <c r="BQ301" s="22">
        <v>2535386.001102237</v>
      </c>
      <c r="BR301" s="22">
        <v>1541.7569000000001</v>
      </c>
      <c r="BS301" s="22">
        <f t="shared" si="366"/>
        <v>2533844.2442022371</v>
      </c>
      <c r="BT301" s="26">
        <f t="shared" si="367"/>
        <v>62.524900000000116</v>
      </c>
      <c r="BU301" s="22">
        <v>0</v>
      </c>
      <c r="BV301" s="22">
        <f t="shared" si="368"/>
        <v>128923.06655616174</v>
      </c>
      <c r="BW301" s="22">
        <f t="shared" si="369"/>
        <v>128860.54165616166</v>
      </c>
      <c r="BX301" s="32">
        <f t="shared" si="370"/>
        <v>5.0849482682366137E-2</v>
      </c>
      <c r="BY301" s="32">
        <f t="shared" si="371"/>
        <v>5.0855746935120905E-2</v>
      </c>
      <c r="BZ301" s="42"/>
      <c r="CA301" s="22">
        <v>2542453.2988120699</v>
      </c>
      <c r="CB301" s="22">
        <v>1541.7569000000001</v>
      </c>
      <c r="CC301" s="22">
        <f t="shared" si="372"/>
        <v>2540911.54191207</v>
      </c>
      <c r="CD301" s="26">
        <f t="shared" si="373"/>
        <v>62.524900000000116</v>
      </c>
      <c r="CE301" s="22">
        <v>0</v>
      </c>
      <c r="CF301" s="22">
        <f t="shared" si="374"/>
        <v>135990.36426599463</v>
      </c>
      <c r="CG301" s="22">
        <f t="shared" si="375"/>
        <v>135927.83936599456</v>
      </c>
      <c r="CH301" s="32">
        <f t="shared" si="376"/>
        <v>5.3487851410892961E-2</v>
      </c>
      <c r="CI301" s="32">
        <f t="shared" si="377"/>
        <v>5.3495699131543568E-2</v>
      </c>
      <c r="CJ301" s="42"/>
      <c r="CK301" s="22">
        <v>2540996.8569014152</v>
      </c>
      <c r="CL301" s="22">
        <v>1541.7569000000001</v>
      </c>
      <c r="CM301" s="22">
        <f t="shared" si="378"/>
        <v>2539455.1000014152</v>
      </c>
      <c r="CN301" s="26">
        <f t="shared" si="379"/>
        <v>62.524900000000116</v>
      </c>
      <c r="CO301" s="22">
        <v>0</v>
      </c>
      <c r="CP301" s="22">
        <f t="shared" si="380"/>
        <v>134533.92235533986</v>
      </c>
      <c r="CQ301" s="22">
        <f t="shared" si="381"/>
        <v>134471.39745533979</v>
      </c>
      <c r="CR301" s="32">
        <f t="shared" si="382"/>
        <v>5.2945332061290096E-2</v>
      </c>
      <c r="CS301" s="32">
        <f t="shared" si="383"/>
        <v>5.2952854907836272E-2</v>
      </c>
      <c r="CT301" s="42"/>
      <c r="CU301" s="22">
        <v>2543909.7407227247</v>
      </c>
      <c r="CV301" s="22">
        <v>1541.7569000000001</v>
      </c>
      <c r="CW301" s="22">
        <f t="shared" si="384"/>
        <v>2542367.9838227248</v>
      </c>
      <c r="CX301" s="26">
        <f t="shared" si="385"/>
        <v>62.524900000000116</v>
      </c>
      <c r="CY301" s="22">
        <v>0</v>
      </c>
      <c r="CZ301" s="22">
        <f t="shared" si="386"/>
        <v>137446.80617664941</v>
      </c>
      <c r="DA301" s="22">
        <f t="shared" si="387"/>
        <v>137384.28127664933</v>
      </c>
      <c r="DB301" s="32">
        <f t="shared" si="388"/>
        <v>5.4029749552985624E-2</v>
      </c>
      <c r="DC301" s="32">
        <f t="shared" si="389"/>
        <v>5.4037921398804444E-2</v>
      </c>
      <c r="DD301" s="42"/>
      <c r="DE301" s="22">
        <v>2543909.7407227247</v>
      </c>
      <c r="DF301" s="22">
        <v>1541.7569000000001</v>
      </c>
      <c r="DG301" s="22">
        <f t="shared" si="390"/>
        <v>2542367.9838227248</v>
      </c>
      <c r="DH301" s="26">
        <f t="shared" si="391"/>
        <v>62.524900000000116</v>
      </c>
      <c r="DI301" s="22">
        <v>0</v>
      </c>
      <c r="DJ301" s="22">
        <f t="shared" si="392"/>
        <v>137446.80617664941</v>
      </c>
      <c r="DK301" s="22">
        <f t="shared" si="393"/>
        <v>137384.28127664933</v>
      </c>
      <c r="DL301" s="32">
        <f t="shared" si="394"/>
        <v>5.4029749552985624E-2</v>
      </c>
      <c r="DM301" s="32">
        <f t="shared" si="395"/>
        <v>5.4037921398804444E-2</v>
      </c>
      <c r="DN301" s="42"/>
      <c r="DO301" s="22">
        <v>2543909.7407227247</v>
      </c>
      <c r="DP301" s="22">
        <v>1541.7569000000001</v>
      </c>
      <c r="DQ301" s="22">
        <f t="shared" si="396"/>
        <v>2542367.9838227248</v>
      </c>
      <c r="DR301" s="26">
        <f t="shared" si="397"/>
        <v>62.524900000000116</v>
      </c>
      <c r="DS301" s="22">
        <v>0</v>
      </c>
      <c r="DT301" s="22">
        <f t="shared" si="398"/>
        <v>137446.80617664941</v>
      </c>
      <c r="DU301" s="22">
        <f t="shared" si="399"/>
        <v>137384.28127664933</v>
      </c>
      <c r="DV301" s="32">
        <f t="shared" si="400"/>
        <v>5.4029749552985624E-2</v>
      </c>
      <c r="DW301" s="32">
        <f t="shared" si="401"/>
        <v>5.4037921398804444E-2</v>
      </c>
      <c r="DX301" s="42"/>
      <c r="DY301" s="22">
        <v>2543909.7407227247</v>
      </c>
      <c r="DZ301" s="22">
        <v>1541.7569000000001</v>
      </c>
      <c r="EA301" s="22">
        <f t="shared" si="402"/>
        <v>2542367.9838227248</v>
      </c>
      <c r="EB301" s="26">
        <f t="shared" si="403"/>
        <v>62.524900000000116</v>
      </c>
      <c r="EC301" s="22">
        <v>0</v>
      </c>
      <c r="ED301" s="22">
        <f t="shared" si="404"/>
        <v>137446.80617664941</v>
      </c>
      <c r="EE301" s="22">
        <f t="shared" si="405"/>
        <v>137384.28127664933</v>
      </c>
      <c r="EF301" s="32">
        <f t="shared" si="406"/>
        <v>5.4029749552985624E-2</v>
      </c>
      <c r="EG301" s="32">
        <f t="shared" si="407"/>
        <v>5.4037921398804444E-2</v>
      </c>
      <c r="EH301" s="42"/>
      <c r="EI301" s="45">
        <v>-4768.1520685144187</v>
      </c>
    </row>
    <row r="302" spans="1:139" x14ac:dyDescent="0.3">
      <c r="A302" s="20">
        <v>8914025</v>
      </c>
      <c r="B302" s="20" t="s">
        <v>286</v>
      </c>
      <c r="C302" s="21">
        <v>672</v>
      </c>
      <c r="D302" s="22">
        <v>3915899.5038038087</v>
      </c>
      <c r="E302" s="22">
        <v>16894.592000000001</v>
      </c>
      <c r="F302" s="22">
        <f t="shared" si="329"/>
        <v>3899004.9118038085</v>
      </c>
      <c r="G302" s="11"/>
      <c r="H302" s="34">
        <v>672</v>
      </c>
      <c r="I302" s="22">
        <v>4138319.1238546078</v>
      </c>
      <c r="J302" s="22">
        <v>17617.1008</v>
      </c>
      <c r="K302" s="22">
        <f t="shared" si="330"/>
        <v>4120702.0230546077</v>
      </c>
      <c r="L302" s="26">
        <f t="shared" si="331"/>
        <v>722.50879999999961</v>
      </c>
      <c r="M302" s="22">
        <v>0</v>
      </c>
      <c r="N302" s="22">
        <f t="shared" si="332"/>
        <v>222419.6200507991</v>
      </c>
      <c r="O302" s="22">
        <f t="shared" si="333"/>
        <v>221697.11125079915</v>
      </c>
      <c r="P302" s="32">
        <f t="shared" si="334"/>
        <v>5.3746367400401916E-2</v>
      </c>
      <c r="Q302" s="32">
        <f t="shared" si="335"/>
        <v>5.3800811126464024E-2</v>
      </c>
      <c r="R302" s="11"/>
      <c r="S302" s="22">
        <v>4138319.1238546078</v>
      </c>
      <c r="T302" s="22">
        <v>17617.1008</v>
      </c>
      <c r="U302" s="22">
        <f t="shared" si="336"/>
        <v>4120702.0230546077</v>
      </c>
      <c r="V302" s="26">
        <f t="shared" si="337"/>
        <v>722.50879999999961</v>
      </c>
      <c r="W302" s="22">
        <v>0</v>
      </c>
      <c r="X302" s="22">
        <f t="shared" si="338"/>
        <v>222419.6200507991</v>
      </c>
      <c r="Y302" s="22">
        <f t="shared" si="339"/>
        <v>221697.11125079915</v>
      </c>
      <c r="Z302" s="32">
        <f t="shared" si="340"/>
        <v>5.3746367400401916E-2</v>
      </c>
      <c r="AA302" s="32">
        <f t="shared" si="341"/>
        <v>5.3800811126464024E-2</v>
      </c>
      <c r="AB302" s="42"/>
      <c r="AC302" s="22">
        <v>4138319.1238546078</v>
      </c>
      <c r="AD302" s="22">
        <v>17617.1008</v>
      </c>
      <c r="AE302" s="22">
        <f t="shared" si="342"/>
        <v>4120702.0230546077</v>
      </c>
      <c r="AF302" s="26">
        <f t="shared" si="343"/>
        <v>722.50879999999961</v>
      </c>
      <c r="AG302" s="22">
        <v>0</v>
      </c>
      <c r="AH302" s="22">
        <f t="shared" si="344"/>
        <v>222419.6200507991</v>
      </c>
      <c r="AI302" s="22">
        <f t="shared" si="345"/>
        <v>221697.11125079915</v>
      </c>
      <c r="AJ302" s="32">
        <f t="shared" si="346"/>
        <v>5.3746367400401916E-2</v>
      </c>
      <c r="AK302" s="32">
        <f t="shared" si="347"/>
        <v>5.3800811126464024E-2</v>
      </c>
      <c r="AL302" s="11"/>
      <c r="AM302" s="22">
        <v>4138319.1238546078</v>
      </c>
      <c r="AN302" s="22">
        <v>17617.1008</v>
      </c>
      <c r="AO302" s="22">
        <f t="shared" si="348"/>
        <v>4120702.0230546077</v>
      </c>
      <c r="AP302" s="26">
        <f t="shared" si="349"/>
        <v>722.50879999999961</v>
      </c>
      <c r="AQ302" s="22">
        <v>0</v>
      </c>
      <c r="AR302" s="22">
        <f t="shared" si="350"/>
        <v>222419.6200507991</v>
      </c>
      <c r="AS302" s="22">
        <f t="shared" si="351"/>
        <v>221697.11125079915</v>
      </c>
      <c r="AT302" s="32">
        <f t="shared" si="352"/>
        <v>5.3746367400401916E-2</v>
      </c>
      <c r="AU302" s="32">
        <f t="shared" si="353"/>
        <v>5.3800811126464024E-2</v>
      </c>
      <c r="AV302" s="42"/>
      <c r="AW302" s="22">
        <v>4138319.1238546078</v>
      </c>
      <c r="AX302" s="22">
        <v>17617.1008</v>
      </c>
      <c r="AY302" s="22">
        <f t="shared" si="354"/>
        <v>4120702.0230546077</v>
      </c>
      <c r="AZ302" s="26">
        <f t="shared" si="355"/>
        <v>722.50879999999961</v>
      </c>
      <c r="BA302" s="22">
        <v>0</v>
      </c>
      <c r="BB302" s="22">
        <f t="shared" si="356"/>
        <v>222419.6200507991</v>
      </c>
      <c r="BC302" s="22">
        <f t="shared" si="357"/>
        <v>221697.11125079915</v>
      </c>
      <c r="BD302" s="32">
        <f t="shared" si="358"/>
        <v>5.3746367400401916E-2</v>
      </c>
      <c r="BE302" s="32">
        <f t="shared" si="359"/>
        <v>5.3800811126464024E-2</v>
      </c>
      <c r="BF302" s="11"/>
      <c r="BG302" s="22">
        <v>4138319.1238546078</v>
      </c>
      <c r="BH302" s="22">
        <v>17617.1008</v>
      </c>
      <c r="BI302" s="22">
        <f t="shared" si="360"/>
        <v>4120702.0230546077</v>
      </c>
      <c r="BJ302" s="26">
        <f t="shared" si="361"/>
        <v>722.50879999999961</v>
      </c>
      <c r="BK302" s="22">
        <v>0</v>
      </c>
      <c r="BL302" s="22">
        <f t="shared" si="362"/>
        <v>222419.6200507991</v>
      </c>
      <c r="BM302" s="22">
        <f t="shared" si="363"/>
        <v>221697.11125079915</v>
      </c>
      <c r="BN302" s="32">
        <f t="shared" si="364"/>
        <v>5.3746367400401916E-2</v>
      </c>
      <c r="BO302" s="32">
        <f t="shared" si="365"/>
        <v>5.3800811126464024E-2</v>
      </c>
      <c r="BP302" s="42"/>
      <c r="BQ302" s="22">
        <v>4122901.5451462357</v>
      </c>
      <c r="BR302" s="22">
        <v>17617.1008</v>
      </c>
      <c r="BS302" s="22">
        <f t="shared" si="366"/>
        <v>4105284.4443462356</v>
      </c>
      <c r="BT302" s="26">
        <f t="shared" si="367"/>
        <v>722.50879999999961</v>
      </c>
      <c r="BU302" s="22">
        <v>0</v>
      </c>
      <c r="BV302" s="22">
        <f t="shared" si="368"/>
        <v>207002.04134242702</v>
      </c>
      <c r="BW302" s="22">
        <f t="shared" si="369"/>
        <v>206279.53254242707</v>
      </c>
      <c r="BX302" s="32">
        <f t="shared" si="370"/>
        <v>5.02078546081519E-2</v>
      </c>
      <c r="BY302" s="32">
        <f t="shared" si="371"/>
        <v>5.0247317899375664E-2</v>
      </c>
      <c r="BZ302" s="42"/>
      <c r="CA302" s="22">
        <v>4135718.6426869216</v>
      </c>
      <c r="CB302" s="22">
        <v>17617.1008</v>
      </c>
      <c r="CC302" s="22">
        <f t="shared" si="372"/>
        <v>4118101.5418869215</v>
      </c>
      <c r="CD302" s="26">
        <f t="shared" si="373"/>
        <v>722.50879999999961</v>
      </c>
      <c r="CE302" s="22">
        <v>0</v>
      </c>
      <c r="CF302" s="22">
        <f t="shared" si="374"/>
        <v>219819.13888311293</v>
      </c>
      <c r="CG302" s="22">
        <f t="shared" si="375"/>
        <v>219096.63008311298</v>
      </c>
      <c r="CH302" s="32">
        <f t="shared" si="376"/>
        <v>5.3151376550194758E-2</v>
      </c>
      <c r="CI302" s="32">
        <f t="shared" si="377"/>
        <v>5.3203309305171358E-2</v>
      </c>
      <c r="CJ302" s="42"/>
      <c r="CK302" s="22">
        <v>4133118.161519235</v>
      </c>
      <c r="CL302" s="22">
        <v>17617.1008</v>
      </c>
      <c r="CM302" s="22">
        <f t="shared" si="378"/>
        <v>4115501.0607192349</v>
      </c>
      <c r="CN302" s="26">
        <f t="shared" si="379"/>
        <v>722.50879999999961</v>
      </c>
      <c r="CO302" s="22">
        <v>0</v>
      </c>
      <c r="CP302" s="22">
        <f t="shared" si="380"/>
        <v>217218.65771542629</v>
      </c>
      <c r="CQ302" s="22">
        <f t="shared" si="381"/>
        <v>216496.14891542634</v>
      </c>
      <c r="CR302" s="32">
        <f t="shared" si="382"/>
        <v>5.255563698560748E-2</v>
      </c>
      <c r="CS302" s="32">
        <f t="shared" si="383"/>
        <v>5.2605052391261189E-2</v>
      </c>
      <c r="CT302" s="42"/>
      <c r="CU302" s="22">
        <v>4138319.1238546078</v>
      </c>
      <c r="CV302" s="22">
        <v>17617.1008</v>
      </c>
      <c r="CW302" s="22">
        <f t="shared" si="384"/>
        <v>4120702.0230546077</v>
      </c>
      <c r="CX302" s="26">
        <f t="shared" si="385"/>
        <v>722.50879999999961</v>
      </c>
      <c r="CY302" s="22">
        <v>0</v>
      </c>
      <c r="CZ302" s="22">
        <f t="shared" si="386"/>
        <v>222419.6200507991</v>
      </c>
      <c r="DA302" s="22">
        <f t="shared" si="387"/>
        <v>221697.11125079915</v>
      </c>
      <c r="DB302" s="32">
        <f t="shared" si="388"/>
        <v>5.3746367400401916E-2</v>
      </c>
      <c r="DC302" s="32">
        <f t="shared" si="389"/>
        <v>5.3800811126464024E-2</v>
      </c>
      <c r="DD302" s="42"/>
      <c r="DE302" s="22">
        <v>4138319.1238546078</v>
      </c>
      <c r="DF302" s="22">
        <v>17617.1008</v>
      </c>
      <c r="DG302" s="22">
        <f t="shared" si="390"/>
        <v>4120702.0230546077</v>
      </c>
      <c r="DH302" s="26">
        <f t="shared" si="391"/>
        <v>722.50879999999961</v>
      </c>
      <c r="DI302" s="22">
        <v>0</v>
      </c>
      <c r="DJ302" s="22">
        <f t="shared" si="392"/>
        <v>222419.6200507991</v>
      </c>
      <c r="DK302" s="22">
        <f t="shared" si="393"/>
        <v>221697.11125079915</v>
      </c>
      <c r="DL302" s="32">
        <f t="shared" si="394"/>
        <v>5.3746367400401916E-2</v>
      </c>
      <c r="DM302" s="32">
        <f t="shared" si="395"/>
        <v>5.3800811126464024E-2</v>
      </c>
      <c r="DN302" s="42"/>
      <c r="DO302" s="22">
        <v>4138319.1238546078</v>
      </c>
      <c r="DP302" s="22">
        <v>17617.1008</v>
      </c>
      <c r="DQ302" s="22">
        <f t="shared" si="396"/>
        <v>4120702.0230546077</v>
      </c>
      <c r="DR302" s="26">
        <f t="shared" si="397"/>
        <v>722.50879999999961</v>
      </c>
      <c r="DS302" s="22">
        <v>0</v>
      </c>
      <c r="DT302" s="22">
        <f t="shared" si="398"/>
        <v>222419.6200507991</v>
      </c>
      <c r="DU302" s="22">
        <f t="shared" si="399"/>
        <v>221697.11125079915</v>
      </c>
      <c r="DV302" s="32">
        <f t="shared" si="400"/>
        <v>5.3746367400401916E-2</v>
      </c>
      <c r="DW302" s="32">
        <f t="shared" si="401"/>
        <v>5.3800811126464024E-2</v>
      </c>
      <c r="DX302" s="42"/>
      <c r="DY302" s="22">
        <v>4138319.1238546078</v>
      </c>
      <c r="DZ302" s="22">
        <v>17617.1008</v>
      </c>
      <c r="EA302" s="22">
        <f t="shared" si="402"/>
        <v>4120702.0230546077</v>
      </c>
      <c r="EB302" s="26">
        <f t="shared" si="403"/>
        <v>722.50879999999961</v>
      </c>
      <c r="EC302" s="22">
        <v>0</v>
      </c>
      <c r="ED302" s="22">
        <f t="shared" si="404"/>
        <v>222419.6200507991</v>
      </c>
      <c r="EE302" s="22">
        <f t="shared" si="405"/>
        <v>221697.11125079915</v>
      </c>
      <c r="EF302" s="32">
        <f t="shared" si="406"/>
        <v>5.3746367400401916E-2</v>
      </c>
      <c r="EG302" s="32">
        <f t="shared" si="407"/>
        <v>5.3800811126464024E-2</v>
      </c>
      <c r="EH302" s="42"/>
      <c r="EI302" s="45">
        <v>0</v>
      </c>
    </row>
    <row r="303" spans="1:139" x14ac:dyDescent="0.3">
      <c r="A303" s="20">
        <v>8914026</v>
      </c>
      <c r="B303" s="20" t="s">
        <v>330</v>
      </c>
      <c r="C303" s="21">
        <v>1318</v>
      </c>
      <c r="D303" s="22">
        <v>7512980.3762851451</v>
      </c>
      <c r="E303" s="22">
        <v>62928.3056</v>
      </c>
      <c r="F303" s="22">
        <f t="shared" si="329"/>
        <v>7450052.0706851454</v>
      </c>
      <c r="G303" s="11"/>
      <c r="H303" s="34">
        <v>1318</v>
      </c>
      <c r="I303" s="22">
        <v>7917063.8524870854</v>
      </c>
      <c r="J303" s="22">
        <v>45606.400000000001</v>
      </c>
      <c r="K303" s="22">
        <f t="shared" si="330"/>
        <v>7871457.452487085</v>
      </c>
      <c r="L303" s="26">
        <f t="shared" si="331"/>
        <v>-17321.905599999998</v>
      </c>
      <c r="M303" s="22">
        <v>0</v>
      </c>
      <c r="N303" s="22">
        <f t="shared" si="332"/>
        <v>404083.47620194033</v>
      </c>
      <c r="O303" s="22">
        <f t="shared" si="333"/>
        <v>421405.38180193957</v>
      </c>
      <c r="P303" s="32">
        <f t="shared" si="334"/>
        <v>5.1039562611965114E-2</v>
      </c>
      <c r="Q303" s="32">
        <f t="shared" si="335"/>
        <v>5.3535877484644383E-2</v>
      </c>
      <c r="R303" s="11"/>
      <c r="S303" s="22">
        <v>7917063.8524870854</v>
      </c>
      <c r="T303" s="22">
        <v>45606.400000000001</v>
      </c>
      <c r="U303" s="22">
        <f t="shared" si="336"/>
        <v>7871457.452487085</v>
      </c>
      <c r="V303" s="26">
        <f t="shared" si="337"/>
        <v>-17321.905599999998</v>
      </c>
      <c r="W303" s="22">
        <v>0</v>
      </c>
      <c r="X303" s="22">
        <f t="shared" si="338"/>
        <v>404083.47620194033</v>
      </c>
      <c r="Y303" s="22">
        <f t="shared" si="339"/>
        <v>421405.38180193957</v>
      </c>
      <c r="Z303" s="32">
        <f t="shared" si="340"/>
        <v>5.1039562611965114E-2</v>
      </c>
      <c r="AA303" s="32">
        <f t="shared" si="341"/>
        <v>5.3535877484644383E-2</v>
      </c>
      <c r="AB303" s="42"/>
      <c r="AC303" s="22">
        <v>7917063.8524870854</v>
      </c>
      <c r="AD303" s="22">
        <v>45606.400000000001</v>
      </c>
      <c r="AE303" s="22">
        <f t="shared" si="342"/>
        <v>7871457.452487085</v>
      </c>
      <c r="AF303" s="26">
        <f t="shared" si="343"/>
        <v>-17321.905599999998</v>
      </c>
      <c r="AG303" s="22">
        <v>0</v>
      </c>
      <c r="AH303" s="22">
        <f t="shared" si="344"/>
        <v>404083.47620194033</v>
      </c>
      <c r="AI303" s="22">
        <f t="shared" si="345"/>
        <v>421405.38180193957</v>
      </c>
      <c r="AJ303" s="32">
        <f t="shared" si="346"/>
        <v>5.1039562611965114E-2</v>
      </c>
      <c r="AK303" s="32">
        <f t="shared" si="347"/>
        <v>5.3535877484644383E-2</v>
      </c>
      <c r="AL303" s="11"/>
      <c r="AM303" s="22">
        <v>7917063.8524870854</v>
      </c>
      <c r="AN303" s="22">
        <v>45606.400000000001</v>
      </c>
      <c r="AO303" s="22">
        <f t="shared" si="348"/>
        <v>7871457.452487085</v>
      </c>
      <c r="AP303" s="26">
        <f t="shared" si="349"/>
        <v>-17321.905599999998</v>
      </c>
      <c r="AQ303" s="22">
        <v>0</v>
      </c>
      <c r="AR303" s="22">
        <f t="shared" si="350"/>
        <v>404083.47620194033</v>
      </c>
      <c r="AS303" s="22">
        <f t="shared" si="351"/>
        <v>421405.38180193957</v>
      </c>
      <c r="AT303" s="32">
        <f t="shared" si="352"/>
        <v>5.1039562611965114E-2</v>
      </c>
      <c r="AU303" s="32">
        <f t="shared" si="353"/>
        <v>5.3535877484644383E-2</v>
      </c>
      <c r="AV303" s="42"/>
      <c r="AW303" s="22">
        <v>7917063.8524870854</v>
      </c>
      <c r="AX303" s="22">
        <v>45606.400000000001</v>
      </c>
      <c r="AY303" s="22">
        <f t="shared" si="354"/>
        <v>7871457.452487085</v>
      </c>
      <c r="AZ303" s="26">
        <f t="shared" si="355"/>
        <v>-17321.905599999998</v>
      </c>
      <c r="BA303" s="22">
        <v>0</v>
      </c>
      <c r="BB303" s="22">
        <f t="shared" si="356"/>
        <v>404083.47620194033</v>
      </c>
      <c r="BC303" s="22">
        <f t="shared" si="357"/>
        <v>421405.38180193957</v>
      </c>
      <c r="BD303" s="32">
        <f t="shared" si="358"/>
        <v>5.1039562611965114E-2</v>
      </c>
      <c r="BE303" s="32">
        <f t="shared" si="359"/>
        <v>5.3535877484644383E-2</v>
      </c>
      <c r="BF303" s="11"/>
      <c r="BG303" s="22">
        <v>7917063.8524870854</v>
      </c>
      <c r="BH303" s="22">
        <v>45606.400000000001</v>
      </c>
      <c r="BI303" s="22">
        <f t="shared" si="360"/>
        <v>7871457.452487085</v>
      </c>
      <c r="BJ303" s="26">
        <f t="shared" si="361"/>
        <v>-17321.905599999998</v>
      </c>
      <c r="BK303" s="22">
        <v>0</v>
      </c>
      <c r="BL303" s="22">
        <f t="shared" si="362"/>
        <v>404083.47620194033</v>
      </c>
      <c r="BM303" s="22">
        <f t="shared" si="363"/>
        <v>421405.38180193957</v>
      </c>
      <c r="BN303" s="32">
        <f t="shared" si="364"/>
        <v>5.1039562611965114E-2</v>
      </c>
      <c r="BO303" s="32">
        <f t="shared" si="365"/>
        <v>5.3535877484644383E-2</v>
      </c>
      <c r="BP303" s="42"/>
      <c r="BQ303" s="22">
        <v>7889409.4029991161</v>
      </c>
      <c r="BR303" s="22">
        <v>45606.400000000001</v>
      </c>
      <c r="BS303" s="22">
        <f t="shared" si="366"/>
        <v>7843803.0029991157</v>
      </c>
      <c r="BT303" s="26">
        <f t="shared" si="367"/>
        <v>-17321.905599999998</v>
      </c>
      <c r="BU303" s="22">
        <v>0</v>
      </c>
      <c r="BV303" s="22">
        <f t="shared" si="368"/>
        <v>376429.02671397105</v>
      </c>
      <c r="BW303" s="22">
        <f t="shared" si="369"/>
        <v>393750.93231397029</v>
      </c>
      <c r="BX303" s="32">
        <f t="shared" si="370"/>
        <v>4.7713207349953671E-2</v>
      </c>
      <c r="BY303" s="32">
        <f t="shared" si="371"/>
        <v>5.0198982835675213E-2</v>
      </c>
      <c r="BZ303" s="42"/>
      <c r="CA303" s="22">
        <v>7911954.1476194719</v>
      </c>
      <c r="CB303" s="22">
        <v>45606.400000000001</v>
      </c>
      <c r="CC303" s="22">
        <f t="shared" si="372"/>
        <v>7866347.7476194715</v>
      </c>
      <c r="CD303" s="26">
        <f t="shared" si="373"/>
        <v>-17321.905599999998</v>
      </c>
      <c r="CE303" s="22">
        <v>0</v>
      </c>
      <c r="CF303" s="22">
        <f t="shared" si="374"/>
        <v>398973.77133432683</v>
      </c>
      <c r="CG303" s="22">
        <f t="shared" si="375"/>
        <v>416295.67693432607</v>
      </c>
      <c r="CH303" s="32">
        <f t="shared" si="376"/>
        <v>5.0426704185889272E-2</v>
      </c>
      <c r="CI303" s="32">
        <f t="shared" si="377"/>
        <v>5.2921087433530536E-2</v>
      </c>
      <c r="CJ303" s="42"/>
      <c r="CK303" s="22">
        <v>7906844.4427518593</v>
      </c>
      <c r="CL303" s="22">
        <v>45606.400000000001</v>
      </c>
      <c r="CM303" s="22">
        <f t="shared" si="378"/>
        <v>7861238.0427518589</v>
      </c>
      <c r="CN303" s="26">
        <f t="shared" si="379"/>
        <v>-17321.905599999998</v>
      </c>
      <c r="CO303" s="22">
        <v>0</v>
      </c>
      <c r="CP303" s="22">
        <f t="shared" si="380"/>
        <v>393864.06646671426</v>
      </c>
      <c r="CQ303" s="22">
        <f t="shared" si="381"/>
        <v>411185.9720667135</v>
      </c>
      <c r="CR303" s="32">
        <f t="shared" si="382"/>
        <v>4.9813053654769478E-2</v>
      </c>
      <c r="CS303" s="32">
        <f t="shared" si="383"/>
        <v>5.2305498170969536E-2</v>
      </c>
      <c r="CT303" s="42"/>
      <c r="CU303" s="22">
        <v>7917063.8524870854</v>
      </c>
      <c r="CV303" s="22">
        <v>45606.400000000001</v>
      </c>
      <c r="CW303" s="22">
        <f t="shared" si="384"/>
        <v>7871457.452487085</v>
      </c>
      <c r="CX303" s="26">
        <f t="shared" si="385"/>
        <v>-17321.905599999998</v>
      </c>
      <c r="CY303" s="22">
        <v>0</v>
      </c>
      <c r="CZ303" s="22">
        <f t="shared" si="386"/>
        <v>404083.47620194033</v>
      </c>
      <c r="DA303" s="22">
        <f t="shared" si="387"/>
        <v>421405.38180193957</v>
      </c>
      <c r="DB303" s="32">
        <f t="shared" si="388"/>
        <v>5.1039562611965114E-2</v>
      </c>
      <c r="DC303" s="32">
        <f t="shared" si="389"/>
        <v>5.3535877484644383E-2</v>
      </c>
      <c r="DD303" s="42"/>
      <c r="DE303" s="22">
        <v>7917063.8524870854</v>
      </c>
      <c r="DF303" s="22">
        <v>45606.400000000001</v>
      </c>
      <c r="DG303" s="22">
        <f t="shared" si="390"/>
        <v>7871457.452487085</v>
      </c>
      <c r="DH303" s="26">
        <f t="shared" si="391"/>
        <v>-17321.905599999998</v>
      </c>
      <c r="DI303" s="22">
        <v>0</v>
      </c>
      <c r="DJ303" s="22">
        <f t="shared" si="392"/>
        <v>404083.47620194033</v>
      </c>
      <c r="DK303" s="22">
        <f t="shared" si="393"/>
        <v>421405.38180193957</v>
      </c>
      <c r="DL303" s="32">
        <f t="shared" si="394"/>
        <v>5.1039562611965114E-2</v>
      </c>
      <c r="DM303" s="32">
        <f t="shared" si="395"/>
        <v>5.3535877484644383E-2</v>
      </c>
      <c r="DN303" s="42"/>
      <c r="DO303" s="22">
        <v>7917063.8524870854</v>
      </c>
      <c r="DP303" s="22">
        <v>45606.400000000001</v>
      </c>
      <c r="DQ303" s="22">
        <f t="shared" si="396"/>
        <v>7871457.452487085</v>
      </c>
      <c r="DR303" s="26">
        <f t="shared" si="397"/>
        <v>-17321.905599999998</v>
      </c>
      <c r="DS303" s="22">
        <v>0</v>
      </c>
      <c r="DT303" s="22">
        <f t="shared" si="398"/>
        <v>404083.47620194033</v>
      </c>
      <c r="DU303" s="22">
        <f t="shared" si="399"/>
        <v>421405.38180193957</v>
      </c>
      <c r="DV303" s="32">
        <f t="shared" si="400"/>
        <v>5.1039562611965114E-2</v>
      </c>
      <c r="DW303" s="32">
        <f t="shared" si="401"/>
        <v>5.3535877484644383E-2</v>
      </c>
      <c r="DX303" s="42"/>
      <c r="DY303" s="22">
        <v>7917063.8524870854</v>
      </c>
      <c r="DZ303" s="22">
        <v>45606.400000000001</v>
      </c>
      <c r="EA303" s="22">
        <f t="shared" si="402"/>
        <v>7871457.452487085</v>
      </c>
      <c r="EB303" s="26">
        <f t="shared" si="403"/>
        <v>-17321.905599999998</v>
      </c>
      <c r="EC303" s="22">
        <v>0</v>
      </c>
      <c r="ED303" s="22">
        <f t="shared" si="404"/>
        <v>404083.47620194033</v>
      </c>
      <c r="EE303" s="22">
        <f t="shared" si="405"/>
        <v>421405.38180193957</v>
      </c>
      <c r="EF303" s="32">
        <f t="shared" si="406"/>
        <v>5.1039562611965114E-2</v>
      </c>
      <c r="EG303" s="32">
        <f t="shared" si="407"/>
        <v>5.3535877484644383E-2</v>
      </c>
      <c r="EH303" s="42"/>
      <c r="EI303" s="45">
        <v>0</v>
      </c>
    </row>
    <row r="304" spans="1:139" x14ac:dyDescent="0.3">
      <c r="A304" s="20">
        <v>8914032</v>
      </c>
      <c r="B304" s="20" t="s">
        <v>84</v>
      </c>
      <c r="C304" s="21">
        <v>1116</v>
      </c>
      <c r="D304" s="22">
        <v>6695210.2922047144</v>
      </c>
      <c r="E304" s="22">
        <v>24209.4</v>
      </c>
      <c r="F304" s="22">
        <f t="shared" si="329"/>
        <v>6671000.892204714</v>
      </c>
      <c r="G304" s="11"/>
      <c r="H304" s="34">
        <v>1116</v>
      </c>
      <c r="I304" s="22">
        <v>7079296.404736991</v>
      </c>
      <c r="J304" s="22">
        <v>26060.799999999999</v>
      </c>
      <c r="K304" s="22">
        <f t="shared" si="330"/>
        <v>7053235.6047369912</v>
      </c>
      <c r="L304" s="26">
        <f t="shared" si="331"/>
        <v>1851.3999999999978</v>
      </c>
      <c r="M304" s="22">
        <v>0</v>
      </c>
      <c r="N304" s="22">
        <f t="shared" si="332"/>
        <v>384086.11253227666</v>
      </c>
      <c r="O304" s="22">
        <f t="shared" si="333"/>
        <v>382234.71253227722</v>
      </c>
      <c r="P304" s="32">
        <f t="shared" si="334"/>
        <v>5.4254842652904312E-2</v>
      </c>
      <c r="Q304" s="32">
        <f t="shared" si="335"/>
        <v>5.4192817871498059E-2</v>
      </c>
      <c r="R304" s="11"/>
      <c r="S304" s="22">
        <v>7079296.404736991</v>
      </c>
      <c r="T304" s="22">
        <v>26060.799999999999</v>
      </c>
      <c r="U304" s="22">
        <f t="shared" si="336"/>
        <v>7053235.6047369912</v>
      </c>
      <c r="V304" s="26">
        <f t="shared" si="337"/>
        <v>1851.3999999999978</v>
      </c>
      <c r="W304" s="22">
        <v>0</v>
      </c>
      <c r="X304" s="22">
        <f t="shared" si="338"/>
        <v>384086.11253227666</v>
      </c>
      <c r="Y304" s="22">
        <f t="shared" si="339"/>
        <v>382234.71253227722</v>
      </c>
      <c r="Z304" s="32">
        <f t="shared" si="340"/>
        <v>5.4254842652904312E-2</v>
      </c>
      <c r="AA304" s="32">
        <f t="shared" si="341"/>
        <v>5.4192817871498059E-2</v>
      </c>
      <c r="AB304" s="42"/>
      <c r="AC304" s="22">
        <v>7079296.404736991</v>
      </c>
      <c r="AD304" s="22">
        <v>26060.799999999999</v>
      </c>
      <c r="AE304" s="22">
        <f t="shared" si="342"/>
        <v>7053235.6047369912</v>
      </c>
      <c r="AF304" s="26">
        <f t="shared" si="343"/>
        <v>1851.3999999999978</v>
      </c>
      <c r="AG304" s="22">
        <v>0</v>
      </c>
      <c r="AH304" s="22">
        <f t="shared" si="344"/>
        <v>384086.11253227666</v>
      </c>
      <c r="AI304" s="22">
        <f t="shared" si="345"/>
        <v>382234.71253227722</v>
      </c>
      <c r="AJ304" s="32">
        <f t="shared" si="346"/>
        <v>5.4254842652904312E-2</v>
      </c>
      <c r="AK304" s="32">
        <f t="shared" si="347"/>
        <v>5.4192817871498059E-2</v>
      </c>
      <c r="AL304" s="11"/>
      <c r="AM304" s="22">
        <v>7079296.404736991</v>
      </c>
      <c r="AN304" s="22">
        <v>26060.799999999999</v>
      </c>
      <c r="AO304" s="22">
        <f t="shared" si="348"/>
        <v>7053235.6047369912</v>
      </c>
      <c r="AP304" s="26">
        <f t="shared" si="349"/>
        <v>1851.3999999999978</v>
      </c>
      <c r="AQ304" s="22">
        <v>0</v>
      </c>
      <c r="AR304" s="22">
        <f t="shared" si="350"/>
        <v>384086.11253227666</v>
      </c>
      <c r="AS304" s="22">
        <f t="shared" si="351"/>
        <v>382234.71253227722</v>
      </c>
      <c r="AT304" s="32">
        <f t="shared" si="352"/>
        <v>5.4254842652904312E-2</v>
      </c>
      <c r="AU304" s="32">
        <f t="shared" si="353"/>
        <v>5.4192817871498059E-2</v>
      </c>
      <c r="AV304" s="42"/>
      <c r="AW304" s="22">
        <v>7079296.404736991</v>
      </c>
      <c r="AX304" s="22">
        <v>26060.799999999999</v>
      </c>
      <c r="AY304" s="22">
        <f t="shared" si="354"/>
        <v>7053235.6047369912</v>
      </c>
      <c r="AZ304" s="26">
        <f t="shared" si="355"/>
        <v>1851.3999999999978</v>
      </c>
      <c r="BA304" s="22">
        <v>0</v>
      </c>
      <c r="BB304" s="22">
        <f t="shared" si="356"/>
        <v>384086.11253227666</v>
      </c>
      <c r="BC304" s="22">
        <f t="shared" si="357"/>
        <v>382234.71253227722</v>
      </c>
      <c r="BD304" s="32">
        <f t="shared" si="358"/>
        <v>5.4254842652904312E-2</v>
      </c>
      <c r="BE304" s="32">
        <f t="shared" si="359"/>
        <v>5.4192817871498059E-2</v>
      </c>
      <c r="BF304" s="11"/>
      <c r="BG304" s="22">
        <v>7079296.404736991</v>
      </c>
      <c r="BH304" s="22">
        <v>26060.799999999999</v>
      </c>
      <c r="BI304" s="22">
        <f t="shared" si="360"/>
        <v>7053235.6047369912</v>
      </c>
      <c r="BJ304" s="26">
        <f t="shared" si="361"/>
        <v>1851.3999999999978</v>
      </c>
      <c r="BK304" s="22">
        <v>0</v>
      </c>
      <c r="BL304" s="22">
        <f t="shared" si="362"/>
        <v>384086.11253227666</v>
      </c>
      <c r="BM304" s="22">
        <f t="shared" si="363"/>
        <v>382234.71253227722</v>
      </c>
      <c r="BN304" s="32">
        <f t="shared" si="364"/>
        <v>5.4254842652904312E-2</v>
      </c>
      <c r="BO304" s="32">
        <f t="shared" si="365"/>
        <v>5.4192817871498059E-2</v>
      </c>
      <c r="BP304" s="42"/>
      <c r="BQ304" s="22">
        <v>7045642.5859217606</v>
      </c>
      <c r="BR304" s="22">
        <v>26060.799999999999</v>
      </c>
      <c r="BS304" s="22">
        <f t="shared" si="366"/>
        <v>7019581.7859217608</v>
      </c>
      <c r="BT304" s="26">
        <f t="shared" si="367"/>
        <v>1851.3999999999978</v>
      </c>
      <c r="BU304" s="22">
        <v>0</v>
      </c>
      <c r="BV304" s="22">
        <f t="shared" si="368"/>
        <v>350432.29371704627</v>
      </c>
      <c r="BW304" s="22">
        <f t="shared" si="369"/>
        <v>348580.89371704683</v>
      </c>
      <c r="BX304" s="32">
        <f t="shared" si="370"/>
        <v>4.973744969937334E-2</v>
      </c>
      <c r="BY304" s="32">
        <f t="shared" si="371"/>
        <v>4.965835634483938E-2</v>
      </c>
      <c r="BZ304" s="42"/>
      <c r="CA304" s="22">
        <v>7073910.6091062753</v>
      </c>
      <c r="CB304" s="22">
        <v>26060.799999999999</v>
      </c>
      <c r="CC304" s="22">
        <f t="shared" si="372"/>
        <v>7047849.8091062754</v>
      </c>
      <c r="CD304" s="26">
        <f t="shared" si="373"/>
        <v>1851.3999999999978</v>
      </c>
      <c r="CE304" s="22">
        <v>0</v>
      </c>
      <c r="CF304" s="22">
        <f t="shared" si="374"/>
        <v>378700.31690156087</v>
      </c>
      <c r="CG304" s="22">
        <f t="shared" si="375"/>
        <v>376848.91690156143</v>
      </c>
      <c r="CH304" s="32">
        <f t="shared" si="376"/>
        <v>5.3534789712222024E-2</v>
      </c>
      <c r="CI304" s="32">
        <f t="shared" si="377"/>
        <v>5.3470054996723734E-2</v>
      </c>
      <c r="CJ304" s="42"/>
      <c r="CK304" s="22">
        <v>7068524.8134755576</v>
      </c>
      <c r="CL304" s="22">
        <v>26060.799999999999</v>
      </c>
      <c r="CM304" s="22">
        <f t="shared" si="378"/>
        <v>7042464.0134755578</v>
      </c>
      <c r="CN304" s="26">
        <f t="shared" si="379"/>
        <v>1851.3999999999978</v>
      </c>
      <c r="CO304" s="22">
        <v>0</v>
      </c>
      <c r="CP304" s="22">
        <f t="shared" si="380"/>
        <v>373314.52127084322</v>
      </c>
      <c r="CQ304" s="22">
        <f t="shared" si="381"/>
        <v>371463.12127084378</v>
      </c>
      <c r="CR304" s="32">
        <f t="shared" si="382"/>
        <v>5.2813639496483052E-2</v>
      </c>
      <c r="CS304" s="32">
        <f t="shared" si="383"/>
        <v>5.2746186641502109E-2</v>
      </c>
      <c r="CT304" s="42"/>
      <c r="CU304" s="22">
        <v>7079296.404736991</v>
      </c>
      <c r="CV304" s="22">
        <v>26060.799999999999</v>
      </c>
      <c r="CW304" s="22">
        <f t="shared" si="384"/>
        <v>7053235.6047369912</v>
      </c>
      <c r="CX304" s="26">
        <f t="shared" si="385"/>
        <v>1851.3999999999978</v>
      </c>
      <c r="CY304" s="22">
        <v>0</v>
      </c>
      <c r="CZ304" s="22">
        <f t="shared" si="386"/>
        <v>384086.11253227666</v>
      </c>
      <c r="DA304" s="22">
        <f t="shared" si="387"/>
        <v>382234.71253227722</v>
      </c>
      <c r="DB304" s="32">
        <f t="shared" si="388"/>
        <v>5.4254842652904312E-2</v>
      </c>
      <c r="DC304" s="32">
        <f t="shared" si="389"/>
        <v>5.4192817871498059E-2</v>
      </c>
      <c r="DD304" s="42"/>
      <c r="DE304" s="22">
        <v>7079296.404736991</v>
      </c>
      <c r="DF304" s="22">
        <v>26060.799999999999</v>
      </c>
      <c r="DG304" s="22">
        <f t="shared" si="390"/>
        <v>7053235.6047369912</v>
      </c>
      <c r="DH304" s="26">
        <f t="shared" si="391"/>
        <v>1851.3999999999978</v>
      </c>
      <c r="DI304" s="22">
        <v>0</v>
      </c>
      <c r="DJ304" s="22">
        <f t="shared" si="392"/>
        <v>384086.11253227666</v>
      </c>
      <c r="DK304" s="22">
        <f t="shared" si="393"/>
        <v>382234.71253227722</v>
      </c>
      <c r="DL304" s="32">
        <f t="shared" si="394"/>
        <v>5.4254842652904312E-2</v>
      </c>
      <c r="DM304" s="32">
        <f t="shared" si="395"/>
        <v>5.4192817871498059E-2</v>
      </c>
      <c r="DN304" s="42"/>
      <c r="DO304" s="22">
        <v>7079296.404736991</v>
      </c>
      <c r="DP304" s="22">
        <v>26060.799999999999</v>
      </c>
      <c r="DQ304" s="22">
        <f t="shared" si="396"/>
        <v>7053235.6047369912</v>
      </c>
      <c r="DR304" s="26">
        <f t="shared" si="397"/>
        <v>1851.3999999999978</v>
      </c>
      <c r="DS304" s="22">
        <v>0</v>
      </c>
      <c r="DT304" s="22">
        <f t="shared" si="398"/>
        <v>384086.11253227666</v>
      </c>
      <c r="DU304" s="22">
        <f t="shared" si="399"/>
        <v>382234.71253227722</v>
      </c>
      <c r="DV304" s="32">
        <f t="shared" si="400"/>
        <v>5.4254842652904312E-2</v>
      </c>
      <c r="DW304" s="32">
        <f t="shared" si="401"/>
        <v>5.4192817871498059E-2</v>
      </c>
      <c r="DX304" s="42"/>
      <c r="DY304" s="22">
        <v>7079296.404736991</v>
      </c>
      <c r="DZ304" s="22">
        <v>26060.799999999999</v>
      </c>
      <c r="EA304" s="22">
        <f t="shared" si="402"/>
        <v>7053235.6047369912</v>
      </c>
      <c r="EB304" s="26">
        <f t="shared" si="403"/>
        <v>1851.3999999999978</v>
      </c>
      <c r="EC304" s="22">
        <v>0</v>
      </c>
      <c r="ED304" s="22">
        <f t="shared" si="404"/>
        <v>384086.11253227666</v>
      </c>
      <c r="EE304" s="22">
        <f t="shared" si="405"/>
        <v>382234.71253227722</v>
      </c>
      <c r="EF304" s="32">
        <f t="shared" si="406"/>
        <v>5.4254842652904312E-2</v>
      </c>
      <c r="EG304" s="32">
        <f t="shared" si="407"/>
        <v>5.4192817871498059E-2</v>
      </c>
      <c r="EH304" s="42"/>
      <c r="EI304" s="45">
        <v>0</v>
      </c>
    </row>
    <row r="305" spans="1:139" x14ac:dyDescent="0.3">
      <c r="A305" s="20">
        <v>8914041</v>
      </c>
      <c r="B305" s="20" t="s">
        <v>299</v>
      </c>
      <c r="C305" s="21">
        <v>863</v>
      </c>
      <c r="D305" s="22">
        <v>5009659.5461011305</v>
      </c>
      <c r="E305" s="22">
        <v>19693.695999999996</v>
      </c>
      <c r="F305" s="22">
        <f t="shared" si="329"/>
        <v>4989965.8501011301</v>
      </c>
      <c r="G305" s="11"/>
      <c r="H305" s="34">
        <v>863</v>
      </c>
      <c r="I305" s="22">
        <v>5293636.5703355428</v>
      </c>
      <c r="J305" s="22">
        <v>20535.910400000001</v>
      </c>
      <c r="K305" s="22">
        <f t="shared" si="330"/>
        <v>5273100.6599355424</v>
      </c>
      <c r="L305" s="26">
        <f t="shared" si="331"/>
        <v>842.21440000000439</v>
      </c>
      <c r="M305" s="22">
        <v>0</v>
      </c>
      <c r="N305" s="22">
        <f t="shared" si="332"/>
        <v>283977.02423441224</v>
      </c>
      <c r="O305" s="22">
        <f t="shared" si="333"/>
        <v>283134.8098344123</v>
      </c>
      <c r="P305" s="32">
        <f t="shared" si="334"/>
        <v>5.3644979299440662E-2</v>
      </c>
      <c r="Q305" s="32">
        <f t="shared" si="335"/>
        <v>5.3694178832132004E-2</v>
      </c>
      <c r="R305" s="11"/>
      <c r="S305" s="22">
        <v>5293636.5703355428</v>
      </c>
      <c r="T305" s="22">
        <v>20535.910400000001</v>
      </c>
      <c r="U305" s="22">
        <f t="shared" si="336"/>
        <v>5273100.6599355424</v>
      </c>
      <c r="V305" s="26">
        <f t="shared" si="337"/>
        <v>842.21440000000439</v>
      </c>
      <c r="W305" s="22">
        <v>0</v>
      </c>
      <c r="X305" s="22">
        <f t="shared" si="338"/>
        <v>283977.02423441224</v>
      </c>
      <c r="Y305" s="22">
        <f t="shared" si="339"/>
        <v>283134.8098344123</v>
      </c>
      <c r="Z305" s="32">
        <f t="shared" si="340"/>
        <v>5.3644979299440662E-2</v>
      </c>
      <c r="AA305" s="32">
        <f t="shared" si="341"/>
        <v>5.3694178832132004E-2</v>
      </c>
      <c r="AB305" s="42"/>
      <c r="AC305" s="22">
        <v>5293636.5703355428</v>
      </c>
      <c r="AD305" s="22">
        <v>20535.910400000001</v>
      </c>
      <c r="AE305" s="22">
        <f t="shared" si="342"/>
        <v>5273100.6599355424</v>
      </c>
      <c r="AF305" s="26">
        <f t="shared" si="343"/>
        <v>842.21440000000439</v>
      </c>
      <c r="AG305" s="22">
        <v>0</v>
      </c>
      <c r="AH305" s="22">
        <f t="shared" si="344"/>
        <v>283977.02423441224</v>
      </c>
      <c r="AI305" s="22">
        <f t="shared" si="345"/>
        <v>283134.8098344123</v>
      </c>
      <c r="AJ305" s="32">
        <f t="shared" si="346"/>
        <v>5.3644979299440662E-2</v>
      </c>
      <c r="AK305" s="32">
        <f t="shared" si="347"/>
        <v>5.3694178832132004E-2</v>
      </c>
      <c r="AL305" s="11"/>
      <c r="AM305" s="22">
        <v>5293636.5703355428</v>
      </c>
      <c r="AN305" s="22">
        <v>20535.910400000001</v>
      </c>
      <c r="AO305" s="22">
        <f t="shared" si="348"/>
        <v>5273100.6599355424</v>
      </c>
      <c r="AP305" s="26">
        <f t="shared" si="349"/>
        <v>842.21440000000439</v>
      </c>
      <c r="AQ305" s="22">
        <v>0</v>
      </c>
      <c r="AR305" s="22">
        <f t="shared" si="350"/>
        <v>283977.02423441224</v>
      </c>
      <c r="AS305" s="22">
        <f t="shared" si="351"/>
        <v>283134.8098344123</v>
      </c>
      <c r="AT305" s="32">
        <f t="shared" si="352"/>
        <v>5.3644979299440662E-2</v>
      </c>
      <c r="AU305" s="32">
        <f t="shared" si="353"/>
        <v>5.3694178832132004E-2</v>
      </c>
      <c r="AV305" s="42"/>
      <c r="AW305" s="22">
        <v>5293636.5703355428</v>
      </c>
      <c r="AX305" s="22">
        <v>20535.910400000001</v>
      </c>
      <c r="AY305" s="22">
        <f t="shared" si="354"/>
        <v>5273100.6599355424</v>
      </c>
      <c r="AZ305" s="26">
        <f t="shared" si="355"/>
        <v>842.21440000000439</v>
      </c>
      <c r="BA305" s="22">
        <v>0</v>
      </c>
      <c r="BB305" s="22">
        <f t="shared" si="356"/>
        <v>283977.02423441224</v>
      </c>
      <c r="BC305" s="22">
        <f t="shared" si="357"/>
        <v>283134.8098344123</v>
      </c>
      <c r="BD305" s="32">
        <f t="shared" si="358"/>
        <v>5.3644979299440662E-2</v>
      </c>
      <c r="BE305" s="32">
        <f t="shared" si="359"/>
        <v>5.3694178832132004E-2</v>
      </c>
      <c r="BF305" s="11"/>
      <c r="BG305" s="22">
        <v>5293636.5703355428</v>
      </c>
      <c r="BH305" s="22">
        <v>20535.910400000001</v>
      </c>
      <c r="BI305" s="22">
        <f t="shared" si="360"/>
        <v>5273100.6599355424</v>
      </c>
      <c r="BJ305" s="26">
        <f t="shared" si="361"/>
        <v>842.21440000000439</v>
      </c>
      <c r="BK305" s="22">
        <v>0</v>
      </c>
      <c r="BL305" s="22">
        <f t="shared" si="362"/>
        <v>283977.02423441224</v>
      </c>
      <c r="BM305" s="22">
        <f t="shared" si="363"/>
        <v>283134.8098344123</v>
      </c>
      <c r="BN305" s="32">
        <f t="shared" si="364"/>
        <v>5.3644979299440662E-2</v>
      </c>
      <c r="BO305" s="32">
        <f t="shared" si="365"/>
        <v>5.3694178832132004E-2</v>
      </c>
      <c r="BP305" s="42"/>
      <c r="BQ305" s="22">
        <v>5273632.0778306704</v>
      </c>
      <c r="BR305" s="22">
        <v>20535.910400000001</v>
      </c>
      <c r="BS305" s="22">
        <f t="shared" si="366"/>
        <v>5253096.16743067</v>
      </c>
      <c r="BT305" s="26">
        <f t="shared" si="367"/>
        <v>842.21440000000439</v>
      </c>
      <c r="BU305" s="22">
        <v>0</v>
      </c>
      <c r="BV305" s="22">
        <f t="shared" si="368"/>
        <v>263972.53172953986</v>
      </c>
      <c r="BW305" s="22">
        <f t="shared" si="369"/>
        <v>263130.31732953992</v>
      </c>
      <c r="BX305" s="32">
        <f t="shared" si="370"/>
        <v>5.0055166502651814E-2</v>
      </c>
      <c r="BY305" s="32">
        <f t="shared" si="371"/>
        <v>5.0090519751181138E-2</v>
      </c>
      <c r="BZ305" s="42"/>
      <c r="CA305" s="22">
        <v>5290113.6080685547</v>
      </c>
      <c r="CB305" s="22">
        <v>20535.910400000001</v>
      </c>
      <c r="CC305" s="22">
        <f t="shared" si="372"/>
        <v>5269577.6976685543</v>
      </c>
      <c r="CD305" s="26">
        <f t="shared" si="373"/>
        <v>842.21440000000439</v>
      </c>
      <c r="CE305" s="22">
        <v>0</v>
      </c>
      <c r="CF305" s="22">
        <f t="shared" si="374"/>
        <v>280454.06196742412</v>
      </c>
      <c r="CG305" s="22">
        <f t="shared" si="375"/>
        <v>279611.84756742418</v>
      </c>
      <c r="CH305" s="32">
        <f t="shared" si="376"/>
        <v>5.3014752185977954E-2</v>
      </c>
      <c r="CI305" s="32">
        <f t="shared" si="377"/>
        <v>5.3061528572039891E-2</v>
      </c>
      <c r="CJ305" s="42"/>
      <c r="CK305" s="22">
        <v>5286590.6458015665</v>
      </c>
      <c r="CL305" s="22">
        <v>20535.910400000001</v>
      </c>
      <c r="CM305" s="22">
        <f t="shared" si="378"/>
        <v>5266054.7354015661</v>
      </c>
      <c r="CN305" s="26">
        <f t="shared" si="379"/>
        <v>842.21440000000439</v>
      </c>
      <c r="CO305" s="22">
        <v>0</v>
      </c>
      <c r="CP305" s="22">
        <f t="shared" si="380"/>
        <v>276931.099700436</v>
      </c>
      <c r="CQ305" s="22">
        <f t="shared" si="381"/>
        <v>276088.88530043606</v>
      </c>
      <c r="CR305" s="32">
        <f t="shared" si="382"/>
        <v>5.2383685111001624E-2</v>
      </c>
      <c r="CS305" s="32">
        <f t="shared" si="383"/>
        <v>5.2428031832711809E-2</v>
      </c>
      <c r="CT305" s="42"/>
      <c r="CU305" s="22">
        <v>5293636.5703355428</v>
      </c>
      <c r="CV305" s="22">
        <v>20535.910400000001</v>
      </c>
      <c r="CW305" s="22">
        <f t="shared" si="384"/>
        <v>5273100.6599355424</v>
      </c>
      <c r="CX305" s="26">
        <f t="shared" si="385"/>
        <v>842.21440000000439</v>
      </c>
      <c r="CY305" s="22">
        <v>0</v>
      </c>
      <c r="CZ305" s="22">
        <f t="shared" si="386"/>
        <v>283977.02423441224</v>
      </c>
      <c r="DA305" s="22">
        <f t="shared" si="387"/>
        <v>283134.8098344123</v>
      </c>
      <c r="DB305" s="32">
        <f t="shared" si="388"/>
        <v>5.3644979299440662E-2</v>
      </c>
      <c r="DC305" s="32">
        <f t="shared" si="389"/>
        <v>5.3694178832132004E-2</v>
      </c>
      <c r="DD305" s="42"/>
      <c r="DE305" s="22">
        <v>5293636.5703355428</v>
      </c>
      <c r="DF305" s="22">
        <v>20535.910400000001</v>
      </c>
      <c r="DG305" s="22">
        <f t="shared" si="390"/>
        <v>5273100.6599355424</v>
      </c>
      <c r="DH305" s="26">
        <f t="shared" si="391"/>
        <v>842.21440000000439</v>
      </c>
      <c r="DI305" s="22">
        <v>0</v>
      </c>
      <c r="DJ305" s="22">
        <f t="shared" si="392"/>
        <v>283977.02423441224</v>
      </c>
      <c r="DK305" s="22">
        <f t="shared" si="393"/>
        <v>283134.8098344123</v>
      </c>
      <c r="DL305" s="32">
        <f t="shared" si="394"/>
        <v>5.3644979299440662E-2</v>
      </c>
      <c r="DM305" s="32">
        <f t="shared" si="395"/>
        <v>5.3694178832132004E-2</v>
      </c>
      <c r="DN305" s="42"/>
      <c r="DO305" s="22">
        <v>5293636.5703355428</v>
      </c>
      <c r="DP305" s="22">
        <v>20535.910400000001</v>
      </c>
      <c r="DQ305" s="22">
        <f t="shared" si="396"/>
        <v>5273100.6599355424</v>
      </c>
      <c r="DR305" s="26">
        <f t="shared" si="397"/>
        <v>842.21440000000439</v>
      </c>
      <c r="DS305" s="22">
        <v>0</v>
      </c>
      <c r="DT305" s="22">
        <f t="shared" si="398"/>
        <v>283977.02423441224</v>
      </c>
      <c r="DU305" s="22">
        <f t="shared" si="399"/>
        <v>283134.8098344123</v>
      </c>
      <c r="DV305" s="32">
        <f t="shared" si="400"/>
        <v>5.3644979299440662E-2</v>
      </c>
      <c r="DW305" s="32">
        <f t="shared" si="401"/>
        <v>5.3694178832132004E-2</v>
      </c>
      <c r="DX305" s="42"/>
      <c r="DY305" s="22">
        <v>5293636.5703355428</v>
      </c>
      <c r="DZ305" s="22">
        <v>20535.910400000001</v>
      </c>
      <c r="EA305" s="22">
        <f t="shared" si="402"/>
        <v>5273100.6599355424</v>
      </c>
      <c r="EB305" s="26">
        <f t="shared" si="403"/>
        <v>842.21440000000439</v>
      </c>
      <c r="EC305" s="22">
        <v>0</v>
      </c>
      <c r="ED305" s="22">
        <f t="shared" si="404"/>
        <v>283977.02423441224</v>
      </c>
      <c r="EE305" s="22">
        <f t="shared" si="405"/>
        <v>283134.8098344123</v>
      </c>
      <c r="EF305" s="32">
        <f t="shared" si="406"/>
        <v>5.3644979299440662E-2</v>
      </c>
      <c r="EG305" s="32">
        <f t="shared" si="407"/>
        <v>5.3694178832132004E-2</v>
      </c>
      <c r="EH305" s="42"/>
      <c r="EI305" s="45">
        <v>0</v>
      </c>
    </row>
    <row r="306" spans="1:139" x14ac:dyDescent="0.3">
      <c r="A306" s="20">
        <v>8914068</v>
      </c>
      <c r="B306" s="20" t="s">
        <v>85</v>
      </c>
      <c r="C306" s="21">
        <v>1119</v>
      </c>
      <c r="D306" s="22">
        <v>6828072.3031131476</v>
      </c>
      <c r="E306" s="22">
        <v>31240</v>
      </c>
      <c r="F306" s="22">
        <f t="shared" si="329"/>
        <v>6796832.3031131476</v>
      </c>
      <c r="G306" s="11"/>
      <c r="H306" s="34">
        <v>1119</v>
      </c>
      <c r="I306" s="22">
        <v>7219954.6956418762</v>
      </c>
      <c r="J306" s="22">
        <v>32576</v>
      </c>
      <c r="K306" s="22">
        <f t="shared" si="330"/>
        <v>7187378.6956418762</v>
      </c>
      <c r="L306" s="26">
        <f t="shared" si="331"/>
        <v>1336</v>
      </c>
      <c r="M306" s="22">
        <v>0</v>
      </c>
      <c r="N306" s="22">
        <f t="shared" si="332"/>
        <v>391882.39252872858</v>
      </c>
      <c r="O306" s="22">
        <f t="shared" si="333"/>
        <v>390546.39252872858</v>
      </c>
      <c r="P306" s="32">
        <f t="shared" si="334"/>
        <v>5.42776802692789E-2</v>
      </c>
      <c r="Q306" s="32">
        <f t="shared" si="335"/>
        <v>5.4337806461420973E-2</v>
      </c>
      <c r="R306" s="11"/>
      <c r="S306" s="22">
        <v>7219954.6956418762</v>
      </c>
      <c r="T306" s="22">
        <v>32576</v>
      </c>
      <c r="U306" s="22">
        <f t="shared" si="336"/>
        <v>7187378.6956418762</v>
      </c>
      <c r="V306" s="26">
        <f t="shared" si="337"/>
        <v>1336</v>
      </c>
      <c r="W306" s="22">
        <v>0</v>
      </c>
      <c r="X306" s="22">
        <f t="shared" si="338"/>
        <v>391882.39252872858</v>
      </c>
      <c r="Y306" s="22">
        <f t="shared" si="339"/>
        <v>390546.39252872858</v>
      </c>
      <c r="Z306" s="32">
        <f t="shared" si="340"/>
        <v>5.42776802692789E-2</v>
      </c>
      <c r="AA306" s="32">
        <f t="shared" si="341"/>
        <v>5.4337806461420973E-2</v>
      </c>
      <c r="AB306" s="42"/>
      <c r="AC306" s="22">
        <v>7219954.6956418762</v>
      </c>
      <c r="AD306" s="22">
        <v>32576</v>
      </c>
      <c r="AE306" s="22">
        <f t="shared" si="342"/>
        <v>7187378.6956418762</v>
      </c>
      <c r="AF306" s="26">
        <f t="shared" si="343"/>
        <v>1336</v>
      </c>
      <c r="AG306" s="22">
        <v>0</v>
      </c>
      <c r="AH306" s="22">
        <f t="shared" si="344"/>
        <v>391882.39252872858</v>
      </c>
      <c r="AI306" s="22">
        <f t="shared" si="345"/>
        <v>390546.39252872858</v>
      </c>
      <c r="AJ306" s="32">
        <f t="shared" si="346"/>
        <v>5.42776802692789E-2</v>
      </c>
      <c r="AK306" s="32">
        <f t="shared" si="347"/>
        <v>5.4337806461420973E-2</v>
      </c>
      <c r="AL306" s="11"/>
      <c r="AM306" s="22">
        <v>7219954.6956418762</v>
      </c>
      <c r="AN306" s="22">
        <v>32576</v>
      </c>
      <c r="AO306" s="22">
        <f t="shared" si="348"/>
        <v>7187378.6956418762</v>
      </c>
      <c r="AP306" s="26">
        <f t="shared" si="349"/>
        <v>1336</v>
      </c>
      <c r="AQ306" s="22">
        <v>0</v>
      </c>
      <c r="AR306" s="22">
        <f t="shared" si="350"/>
        <v>391882.39252872858</v>
      </c>
      <c r="AS306" s="22">
        <f t="shared" si="351"/>
        <v>390546.39252872858</v>
      </c>
      <c r="AT306" s="32">
        <f t="shared" si="352"/>
        <v>5.42776802692789E-2</v>
      </c>
      <c r="AU306" s="32">
        <f t="shared" si="353"/>
        <v>5.4337806461420973E-2</v>
      </c>
      <c r="AV306" s="42"/>
      <c r="AW306" s="22">
        <v>7219954.6956418762</v>
      </c>
      <c r="AX306" s="22">
        <v>32576</v>
      </c>
      <c r="AY306" s="22">
        <f t="shared" si="354"/>
        <v>7187378.6956418762</v>
      </c>
      <c r="AZ306" s="26">
        <f t="shared" si="355"/>
        <v>1336</v>
      </c>
      <c r="BA306" s="22">
        <v>0</v>
      </c>
      <c r="BB306" s="22">
        <f t="shared" si="356"/>
        <v>391882.39252872858</v>
      </c>
      <c r="BC306" s="22">
        <f t="shared" si="357"/>
        <v>390546.39252872858</v>
      </c>
      <c r="BD306" s="32">
        <f t="shared" si="358"/>
        <v>5.42776802692789E-2</v>
      </c>
      <c r="BE306" s="32">
        <f t="shared" si="359"/>
        <v>5.4337806461420973E-2</v>
      </c>
      <c r="BF306" s="11"/>
      <c r="BG306" s="22">
        <v>7219954.6956418762</v>
      </c>
      <c r="BH306" s="22">
        <v>32576</v>
      </c>
      <c r="BI306" s="22">
        <f t="shared" si="360"/>
        <v>7187378.6956418762</v>
      </c>
      <c r="BJ306" s="26">
        <f t="shared" si="361"/>
        <v>1336</v>
      </c>
      <c r="BK306" s="22">
        <v>0</v>
      </c>
      <c r="BL306" s="22">
        <f t="shared" si="362"/>
        <v>391882.39252872858</v>
      </c>
      <c r="BM306" s="22">
        <f t="shared" si="363"/>
        <v>390546.39252872858</v>
      </c>
      <c r="BN306" s="32">
        <f t="shared" si="364"/>
        <v>5.42776802692789E-2</v>
      </c>
      <c r="BO306" s="32">
        <f t="shared" si="365"/>
        <v>5.4337806461420973E-2</v>
      </c>
      <c r="BP306" s="42"/>
      <c r="BQ306" s="22">
        <v>7184083.7454885291</v>
      </c>
      <c r="BR306" s="22">
        <v>32576</v>
      </c>
      <c r="BS306" s="22">
        <f t="shared" si="366"/>
        <v>7151507.7454885291</v>
      </c>
      <c r="BT306" s="26">
        <f t="shared" si="367"/>
        <v>1336</v>
      </c>
      <c r="BU306" s="22">
        <v>0</v>
      </c>
      <c r="BV306" s="22">
        <f t="shared" si="368"/>
        <v>356011.44237538148</v>
      </c>
      <c r="BW306" s="22">
        <f t="shared" si="369"/>
        <v>354675.44237538148</v>
      </c>
      <c r="BX306" s="32">
        <f t="shared" si="370"/>
        <v>4.9555580779379146E-2</v>
      </c>
      <c r="BY306" s="32">
        <f t="shared" si="371"/>
        <v>4.9594498810285929E-2</v>
      </c>
      <c r="BZ306" s="42"/>
      <c r="CA306" s="22">
        <v>7214360.1580919735</v>
      </c>
      <c r="CB306" s="22">
        <v>32576</v>
      </c>
      <c r="CC306" s="22">
        <f t="shared" si="372"/>
        <v>7181784.1580919735</v>
      </c>
      <c r="CD306" s="26">
        <f t="shared" si="373"/>
        <v>1336</v>
      </c>
      <c r="CE306" s="22">
        <v>0</v>
      </c>
      <c r="CF306" s="22">
        <f t="shared" si="374"/>
        <v>386287.8549788259</v>
      </c>
      <c r="CG306" s="22">
        <f t="shared" si="375"/>
        <v>384951.8549788259</v>
      </c>
      <c r="CH306" s="32">
        <f t="shared" si="376"/>
        <v>5.3544298664594231E-2</v>
      </c>
      <c r="CI306" s="32">
        <f t="shared" si="377"/>
        <v>5.3601145133982737E-2</v>
      </c>
      <c r="CJ306" s="42"/>
      <c r="CK306" s="22">
        <v>7208765.6205420708</v>
      </c>
      <c r="CL306" s="22">
        <v>32576</v>
      </c>
      <c r="CM306" s="22">
        <f t="shared" si="378"/>
        <v>7176189.6205420708</v>
      </c>
      <c r="CN306" s="26">
        <f t="shared" si="379"/>
        <v>1336</v>
      </c>
      <c r="CO306" s="22">
        <v>0</v>
      </c>
      <c r="CP306" s="22">
        <f t="shared" si="380"/>
        <v>380693.31742892321</v>
      </c>
      <c r="CQ306" s="22">
        <f t="shared" si="381"/>
        <v>379357.31742892321</v>
      </c>
      <c r="CR306" s="32">
        <f t="shared" si="382"/>
        <v>5.2809778742715814E-2</v>
      </c>
      <c r="CS306" s="32">
        <f t="shared" si="383"/>
        <v>5.2863335208283908E-2</v>
      </c>
      <c r="CT306" s="42"/>
      <c r="CU306" s="22">
        <v>7219954.6956418762</v>
      </c>
      <c r="CV306" s="22">
        <v>32576</v>
      </c>
      <c r="CW306" s="22">
        <f t="shared" si="384"/>
        <v>7187378.6956418762</v>
      </c>
      <c r="CX306" s="26">
        <f t="shared" si="385"/>
        <v>1336</v>
      </c>
      <c r="CY306" s="22">
        <v>0</v>
      </c>
      <c r="CZ306" s="22">
        <f t="shared" si="386"/>
        <v>391882.39252872858</v>
      </c>
      <c r="DA306" s="22">
        <f t="shared" si="387"/>
        <v>390546.39252872858</v>
      </c>
      <c r="DB306" s="32">
        <f t="shared" si="388"/>
        <v>5.42776802692789E-2</v>
      </c>
      <c r="DC306" s="32">
        <f t="shared" si="389"/>
        <v>5.4337806461420973E-2</v>
      </c>
      <c r="DD306" s="42"/>
      <c r="DE306" s="22">
        <v>7219954.6956418762</v>
      </c>
      <c r="DF306" s="22">
        <v>32576</v>
      </c>
      <c r="DG306" s="22">
        <f t="shared" si="390"/>
        <v>7187378.6956418762</v>
      </c>
      <c r="DH306" s="26">
        <f t="shared" si="391"/>
        <v>1336</v>
      </c>
      <c r="DI306" s="22">
        <v>0</v>
      </c>
      <c r="DJ306" s="22">
        <f t="shared" si="392"/>
        <v>391882.39252872858</v>
      </c>
      <c r="DK306" s="22">
        <f t="shared" si="393"/>
        <v>390546.39252872858</v>
      </c>
      <c r="DL306" s="32">
        <f t="shared" si="394"/>
        <v>5.42776802692789E-2</v>
      </c>
      <c r="DM306" s="32">
        <f t="shared" si="395"/>
        <v>5.4337806461420973E-2</v>
      </c>
      <c r="DN306" s="42"/>
      <c r="DO306" s="22">
        <v>7219954.6956418762</v>
      </c>
      <c r="DP306" s="22">
        <v>32576</v>
      </c>
      <c r="DQ306" s="22">
        <f t="shared" si="396"/>
        <v>7187378.6956418762</v>
      </c>
      <c r="DR306" s="26">
        <f t="shared" si="397"/>
        <v>1336</v>
      </c>
      <c r="DS306" s="22">
        <v>0</v>
      </c>
      <c r="DT306" s="22">
        <f t="shared" si="398"/>
        <v>391882.39252872858</v>
      </c>
      <c r="DU306" s="22">
        <f t="shared" si="399"/>
        <v>390546.39252872858</v>
      </c>
      <c r="DV306" s="32">
        <f t="shared" si="400"/>
        <v>5.42776802692789E-2</v>
      </c>
      <c r="DW306" s="32">
        <f t="shared" si="401"/>
        <v>5.4337806461420973E-2</v>
      </c>
      <c r="DX306" s="42"/>
      <c r="DY306" s="22">
        <v>7219954.6956418762</v>
      </c>
      <c r="DZ306" s="22">
        <v>32576</v>
      </c>
      <c r="EA306" s="22">
        <f t="shared" si="402"/>
        <v>7187378.6956418762</v>
      </c>
      <c r="EB306" s="26">
        <f t="shared" si="403"/>
        <v>1336</v>
      </c>
      <c r="EC306" s="22">
        <v>0</v>
      </c>
      <c r="ED306" s="22">
        <f t="shared" si="404"/>
        <v>391882.39252872858</v>
      </c>
      <c r="EE306" s="22">
        <f t="shared" si="405"/>
        <v>390546.39252872858</v>
      </c>
      <c r="EF306" s="32">
        <f t="shared" si="406"/>
        <v>5.42776802692789E-2</v>
      </c>
      <c r="EG306" s="32">
        <f t="shared" si="407"/>
        <v>5.4337806461420973E-2</v>
      </c>
      <c r="EH306" s="42"/>
      <c r="EI306" s="45">
        <v>0</v>
      </c>
    </row>
    <row r="307" spans="1:139" x14ac:dyDescent="0.3">
      <c r="A307" s="20">
        <v>8914084</v>
      </c>
      <c r="B307" s="20" t="s">
        <v>116</v>
      </c>
      <c r="C307" s="21">
        <v>1293.5833333333333</v>
      </c>
      <c r="D307" s="22">
        <v>7410890.654659952</v>
      </c>
      <c r="E307" s="22">
        <v>32526.080000000002</v>
      </c>
      <c r="F307" s="22">
        <f t="shared" si="329"/>
        <v>7378364.574659952</v>
      </c>
      <c r="G307" s="11"/>
      <c r="H307" s="34">
        <v>1293.5833333333333</v>
      </c>
      <c r="I307" s="22">
        <v>7847294.0974315023</v>
      </c>
      <c r="J307" s="22">
        <v>33097.216</v>
      </c>
      <c r="K307" s="22">
        <f t="shared" si="330"/>
        <v>7814196.8814315023</v>
      </c>
      <c r="L307" s="26">
        <f t="shared" si="331"/>
        <v>571.1359999999986</v>
      </c>
      <c r="M307" s="22">
        <v>0</v>
      </c>
      <c r="N307" s="22">
        <f t="shared" si="332"/>
        <v>436403.44277155027</v>
      </c>
      <c r="O307" s="22">
        <f t="shared" si="333"/>
        <v>435832.30677155033</v>
      </c>
      <c r="P307" s="32">
        <f t="shared" si="334"/>
        <v>5.5611964755391222E-2</v>
      </c>
      <c r="Q307" s="32">
        <f t="shared" si="335"/>
        <v>5.5774421016598331E-2</v>
      </c>
      <c r="R307" s="11"/>
      <c r="S307" s="22">
        <v>7847294.0974315023</v>
      </c>
      <c r="T307" s="22">
        <v>33097.216</v>
      </c>
      <c r="U307" s="22">
        <f t="shared" si="336"/>
        <v>7814196.8814315023</v>
      </c>
      <c r="V307" s="26">
        <f t="shared" si="337"/>
        <v>571.1359999999986</v>
      </c>
      <c r="W307" s="22">
        <v>0</v>
      </c>
      <c r="X307" s="22">
        <f t="shared" si="338"/>
        <v>436403.44277155027</v>
      </c>
      <c r="Y307" s="22">
        <f t="shared" si="339"/>
        <v>435832.30677155033</v>
      </c>
      <c r="Z307" s="32">
        <f t="shared" si="340"/>
        <v>5.5611964755391222E-2</v>
      </c>
      <c r="AA307" s="32">
        <f t="shared" si="341"/>
        <v>5.5774421016598331E-2</v>
      </c>
      <c r="AB307" s="42"/>
      <c r="AC307" s="22">
        <v>7847294.0974315023</v>
      </c>
      <c r="AD307" s="22">
        <v>33097.216</v>
      </c>
      <c r="AE307" s="22">
        <f t="shared" si="342"/>
        <v>7814196.8814315023</v>
      </c>
      <c r="AF307" s="26">
        <f t="shared" si="343"/>
        <v>571.1359999999986</v>
      </c>
      <c r="AG307" s="22">
        <v>0</v>
      </c>
      <c r="AH307" s="22">
        <f t="shared" si="344"/>
        <v>436403.44277155027</v>
      </c>
      <c r="AI307" s="22">
        <f t="shared" si="345"/>
        <v>435832.30677155033</v>
      </c>
      <c r="AJ307" s="32">
        <f t="shared" si="346"/>
        <v>5.5611964755391222E-2</v>
      </c>
      <c r="AK307" s="32">
        <f t="shared" si="347"/>
        <v>5.5774421016598331E-2</v>
      </c>
      <c r="AL307" s="11"/>
      <c r="AM307" s="22">
        <v>7847294.0974315023</v>
      </c>
      <c r="AN307" s="22">
        <v>33097.216</v>
      </c>
      <c r="AO307" s="22">
        <f t="shared" si="348"/>
        <v>7814196.8814315023</v>
      </c>
      <c r="AP307" s="26">
        <f t="shared" si="349"/>
        <v>571.1359999999986</v>
      </c>
      <c r="AQ307" s="22">
        <v>0</v>
      </c>
      <c r="AR307" s="22">
        <f t="shared" si="350"/>
        <v>436403.44277155027</v>
      </c>
      <c r="AS307" s="22">
        <f t="shared" si="351"/>
        <v>435832.30677155033</v>
      </c>
      <c r="AT307" s="32">
        <f t="shared" si="352"/>
        <v>5.5611964755391222E-2</v>
      </c>
      <c r="AU307" s="32">
        <f t="shared" si="353"/>
        <v>5.5774421016598331E-2</v>
      </c>
      <c r="AV307" s="42"/>
      <c r="AW307" s="22">
        <v>7847294.0974315023</v>
      </c>
      <c r="AX307" s="22">
        <v>33097.216</v>
      </c>
      <c r="AY307" s="22">
        <f t="shared" si="354"/>
        <v>7814196.8814315023</v>
      </c>
      <c r="AZ307" s="26">
        <f t="shared" si="355"/>
        <v>571.1359999999986</v>
      </c>
      <c r="BA307" s="22">
        <v>0</v>
      </c>
      <c r="BB307" s="22">
        <f t="shared" si="356"/>
        <v>436403.44277155027</v>
      </c>
      <c r="BC307" s="22">
        <f t="shared" si="357"/>
        <v>435832.30677155033</v>
      </c>
      <c r="BD307" s="32">
        <f t="shared" si="358"/>
        <v>5.5611964755391222E-2</v>
      </c>
      <c r="BE307" s="32">
        <f t="shared" si="359"/>
        <v>5.5774421016598331E-2</v>
      </c>
      <c r="BF307" s="11"/>
      <c r="BG307" s="22">
        <v>7847294.0974315023</v>
      </c>
      <c r="BH307" s="22">
        <v>33097.216</v>
      </c>
      <c r="BI307" s="22">
        <f t="shared" si="360"/>
        <v>7814196.8814315023</v>
      </c>
      <c r="BJ307" s="26">
        <f t="shared" si="361"/>
        <v>571.1359999999986</v>
      </c>
      <c r="BK307" s="22">
        <v>0</v>
      </c>
      <c r="BL307" s="22">
        <f t="shared" si="362"/>
        <v>436403.44277155027</v>
      </c>
      <c r="BM307" s="22">
        <f t="shared" si="363"/>
        <v>435832.30677155033</v>
      </c>
      <c r="BN307" s="32">
        <f t="shared" si="364"/>
        <v>5.5611964755391222E-2</v>
      </c>
      <c r="BO307" s="32">
        <f t="shared" si="365"/>
        <v>5.5774421016598331E-2</v>
      </c>
      <c r="BP307" s="42"/>
      <c r="BQ307" s="22">
        <v>7818059.5941094095</v>
      </c>
      <c r="BR307" s="22">
        <v>33097.216</v>
      </c>
      <c r="BS307" s="22">
        <f t="shared" si="366"/>
        <v>7784962.3781094095</v>
      </c>
      <c r="BT307" s="26">
        <f t="shared" si="367"/>
        <v>571.1359999999986</v>
      </c>
      <c r="BU307" s="22">
        <v>0</v>
      </c>
      <c r="BV307" s="22">
        <f t="shared" si="368"/>
        <v>407168.93944945745</v>
      </c>
      <c r="BW307" s="22">
        <f t="shared" si="369"/>
        <v>406597.80344945751</v>
      </c>
      <c r="BX307" s="32">
        <f t="shared" si="370"/>
        <v>5.2080562260774108E-2</v>
      </c>
      <c r="BY307" s="32">
        <f t="shared" si="371"/>
        <v>5.2228615078831045E-2</v>
      </c>
      <c r="BZ307" s="42"/>
      <c r="CA307" s="22">
        <v>7841815.4095161054</v>
      </c>
      <c r="CB307" s="22">
        <v>33097.216</v>
      </c>
      <c r="CC307" s="22">
        <f t="shared" si="372"/>
        <v>7808718.1935161054</v>
      </c>
      <c r="CD307" s="26">
        <f t="shared" si="373"/>
        <v>571.1359999999986</v>
      </c>
      <c r="CE307" s="22">
        <v>0</v>
      </c>
      <c r="CF307" s="22">
        <f t="shared" si="374"/>
        <v>430924.75485615339</v>
      </c>
      <c r="CG307" s="22">
        <f t="shared" si="375"/>
        <v>430353.61885615345</v>
      </c>
      <c r="CH307" s="32">
        <f t="shared" si="376"/>
        <v>5.495216762348458E-2</v>
      </c>
      <c r="CI307" s="32">
        <f t="shared" si="377"/>
        <v>5.5111941318806132E-2</v>
      </c>
      <c r="CJ307" s="42"/>
      <c r="CK307" s="22">
        <v>7836336.7216007104</v>
      </c>
      <c r="CL307" s="22">
        <v>33097.216</v>
      </c>
      <c r="CM307" s="22">
        <f t="shared" si="378"/>
        <v>7803239.5056007104</v>
      </c>
      <c r="CN307" s="26">
        <f t="shared" si="379"/>
        <v>571.1359999999986</v>
      </c>
      <c r="CO307" s="22">
        <v>0</v>
      </c>
      <c r="CP307" s="22">
        <f t="shared" si="380"/>
        <v>425446.06694075838</v>
      </c>
      <c r="CQ307" s="22">
        <f t="shared" si="381"/>
        <v>424874.93094075844</v>
      </c>
      <c r="CR307" s="32">
        <f t="shared" si="382"/>
        <v>5.4291447911882673E-2</v>
      </c>
      <c r="CS307" s="32">
        <f t="shared" si="383"/>
        <v>5.4448531361341403E-2</v>
      </c>
      <c r="CT307" s="42"/>
      <c r="CU307" s="22">
        <v>7847294.0974315023</v>
      </c>
      <c r="CV307" s="22">
        <v>33097.216</v>
      </c>
      <c r="CW307" s="22">
        <f t="shared" si="384"/>
        <v>7814196.8814315023</v>
      </c>
      <c r="CX307" s="26">
        <f t="shared" si="385"/>
        <v>571.1359999999986</v>
      </c>
      <c r="CY307" s="22">
        <v>0</v>
      </c>
      <c r="CZ307" s="22">
        <f t="shared" si="386"/>
        <v>436403.44277155027</v>
      </c>
      <c r="DA307" s="22">
        <f t="shared" si="387"/>
        <v>435832.30677155033</v>
      </c>
      <c r="DB307" s="32">
        <f t="shared" si="388"/>
        <v>5.5611964755391222E-2</v>
      </c>
      <c r="DC307" s="32">
        <f t="shared" si="389"/>
        <v>5.5774421016598331E-2</v>
      </c>
      <c r="DD307" s="42"/>
      <c r="DE307" s="22">
        <v>7847294.0974315023</v>
      </c>
      <c r="DF307" s="22">
        <v>33097.216</v>
      </c>
      <c r="DG307" s="22">
        <f t="shared" si="390"/>
        <v>7814196.8814315023</v>
      </c>
      <c r="DH307" s="26">
        <f t="shared" si="391"/>
        <v>571.1359999999986</v>
      </c>
      <c r="DI307" s="22">
        <v>0</v>
      </c>
      <c r="DJ307" s="22">
        <f t="shared" si="392"/>
        <v>436403.44277155027</v>
      </c>
      <c r="DK307" s="22">
        <f t="shared" si="393"/>
        <v>435832.30677155033</v>
      </c>
      <c r="DL307" s="32">
        <f t="shared" si="394"/>
        <v>5.5611964755391222E-2</v>
      </c>
      <c r="DM307" s="32">
        <f t="shared" si="395"/>
        <v>5.5774421016598331E-2</v>
      </c>
      <c r="DN307" s="42"/>
      <c r="DO307" s="22">
        <v>7847294.0974315023</v>
      </c>
      <c r="DP307" s="22">
        <v>33097.216</v>
      </c>
      <c r="DQ307" s="22">
        <f t="shared" si="396"/>
        <v>7814196.8814315023</v>
      </c>
      <c r="DR307" s="26">
        <f t="shared" si="397"/>
        <v>571.1359999999986</v>
      </c>
      <c r="DS307" s="22">
        <v>0</v>
      </c>
      <c r="DT307" s="22">
        <f t="shared" si="398"/>
        <v>436403.44277155027</v>
      </c>
      <c r="DU307" s="22">
        <f t="shared" si="399"/>
        <v>435832.30677155033</v>
      </c>
      <c r="DV307" s="32">
        <f t="shared" si="400"/>
        <v>5.5611964755391222E-2</v>
      </c>
      <c r="DW307" s="32">
        <f t="shared" si="401"/>
        <v>5.5774421016598331E-2</v>
      </c>
      <c r="DX307" s="42"/>
      <c r="DY307" s="22">
        <v>7847294.0974315023</v>
      </c>
      <c r="DZ307" s="22">
        <v>33097.216</v>
      </c>
      <c r="EA307" s="22">
        <f t="shared" si="402"/>
        <v>7814196.8814315023</v>
      </c>
      <c r="EB307" s="26">
        <f t="shared" si="403"/>
        <v>571.1359999999986</v>
      </c>
      <c r="EC307" s="22">
        <v>0</v>
      </c>
      <c r="ED307" s="22">
        <f t="shared" si="404"/>
        <v>436403.44277155027</v>
      </c>
      <c r="EE307" s="22">
        <f t="shared" si="405"/>
        <v>435832.30677155033</v>
      </c>
      <c r="EF307" s="32">
        <f t="shared" si="406"/>
        <v>5.5611964755391222E-2</v>
      </c>
      <c r="EG307" s="32">
        <f t="shared" si="407"/>
        <v>5.5774421016598331E-2</v>
      </c>
      <c r="EH307" s="42"/>
      <c r="EI307" s="45">
        <v>0</v>
      </c>
    </row>
    <row r="308" spans="1:139" x14ac:dyDescent="0.3">
      <c r="A308" s="20">
        <v>8914107</v>
      </c>
      <c r="B308" s="20" t="s">
        <v>86</v>
      </c>
      <c r="C308" s="21">
        <v>1486</v>
      </c>
      <c r="D308" s="22">
        <v>8376981.2289707894</v>
      </c>
      <c r="E308" s="22">
        <v>39078.720000000001</v>
      </c>
      <c r="F308" s="22">
        <f t="shared" si="329"/>
        <v>8337902.5089707896</v>
      </c>
      <c r="G308" s="11"/>
      <c r="H308" s="34">
        <v>1486</v>
      </c>
      <c r="I308" s="22">
        <v>8844826.1362392381</v>
      </c>
      <c r="J308" s="22">
        <v>40394.239999999998</v>
      </c>
      <c r="K308" s="22">
        <f t="shared" si="330"/>
        <v>8804431.8962392379</v>
      </c>
      <c r="L308" s="26">
        <f t="shared" si="331"/>
        <v>1315.5199999999968</v>
      </c>
      <c r="M308" s="22">
        <v>0</v>
      </c>
      <c r="N308" s="22">
        <f t="shared" si="332"/>
        <v>467844.90726844873</v>
      </c>
      <c r="O308" s="22">
        <f t="shared" si="333"/>
        <v>466529.38726844825</v>
      </c>
      <c r="P308" s="32">
        <f t="shared" si="334"/>
        <v>5.2894754522260549E-2</v>
      </c>
      <c r="Q308" s="32">
        <f t="shared" si="335"/>
        <v>5.2988017031254858E-2</v>
      </c>
      <c r="R308" s="11"/>
      <c r="S308" s="22">
        <v>8844826.1362392381</v>
      </c>
      <c r="T308" s="22">
        <v>40394.239999999998</v>
      </c>
      <c r="U308" s="22">
        <f t="shared" si="336"/>
        <v>8804431.8962392379</v>
      </c>
      <c r="V308" s="26">
        <f t="shared" si="337"/>
        <v>1315.5199999999968</v>
      </c>
      <c r="W308" s="22">
        <v>0</v>
      </c>
      <c r="X308" s="22">
        <f t="shared" si="338"/>
        <v>467844.90726844873</v>
      </c>
      <c r="Y308" s="22">
        <f t="shared" si="339"/>
        <v>466529.38726844825</v>
      </c>
      <c r="Z308" s="32">
        <f t="shared" si="340"/>
        <v>5.2894754522260549E-2</v>
      </c>
      <c r="AA308" s="32">
        <f t="shared" si="341"/>
        <v>5.2988017031254858E-2</v>
      </c>
      <c r="AB308" s="42"/>
      <c r="AC308" s="22">
        <v>8844826.1362392381</v>
      </c>
      <c r="AD308" s="22">
        <v>40394.239999999998</v>
      </c>
      <c r="AE308" s="22">
        <f t="shared" si="342"/>
        <v>8804431.8962392379</v>
      </c>
      <c r="AF308" s="26">
        <f t="shared" si="343"/>
        <v>1315.5199999999968</v>
      </c>
      <c r="AG308" s="22">
        <v>0</v>
      </c>
      <c r="AH308" s="22">
        <f t="shared" si="344"/>
        <v>467844.90726844873</v>
      </c>
      <c r="AI308" s="22">
        <f t="shared" si="345"/>
        <v>466529.38726844825</v>
      </c>
      <c r="AJ308" s="32">
        <f t="shared" si="346"/>
        <v>5.2894754522260549E-2</v>
      </c>
      <c r="AK308" s="32">
        <f t="shared" si="347"/>
        <v>5.2988017031254858E-2</v>
      </c>
      <c r="AL308" s="11"/>
      <c r="AM308" s="22">
        <v>8844826.1362392381</v>
      </c>
      <c r="AN308" s="22">
        <v>40394.239999999998</v>
      </c>
      <c r="AO308" s="22">
        <f t="shared" si="348"/>
        <v>8804431.8962392379</v>
      </c>
      <c r="AP308" s="26">
        <f t="shared" si="349"/>
        <v>1315.5199999999968</v>
      </c>
      <c r="AQ308" s="22">
        <v>0</v>
      </c>
      <c r="AR308" s="22">
        <f t="shared" si="350"/>
        <v>467844.90726844873</v>
      </c>
      <c r="AS308" s="22">
        <f t="shared" si="351"/>
        <v>466529.38726844825</v>
      </c>
      <c r="AT308" s="32">
        <f t="shared" si="352"/>
        <v>5.2894754522260549E-2</v>
      </c>
      <c r="AU308" s="32">
        <f t="shared" si="353"/>
        <v>5.2988017031254858E-2</v>
      </c>
      <c r="AV308" s="42"/>
      <c r="AW308" s="22">
        <v>8844826.1362392381</v>
      </c>
      <c r="AX308" s="22">
        <v>40394.239999999998</v>
      </c>
      <c r="AY308" s="22">
        <f t="shared" si="354"/>
        <v>8804431.8962392379</v>
      </c>
      <c r="AZ308" s="26">
        <f t="shared" si="355"/>
        <v>1315.5199999999968</v>
      </c>
      <c r="BA308" s="22">
        <v>0</v>
      </c>
      <c r="BB308" s="22">
        <f t="shared" si="356"/>
        <v>467844.90726844873</v>
      </c>
      <c r="BC308" s="22">
        <f t="shared" si="357"/>
        <v>466529.38726844825</v>
      </c>
      <c r="BD308" s="32">
        <f t="shared" si="358"/>
        <v>5.2894754522260549E-2</v>
      </c>
      <c r="BE308" s="32">
        <f t="shared" si="359"/>
        <v>5.2988017031254858E-2</v>
      </c>
      <c r="BF308" s="11"/>
      <c r="BG308" s="22">
        <v>8844826.1362392381</v>
      </c>
      <c r="BH308" s="22">
        <v>40394.239999999998</v>
      </c>
      <c r="BI308" s="22">
        <f t="shared" si="360"/>
        <v>8804431.8962392379</v>
      </c>
      <c r="BJ308" s="26">
        <f t="shared" si="361"/>
        <v>1315.5199999999968</v>
      </c>
      <c r="BK308" s="22">
        <v>0</v>
      </c>
      <c r="BL308" s="22">
        <f t="shared" si="362"/>
        <v>467844.90726844873</v>
      </c>
      <c r="BM308" s="22">
        <f t="shared" si="363"/>
        <v>466529.38726844825</v>
      </c>
      <c r="BN308" s="32">
        <f t="shared" si="364"/>
        <v>5.2894754522260549E-2</v>
      </c>
      <c r="BO308" s="32">
        <f t="shared" si="365"/>
        <v>5.2988017031254858E-2</v>
      </c>
      <c r="BP308" s="42"/>
      <c r="BQ308" s="22">
        <v>8816392.8433090169</v>
      </c>
      <c r="BR308" s="22">
        <v>40394.239999999998</v>
      </c>
      <c r="BS308" s="22">
        <f t="shared" si="366"/>
        <v>8775998.6033090167</v>
      </c>
      <c r="BT308" s="26">
        <f t="shared" si="367"/>
        <v>1315.5199999999968</v>
      </c>
      <c r="BU308" s="22">
        <v>0</v>
      </c>
      <c r="BV308" s="22">
        <f t="shared" si="368"/>
        <v>439411.61433822755</v>
      </c>
      <c r="BW308" s="22">
        <f t="shared" si="369"/>
        <v>438096.09433822706</v>
      </c>
      <c r="BX308" s="32">
        <f t="shared" si="370"/>
        <v>4.9840294341206459E-2</v>
      </c>
      <c r="BY308" s="32">
        <f t="shared" si="371"/>
        <v>4.9919799915765894E-2</v>
      </c>
      <c r="BZ308" s="42"/>
      <c r="CA308" s="22">
        <v>8839385.3326651193</v>
      </c>
      <c r="CB308" s="22">
        <v>40394.239999999998</v>
      </c>
      <c r="CC308" s="22">
        <f t="shared" si="372"/>
        <v>8798991.0926651191</v>
      </c>
      <c r="CD308" s="26">
        <f t="shared" si="373"/>
        <v>1315.5199999999968</v>
      </c>
      <c r="CE308" s="22">
        <v>0</v>
      </c>
      <c r="CF308" s="22">
        <f t="shared" si="374"/>
        <v>462404.10369432997</v>
      </c>
      <c r="CG308" s="22">
        <f t="shared" si="375"/>
        <v>461088.58369432949</v>
      </c>
      <c r="CH308" s="32">
        <f t="shared" si="376"/>
        <v>5.2311793896523434E-2</v>
      </c>
      <c r="CI308" s="32">
        <f t="shared" si="377"/>
        <v>5.2402437829343312E-2</v>
      </c>
      <c r="CJ308" s="42"/>
      <c r="CK308" s="22">
        <v>8833944.5290910006</v>
      </c>
      <c r="CL308" s="22">
        <v>40394.239999999998</v>
      </c>
      <c r="CM308" s="22">
        <f t="shared" si="378"/>
        <v>8793550.2890910003</v>
      </c>
      <c r="CN308" s="26">
        <f t="shared" si="379"/>
        <v>1315.5199999999968</v>
      </c>
      <c r="CO308" s="22">
        <v>0</v>
      </c>
      <c r="CP308" s="22">
        <f t="shared" si="380"/>
        <v>456963.30012021121</v>
      </c>
      <c r="CQ308" s="22">
        <f t="shared" si="381"/>
        <v>455647.78012021072</v>
      </c>
      <c r="CR308" s="32">
        <f t="shared" si="382"/>
        <v>5.1728115182904828E-2</v>
      </c>
      <c r="CS308" s="32">
        <f t="shared" si="383"/>
        <v>5.1816134000560947E-2</v>
      </c>
      <c r="CT308" s="42"/>
      <c r="CU308" s="22">
        <v>8844826.1362392381</v>
      </c>
      <c r="CV308" s="22">
        <v>40394.239999999998</v>
      </c>
      <c r="CW308" s="22">
        <f t="shared" si="384"/>
        <v>8804431.8962392379</v>
      </c>
      <c r="CX308" s="26">
        <f t="shared" si="385"/>
        <v>1315.5199999999968</v>
      </c>
      <c r="CY308" s="22">
        <v>0</v>
      </c>
      <c r="CZ308" s="22">
        <f t="shared" si="386"/>
        <v>467844.90726844873</v>
      </c>
      <c r="DA308" s="22">
        <f t="shared" si="387"/>
        <v>466529.38726844825</v>
      </c>
      <c r="DB308" s="32">
        <f t="shared" si="388"/>
        <v>5.2894754522260549E-2</v>
      </c>
      <c r="DC308" s="32">
        <f t="shared" si="389"/>
        <v>5.2988017031254858E-2</v>
      </c>
      <c r="DD308" s="42"/>
      <c r="DE308" s="22">
        <v>8844826.1362392381</v>
      </c>
      <c r="DF308" s="22">
        <v>40394.239999999998</v>
      </c>
      <c r="DG308" s="22">
        <f t="shared" si="390"/>
        <v>8804431.8962392379</v>
      </c>
      <c r="DH308" s="26">
        <f t="shared" si="391"/>
        <v>1315.5199999999968</v>
      </c>
      <c r="DI308" s="22">
        <v>0</v>
      </c>
      <c r="DJ308" s="22">
        <f t="shared" si="392"/>
        <v>467844.90726844873</v>
      </c>
      <c r="DK308" s="22">
        <f t="shared" si="393"/>
        <v>466529.38726844825</v>
      </c>
      <c r="DL308" s="32">
        <f t="shared" si="394"/>
        <v>5.2894754522260549E-2</v>
      </c>
      <c r="DM308" s="32">
        <f t="shared" si="395"/>
        <v>5.2988017031254858E-2</v>
      </c>
      <c r="DN308" s="42"/>
      <c r="DO308" s="22">
        <v>8844826.1362392381</v>
      </c>
      <c r="DP308" s="22">
        <v>40394.239999999998</v>
      </c>
      <c r="DQ308" s="22">
        <f t="shared" si="396"/>
        <v>8804431.8962392379</v>
      </c>
      <c r="DR308" s="26">
        <f t="shared" si="397"/>
        <v>1315.5199999999968</v>
      </c>
      <c r="DS308" s="22">
        <v>0</v>
      </c>
      <c r="DT308" s="22">
        <f t="shared" si="398"/>
        <v>467844.90726844873</v>
      </c>
      <c r="DU308" s="22">
        <f t="shared" si="399"/>
        <v>466529.38726844825</v>
      </c>
      <c r="DV308" s="32">
        <f t="shared" si="400"/>
        <v>5.2894754522260549E-2</v>
      </c>
      <c r="DW308" s="32">
        <f t="shared" si="401"/>
        <v>5.2988017031254858E-2</v>
      </c>
      <c r="DX308" s="42"/>
      <c r="DY308" s="22">
        <v>8844826.1362392381</v>
      </c>
      <c r="DZ308" s="22">
        <v>40394.239999999998</v>
      </c>
      <c r="EA308" s="22">
        <f t="shared" si="402"/>
        <v>8804431.8962392379</v>
      </c>
      <c r="EB308" s="26">
        <f t="shared" si="403"/>
        <v>1315.5199999999968</v>
      </c>
      <c r="EC308" s="22">
        <v>0</v>
      </c>
      <c r="ED308" s="22">
        <f t="shared" si="404"/>
        <v>467844.90726844873</v>
      </c>
      <c r="EE308" s="22">
        <f t="shared" si="405"/>
        <v>466529.38726844825</v>
      </c>
      <c r="EF308" s="32">
        <f t="shared" si="406"/>
        <v>5.2894754522260549E-2</v>
      </c>
      <c r="EG308" s="32">
        <f t="shared" si="407"/>
        <v>5.2988017031254858E-2</v>
      </c>
      <c r="EH308" s="42"/>
      <c r="EI308" s="45">
        <v>0</v>
      </c>
    </row>
    <row r="309" spans="1:139" x14ac:dyDescent="0.3">
      <c r="A309" s="20">
        <v>8914117</v>
      </c>
      <c r="B309" s="20" t="s">
        <v>87</v>
      </c>
      <c r="C309" s="21">
        <v>701</v>
      </c>
      <c r="D309" s="22">
        <v>4511313.6594897667</v>
      </c>
      <c r="E309" s="22">
        <v>15595.008</v>
      </c>
      <c r="F309" s="22">
        <f t="shared" si="329"/>
        <v>4495718.6514897663</v>
      </c>
      <c r="G309" s="11"/>
      <c r="H309" s="34">
        <v>701</v>
      </c>
      <c r="I309" s="22">
        <v>4636826.4584999997</v>
      </c>
      <c r="J309" s="22">
        <v>16261.939200000001</v>
      </c>
      <c r="K309" s="22">
        <f t="shared" si="330"/>
        <v>4620564.5192999998</v>
      </c>
      <c r="L309" s="26">
        <f t="shared" si="331"/>
        <v>666.9312000000009</v>
      </c>
      <c r="M309" s="22">
        <v>268845.33757290157</v>
      </c>
      <c r="N309" s="22">
        <f t="shared" si="332"/>
        <v>125512.79901023302</v>
      </c>
      <c r="O309" s="22">
        <f t="shared" si="333"/>
        <v>124845.8678102335</v>
      </c>
      <c r="P309" s="32">
        <f t="shared" si="334"/>
        <v>2.7068685906963198E-2</v>
      </c>
      <c r="Q309" s="32">
        <f t="shared" si="335"/>
        <v>2.7019613575084811E-2</v>
      </c>
      <c r="R309" s="11"/>
      <c r="S309" s="22">
        <v>4636826.4584999997</v>
      </c>
      <c r="T309" s="22">
        <v>16261.939200000001</v>
      </c>
      <c r="U309" s="22">
        <f t="shared" si="336"/>
        <v>4620564.5192999998</v>
      </c>
      <c r="V309" s="26">
        <f t="shared" si="337"/>
        <v>666.9312000000009</v>
      </c>
      <c r="W309" s="22">
        <v>268845.33757290157</v>
      </c>
      <c r="X309" s="22">
        <f t="shared" si="338"/>
        <v>125512.79901023302</v>
      </c>
      <c r="Y309" s="22">
        <f t="shared" si="339"/>
        <v>124845.8678102335</v>
      </c>
      <c r="Z309" s="32">
        <f t="shared" si="340"/>
        <v>2.7068685906963198E-2</v>
      </c>
      <c r="AA309" s="32">
        <f t="shared" si="341"/>
        <v>2.7019613575084811E-2</v>
      </c>
      <c r="AB309" s="42"/>
      <c r="AC309" s="22">
        <v>4648056.9833982494</v>
      </c>
      <c r="AD309" s="22">
        <v>16261.939200000001</v>
      </c>
      <c r="AE309" s="22">
        <f t="shared" si="342"/>
        <v>4631795.0441982495</v>
      </c>
      <c r="AF309" s="26">
        <f t="shared" si="343"/>
        <v>666.9312000000009</v>
      </c>
      <c r="AG309" s="22">
        <v>280075.86247115163</v>
      </c>
      <c r="AH309" s="22">
        <f t="shared" si="344"/>
        <v>136743.32390848268</v>
      </c>
      <c r="AI309" s="22">
        <f t="shared" si="345"/>
        <v>136076.39270848315</v>
      </c>
      <c r="AJ309" s="32">
        <f t="shared" si="346"/>
        <v>2.9419459442278185E-2</v>
      </c>
      <c r="AK309" s="32">
        <f t="shared" si="347"/>
        <v>2.9378759511160018E-2</v>
      </c>
      <c r="AL309" s="11"/>
      <c r="AM309" s="22">
        <v>4648056.9833982494</v>
      </c>
      <c r="AN309" s="22">
        <v>16261.939200000001</v>
      </c>
      <c r="AO309" s="22">
        <f t="shared" si="348"/>
        <v>4631795.0441982495</v>
      </c>
      <c r="AP309" s="26">
        <f t="shared" si="349"/>
        <v>666.9312000000009</v>
      </c>
      <c r="AQ309" s="22">
        <v>280075.86247115163</v>
      </c>
      <c r="AR309" s="22">
        <f t="shared" si="350"/>
        <v>136743.32390848268</v>
      </c>
      <c r="AS309" s="22">
        <f t="shared" si="351"/>
        <v>136076.39270848315</v>
      </c>
      <c r="AT309" s="32">
        <f t="shared" si="352"/>
        <v>2.9419459442278185E-2</v>
      </c>
      <c r="AU309" s="32">
        <f t="shared" si="353"/>
        <v>2.9378759511160018E-2</v>
      </c>
      <c r="AV309" s="42"/>
      <c r="AW309" s="22">
        <v>4659287.5082965</v>
      </c>
      <c r="AX309" s="22">
        <v>16261.939200000001</v>
      </c>
      <c r="AY309" s="22">
        <f t="shared" si="354"/>
        <v>4643025.5690965001</v>
      </c>
      <c r="AZ309" s="26">
        <f t="shared" si="355"/>
        <v>666.9312000000009</v>
      </c>
      <c r="BA309" s="22">
        <v>291306.38736940158</v>
      </c>
      <c r="BB309" s="22">
        <f t="shared" si="356"/>
        <v>147973.84880673327</v>
      </c>
      <c r="BC309" s="22">
        <f t="shared" si="357"/>
        <v>147306.91760673374</v>
      </c>
      <c r="BD309" s="32">
        <f t="shared" si="358"/>
        <v>3.1758900592256979E-2</v>
      </c>
      <c r="BE309" s="32">
        <f t="shared" si="359"/>
        <v>3.1726492868614252E-2</v>
      </c>
      <c r="BF309" s="11"/>
      <c r="BG309" s="22">
        <v>4659287.5082965</v>
      </c>
      <c r="BH309" s="22">
        <v>16261.939200000001</v>
      </c>
      <c r="BI309" s="22">
        <f t="shared" si="360"/>
        <v>4643025.5690965001</v>
      </c>
      <c r="BJ309" s="26">
        <f t="shared" si="361"/>
        <v>666.9312000000009</v>
      </c>
      <c r="BK309" s="22">
        <v>291306.38736940158</v>
      </c>
      <c r="BL309" s="22">
        <f t="shared" si="362"/>
        <v>147973.84880673327</v>
      </c>
      <c r="BM309" s="22">
        <f t="shared" si="363"/>
        <v>147306.91760673374</v>
      </c>
      <c r="BN309" s="32">
        <f t="shared" si="364"/>
        <v>3.1758900592256979E-2</v>
      </c>
      <c r="BO309" s="32">
        <f t="shared" si="365"/>
        <v>3.1726492868614252E-2</v>
      </c>
      <c r="BP309" s="42"/>
      <c r="BQ309" s="22">
        <v>4659287.5082965</v>
      </c>
      <c r="BR309" s="22">
        <v>16261.939200000001</v>
      </c>
      <c r="BS309" s="22">
        <f t="shared" si="366"/>
        <v>4643025.5690965001</v>
      </c>
      <c r="BT309" s="26">
        <f t="shared" si="367"/>
        <v>666.9312000000009</v>
      </c>
      <c r="BU309" s="22">
        <v>307900.18747266015</v>
      </c>
      <c r="BV309" s="22">
        <f t="shared" si="368"/>
        <v>147973.84880673327</v>
      </c>
      <c r="BW309" s="22">
        <f t="shared" si="369"/>
        <v>147306.91760673374</v>
      </c>
      <c r="BX309" s="32">
        <f t="shared" si="370"/>
        <v>3.1758900592256979E-2</v>
      </c>
      <c r="BY309" s="32">
        <f t="shared" si="371"/>
        <v>3.1726492868614252E-2</v>
      </c>
      <c r="BZ309" s="42"/>
      <c r="CA309" s="22">
        <v>4659287.5082965</v>
      </c>
      <c r="CB309" s="22">
        <v>16261.939200000001</v>
      </c>
      <c r="CC309" s="22">
        <f t="shared" si="372"/>
        <v>4643025.5690965001</v>
      </c>
      <c r="CD309" s="26">
        <f t="shared" si="373"/>
        <v>666.9312000000009</v>
      </c>
      <c r="CE309" s="22">
        <v>294109.50891868951</v>
      </c>
      <c r="CF309" s="22">
        <f t="shared" si="374"/>
        <v>147973.84880673327</v>
      </c>
      <c r="CG309" s="22">
        <f t="shared" si="375"/>
        <v>147306.91760673374</v>
      </c>
      <c r="CH309" s="32">
        <f t="shared" si="376"/>
        <v>3.1758900592256979E-2</v>
      </c>
      <c r="CI309" s="32">
        <f t="shared" si="377"/>
        <v>3.1726492868614252E-2</v>
      </c>
      <c r="CJ309" s="42"/>
      <c r="CK309" s="22">
        <v>4659287.5082965</v>
      </c>
      <c r="CL309" s="22">
        <v>16261.939200000001</v>
      </c>
      <c r="CM309" s="22">
        <f t="shared" si="378"/>
        <v>4643025.5690965001</v>
      </c>
      <c r="CN309" s="26">
        <f t="shared" si="379"/>
        <v>666.9312000000009</v>
      </c>
      <c r="CO309" s="22">
        <v>296912.63046797749</v>
      </c>
      <c r="CP309" s="22">
        <f t="shared" si="380"/>
        <v>147973.84880673327</v>
      </c>
      <c r="CQ309" s="22">
        <f t="shared" si="381"/>
        <v>147306.91760673374</v>
      </c>
      <c r="CR309" s="32">
        <f t="shared" si="382"/>
        <v>3.1758900592256979E-2</v>
      </c>
      <c r="CS309" s="32">
        <f t="shared" si="383"/>
        <v>3.1726492868614252E-2</v>
      </c>
      <c r="CT309" s="42"/>
      <c r="CU309" s="22">
        <v>4636826.4584999997</v>
      </c>
      <c r="CV309" s="22">
        <v>16261.939200000001</v>
      </c>
      <c r="CW309" s="22">
        <f t="shared" si="384"/>
        <v>4620564.5192999998</v>
      </c>
      <c r="CX309" s="26">
        <f t="shared" si="385"/>
        <v>666.9312000000009</v>
      </c>
      <c r="CY309" s="22">
        <v>268845.33757290157</v>
      </c>
      <c r="CZ309" s="22">
        <f t="shared" si="386"/>
        <v>125512.79901023302</v>
      </c>
      <c r="DA309" s="22">
        <f t="shared" si="387"/>
        <v>124845.8678102335</v>
      </c>
      <c r="DB309" s="32">
        <f t="shared" si="388"/>
        <v>2.7068685906963198E-2</v>
      </c>
      <c r="DC309" s="32">
        <f t="shared" si="389"/>
        <v>2.7019613575084811E-2</v>
      </c>
      <c r="DD309" s="42"/>
      <c r="DE309" s="22">
        <v>4636826.4584999997</v>
      </c>
      <c r="DF309" s="22">
        <v>16261.939200000001</v>
      </c>
      <c r="DG309" s="22">
        <f t="shared" si="390"/>
        <v>4620564.5192999998</v>
      </c>
      <c r="DH309" s="26">
        <f t="shared" si="391"/>
        <v>666.9312000000009</v>
      </c>
      <c r="DI309" s="22">
        <v>268845.33757290157</v>
      </c>
      <c r="DJ309" s="22">
        <f t="shared" si="392"/>
        <v>125512.79901023302</v>
      </c>
      <c r="DK309" s="22">
        <f t="shared" si="393"/>
        <v>124845.8678102335</v>
      </c>
      <c r="DL309" s="32">
        <f t="shared" si="394"/>
        <v>2.7068685906963198E-2</v>
      </c>
      <c r="DM309" s="32">
        <f t="shared" si="395"/>
        <v>2.7019613575084811E-2</v>
      </c>
      <c r="DN309" s="42"/>
      <c r="DO309" s="22">
        <v>4659287.5082965</v>
      </c>
      <c r="DP309" s="22">
        <v>16261.939200000001</v>
      </c>
      <c r="DQ309" s="22">
        <f t="shared" si="396"/>
        <v>4643025.5690965001</v>
      </c>
      <c r="DR309" s="26">
        <f t="shared" si="397"/>
        <v>666.9312000000009</v>
      </c>
      <c r="DS309" s="22">
        <v>291306.38736940158</v>
      </c>
      <c r="DT309" s="22">
        <f t="shared" si="398"/>
        <v>147973.84880673327</v>
      </c>
      <c r="DU309" s="22">
        <f t="shared" si="399"/>
        <v>147306.91760673374</v>
      </c>
      <c r="DV309" s="32">
        <f t="shared" si="400"/>
        <v>3.1758900592256979E-2</v>
      </c>
      <c r="DW309" s="32">
        <f t="shared" si="401"/>
        <v>3.1726492868614252E-2</v>
      </c>
      <c r="DX309" s="42"/>
      <c r="DY309" s="22">
        <v>4659287.5082965</v>
      </c>
      <c r="DZ309" s="22">
        <v>16261.939200000001</v>
      </c>
      <c r="EA309" s="22">
        <f t="shared" si="402"/>
        <v>4643025.5690965001</v>
      </c>
      <c r="EB309" s="26">
        <f t="shared" si="403"/>
        <v>666.9312000000009</v>
      </c>
      <c r="EC309" s="22">
        <v>291306.38736940158</v>
      </c>
      <c r="ED309" s="22">
        <f t="shared" si="404"/>
        <v>147973.84880673327</v>
      </c>
      <c r="EE309" s="22">
        <f t="shared" si="405"/>
        <v>147306.91760673374</v>
      </c>
      <c r="EF309" s="32">
        <f t="shared" si="406"/>
        <v>3.1758900592256979E-2</v>
      </c>
      <c r="EG309" s="32">
        <f t="shared" si="407"/>
        <v>3.1726492868614252E-2</v>
      </c>
      <c r="EH309" s="42"/>
      <c r="EI309" s="45">
        <v>374149.07149960852</v>
      </c>
    </row>
    <row r="310" spans="1:139" x14ac:dyDescent="0.3">
      <c r="A310" s="20">
        <v>8914119</v>
      </c>
      <c r="B310" s="20" t="s">
        <v>315</v>
      </c>
      <c r="C310" s="21">
        <v>592</v>
      </c>
      <c r="D310" s="22">
        <v>3680871.1812751843</v>
      </c>
      <c r="E310" s="22">
        <v>34988.799999999996</v>
      </c>
      <c r="F310" s="22">
        <f t="shared" si="329"/>
        <v>3645882.3812751845</v>
      </c>
      <c r="G310" s="11"/>
      <c r="H310" s="34">
        <v>592</v>
      </c>
      <c r="I310" s="22">
        <v>3886413.0565289166</v>
      </c>
      <c r="J310" s="22">
        <v>36485.120000000003</v>
      </c>
      <c r="K310" s="22">
        <f t="shared" si="330"/>
        <v>3849927.9365289165</v>
      </c>
      <c r="L310" s="26">
        <f t="shared" si="331"/>
        <v>1496.320000000007</v>
      </c>
      <c r="M310" s="22">
        <v>0</v>
      </c>
      <c r="N310" s="22">
        <f t="shared" si="332"/>
        <v>205541.87525373232</v>
      </c>
      <c r="O310" s="22">
        <f t="shared" si="333"/>
        <v>204045.55525373202</v>
      </c>
      <c r="P310" s="32">
        <f t="shared" si="334"/>
        <v>5.2887295370839589E-2</v>
      </c>
      <c r="Q310" s="32">
        <f t="shared" si="335"/>
        <v>5.2999837559998299E-2</v>
      </c>
      <c r="R310" s="11"/>
      <c r="S310" s="22">
        <v>3886413.0565289166</v>
      </c>
      <c r="T310" s="22">
        <v>36485.120000000003</v>
      </c>
      <c r="U310" s="22">
        <f t="shared" si="336"/>
        <v>3849927.9365289165</v>
      </c>
      <c r="V310" s="26">
        <f t="shared" si="337"/>
        <v>1496.320000000007</v>
      </c>
      <c r="W310" s="22">
        <v>0</v>
      </c>
      <c r="X310" s="22">
        <f t="shared" si="338"/>
        <v>205541.87525373232</v>
      </c>
      <c r="Y310" s="22">
        <f t="shared" si="339"/>
        <v>204045.55525373202</v>
      </c>
      <c r="Z310" s="32">
        <f t="shared" si="340"/>
        <v>5.2887295370839589E-2</v>
      </c>
      <c r="AA310" s="32">
        <f t="shared" si="341"/>
        <v>5.2999837559998299E-2</v>
      </c>
      <c r="AB310" s="42"/>
      <c r="AC310" s="22">
        <v>3886413.0565289166</v>
      </c>
      <c r="AD310" s="22">
        <v>36485.120000000003</v>
      </c>
      <c r="AE310" s="22">
        <f t="shared" si="342"/>
        <v>3849927.9365289165</v>
      </c>
      <c r="AF310" s="26">
        <f t="shared" si="343"/>
        <v>1496.320000000007</v>
      </c>
      <c r="AG310" s="22">
        <v>0</v>
      </c>
      <c r="AH310" s="22">
        <f t="shared" si="344"/>
        <v>205541.87525373232</v>
      </c>
      <c r="AI310" s="22">
        <f t="shared" si="345"/>
        <v>204045.55525373202</v>
      </c>
      <c r="AJ310" s="32">
        <f t="shared" si="346"/>
        <v>5.2887295370839589E-2</v>
      </c>
      <c r="AK310" s="32">
        <f t="shared" si="347"/>
        <v>5.2999837559998299E-2</v>
      </c>
      <c r="AL310" s="11"/>
      <c r="AM310" s="22">
        <v>3886413.0565289166</v>
      </c>
      <c r="AN310" s="22">
        <v>36485.120000000003</v>
      </c>
      <c r="AO310" s="22">
        <f t="shared" si="348"/>
        <v>3849927.9365289165</v>
      </c>
      <c r="AP310" s="26">
        <f t="shared" si="349"/>
        <v>1496.320000000007</v>
      </c>
      <c r="AQ310" s="22">
        <v>0</v>
      </c>
      <c r="AR310" s="22">
        <f t="shared" si="350"/>
        <v>205541.87525373232</v>
      </c>
      <c r="AS310" s="22">
        <f t="shared" si="351"/>
        <v>204045.55525373202</v>
      </c>
      <c r="AT310" s="32">
        <f t="shared" si="352"/>
        <v>5.2887295370839589E-2</v>
      </c>
      <c r="AU310" s="32">
        <f t="shared" si="353"/>
        <v>5.2999837559998299E-2</v>
      </c>
      <c r="AV310" s="42"/>
      <c r="AW310" s="22">
        <v>3886413.0565289166</v>
      </c>
      <c r="AX310" s="22">
        <v>36485.120000000003</v>
      </c>
      <c r="AY310" s="22">
        <f t="shared" si="354"/>
        <v>3849927.9365289165</v>
      </c>
      <c r="AZ310" s="26">
        <f t="shared" si="355"/>
        <v>1496.320000000007</v>
      </c>
      <c r="BA310" s="22">
        <v>0</v>
      </c>
      <c r="BB310" s="22">
        <f t="shared" si="356"/>
        <v>205541.87525373232</v>
      </c>
      <c r="BC310" s="22">
        <f t="shared" si="357"/>
        <v>204045.55525373202</v>
      </c>
      <c r="BD310" s="32">
        <f t="shared" si="358"/>
        <v>5.2887295370839589E-2</v>
      </c>
      <c r="BE310" s="32">
        <f t="shared" si="359"/>
        <v>5.2999837559998299E-2</v>
      </c>
      <c r="BF310" s="11"/>
      <c r="BG310" s="22">
        <v>3886413.0565289166</v>
      </c>
      <c r="BH310" s="22">
        <v>36485.120000000003</v>
      </c>
      <c r="BI310" s="22">
        <f t="shared" si="360"/>
        <v>3849927.9365289165</v>
      </c>
      <c r="BJ310" s="26">
        <f t="shared" si="361"/>
        <v>1496.320000000007</v>
      </c>
      <c r="BK310" s="22">
        <v>0</v>
      </c>
      <c r="BL310" s="22">
        <f t="shared" si="362"/>
        <v>205541.87525373232</v>
      </c>
      <c r="BM310" s="22">
        <f t="shared" si="363"/>
        <v>204045.55525373202</v>
      </c>
      <c r="BN310" s="32">
        <f t="shared" si="364"/>
        <v>5.2887295370839589E-2</v>
      </c>
      <c r="BO310" s="32">
        <f t="shared" si="365"/>
        <v>5.2999837559998299E-2</v>
      </c>
      <c r="BP310" s="42"/>
      <c r="BQ310" s="22">
        <v>3867787.2706154906</v>
      </c>
      <c r="BR310" s="22">
        <v>36485.120000000003</v>
      </c>
      <c r="BS310" s="22">
        <f t="shared" si="366"/>
        <v>3831302.1506154905</v>
      </c>
      <c r="BT310" s="26">
        <f t="shared" si="367"/>
        <v>1496.320000000007</v>
      </c>
      <c r="BU310" s="22">
        <v>0</v>
      </c>
      <c r="BV310" s="22">
        <f t="shared" si="368"/>
        <v>186916.08934030635</v>
      </c>
      <c r="BW310" s="22">
        <f t="shared" si="369"/>
        <v>185419.76934030605</v>
      </c>
      <c r="BX310" s="32">
        <f t="shared" si="370"/>
        <v>4.8326362403732184E-2</v>
      </c>
      <c r="BY310" s="32">
        <f t="shared" si="371"/>
        <v>4.8396018390384266E-2</v>
      </c>
      <c r="BZ310" s="42"/>
      <c r="CA310" s="22">
        <v>3883631.0347878416</v>
      </c>
      <c r="CB310" s="22">
        <v>36485.120000000003</v>
      </c>
      <c r="CC310" s="22">
        <f t="shared" si="372"/>
        <v>3847145.9147878415</v>
      </c>
      <c r="CD310" s="26">
        <f t="shared" si="373"/>
        <v>1496.320000000007</v>
      </c>
      <c r="CE310" s="22">
        <v>0</v>
      </c>
      <c r="CF310" s="22">
        <f t="shared" si="374"/>
        <v>202759.85351265734</v>
      </c>
      <c r="CG310" s="22">
        <f t="shared" si="375"/>
        <v>201263.53351265704</v>
      </c>
      <c r="CH310" s="32">
        <f t="shared" si="376"/>
        <v>5.2208835416244395E-2</v>
      </c>
      <c r="CI310" s="32">
        <f t="shared" si="377"/>
        <v>5.2315024688569974E-2</v>
      </c>
      <c r="CJ310" s="42"/>
      <c r="CK310" s="22">
        <v>3880849.0130467662</v>
      </c>
      <c r="CL310" s="22">
        <v>36485.120000000003</v>
      </c>
      <c r="CM310" s="22">
        <f t="shared" si="378"/>
        <v>3844363.8930467661</v>
      </c>
      <c r="CN310" s="26">
        <f t="shared" si="379"/>
        <v>1496.320000000007</v>
      </c>
      <c r="CO310" s="22">
        <v>0</v>
      </c>
      <c r="CP310" s="22">
        <f t="shared" si="380"/>
        <v>199977.8317715819</v>
      </c>
      <c r="CQ310" s="22">
        <f t="shared" si="381"/>
        <v>198481.5117715816</v>
      </c>
      <c r="CR310" s="32">
        <f t="shared" si="382"/>
        <v>5.1529402741330527E-2</v>
      </c>
      <c r="CS310" s="32">
        <f t="shared" si="383"/>
        <v>5.1629220670439561E-2</v>
      </c>
      <c r="CT310" s="42"/>
      <c r="CU310" s="22">
        <v>3886413.0565289166</v>
      </c>
      <c r="CV310" s="22">
        <v>36485.120000000003</v>
      </c>
      <c r="CW310" s="22">
        <f t="shared" si="384"/>
        <v>3849927.9365289165</v>
      </c>
      <c r="CX310" s="26">
        <f t="shared" si="385"/>
        <v>1496.320000000007</v>
      </c>
      <c r="CY310" s="22">
        <v>0</v>
      </c>
      <c r="CZ310" s="22">
        <f t="shared" si="386"/>
        <v>205541.87525373232</v>
      </c>
      <c r="DA310" s="22">
        <f t="shared" si="387"/>
        <v>204045.55525373202</v>
      </c>
      <c r="DB310" s="32">
        <f t="shared" si="388"/>
        <v>5.2887295370839589E-2</v>
      </c>
      <c r="DC310" s="32">
        <f t="shared" si="389"/>
        <v>5.2999837559998299E-2</v>
      </c>
      <c r="DD310" s="42"/>
      <c r="DE310" s="22">
        <v>3886413.0565289166</v>
      </c>
      <c r="DF310" s="22">
        <v>36485.120000000003</v>
      </c>
      <c r="DG310" s="22">
        <f t="shared" si="390"/>
        <v>3849927.9365289165</v>
      </c>
      <c r="DH310" s="26">
        <f t="shared" si="391"/>
        <v>1496.320000000007</v>
      </c>
      <c r="DI310" s="22">
        <v>0</v>
      </c>
      <c r="DJ310" s="22">
        <f t="shared" si="392"/>
        <v>205541.87525373232</v>
      </c>
      <c r="DK310" s="22">
        <f t="shared" si="393"/>
        <v>204045.55525373202</v>
      </c>
      <c r="DL310" s="32">
        <f t="shared" si="394"/>
        <v>5.2887295370839589E-2</v>
      </c>
      <c r="DM310" s="32">
        <f t="shared" si="395"/>
        <v>5.2999837559998299E-2</v>
      </c>
      <c r="DN310" s="42"/>
      <c r="DO310" s="22">
        <v>3886413.0565289166</v>
      </c>
      <c r="DP310" s="22">
        <v>36485.120000000003</v>
      </c>
      <c r="DQ310" s="22">
        <f t="shared" si="396"/>
        <v>3849927.9365289165</v>
      </c>
      <c r="DR310" s="26">
        <f t="shared" si="397"/>
        <v>1496.320000000007</v>
      </c>
      <c r="DS310" s="22">
        <v>0</v>
      </c>
      <c r="DT310" s="22">
        <f t="shared" si="398"/>
        <v>205541.87525373232</v>
      </c>
      <c r="DU310" s="22">
        <f t="shared" si="399"/>
        <v>204045.55525373202</v>
      </c>
      <c r="DV310" s="32">
        <f t="shared" si="400"/>
        <v>5.2887295370839589E-2</v>
      </c>
      <c r="DW310" s="32">
        <f t="shared" si="401"/>
        <v>5.2999837559998299E-2</v>
      </c>
      <c r="DX310" s="42"/>
      <c r="DY310" s="22">
        <v>3886413.0565289166</v>
      </c>
      <c r="DZ310" s="22">
        <v>36485.120000000003</v>
      </c>
      <c r="EA310" s="22">
        <f t="shared" si="402"/>
        <v>3849927.9365289165</v>
      </c>
      <c r="EB310" s="26">
        <f t="shared" si="403"/>
        <v>1496.320000000007</v>
      </c>
      <c r="EC310" s="22">
        <v>0</v>
      </c>
      <c r="ED310" s="22">
        <f t="shared" si="404"/>
        <v>205541.87525373232</v>
      </c>
      <c r="EE310" s="22">
        <f t="shared" si="405"/>
        <v>204045.55525373202</v>
      </c>
      <c r="EF310" s="32">
        <f t="shared" si="406"/>
        <v>5.2887295370839589E-2</v>
      </c>
      <c r="EG310" s="32">
        <f t="shared" si="407"/>
        <v>5.2999837559998299E-2</v>
      </c>
      <c r="EH310" s="42"/>
      <c r="EI310" s="45">
        <v>0</v>
      </c>
    </row>
    <row r="311" spans="1:139" x14ac:dyDescent="0.3">
      <c r="A311" s="20">
        <v>8914226</v>
      </c>
      <c r="B311" s="20" t="s">
        <v>88</v>
      </c>
      <c r="C311" s="21">
        <v>1192</v>
      </c>
      <c r="D311" s="22">
        <v>6703769.0961509906</v>
      </c>
      <c r="E311" s="22">
        <v>26549.887999999999</v>
      </c>
      <c r="F311" s="22">
        <f t="shared" si="329"/>
        <v>6677219.2081509903</v>
      </c>
      <c r="G311" s="11"/>
      <c r="H311" s="34">
        <v>1192</v>
      </c>
      <c r="I311" s="22">
        <v>7079237.4227576656</v>
      </c>
      <c r="J311" s="22">
        <v>27624.448</v>
      </c>
      <c r="K311" s="22">
        <f t="shared" si="330"/>
        <v>7051612.9747576658</v>
      </c>
      <c r="L311" s="26">
        <f t="shared" si="331"/>
        <v>1074.5600000000013</v>
      </c>
      <c r="M311" s="22">
        <v>0</v>
      </c>
      <c r="N311" s="22">
        <f t="shared" si="332"/>
        <v>375468.32660667505</v>
      </c>
      <c r="O311" s="22">
        <f t="shared" si="333"/>
        <v>374393.76660667546</v>
      </c>
      <c r="P311" s="32">
        <f t="shared" si="334"/>
        <v>5.3037962168023187E-2</v>
      </c>
      <c r="Q311" s="32">
        <f t="shared" si="335"/>
        <v>5.3093351541962895E-2</v>
      </c>
      <c r="R311" s="11"/>
      <c r="S311" s="22">
        <v>7079237.4227576656</v>
      </c>
      <c r="T311" s="22">
        <v>27624.448</v>
      </c>
      <c r="U311" s="22">
        <f t="shared" si="336"/>
        <v>7051612.9747576658</v>
      </c>
      <c r="V311" s="26">
        <f t="shared" si="337"/>
        <v>1074.5600000000013</v>
      </c>
      <c r="W311" s="22">
        <v>0</v>
      </c>
      <c r="X311" s="22">
        <f t="shared" si="338"/>
        <v>375468.32660667505</v>
      </c>
      <c r="Y311" s="22">
        <f t="shared" si="339"/>
        <v>374393.76660667546</v>
      </c>
      <c r="Z311" s="32">
        <f t="shared" si="340"/>
        <v>5.3037962168023187E-2</v>
      </c>
      <c r="AA311" s="32">
        <f t="shared" si="341"/>
        <v>5.3093351541962895E-2</v>
      </c>
      <c r="AB311" s="42"/>
      <c r="AC311" s="22">
        <v>7079237.4227576656</v>
      </c>
      <c r="AD311" s="22">
        <v>27624.448</v>
      </c>
      <c r="AE311" s="22">
        <f t="shared" si="342"/>
        <v>7051612.9747576658</v>
      </c>
      <c r="AF311" s="26">
        <f t="shared" si="343"/>
        <v>1074.5600000000013</v>
      </c>
      <c r="AG311" s="22">
        <v>0</v>
      </c>
      <c r="AH311" s="22">
        <f t="shared" si="344"/>
        <v>375468.32660667505</v>
      </c>
      <c r="AI311" s="22">
        <f t="shared" si="345"/>
        <v>374393.76660667546</v>
      </c>
      <c r="AJ311" s="32">
        <f t="shared" si="346"/>
        <v>5.3037962168023187E-2</v>
      </c>
      <c r="AK311" s="32">
        <f t="shared" si="347"/>
        <v>5.3093351541962895E-2</v>
      </c>
      <c r="AL311" s="11"/>
      <c r="AM311" s="22">
        <v>7079237.4227576656</v>
      </c>
      <c r="AN311" s="22">
        <v>27624.448</v>
      </c>
      <c r="AO311" s="22">
        <f t="shared" si="348"/>
        <v>7051612.9747576658</v>
      </c>
      <c r="AP311" s="26">
        <f t="shared" si="349"/>
        <v>1074.5600000000013</v>
      </c>
      <c r="AQ311" s="22">
        <v>0</v>
      </c>
      <c r="AR311" s="22">
        <f t="shared" si="350"/>
        <v>375468.32660667505</v>
      </c>
      <c r="AS311" s="22">
        <f t="shared" si="351"/>
        <v>374393.76660667546</v>
      </c>
      <c r="AT311" s="32">
        <f t="shared" si="352"/>
        <v>5.3037962168023187E-2</v>
      </c>
      <c r="AU311" s="32">
        <f t="shared" si="353"/>
        <v>5.3093351541962895E-2</v>
      </c>
      <c r="AV311" s="42"/>
      <c r="AW311" s="22">
        <v>7079237.4227576656</v>
      </c>
      <c r="AX311" s="22">
        <v>27624.448</v>
      </c>
      <c r="AY311" s="22">
        <f t="shared" si="354"/>
        <v>7051612.9747576658</v>
      </c>
      <c r="AZ311" s="26">
        <f t="shared" si="355"/>
        <v>1074.5600000000013</v>
      </c>
      <c r="BA311" s="22">
        <v>0</v>
      </c>
      <c r="BB311" s="22">
        <f t="shared" si="356"/>
        <v>375468.32660667505</v>
      </c>
      <c r="BC311" s="22">
        <f t="shared" si="357"/>
        <v>374393.76660667546</v>
      </c>
      <c r="BD311" s="32">
        <f t="shared" si="358"/>
        <v>5.3037962168023187E-2</v>
      </c>
      <c r="BE311" s="32">
        <f t="shared" si="359"/>
        <v>5.3093351541962895E-2</v>
      </c>
      <c r="BF311" s="11"/>
      <c r="BG311" s="22">
        <v>7079237.4227576656</v>
      </c>
      <c r="BH311" s="22">
        <v>27624.448</v>
      </c>
      <c r="BI311" s="22">
        <f t="shared" si="360"/>
        <v>7051612.9747576658</v>
      </c>
      <c r="BJ311" s="26">
        <f t="shared" si="361"/>
        <v>1074.5600000000013</v>
      </c>
      <c r="BK311" s="22">
        <v>0</v>
      </c>
      <c r="BL311" s="22">
        <f t="shared" si="362"/>
        <v>375468.32660667505</v>
      </c>
      <c r="BM311" s="22">
        <f t="shared" si="363"/>
        <v>374393.76660667546</v>
      </c>
      <c r="BN311" s="32">
        <f t="shared" si="364"/>
        <v>5.3037962168023187E-2</v>
      </c>
      <c r="BO311" s="32">
        <f t="shared" si="365"/>
        <v>5.3093351541962895E-2</v>
      </c>
      <c r="BP311" s="42"/>
      <c r="BQ311" s="22">
        <v>7056324.0294607785</v>
      </c>
      <c r="BR311" s="22">
        <v>27624.448</v>
      </c>
      <c r="BS311" s="22">
        <f t="shared" si="366"/>
        <v>7028699.5814607786</v>
      </c>
      <c r="BT311" s="26">
        <f t="shared" si="367"/>
        <v>1074.5600000000013</v>
      </c>
      <c r="BU311" s="22">
        <v>0</v>
      </c>
      <c r="BV311" s="22">
        <f t="shared" si="368"/>
        <v>352554.93330978788</v>
      </c>
      <c r="BW311" s="22">
        <f t="shared" si="369"/>
        <v>351480.37330978829</v>
      </c>
      <c r="BX311" s="32">
        <f t="shared" si="370"/>
        <v>4.9962973899418422E-2</v>
      </c>
      <c r="BY311" s="32">
        <f t="shared" si="371"/>
        <v>5.0006458411861722E-2</v>
      </c>
      <c r="BZ311" s="42"/>
      <c r="CA311" s="22">
        <v>7075051.5488927253</v>
      </c>
      <c r="CB311" s="22">
        <v>27624.448</v>
      </c>
      <c r="CC311" s="22">
        <f t="shared" si="372"/>
        <v>7047427.1008927254</v>
      </c>
      <c r="CD311" s="26">
        <f t="shared" si="373"/>
        <v>1074.5600000000013</v>
      </c>
      <c r="CE311" s="22">
        <v>0</v>
      </c>
      <c r="CF311" s="22">
        <f t="shared" si="374"/>
        <v>371282.45274173468</v>
      </c>
      <c r="CG311" s="22">
        <f t="shared" si="375"/>
        <v>370207.89274173509</v>
      </c>
      <c r="CH311" s="32">
        <f t="shared" si="376"/>
        <v>5.2477702837351328E-2</v>
      </c>
      <c r="CI311" s="32">
        <f t="shared" si="377"/>
        <v>5.2530929010225505E-2</v>
      </c>
      <c r="CJ311" s="42"/>
      <c r="CK311" s="22">
        <v>7070865.6750277849</v>
      </c>
      <c r="CL311" s="22">
        <v>27624.448</v>
      </c>
      <c r="CM311" s="22">
        <f t="shared" si="378"/>
        <v>7043241.227027785</v>
      </c>
      <c r="CN311" s="26">
        <f t="shared" si="379"/>
        <v>1074.5600000000013</v>
      </c>
      <c r="CO311" s="22">
        <v>0</v>
      </c>
      <c r="CP311" s="22">
        <f t="shared" si="380"/>
        <v>367096.57887679432</v>
      </c>
      <c r="CQ311" s="22">
        <f t="shared" si="381"/>
        <v>366022.01887679473</v>
      </c>
      <c r="CR311" s="32">
        <f t="shared" si="382"/>
        <v>5.1916780172090005E-2</v>
      </c>
      <c r="CS311" s="32">
        <f t="shared" si="383"/>
        <v>5.1967837970992553E-2</v>
      </c>
      <c r="CT311" s="42"/>
      <c r="CU311" s="22">
        <v>7079237.4227576656</v>
      </c>
      <c r="CV311" s="22">
        <v>27624.448</v>
      </c>
      <c r="CW311" s="22">
        <f t="shared" si="384"/>
        <v>7051612.9747576658</v>
      </c>
      <c r="CX311" s="26">
        <f t="shared" si="385"/>
        <v>1074.5600000000013</v>
      </c>
      <c r="CY311" s="22">
        <v>0</v>
      </c>
      <c r="CZ311" s="22">
        <f t="shared" si="386"/>
        <v>375468.32660667505</v>
      </c>
      <c r="DA311" s="22">
        <f t="shared" si="387"/>
        <v>374393.76660667546</v>
      </c>
      <c r="DB311" s="32">
        <f t="shared" si="388"/>
        <v>5.3037962168023187E-2</v>
      </c>
      <c r="DC311" s="32">
        <f t="shared" si="389"/>
        <v>5.3093351541962895E-2</v>
      </c>
      <c r="DD311" s="42"/>
      <c r="DE311" s="22">
        <v>7079237.4227576656</v>
      </c>
      <c r="DF311" s="22">
        <v>27624.448</v>
      </c>
      <c r="DG311" s="22">
        <f t="shared" si="390"/>
        <v>7051612.9747576658</v>
      </c>
      <c r="DH311" s="26">
        <f t="shared" si="391"/>
        <v>1074.5600000000013</v>
      </c>
      <c r="DI311" s="22">
        <v>0</v>
      </c>
      <c r="DJ311" s="22">
        <f t="shared" si="392"/>
        <v>375468.32660667505</v>
      </c>
      <c r="DK311" s="22">
        <f t="shared" si="393"/>
        <v>374393.76660667546</v>
      </c>
      <c r="DL311" s="32">
        <f t="shared" si="394"/>
        <v>5.3037962168023187E-2</v>
      </c>
      <c r="DM311" s="32">
        <f t="shared" si="395"/>
        <v>5.3093351541962895E-2</v>
      </c>
      <c r="DN311" s="42"/>
      <c r="DO311" s="22">
        <v>7079237.4227576656</v>
      </c>
      <c r="DP311" s="22">
        <v>27624.448</v>
      </c>
      <c r="DQ311" s="22">
        <f t="shared" si="396"/>
        <v>7051612.9747576658</v>
      </c>
      <c r="DR311" s="26">
        <f t="shared" si="397"/>
        <v>1074.5600000000013</v>
      </c>
      <c r="DS311" s="22">
        <v>0</v>
      </c>
      <c r="DT311" s="22">
        <f t="shared" si="398"/>
        <v>375468.32660667505</v>
      </c>
      <c r="DU311" s="22">
        <f t="shared" si="399"/>
        <v>374393.76660667546</v>
      </c>
      <c r="DV311" s="32">
        <f t="shared" si="400"/>
        <v>5.3037962168023187E-2</v>
      </c>
      <c r="DW311" s="32">
        <f t="shared" si="401"/>
        <v>5.3093351541962895E-2</v>
      </c>
      <c r="DX311" s="42"/>
      <c r="DY311" s="22">
        <v>7079237.4227576656</v>
      </c>
      <c r="DZ311" s="22">
        <v>27624.448</v>
      </c>
      <c r="EA311" s="22">
        <f t="shared" si="402"/>
        <v>7051612.9747576658</v>
      </c>
      <c r="EB311" s="26">
        <f t="shared" si="403"/>
        <v>1074.5600000000013</v>
      </c>
      <c r="EC311" s="22">
        <v>0</v>
      </c>
      <c r="ED311" s="22">
        <f t="shared" si="404"/>
        <v>375468.32660667505</v>
      </c>
      <c r="EE311" s="22">
        <f t="shared" si="405"/>
        <v>374393.76660667546</v>
      </c>
      <c r="EF311" s="32">
        <f t="shared" si="406"/>
        <v>5.3037962168023187E-2</v>
      </c>
      <c r="EG311" s="32">
        <f t="shared" si="407"/>
        <v>5.3093351541962895E-2</v>
      </c>
      <c r="EH311" s="42"/>
      <c r="EI311" s="45">
        <v>0</v>
      </c>
    </row>
    <row r="312" spans="1:139" x14ac:dyDescent="0.3">
      <c r="A312" s="20">
        <v>8914230</v>
      </c>
      <c r="B312" s="20" t="s">
        <v>89</v>
      </c>
      <c r="C312" s="21">
        <v>871</v>
      </c>
      <c r="D312" s="22">
        <v>5120263.1146143004</v>
      </c>
      <c r="E312" s="22">
        <v>13995.519999999999</v>
      </c>
      <c r="F312" s="22">
        <f t="shared" si="329"/>
        <v>5106267.5946143009</v>
      </c>
      <c r="G312" s="11"/>
      <c r="H312" s="34">
        <v>871</v>
      </c>
      <c r="I312" s="22">
        <v>5413666.7236427059</v>
      </c>
      <c r="J312" s="22">
        <v>14594.048000000001</v>
      </c>
      <c r="K312" s="22">
        <f t="shared" si="330"/>
        <v>5399072.6756427055</v>
      </c>
      <c r="L312" s="26">
        <f t="shared" si="331"/>
        <v>598.52800000000207</v>
      </c>
      <c r="M312" s="22">
        <v>0</v>
      </c>
      <c r="N312" s="22">
        <f t="shared" si="332"/>
        <v>293403.60902840551</v>
      </c>
      <c r="O312" s="22">
        <f t="shared" si="333"/>
        <v>292805.08102840465</v>
      </c>
      <c r="P312" s="32">
        <f t="shared" si="334"/>
        <v>5.4196836267560701E-2</v>
      </c>
      <c r="Q312" s="32">
        <f t="shared" si="335"/>
        <v>5.4232476319380003E-2</v>
      </c>
      <c r="R312" s="11"/>
      <c r="S312" s="22">
        <v>5413666.7236427059</v>
      </c>
      <c r="T312" s="22">
        <v>14594.048000000001</v>
      </c>
      <c r="U312" s="22">
        <f t="shared" si="336"/>
        <v>5399072.6756427055</v>
      </c>
      <c r="V312" s="26">
        <f t="shared" si="337"/>
        <v>598.52800000000207</v>
      </c>
      <c r="W312" s="22">
        <v>0</v>
      </c>
      <c r="X312" s="22">
        <f t="shared" si="338"/>
        <v>293403.60902840551</v>
      </c>
      <c r="Y312" s="22">
        <f t="shared" si="339"/>
        <v>292805.08102840465</v>
      </c>
      <c r="Z312" s="32">
        <f t="shared" si="340"/>
        <v>5.4196836267560701E-2</v>
      </c>
      <c r="AA312" s="32">
        <f t="shared" si="341"/>
        <v>5.4232476319380003E-2</v>
      </c>
      <c r="AB312" s="42"/>
      <c r="AC312" s="22">
        <v>5413666.7236427059</v>
      </c>
      <c r="AD312" s="22">
        <v>14594.048000000001</v>
      </c>
      <c r="AE312" s="22">
        <f t="shared" si="342"/>
        <v>5399072.6756427055</v>
      </c>
      <c r="AF312" s="26">
        <f t="shared" si="343"/>
        <v>598.52800000000207</v>
      </c>
      <c r="AG312" s="22">
        <v>0</v>
      </c>
      <c r="AH312" s="22">
        <f t="shared" si="344"/>
        <v>293403.60902840551</v>
      </c>
      <c r="AI312" s="22">
        <f t="shared" si="345"/>
        <v>292805.08102840465</v>
      </c>
      <c r="AJ312" s="32">
        <f t="shared" si="346"/>
        <v>5.4196836267560701E-2</v>
      </c>
      <c r="AK312" s="32">
        <f t="shared" si="347"/>
        <v>5.4232476319380003E-2</v>
      </c>
      <c r="AL312" s="11"/>
      <c r="AM312" s="22">
        <v>5413666.7236427059</v>
      </c>
      <c r="AN312" s="22">
        <v>14594.048000000001</v>
      </c>
      <c r="AO312" s="22">
        <f t="shared" si="348"/>
        <v>5399072.6756427055</v>
      </c>
      <c r="AP312" s="26">
        <f t="shared" si="349"/>
        <v>598.52800000000207</v>
      </c>
      <c r="AQ312" s="22">
        <v>0</v>
      </c>
      <c r="AR312" s="22">
        <f t="shared" si="350"/>
        <v>293403.60902840551</v>
      </c>
      <c r="AS312" s="22">
        <f t="shared" si="351"/>
        <v>292805.08102840465</v>
      </c>
      <c r="AT312" s="32">
        <f t="shared" si="352"/>
        <v>5.4196836267560701E-2</v>
      </c>
      <c r="AU312" s="32">
        <f t="shared" si="353"/>
        <v>5.4232476319380003E-2</v>
      </c>
      <c r="AV312" s="42"/>
      <c r="AW312" s="22">
        <v>5413666.7236427059</v>
      </c>
      <c r="AX312" s="22">
        <v>14594.048000000001</v>
      </c>
      <c r="AY312" s="22">
        <f t="shared" si="354"/>
        <v>5399072.6756427055</v>
      </c>
      <c r="AZ312" s="26">
        <f t="shared" si="355"/>
        <v>598.52800000000207</v>
      </c>
      <c r="BA312" s="22">
        <v>0</v>
      </c>
      <c r="BB312" s="22">
        <f t="shared" si="356"/>
        <v>293403.60902840551</v>
      </c>
      <c r="BC312" s="22">
        <f t="shared" si="357"/>
        <v>292805.08102840465</v>
      </c>
      <c r="BD312" s="32">
        <f t="shared" si="358"/>
        <v>5.4196836267560701E-2</v>
      </c>
      <c r="BE312" s="32">
        <f t="shared" si="359"/>
        <v>5.4232476319380003E-2</v>
      </c>
      <c r="BF312" s="11"/>
      <c r="BG312" s="22">
        <v>5413666.7236427059</v>
      </c>
      <c r="BH312" s="22">
        <v>14594.048000000001</v>
      </c>
      <c r="BI312" s="22">
        <f t="shared" si="360"/>
        <v>5399072.6756427055</v>
      </c>
      <c r="BJ312" s="26">
        <f t="shared" si="361"/>
        <v>598.52800000000207</v>
      </c>
      <c r="BK312" s="22">
        <v>0</v>
      </c>
      <c r="BL312" s="22">
        <f t="shared" si="362"/>
        <v>293403.60902840551</v>
      </c>
      <c r="BM312" s="22">
        <f t="shared" si="363"/>
        <v>292805.08102840465</v>
      </c>
      <c r="BN312" s="32">
        <f t="shared" si="364"/>
        <v>5.4196836267560701E-2</v>
      </c>
      <c r="BO312" s="32">
        <f t="shared" si="365"/>
        <v>5.4232476319380003E-2</v>
      </c>
      <c r="BP312" s="42"/>
      <c r="BQ312" s="22">
        <v>5391549.4669246497</v>
      </c>
      <c r="BR312" s="22">
        <v>14594.048000000001</v>
      </c>
      <c r="BS312" s="22">
        <f t="shared" si="366"/>
        <v>5376955.4189246492</v>
      </c>
      <c r="BT312" s="26">
        <f t="shared" si="367"/>
        <v>598.52800000000207</v>
      </c>
      <c r="BU312" s="22">
        <v>0</v>
      </c>
      <c r="BV312" s="22">
        <f t="shared" si="368"/>
        <v>271286.35231034923</v>
      </c>
      <c r="BW312" s="22">
        <f t="shared" si="369"/>
        <v>270687.82431034837</v>
      </c>
      <c r="BX312" s="32">
        <f t="shared" si="370"/>
        <v>5.0316955074714634E-2</v>
      </c>
      <c r="BY312" s="32">
        <f t="shared" si="371"/>
        <v>5.0342211013623003E-2</v>
      </c>
      <c r="BZ312" s="42"/>
      <c r="CA312" s="22">
        <v>5409981.2589584617</v>
      </c>
      <c r="CB312" s="22">
        <v>14594.048000000001</v>
      </c>
      <c r="CC312" s="22">
        <f t="shared" si="372"/>
        <v>5395387.2109584613</v>
      </c>
      <c r="CD312" s="26">
        <f t="shared" si="373"/>
        <v>598.52800000000207</v>
      </c>
      <c r="CE312" s="22">
        <v>0</v>
      </c>
      <c r="CF312" s="22">
        <f t="shared" si="374"/>
        <v>289718.14434416126</v>
      </c>
      <c r="CG312" s="22">
        <f t="shared" si="375"/>
        <v>289119.6163441604</v>
      </c>
      <c r="CH312" s="32">
        <f t="shared" si="376"/>
        <v>5.3552522730908367E-2</v>
      </c>
      <c r="CI312" s="32">
        <f t="shared" si="377"/>
        <v>5.3586444316162413E-2</v>
      </c>
      <c r="CJ312" s="42"/>
      <c r="CK312" s="22">
        <v>5406295.7942742165</v>
      </c>
      <c r="CL312" s="22">
        <v>14594.048000000001</v>
      </c>
      <c r="CM312" s="22">
        <f t="shared" si="378"/>
        <v>5391701.7462742161</v>
      </c>
      <c r="CN312" s="26">
        <f t="shared" si="379"/>
        <v>598.52800000000207</v>
      </c>
      <c r="CO312" s="22">
        <v>0</v>
      </c>
      <c r="CP312" s="22">
        <f t="shared" si="380"/>
        <v>286032.67965991609</v>
      </c>
      <c r="CQ312" s="22">
        <f t="shared" si="381"/>
        <v>285434.15165991522</v>
      </c>
      <c r="CR312" s="32">
        <f t="shared" si="382"/>
        <v>5.2907330738886323E-2</v>
      </c>
      <c r="CS312" s="32">
        <f t="shared" si="383"/>
        <v>5.2939529130511802E-2</v>
      </c>
      <c r="CT312" s="42"/>
      <c r="CU312" s="22">
        <v>5413666.7236427059</v>
      </c>
      <c r="CV312" s="22">
        <v>14594.048000000001</v>
      </c>
      <c r="CW312" s="22">
        <f t="shared" si="384"/>
        <v>5399072.6756427055</v>
      </c>
      <c r="CX312" s="26">
        <f t="shared" si="385"/>
        <v>598.52800000000207</v>
      </c>
      <c r="CY312" s="22">
        <v>0</v>
      </c>
      <c r="CZ312" s="22">
        <f t="shared" si="386"/>
        <v>293403.60902840551</v>
      </c>
      <c r="DA312" s="22">
        <f t="shared" si="387"/>
        <v>292805.08102840465</v>
      </c>
      <c r="DB312" s="32">
        <f t="shared" si="388"/>
        <v>5.4196836267560701E-2</v>
      </c>
      <c r="DC312" s="32">
        <f t="shared" si="389"/>
        <v>5.4232476319380003E-2</v>
      </c>
      <c r="DD312" s="42"/>
      <c r="DE312" s="22">
        <v>5413666.7236427059</v>
      </c>
      <c r="DF312" s="22">
        <v>14594.048000000001</v>
      </c>
      <c r="DG312" s="22">
        <f t="shared" si="390"/>
        <v>5399072.6756427055</v>
      </c>
      <c r="DH312" s="26">
        <f t="shared" si="391"/>
        <v>598.52800000000207</v>
      </c>
      <c r="DI312" s="22">
        <v>0</v>
      </c>
      <c r="DJ312" s="22">
        <f t="shared" si="392"/>
        <v>293403.60902840551</v>
      </c>
      <c r="DK312" s="22">
        <f t="shared" si="393"/>
        <v>292805.08102840465</v>
      </c>
      <c r="DL312" s="32">
        <f t="shared" si="394"/>
        <v>5.4196836267560701E-2</v>
      </c>
      <c r="DM312" s="32">
        <f t="shared" si="395"/>
        <v>5.4232476319380003E-2</v>
      </c>
      <c r="DN312" s="42"/>
      <c r="DO312" s="22">
        <v>5413666.7236427059</v>
      </c>
      <c r="DP312" s="22">
        <v>14594.048000000001</v>
      </c>
      <c r="DQ312" s="22">
        <f t="shared" si="396"/>
        <v>5399072.6756427055</v>
      </c>
      <c r="DR312" s="26">
        <f t="shared" si="397"/>
        <v>598.52800000000207</v>
      </c>
      <c r="DS312" s="22">
        <v>0</v>
      </c>
      <c r="DT312" s="22">
        <f t="shared" si="398"/>
        <v>293403.60902840551</v>
      </c>
      <c r="DU312" s="22">
        <f t="shared" si="399"/>
        <v>292805.08102840465</v>
      </c>
      <c r="DV312" s="32">
        <f t="shared" si="400"/>
        <v>5.4196836267560701E-2</v>
      </c>
      <c r="DW312" s="32">
        <f t="shared" si="401"/>
        <v>5.4232476319380003E-2</v>
      </c>
      <c r="DX312" s="42"/>
      <c r="DY312" s="22">
        <v>5413666.7236427059</v>
      </c>
      <c r="DZ312" s="22">
        <v>14594.048000000001</v>
      </c>
      <c r="EA312" s="22">
        <f t="shared" si="402"/>
        <v>5399072.6756427055</v>
      </c>
      <c r="EB312" s="26">
        <f t="shared" si="403"/>
        <v>598.52800000000207</v>
      </c>
      <c r="EC312" s="22">
        <v>0</v>
      </c>
      <c r="ED312" s="22">
        <f t="shared" si="404"/>
        <v>293403.60902840551</v>
      </c>
      <c r="EE312" s="22">
        <f t="shared" si="405"/>
        <v>292805.08102840465</v>
      </c>
      <c r="EF312" s="32">
        <f t="shared" si="406"/>
        <v>5.4196836267560701E-2</v>
      </c>
      <c r="EG312" s="32">
        <f t="shared" si="407"/>
        <v>5.4232476319380003E-2</v>
      </c>
      <c r="EH312" s="42"/>
      <c r="EI312" s="45">
        <v>0</v>
      </c>
    </row>
    <row r="313" spans="1:139" x14ac:dyDescent="0.3">
      <c r="A313" s="20">
        <v>8914328</v>
      </c>
      <c r="B313" s="20" t="s">
        <v>132</v>
      </c>
      <c r="C313" s="21">
        <v>1333.4166666666665</v>
      </c>
      <c r="D313" s="22">
        <v>7373599.8833333319</v>
      </c>
      <c r="E313" s="22">
        <v>38060.799999999996</v>
      </c>
      <c r="F313" s="22">
        <f t="shared" si="329"/>
        <v>7335539.0833333321</v>
      </c>
      <c r="G313" s="11"/>
      <c r="H313" s="34">
        <v>1333.4166666666665</v>
      </c>
      <c r="I313" s="22">
        <v>7658525.0179999992</v>
      </c>
      <c r="J313" s="22">
        <v>38048.767999999996</v>
      </c>
      <c r="K313" s="22">
        <f t="shared" si="330"/>
        <v>7620476.2499999991</v>
      </c>
      <c r="L313" s="26">
        <f t="shared" si="331"/>
        <v>-12.031999999999243</v>
      </c>
      <c r="M313" s="22">
        <v>0</v>
      </c>
      <c r="N313" s="22">
        <f t="shared" si="332"/>
        <v>284925.13466666732</v>
      </c>
      <c r="O313" s="22">
        <f t="shared" si="333"/>
        <v>284937.16666666698</v>
      </c>
      <c r="P313" s="32">
        <f t="shared" si="334"/>
        <v>3.7203656578388339E-2</v>
      </c>
      <c r="Q313" s="32">
        <f t="shared" si="335"/>
        <v>3.7390992021878816E-2</v>
      </c>
      <c r="R313" s="11"/>
      <c r="S313" s="22">
        <v>7658525.0179999992</v>
      </c>
      <c r="T313" s="22">
        <v>38048.767999999996</v>
      </c>
      <c r="U313" s="22">
        <f t="shared" si="336"/>
        <v>7620476.2499999991</v>
      </c>
      <c r="V313" s="26">
        <f t="shared" si="337"/>
        <v>-12.031999999999243</v>
      </c>
      <c r="W313" s="22">
        <v>0</v>
      </c>
      <c r="X313" s="22">
        <f t="shared" si="338"/>
        <v>284925.13466666732</v>
      </c>
      <c r="Y313" s="22">
        <f t="shared" si="339"/>
        <v>284937.16666666698</v>
      </c>
      <c r="Z313" s="32">
        <f t="shared" si="340"/>
        <v>3.7203656578388339E-2</v>
      </c>
      <c r="AA313" s="32">
        <f t="shared" si="341"/>
        <v>3.7390992021878816E-2</v>
      </c>
      <c r="AB313" s="42"/>
      <c r="AC313" s="22">
        <v>7658525.0179999992</v>
      </c>
      <c r="AD313" s="22">
        <v>38048.767999999996</v>
      </c>
      <c r="AE313" s="22">
        <f t="shared" si="342"/>
        <v>7620476.2499999991</v>
      </c>
      <c r="AF313" s="26">
        <f t="shared" si="343"/>
        <v>-12.031999999999243</v>
      </c>
      <c r="AG313" s="22">
        <v>0</v>
      </c>
      <c r="AH313" s="22">
        <f t="shared" si="344"/>
        <v>284925.13466666732</v>
      </c>
      <c r="AI313" s="22">
        <f t="shared" si="345"/>
        <v>284937.16666666698</v>
      </c>
      <c r="AJ313" s="32">
        <f t="shared" si="346"/>
        <v>3.7203656578388339E-2</v>
      </c>
      <c r="AK313" s="32">
        <f t="shared" si="347"/>
        <v>3.7390992021878816E-2</v>
      </c>
      <c r="AL313" s="11"/>
      <c r="AM313" s="22">
        <v>7658525.0179999992</v>
      </c>
      <c r="AN313" s="22">
        <v>38048.767999999996</v>
      </c>
      <c r="AO313" s="22">
        <f t="shared" si="348"/>
        <v>7620476.2499999991</v>
      </c>
      <c r="AP313" s="26">
        <f t="shared" si="349"/>
        <v>-12.031999999999243</v>
      </c>
      <c r="AQ313" s="22">
        <v>0</v>
      </c>
      <c r="AR313" s="22">
        <f t="shared" si="350"/>
        <v>284925.13466666732</v>
      </c>
      <c r="AS313" s="22">
        <f t="shared" si="351"/>
        <v>284937.16666666698</v>
      </c>
      <c r="AT313" s="32">
        <f t="shared" si="352"/>
        <v>3.7203656578388339E-2</v>
      </c>
      <c r="AU313" s="32">
        <f t="shared" si="353"/>
        <v>3.7390992021878816E-2</v>
      </c>
      <c r="AV313" s="42"/>
      <c r="AW313" s="22">
        <v>7658525.0179999992</v>
      </c>
      <c r="AX313" s="22">
        <v>38048.767999999996</v>
      </c>
      <c r="AY313" s="22">
        <f t="shared" si="354"/>
        <v>7620476.2499999991</v>
      </c>
      <c r="AZ313" s="26">
        <f t="shared" si="355"/>
        <v>-12.031999999999243</v>
      </c>
      <c r="BA313" s="22">
        <v>0</v>
      </c>
      <c r="BB313" s="22">
        <f t="shared" si="356"/>
        <v>284925.13466666732</v>
      </c>
      <c r="BC313" s="22">
        <f t="shared" si="357"/>
        <v>284937.16666666698</v>
      </c>
      <c r="BD313" s="32">
        <f t="shared" si="358"/>
        <v>3.7203656578388339E-2</v>
      </c>
      <c r="BE313" s="32">
        <f t="shared" si="359"/>
        <v>3.7390992021878816E-2</v>
      </c>
      <c r="BF313" s="11"/>
      <c r="BG313" s="22">
        <v>7658525.0179999992</v>
      </c>
      <c r="BH313" s="22">
        <v>38048.767999999996</v>
      </c>
      <c r="BI313" s="22">
        <f t="shared" si="360"/>
        <v>7620476.2499999991</v>
      </c>
      <c r="BJ313" s="26">
        <f t="shared" si="361"/>
        <v>-12.031999999999243</v>
      </c>
      <c r="BK313" s="22">
        <v>0</v>
      </c>
      <c r="BL313" s="22">
        <f t="shared" si="362"/>
        <v>284925.13466666732</v>
      </c>
      <c r="BM313" s="22">
        <f t="shared" si="363"/>
        <v>284937.16666666698</v>
      </c>
      <c r="BN313" s="32">
        <f t="shared" si="364"/>
        <v>3.7203656578388339E-2</v>
      </c>
      <c r="BO313" s="32">
        <f t="shared" si="365"/>
        <v>3.7390992021878816E-2</v>
      </c>
      <c r="BP313" s="42"/>
      <c r="BQ313" s="22">
        <v>7658525.0179999992</v>
      </c>
      <c r="BR313" s="22">
        <v>38048.767999999996</v>
      </c>
      <c r="BS313" s="22">
        <f t="shared" si="366"/>
        <v>7620476.2499999991</v>
      </c>
      <c r="BT313" s="26">
        <f t="shared" si="367"/>
        <v>-12.031999999999243</v>
      </c>
      <c r="BU313" s="22">
        <v>0</v>
      </c>
      <c r="BV313" s="22">
        <f t="shared" si="368"/>
        <v>284925.13466666732</v>
      </c>
      <c r="BW313" s="22">
        <f t="shared" si="369"/>
        <v>284937.16666666698</v>
      </c>
      <c r="BX313" s="32">
        <f t="shared" si="370"/>
        <v>3.7203656578388339E-2</v>
      </c>
      <c r="BY313" s="32">
        <f t="shared" si="371"/>
        <v>3.7390992021878816E-2</v>
      </c>
      <c r="BZ313" s="42"/>
      <c r="CA313" s="22">
        <v>7658525.0179999992</v>
      </c>
      <c r="CB313" s="22">
        <v>38048.767999999996</v>
      </c>
      <c r="CC313" s="22">
        <f t="shared" si="372"/>
        <v>7620476.2499999991</v>
      </c>
      <c r="CD313" s="26">
        <f t="shared" si="373"/>
        <v>-12.031999999999243</v>
      </c>
      <c r="CE313" s="22">
        <v>0</v>
      </c>
      <c r="CF313" s="22">
        <f t="shared" si="374"/>
        <v>284925.13466666732</v>
      </c>
      <c r="CG313" s="22">
        <f t="shared" si="375"/>
        <v>284937.16666666698</v>
      </c>
      <c r="CH313" s="32">
        <f t="shared" si="376"/>
        <v>3.7203656578388339E-2</v>
      </c>
      <c r="CI313" s="32">
        <f t="shared" si="377"/>
        <v>3.7390992021878816E-2</v>
      </c>
      <c r="CJ313" s="42"/>
      <c r="CK313" s="22">
        <v>7658525.0179999992</v>
      </c>
      <c r="CL313" s="22">
        <v>38048.767999999996</v>
      </c>
      <c r="CM313" s="22">
        <f t="shared" si="378"/>
        <v>7620476.2499999991</v>
      </c>
      <c r="CN313" s="26">
        <f t="shared" si="379"/>
        <v>-12.031999999999243</v>
      </c>
      <c r="CO313" s="22">
        <v>0</v>
      </c>
      <c r="CP313" s="22">
        <f t="shared" si="380"/>
        <v>284925.13466666732</v>
      </c>
      <c r="CQ313" s="22">
        <f t="shared" si="381"/>
        <v>284937.16666666698</v>
      </c>
      <c r="CR313" s="32">
        <f t="shared" si="382"/>
        <v>3.7203656578388339E-2</v>
      </c>
      <c r="CS313" s="32">
        <f t="shared" si="383"/>
        <v>3.7390992021878816E-2</v>
      </c>
      <c r="CT313" s="42"/>
      <c r="CU313" s="22">
        <v>7658525.0179999992</v>
      </c>
      <c r="CV313" s="22">
        <v>38048.767999999996</v>
      </c>
      <c r="CW313" s="22">
        <f t="shared" si="384"/>
        <v>7620476.2499999991</v>
      </c>
      <c r="CX313" s="26">
        <f t="shared" si="385"/>
        <v>-12.031999999999243</v>
      </c>
      <c r="CY313" s="22">
        <v>0</v>
      </c>
      <c r="CZ313" s="22">
        <f t="shared" si="386"/>
        <v>284925.13466666732</v>
      </c>
      <c r="DA313" s="22">
        <f t="shared" si="387"/>
        <v>284937.16666666698</v>
      </c>
      <c r="DB313" s="32">
        <f t="shared" si="388"/>
        <v>3.7203656578388339E-2</v>
      </c>
      <c r="DC313" s="32">
        <f t="shared" si="389"/>
        <v>3.7390992021878816E-2</v>
      </c>
      <c r="DD313" s="42"/>
      <c r="DE313" s="22">
        <v>7658525.0179999992</v>
      </c>
      <c r="DF313" s="22">
        <v>38048.767999999996</v>
      </c>
      <c r="DG313" s="22">
        <f t="shared" si="390"/>
        <v>7620476.2499999991</v>
      </c>
      <c r="DH313" s="26">
        <f t="shared" si="391"/>
        <v>-12.031999999999243</v>
      </c>
      <c r="DI313" s="22">
        <v>0</v>
      </c>
      <c r="DJ313" s="22">
        <f t="shared" si="392"/>
        <v>284925.13466666732</v>
      </c>
      <c r="DK313" s="22">
        <f t="shared" si="393"/>
        <v>284937.16666666698</v>
      </c>
      <c r="DL313" s="32">
        <f t="shared" si="394"/>
        <v>3.7203656578388339E-2</v>
      </c>
      <c r="DM313" s="32">
        <f t="shared" si="395"/>
        <v>3.7390992021878816E-2</v>
      </c>
      <c r="DN313" s="42"/>
      <c r="DO313" s="22">
        <v>7658525.0179999992</v>
      </c>
      <c r="DP313" s="22">
        <v>38048.767999999996</v>
      </c>
      <c r="DQ313" s="22">
        <f t="shared" si="396"/>
        <v>7620476.2499999991</v>
      </c>
      <c r="DR313" s="26">
        <f t="shared" si="397"/>
        <v>-12.031999999999243</v>
      </c>
      <c r="DS313" s="22">
        <v>0</v>
      </c>
      <c r="DT313" s="22">
        <f t="shared" si="398"/>
        <v>284925.13466666732</v>
      </c>
      <c r="DU313" s="22">
        <f t="shared" si="399"/>
        <v>284937.16666666698</v>
      </c>
      <c r="DV313" s="32">
        <f t="shared" si="400"/>
        <v>3.7203656578388339E-2</v>
      </c>
      <c r="DW313" s="32">
        <f t="shared" si="401"/>
        <v>3.7390992021878816E-2</v>
      </c>
      <c r="DX313" s="42"/>
      <c r="DY313" s="22">
        <v>7658525.0179999992</v>
      </c>
      <c r="DZ313" s="22">
        <v>38048.767999999996</v>
      </c>
      <c r="EA313" s="22">
        <f t="shared" si="402"/>
        <v>7620476.2499999991</v>
      </c>
      <c r="EB313" s="26">
        <f t="shared" si="403"/>
        <v>-12.031999999999243</v>
      </c>
      <c r="EC313" s="22">
        <v>0</v>
      </c>
      <c r="ED313" s="22">
        <f t="shared" si="404"/>
        <v>284925.13466666732</v>
      </c>
      <c r="EE313" s="22">
        <f t="shared" si="405"/>
        <v>284937.16666666698</v>
      </c>
      <c r="EF313" s="32">
        <f t="shared" si="406"/>
        <v>3.7203656578388339E-2</v>
      </c>
      <c r="EG313" s="32">
        <f t="shared" si="407"/>
        <v>3.7390992021878816E-2</v>
      </c>
      <c r="EH313" s="42"/>
      <c r="EI313" s="45">
        <v>0</v>
      </c>
    </row>
    <row r="314" spans="1:139" x14ac:dyDescent="0.3">
      <c r="A314" s="20">
        <v>8914329</v>
      </c>
      <c r="B314" s="20" t="s">
        <v>331</v>
      </c>
      <c r="C314" s="21">
        <v>1542.8333333333335</v>
      </c>
      <c r="D314" s="22">
        <v>8582156.2146666683</v>
      </c>
      <c r="E314" s="22">
        <v>58002.047999999995</v>
      </c>
      <c r="F314" s="22">
        <f t="shared" si="329"/>
        <v>8524154.1666666679</v>
      </c>
      <c r="G314" s="11"/>
      <c r="H314" s="34">
        <v>1542.8333333333335</v>
      </c>
      <c r="I314" s="22">
        <v>8868111.0600000005</v>
      </c>
      <c r="J314" s="22">
        <v>50818.559999999998</v>
      </c>
      <c r="K314" s="22">
        <f t="shared" si="330"/>
        <v>8817292.5</v>
      </c>
      <c r="L314" s="26">
        <f t="shared" si="331"/>
        <v>-7183.4879999999976</v>
      </c>
      <c r="M314" s="22">
        <v>0</v>
      </c>
      <c r="N314" s="22">
        <f t="shared" si="332"/>
        <v>285954.8453333322</v>
      </c>
      <c r="O314" s="22">
        <f t="shared" si="333"/>
        <v>293138.33333333209</v>
      </c>
      <c r="P314" s="32">
        <f t="shared" si="334"/>
        <v>3.2245293659339015E-2</v>
      </c>
      <c r="Q314" s="32">
        <f t="shared" si="335"/>
        <v>3.3245844269466175E-2</v>
      </c>
      <c r="R314" s="11"/>
      <c r="S314" s="22">
        <v>8868111.0600000005</v>
      </c>
      <c r="T314" s="22">
        <v>50818.559999999998</v>
      </c>
      <c r="U314" s="22">
        <f t="shared" si="336"/>
        <v>8817292.5</v>
      </c>
      <c r="V314" s="26">
        <f t="shared" si="337"/>
        <v>-7183.4879999999976</v>
      </c>
      <c r="W314" s="22">
        <v>0</v>
      </c>
      <c r="X314" s="22">
        <f t="shared" si="338"/>
        <v>285954.8453333322</v>
      </c>
      <c r="Y314" s="22">
        <f t="shared" si="339"/>
        <v>293138.33333333209</v>
      </c>
      <c r="Z314" s="32">
        <f t="shared" si="340"/>
        <v>3.2245293659339015E-2</v>
      </c>
      <c r="AA314" s="32">
        <f t="shared" si="341"/>
        <v>3.3245844269466175E-2</v>
      </c>
      <c r="AB314" s="42"/>
      <c r="AC314" s="22">
        <v>8868111.0600000005</v>
      </c>
      <c r="AD314" s="22">
        <v>50818.559999999998</v>
      </c>
      <c r="AE314" s="22">
        <f t="shared" si="342"/>
        <v>8817292.5</v>
      </c>
      <c r="AF314" s="26">
        <f t="shared" si="343"/>
        <v>-7183.4879999999976</v>
      </c>
      <c r="AG314" s="22">
        <v>0</v>
      </c>
      <c r="AH314" s="22">
        <f t="shared" si="344"/>
        <v>285954.8453333322</v>
      </c>
      <c r="AI314" s="22">
        <f t="shared" si="345"/>
        <v>293138.33333333209</v>
      </c>
      <c r="AJ314" s="32">
        <f t="shared" si="346"/>
        <v>3.2245293659339015E-2</v>
      </c>
      <c r="AK314" s="32">
        <f t="shared" si="347"/>
        <v>3.3245844269466175E-2</v>
      </c>
      <c r="AL314" s="11"/>
      <c r="AM314" s="22">
        <v>8868111.0600000005</v>
      </c>
      <c r="AN314" s="22">
        <v>50818.559999999998</v>
      </c>
      <c r="AO314" s="22">
        <f t="shared" si="348"/>
        <v>8817292.5</v>
      </c>
      <c r="AP314" s="26">
        <f t="shared" si="349"/>
        <v>-7183.4879999999976</v>
      </c>
      <c r="AQ314" s="22">
        <v>0</v>
      </c>
      <c r="AR314" s="22">
        <f t="shared" si="350"/>
        <v>285954.8453333322</v>
      </c>
      <c r="AS314" s="22">
        <f t="shared" si="351"/>
        <v>293138.33333333209</v>
      </c>
      <c r="AT314" s="32">
        <f t="shared" si="352"/>
        <v>3.2245293659339015E-2</v>
      </c>
      <c r="AU314" s="32">
        <f t="shared" si="353"/>
        <v>3.3245844269466175E-2</v>
      </c>
      <c r="AV314" s="42"/>
      <c r="AW314" s="22">
        <v>8868111.0600000005</v>
      </c>
      <c r="AX314" s="22">
        <v>50818.559999999998</v>
      </c>
      <c r="AY314" s="22">
        <f t="shared" si="354"/>
        <v>8817292.5</v>
      </c>
      <c r="AZ314" s="26">
        <f t="shared" si="355"/>
        <v>-7183.4879999999976</v>
      </c>
      <c r="BA314" s="22">
        <v>0</v>
      </c>
      <c r="BB314" s="22">
        <f t="shared" si="356"/>
        <v>285954.8453333322</v>
      </c>
      <c r="BC314" s="22">
        <f t="shared" si="357"/>
        <v>293138.33333333209</v>
      </c>
      <c r="BD314" s="32">
        <f t="shared" si="358"/>
        <v>3.2245293659339015E-2</v>
      </c>
      <c r="BE314" s="32">
        <f t="shared" si="359"/>
        <v>3.3245844269466175E-2</v>
      </c>
      <c r="BF314" s="11"/>
      <c r="BG314" s="22">
        <v>8868111.0600000005</v>
      </c>
      <c r="BH314" s="22">
        <v>50818.559999999998</v>
      </c>
      <c r="BI314" s="22">
        <f t="shared" si="360"/>
        <v>8817292.5</v>
      </c>
      <c r="BJ314" s="26">
        <f t="shared" si="361"/>
        <v>-7183.4879999999976</v>
      </c>
      <c r="BK314" s="22">
        <v>0</v>
      </c>
      <c r="BL314" s="22">
        <f t="shared" si="362"/>
        <v>285954.8453333322</v>
      </c>
      <c r="BM314" s="22">
        <f t="shared" si="363"/>
        <v>293138.33333333209</v>
      </c>
      <c r="BN314" s="32">
        <f t="shared" si="364"/>
        <v>3.2245293659339015E-2</v>
      </c>
      <c r="BO314" s="32">
        <f t="shared" si="365"/>
        <v>3.3245844269466175E-2</v>
      </c>
      <c r="BP314" s="42"/>
      <c r="BQ314" s="22">
        <v>8868111.0600000005</v>
      </c>
      <c r="BR314" s="22">
        <v>50818.559999999998</v>
      </c>
      <c r="BS314" s="22">
        <f t="shared" si="366"/>
        <v>8817292.5</v>
      </c>
      <c r="BT314" s="26">
        <f t="shared" si="367"/>
        <v>-7183.4879999999976</v>
      </c>
      <c r="BU314" s="22">
        <v>0</v>
      </c>
      <c r="BV314" s="22">
        <f t="shared" si="368"/>
        <v>285954.8453333322</v>
      </c>
      <c r="BW314" s="22">
        <f t="shared" si="369"/>
        <v>293138.33333333209</v>
      </c>
      <c r="BX314" s="32">
        <f t="shared" si="370"/>
        <v>3.2245293659339015E-2</v>
      </c>
      <c r="BY314" s="32">
        <f t="shared" si="371"/>
        <v>3.3245844269466175E-2</v>
      </c>
      <c r="BZ314" s="42"/>
      <c r="CA314" s="22">
        <v>8868111.0600000005</v>
      </c>
      <c r="CB314" s="22">
        <v>50818.559999999998</v>
      </c>
      <c r="CC314" s="22">
        <f t="shared" si="372"/>
        <v>8817292.5</v>
      </c>
      <c r="CD314" s="26">
        <f t="shared" si="373"/>
        <v>-7183.4879999999976</v>
      </c>
      <c r="CE314" s="22">
        <v>0</v>
      </c>
      <c r="CF314" s="22">
        <f t="shared" si="374"/>
        <v>285954.8453333322</v>
      </c>
      <c r="CG314" s="22">
        <f t="shared" si="375"/>
        <v>293138.33333333209</v>
      </c>
      <c r="CH314" s="32">
        <f t="shared" si="376"/>
        <v>3.2245293659339015E-2</v>
      </c>
      <c r="CI314" s="32">
        <f t="shared" si="377"/>
        <v>3.3245844269466175E-2</v>
      </c>
      <c r="CJ314" s="42"/>
      <c r="CK314" s="22">
        <v>8868111.0600000005</v>
      </c>
      <c r="CL314" s="22">
        <v>50818.559999999998</v>
      </c>
      <c r="CM314" s="22">
        <f t="shared" si="378"/>
        <v>8817292.5</v>
      </c>
      <c r="CN314" s="26">
        <f t="shared" si="379"/>
        <v>-7183.4879999999976</v>
      </c>
      <c r="CO314" s="22">
        <v>0</v>
      </c>
      <c r="CP314" s="22">
        <f t="shared" si="380"/>
        <v>285954.8453333322</v>
      </c>
      <c r="CQ314" s="22">
        <f t="shared" si="381"/>
        <v>293138.33333333209</v>
      </c>
      <c r="CR314" s="32">
        <f t="shared" si="382"/>
        <v>3.2245293659339015E-2</v>
      </c>
      <c r="CS314" s="32">
        <f t="shared" si="383"/>
        <v>3.3245844269466175E-2</v>
      </c>
      <c r="CT314" s="42"/>
      <c r="CU314" s="22">
        <v>8868111.0600000005</v>
      </c>
      <c r="CV314" s="22">
        <v>50818.559999999998</v>
      </c>
      <c r="CW314" s="22">
        <f t="shared" si="384"/>
        <v>8817292.5</v>
      </c>
      <c r="CX314" s="26">
        <f t="shared" si="385"/>
        <v>-7183.4879999999976</v>
      </c>
      <c r="CY314" s="22">
        <v>0</v>
      </c>
      <c r="CZ314" s="22">
        <f t="shared" si="386"/>
        <v>285954.8453333322</v>
      </c>
      <c r="DA314" s="22">
        <f t="shared" si="387"/>
        <v>293138.33333333209</v>
      </c>
      <c r="DB314" s="32">
        <f t="shared" si="388"/>
        <v>3.2245293659339015E-2</v>
      </c>
      <c r="DC314" s="32">
        <f t="shared" si="389"/>
        <v>3.3245844269466175E-2</v>
      </c>
      <c r="DD314" s="42"/>
      <c r="DE314" s="22">
        <v>8868111.0600000005</v>
      </c>
      <c r="DF314" s="22">
        <v>50818.559999999998</v>
      </c>
      <c r="DG314" s="22">
        <f t="shared" si="390"/>
        <v>8817292.5</v>
      </c>
      <c r="DH314" s="26">
        <f t="shared" si="391"/>
        <v>-7183.4879999999976</v>
      </c>
      <c r="DI314" s="22">
        <v>0</v>
      </c>
      <c r="DJ314" s="22">
        <f t="shared" si="392"/>
        <v>285954.8453333322</v>
      </c>
      <c r="DK314" s="22">
        <f t="shared" si="393"/>
        <v>293138.33333333209</v>
      </c>
      <c r="DL314" s="32">
        <f t="shared" si="394"/>
        <v>3.2245293659339015E-2</v>
      </c>
      <c r="DM314" s="32">
        <f t="shared" si="395"/>
        <v>3.3245844269466175E-2</v>
      </c>
      <c r="DN314" s="42"/>
      <c r="DO314" s="22">
        <v>8868111.0600000005</v>
      </c>
      <c r="DP314" s="22">
        <v>50818.559999999998</v>
      </c>
      <c r="DQ314" s="22">
        <f t="shared" si="396"/>
        <v>8817292.5</v>
      </c>
      <c r="DR314" s="26">
        <f t="shared" si="397"/>
        <v>-7183.4879999999976</v>
      </c>
      <c r="DS314" s="22">
        <v>0</v>
      </c>
      <c r="DT314" s="22">
        <f t="shared" si="398"/>
        <v>285954.8453333322</v>
      </c>
      <c r="DU314" s="22">
        <f t="shared" si="399"/>
        <v>293138.33333333209</v>
      </c>
      <c r="DV314" s="32">
        <f t="shared" si="400"/>
        <v>3.2245293659339015E-2</v>
      </c>
      <c r="DW314" s="32">
        <f t="shared" si="401"/>
        <v>3.3245844269466175E-2</v>
      </c>
      <c r="DX314" s="42"/>
      <c r="DY314" s="22">
        <v>8868111.0600000005</v>
      </c>
      <c r="DZ314" s="22">
        <v>50818.559999999998</v>
      </c>
      <c r="EA314" s="22">
        <f t="shared" si="402"/>
        <v>8817292.5</v>
      </c>
      <c r="EB314" s="26">
        <f t="shared" si="403"/>
        <v>-7183.4879999999976</v>
      </c>
      <c r="EC314" s="22">
        <v>0</v>
      </c>
      <c r="ED314" s="22">
        <f t="shared" si="404"/>
        <v>285954.8453333322</v>
      </c>
      <c r="EE314" s="22">
        <f t="shared" si="405"/>
        <v>293138.33333333209</v>
      </c>
      <c r="EF314" s="32">
        <f t="shared" si="406"/>
        <v>3.2245293659339015E-2</v>
      </c>
      <c r="EG314" s="32">
        <f t="shared" si="407"/>
        <v>3.3245844269466175E-2</v>
      </c>
      <c r="EH314" s="42"/>
      <c r="EI314" s="45">
        <v>0</v>
      </c>
    </row>
    <row r="315" spans="1:139" x14ac:dyDescent="0.3">
      <c r="A315" s="20">
        <v>8914404</v>
      </c>
      <c r="B315" s="20" t="s">
        <v>133</v>
      </c>
      <c r="C315" s="21">
        <v>1471</v>
      </c>
      <c r="D315" s="22">
        <v>8285315.8799999999</v>
      </c>
      <c r="E315" s="22">
        <v>39362.880000000005</v>
      </c>
      <c r="F315" s="22">
        <f t="shared" si="329"/>
        <v>8245953</v>
      </c>
      <c r="G315" s="11"/>
      <c r="H315" s="34">
        <v>1471</v>
      </c>
      <c r="I315" s="22">
        <v>8447758.6383999996</v>
      </c>
      <c r="J315" s="22">
        <v>40993.638400000003</v>
      </c>
      <c r="K315" s="22">
        <f t="shared" si="330"/>
        <v>8406765</v>
      </c>
      <c r="L315" s="26">
        <f t="shared" si="331"/>
        <v>1630.7583999999988</v>
      </c>
      <c r="M315" s="22">
        <v>0</v>
      </c>
      <c r="N315" s="22">
        <f t="shared" si="332"/>
        <v>162442.7583999997</v>
      </c>
      <c r="O315" s="22">
        <f t="shared" si="333"/>
        <v>160812</v>
      </c>
      <c r="P315" s="32">
        <f t="shared" si="334"/>
        <v>1.9229095592480878E-2</v>
      </c>
      <c r="Q315" s="32">
        <f t="shared" si="335"/>
        <v>1.9128880134034913E-2</v>
      </c>
      <c r="R315" s="11"/>
      <c r="S315" s="22">
        <v>8447758.6383999996</v>
      </c>
      <c r="T315" s="22">
        <v>40993.638400000003</v>
      </c>
      <c r="U315" s="22">
        <f t="shared" si="336"/>
        <v>8406765</v>
      </c>
      <c r="V315" s="26">
        <f t="shared" si="337"/>
        <v>1630.7583999999988</v>
      </c>
      <c r="W315" s="22">
        <v>0</v>
      </c>
      <c r="X315" s="22">
        <f t="shared" si="338"/>
        <v>162442.7583999997</v>
      </c>
      <c r="Y315" s="22">
        <f t="shared" si="339"/>
        <v>160812</v>
      </c>
      <c r="Z315" s="32">
        <f t="shared" si="340"/>
        <v>1.9229095592480878E-2</v>
      </c>
      <c r="AA315" s="32">
        <f t="shared" si="341"/>
        <v>1.9128880134034913E-2</v>
      </c>
      <c r="AB315" s="42"/>
      <c r="AC315" s="22">
        <v>8447758.6383999996</v>
      </c>
      <c r="AD315" s="22">
        <v>40993.638400000003</v>
      </c>
      <c r="AE315" s="22">
        <f t="shared" si="342"/>
        <v>8406765</v>
      </c>
      <c r="AF315" s="26">
        <f t="shared" si="343"/>
        <v>1630.7583999999988</v>
      </c>
      <c r="AG315" s="22">
        <v>0</v>
      </c>
      <c r="AH315" s="22">
        <f t="shared" si="344"/>
        <v>162442.7583999997</v>
      </c>
      <c r="AI315" s="22">
        <f t="shared" si="345"/>
        <v>160812</v>
      </c>
      <c r="AJ315" s="32">
        <f t="shared" si="346"/>
        <v>1.9229095592480878E-2</v>
      </c>
      <c r="AK315" s="32">
        <f t="shared" si="347"/>
        <v>1.9128880134034913E-2</v>
      </c>
      <c r="AL315" s="11"/>
      <c r="AM315" s="22">
        <v>8447758.6383999996</v>
      </c>
      <c r="AN315" s="22">
        <v>40993.638400000003</v>
      </c>
      <c r="AO315" s="22">
        <f t="shared" si="348"/>
        <v>8406765</v>
      </c>
      <c r="AP315" s="26">
        <f t="shared" si="349"/>
        <v>1630.7583999999988</v>
      </c>
      <c r="AQ315" s="22">
        <v>0</v>
      </c>
      <c r="AR315" s="22">
        <f t="shared" si="350"/>
        <v>162442.7583999997</v>
      </c>
      <c r="AS315" s="22">
        <f t="shared" si="351"/>
        <v>160812</v>
      </c>
      <c r="AT315" s="32">
        <f t="shared" si="352"/>
        <v>1.9229095592480878E-2</v>
      </c>
      <c r="AU315" s="32">
        <f t="shared" si="353"/>
        <v>1.9128880134034913E-2</v>
      </c>
      <c r="AV315" s="42"/>
      <c r="AW315" s="22">
        <v>8448856.5179794971</v>
      </c>
      <c r="AX315" s="22">
        <v>40993.638400000003</v>
      </c>
      <c r="AY315" s="22">
        <f t="shared" si="354"/>
        <v>8407862.8795794975</v>
      </c>
      <c r="AZ315" s="26">
        <f t="shared" si="355"/>
        <v>1630.7583999999988</v>
      </c>
      <c r="BA315" s="22">
        <v>1097.8795794982336</v>
      </c>
      <c r="BB315" s="22">
        <f t="shared" si="356"/>
        <v>163540.6379794972</v>
      </c>
      <c r="BC315" s="22">
        <f t="shared" si="357"/>
        <v>161909.8795794975</v>
      </c>
      <c r="BD315" s="32">
        <f t="shared" si="358"/>
        <v>1.9356541045699654E-2</v>
      </c>
      <c r="BE315" s="32">
        <f t="shared" si="359"/>
        <v>1.9256960050185203E-2</v>
      </c>
      <c r="BF315" s="11"/>
      <c r="BG315" s="22">
        <v>8448856.5179794971</v>
      </c>
      <c r="BH315" s="22">
        <v>40993.638400000003</v>
      </c>
      <c r="BI315" s="22">
        <f t="shared" si="360"/>
        <v>8407862.8795794975</v>
      </c>
      <c r="BJ315" s="26">
        <f t="shared" si="361"/>
        <v>1630.7583999999988</v>
      </c>
      <c r="BK315" s="22">
        <v>1097.8795794982336</v>
      </c>
      <c r="BL315" s="22">
        <f t="shared" si="362"/>
        <v>163540.6379794972</v>
      </c>
      <c r="BM315" s="22">
        <f t="shared" si="363"/>
        <v>161909.8795794975</v>
      </c>
      <c r="BN315" s="32">
        <f t="shared" si="364"/>
        <v>1.9356541045699654E-2</v>
      </c>
      <c r="BO315" s="32">
        <f t="shared" si="365"/>
        <v>1.9256960050185203E-2</v>
      </c>
      <c r="BP315" s="42"/>
      <c r="BQ315" s="22">
        <v>8448856.5179794971</v>
      </c>
      <c r="BR315" s="22">
        <v>40993.638400000003</v>
      </c>
      <c r="BS315" s="22">
        <f t="shared" si="366"/>
        <v>8407862.8795794975</v>
      </c>
      <c r="BT315" s="26">
        <f t="shared" si="367"/>
        <v>1630.7583999999988</v>
      </c>
      <c r="BU315" s="22">
        <v>1097.8795794982336</v>
      </c>
      <c r="BV315" s="22">
        <f t="shared" si="368"/>
        <v>163540.6379794972</v>
      </c>
      <c r="BW315" s="22">
        <f t="shared" si="369"/>
        <v>161909.8795794975</v>
      </c>
      <c r="BX315" s="32">
        <f t="shared" si="370"/>
        <v>1.9356541045699654E-2</v>
      </c>
      <c r="BY315" s="32">
        <f t="shared" si="371"/>
        <v>1.9256960050185203E-2</v>
      </c>
      <c r="BZ315" s="42"/>
      <c r="CA315" s="22">
        <v>8448856.5179794971</v>
      </c>
      <c r="CB315" s="22">
        <v>40993.638400000003</v>
      </c>
      <c r="CC315" s="22">
        <f t="shared" si="372"/>
        <v>8407862.8795794975</v>
      </c>
      <c r="CD315" s="26">
        <f t="shared" si="373"/>
        <v>1630.7583999999988</v>
      </c>
      <c r="CE315" s="22">
        <v>1097.8795794982336</v>
      </c>
      <c r="CF315" s="22">
        <f t="shared" si="374"/>
        <v>163540.6379794972</v>
      </c>
      <c r="CG315" s="22">
        <f t="shared" si="375"/>
        <v>161909.8795794975</v>
      </c>
      <c r="CH315" s="32">
        <f t="shared" si="376"/>
        <v>1.9356541045699654E-2</v>
      </c>
      <c r="CI315" s="32">
        <f t="shared" si="377"/>
        <v>1.9256960050185203E-2</v>
      </c>
      <c r="CJ315" s="42"/>
      <c r="CK315" s="22">
        <v>8448856.5179794971</v>
      </c>
      <c r="CL315" s="22">
        <v>40993.638400000003</v>
      </c>
      <c r="CM315" s="22">
        <f t="shared" si="378"/>
        <v>8407862.8795794975</v>
      </c>
      <c r="CN315" s="26">
        <f t="shared" si="379"/>
        <v>1630.7583999999988</v>
      </c>
      <c r="CO315" s="22">
        <v>1097.8795794982336</v>
      </c>
      <c r="CP315" s="22">
        <f t="shared" si="380"/>
        <v>163540.6379794972</v>
      </c>
      <c r="CQ315" s="22">
        <f t="shared" si="381"/>
        <v>161909.8795794975</v>
      </c>
      <c r="CR315" s="32">
        <f t="shared" si="382"/>
        <v>1.9356541045699654E-2</v>
      </c>
      <c r="CS315" s="32">
        <f t="shared" si="383"/>
        <v>1.9256960050185203E-2</v>
      </c>
      <c r="CT315" s="42"/>
      <c r="CU315" s="22">
        <v>8447758.6383999996</v>
      </c>
      <c r="CV315" s="22">
        <v>40993.638400000003</v>
      </c>
      <c r="CW315" s="22">
        <f t="shared" si="384"/>
        <v>8406765</v>
      </c>
      <c r="CX315" s="26">
        <f t="shared" si="385"/>
        <v>1630.7583999999988</v>
      </c>
      <c r="CY315" s="22">
        <v>0</v>
      </c>
      <c r="CZ315" s="22">
        <f t="shared" si="386"/>
        <v>162442.7583999997</v>
      </c>
      <c r="DA315" s="22">
        <f t="shared" si="387"/>
        <v>160812</v>
      </c>
      <c r="DB315" s="32">
        <f t="shared" si="388"/>
        <v>1.9229095592480878E-2</v>
      </c>
      <c r="DC315" s="32">
        <f t="shared" si="389"/>
        <v>1.9128880134034913E-2</v>
      </c>
      <c r="DD315" s="42"/>
      <c r="DE315" s="22">
        <v>8447758.6383999996</v>
      </c>
      <c r="DF315" s="22">
        <v>40993.638400000003</v>
      </c>
      <c r="DG315" s="22">
        <f t="shared" si="390"/>
        <v>8406765</v>
      </c>
      <c r="DH315" s="26">
        <f t="shared" si="391"/>
        <v>1630.7583999999988</v>
      </c>
      <c r="DI315" s="22">
        <v>0</v>
      </c>
      <c r="DJ315" s="22">
        <f t="shared" si="392"/>
        <v>162442.7583999997</v>
      </c>
      <c r="DK315" s="22">
        <f t="shared" si="393"/>
        <v>160812</v>
      </c>
      <c r="DL315" s="32">
        <f t="shared" si="394"/>
        <v>1.9229095592480878E-2</v>
      </c>
      <c r="DM315" s="32">
        <f t="shared" si="395"/>
        <v>1.9128880134034913E-2</v>
      </c>
      <c r="DN315" s="42"/>
      <c r="DO315" s="22">
        <v>8448856.5179794971</v>
      </c>
      <c r="DP315" s="22">
        <v>40993.638400000003</v>
      </c>
      <c r="DQ315" s="22">
        <f t="shared" si="396"/>
        <v>8407862.8795794975</v>
      </c>
      <c r="DR315" s="26">
        <f t="shared" si="397"/>
        <v>1630.7583999999988</v>
      </c>
      <c r="DS315" s="22">
        <v>1097.8795794982336</v>
      </c>
      <c r="DT315" s="22">
        <f t="shared" si="398"/>
        <v>163540.6379794972</v>
      </c>
      <c r="DU315" s="22">
        <f t="shared" si="399"/>
        <v>161909.8795794975</v>
      </c>
      <c r="DV315" s="32">
        <f t="shared" si="400"/>
        <v>1.9356541045699654E-2</v>
      </c>
      <c r="DW315" s="32">
        <f t="shared" si="401"/>
        <v>1.9256960050185203E-2</v>
      </c>
      <c r="DX315" s="42"/>
      <c r="DY315" s="22">
        <v>8448856.5179794971</v>
      </c>
      <c r="DZ315" s="22">
        <v>40993.638400000003</v>
      </c>
      <c r="EA315" s="22">
        <f t="shared" si="402"/>
        <v>8407862.8795794975</v>
      </c>
      <c r="EB315" s="26">
        <f t="shared" si="403"/>
        <v>1630.7583999999988</v>
      </c>
      <c r="EC315" s="22">
        <v>1097.8795794982336</v>
      </c>
      <c r="ED315" s="22">
        <f t="shared" si="404"/>
        <v>163540.6379794972</v>
      </c>
      <c r="EE315" s="22">
        <f t="shared" si="405"/>
        <v>161909.8795794975</v>
      </c>
      <c r="EF315" s="32">
        <f t="shared" si="406"/>
        <v>1.9356541045699654E-2</v>
      </c>
      <c r="EG315" s="32">
        <f t="shared" si="407"/>
        <v>1.9256960050185203E-2</v>
      </c>
      <c r="EH315" s="42"/>
      <c r="EI315" s="45">
        <v>0</v>
      </c>
    </row>
    <row r="316" spans="1:139" x14ac:dyDescent="0.3">
      <c r="A316" s="20">
        <v>8914408</v>
      </c>
      <c r="B316" s="20" t="s">
        <v>129</v>
      </c>
      <c r="C316" s="21">
        <v>1212</v>
      </c>
      <c r="D316" s="22">
        <v>6971400.9613231486</v>
      </c>
      <c r="E316" s="22">
        <v>29990.399999999998</v>
      </c>
      <c r="F316" s="22">
        <f t="shared" si="329"/>
        <v>6941410.5613231482</v>
      </c>
      <c r="G316" s="11"/>
      <c r="H316" s="34">
        <v>1212</v>
      </c>
      <c r="I316" s="22">
        <v>7364516.8889543926</v>
      </c>
      <c r="J316" s="22">
        <v>31272.959999999999</v>
      </c>
      <c r="K316" s="22">
        <f t="shared" si="330"/>
        <v>7333243.9289543927</v>
      </c>
      <c r="L316" s="26">
        <f t="shared" si="331"/>
        <v>1282.5600000000013</v>
      </c>
      <c r="M316" s="22">
        <v>0</v>
      </c>
      <c r="N316" s="22">
        <f t="shared" si="332"/>
        <v>393115.92763124406</v>
      </c>
      <c r="O316" s="22">
        <f t="shared" si="333"/>
        <v>391833.36763124447</v>
      </c>
      <c r="P316" s="32">
        <f t="shared" si="334"/>
        <v>5.3379730613539039E-2</v>
      </c>
      <c r="Q316" s="32">
        <f t="shared" si="335"/>
        <v>5.343247428114857E-2</v>
      </c>
      <c r="R316" s="11"/>
      <c r="S316" s="22">
        <v>7364516.8889543926</v>
      </c>
      <c r="T316" s="22">
        <v>31272.959999999999</v>
      </c>
      <c r="U316" s="22">
        <f t="shared" si="336"/>
        <v>7333243.9289543927</v>
      </c>
      <c r="V316" s="26">
        <f t="shared" si="337"/>
        <v>1282.5600000000013</v>
      </c>
      <c r="W316" s="22">
        <v>0</v>
      </c>
      <c r="X316" s="22">
        <f t="shared" si="338"/>
        <v>393115.92763124406</v>
      </c>
      <c r="Y316" s="22">
        <f t="shared" si="339"/>
        <v>391833.36763124447</v>
      </c>
      <c r="Z316" s="32">
        <f t="shared" si="340"/>
        <v>5.3379730613539039E-2</v>
      </c>
      <c r="AA316" s="32">
        <f t="shared" si="341"/>
        <v>5.343247428114857E-2</v>
      </c>
      <c r="AB316" s="42"/>
      <c r="AC316" s="22">
        <v>7364516.8889543926</v>
      </c>
      <c r="AD316" s="22">
        <v>31272.959999999999</v>
      </c>
      <c r="AE316" s="22">
        <f t="shared" si="342"/>
        <v>7333243.9289543927</v>
      </c>
      <c r="AF316" s="26">
        <f t="shared" si="343"/>
        <v>1282.5600000000013</v>
      </c>
      <c r="AG316" s="22">
        <v>0</v>
      </c>
      <c r="AH316" s="22">
        <f t="shared" si="344"/>
        <v>393115.92763124406</v>
      </c>
      <c r="AI316" s="22">
        <f t="shared" si="345"/>
        <v>391833.36763124447</v>
      </c>
      <c r="AJ316" s="32">
        <f t="shared" si="346"/>
        <v>5.3379730613539039E-2</v>
      </c>
      <c r="AK316" s="32">
        <f t="shared" si="347"/>
        <v>5.343247428114857E-2</v>
      </c>
      <c r="AL316" s="11"/>
      <c r="AM316" s="22">
        <v>7364516.8889543926</v>
      </c>
      <c r="AN316" s="22">
        <v>31272.959999999999</v>
      </c>
      <c r="AO316" s="22">
        <f t="shared" si="348"/>
        <v>7333243.9289543927</v>
      </c>
      <c r="AP316" s="26">
        <f t="shared" si="349"/>
        <v>1282.5600000000013</v>
      </c>
      <c r="AQ316" s="22">
        <v>0</v>
      </c>
      <c r="AR316" s="22">
        <f t="shared" si="350"/>
        <v>393115.92763124406</v>
      </c>
      <c r="AS316" s="22">
        <f t="shared" si="351"/>
        <v>391833.36763124447</v>
      </c>
      <c r="AT316" s="32">
        <f t="shared" si="352"/>
        <v>5.3379730613539039E-2</v>
      </c>
      <c r="AU316" s="32">
        <f t="shared" si="353"/>
        <v>5.343247428114857E-2</v>
      </c>
      <c r="AV316" s="42"/>
      <c r="AW316" s="22">
        <v>7364516.8889543926</v>
      </c>
      <c r="AX316" s="22">
        <v>31272.959999999999</v>
      </c>
      <c r="AY316" s="22">
        <f t="shared" si="354"/>
        <v>7333243.9289543927</v>
      </c>
      <c r="AZ316" s="26">
        <f t="shared" si="355"/>
        <v>1282.5600000000013</v>
      </c>
      <c r="BA316" s="22">
        <v>0</v>
      </c>
      <c r="BB316" s="22">
        <f t="shared" si="356"/>
        <v>393115.92763124406</v>
      </c>
      <c r="BC316" s="22">
        <f t="shared" si="357"/>
        <v>391833.36763124447</v>
      </c>
      <c r="BD316" s="32">
        <f t="shared" si="358"/>
        <v>5.3379730613539039E-2</v>
      </c>
      <c r="BE316" s="32">
        <f t="shared" si="359"/>
        <v>5.343247428114857E-2</v>
      </c>
      <c r="BF316" s="11"/>
      <c r="BG316" s="22">
        <v>7364516.8889543926</v>
      </c>
      <c r="BH316" s="22">
        <v>31272.959999999999</v>
      </c>
      <c r="BI316" s="22">
        <f t="shared" si="360"/>
        <v>7333243.9289543927</v>
      </c>
      <c r="BJ316" s="26">
        <f t="shared" si="361"/>
        <v>1282.5600000000013</v>
      </c>
      <c r="BK316" s="22">
        <v>0</v>
      </c>
      <c r="BL316" s="22">
        <f t="shared" si="362"/>
        <v>393115.92763124406</v>
      </c>
      <c r="BM316" s="22">
        <f t="shared" si="363"/>
        <v>391833.36763124447</v>
      </c>
      <c r="BN316" s="32">
        <f t="shared" si="364"/>
        <v>5.3379730613539039E-2</v>
      </c>
      <c r="BO316" s="32">
        <f t="shared" si="365"/>
        <v>5.343247428114857E-2</v>
      </c>
      <c r="BP316" s="42"/>
      <c r="BQ316" s="22">
        <v>7337145.4515770497</v>
      </c>
      <c r="BR316" s="22">
        <v>31272.959999999999</v>
      </c>
      <c r="BS316" s="22">
        <f t="shared" si="366"/>
        <v>7305872.4915770497</v>
      </c>
      <c r="BT316" s="26">
        <f t="shared" si="367"/>
        <v>1282.5600000000013</v>
      </c>
      <c r="BU316" s="22">
        <v>0</v>
      </c>
      <c r="BV316" s="22">
        <f t="shared" si="368"/>
        <v>365744.49025390111</v>
      </c>
      <c r="BW316" s="22">
        <f t="shared" si="369"/>
        <v>364461.93025390152</v>
      </c>
      <c r="BX316" s="32">
        <f t="shared" si="370"/>
        <v>4.9848335795944707E-2</v>
      </c>
      <c r="BY316" s="32">
        <f t="shared" si="371"/>
        <v>4.9886160848562601E-2</v>
      </c>
      <c r="BZ316" s="42"/>
      <c r="CA316" s="22">
        <v>7359706.5369453952</v>
      </c>
      <c r="CB316" s="22">
        <v>31272.959999999999</v>
      </c>
      <c r="CC316" s="22">
        <f t="shared" si="372"/>
        <v>7328433.5769453952</v>
      </c>
      <c r="CD316" s="26">
        <f t="shared" si="373"/>
        <v>1282.5600000000013</v>
      </c>
      <c r="CE316" s="22">
        <v>0</v>
      </c>
      <c r="CF316" s="22">
        <f t="shared" si="374"/>
        <v>388305.5756222466</v>
      </c>
      <c r="CG316" s="22">
        <f t="shared" si="375"/>
        <v>387023.01562224701</v>
      </c>
      <c r="CH316" s="32">
        <f t="shared" si="376"/>
        <v>5.2761013455220003E-2</v>
      </c>
      <c r="CI316" s="32">
        <f t="shared" si="377"/>
        <v>5.2811151463497907E-2</v>
      </c>
      <c r="CJ316" s="42"/>
      <c r="CK316" s="22">
        <v>7354896.1849363986</v>
      </c>
      <c r="CL316" s="22">
        <v>31272.959999999999</v>
      </c>
      <c r="CM316" s="22">
        <f t="shared" si="378"/>
        <v>7323623.2249363987</v>
      </c>
      <c r="CN316" s="26">
        <f t="shared" si="379"/>
        <v>1282.5600000000013</v>
      </c>
      <c r="CO316" s="22">
        <v>0</v>
      </c>
      <c r="CP316" s="22">
        <f t="shared" si="380"/>
        <v>383495.22361325007</v>
      </c>
      <c r="CQ316" s="22">
        <f t="shared" si="381"/>
        <v>382212.66361325048</v>
      </c>
      <c r="CR316" s="32">
        <f t="shared" si="382"/>
        <v>5.2141486972812567E-2</v>
      </c>
      <c r="CS316" s="32">
        <f t="shared" si="383"/>
        <v>5.2189012442890897E-2</v>
      </c>
      <c r="CT316" s="42"/>
      <c r="CU316" s="22">
        <v>7364516.8889543926</v>
      </c>
      <c r="CV316" s="22">
        <v>31272.959999999999</v>
      </c>
      <c r="CW316" s="22">
        <f t="shared" si="384"/>
        <v>7333243.9289543927</v>
      </c>
      <c r="CX316" s="26">
        <f t="shared" si="385"/>
        <v>1282.5600000000013</v>
      </c>
      <c r="CY316" s="22">
        <v>0</v>
      </c>
      <c r="CZ316" s="22">
        <f t="shared" si="386"/>
        <v>393115.92763124406</v>
      </c>
      <c r="DA316" s="22">
        <f t="shared" si="387"/>
        <v>391833.36763124447</v>
      </c>
      <c r="DB316" s="32">
        <f t="shared" si="388"/>
        <v>5.3379730613539039E-2</v>
      </c>
      <c r="DC316" s="32">
        <f t="shared" si="389"/>
        <v>5.343247428114857E-2</v>
      </c>
      <c r="DD316" s="42"/>
      <c r="DE316" s="22">
        <v>7364516.8889543926</v>
      </c>
      <c r="DF316" s="22">
        <v>31272.959999999999</v>
      </c>
      <c r="DG316" s="22">
        <f t="shared" si="390"/>
        <v>7333243.9289543927</v>
      </c>
      <c r="DH316" s="26">
        <f t="shared" si="391"/>
        <v>1282.5600000000013</v>
      </c>
      <c r="DI316" s="22">
        <v>0</v>
      </c>
      <c r="DJ316" s="22">
        <f t="shared" si="392"/>
        <v>393115.92763124406</v>
      </c>
      <c r="DK316" s="22">
        <f t="shared" si="393"/>
        <v>391833.36763124447</v>
      </c>
      <c r="DL316" s="32">
        <f t="shared" si="394"/>
        <v>5.3379730613539039E-2</v>
      </c>
      <c r="DM316" s="32">
        <f t="shared" si="395"/>
        <v>5.343247428114857E-2</v>
      </c>
      <c r="DN316" s="42"/>
      <c r="DO316" s="22">
        <v>7364516.8889543926</v>
      </c>
      <c r="DP316" s="22">
        <v>31272.959999999999</v>
      </c>
      <c r="DQ316" s="22">
        <f t="shared" si="396"/>
        <v>7333243.9289543927</v>
      </c>
      <c r="DR316" s="26">
        <f t="shared" si="397"/>
        <v>1282.5600000000013</v>
      </c>
      <c r="DS316" s="22">
        <v>0</v>
      </c>
      <c r="DT316" s="22">
        <f t="shared" si="398"/>
        <v>393115.92763124406</v>
      </c>
      <c r="DU316" s="22">
        <f t="shared" si="399"/>
        <v>391833.36763124447</v>
      </c>
      <c r="DV316" s="32">
        <f t="shared" si="400"/>
        <v>5.3379730613539039E-2</v>
      </c>
      <c r="DW316" s="32">
        <f t="shared" si="401"/>
        <v>5.343247428114857E-2</v>
      </c>
      <c r="DX316" s="42"/>
      <c r="DY316" s="22">
        <v>7364516.8889543926</v>
      </c>
      <c r="DZ316" s="22">
        <v>31272.959999999999</v>
      </c>
      <c r="EA316" s="22">
        <f t="shared" si="402"/>
        <v>7333243.9289543927</v>
      </c>
      <c r="EB316" s="26">
        <f t="shared" si="403"/>
        <v>1282.5600000000013</v>
      </c>
      <c r="EC316" s="22">
        <v>0</v>
      </c>
      <c r="ED316" s="22">
        <f t="shared" si="404"/>
        <v>393115.92763124406</v>
      </c>
      <c r="EE316" s="22">
        <f t="shared" si="405"/>
        <v>391833.36763124447</v>
      </c>
      <c r="EF316" s="32">
        <f t="shared" si="406"/>
        <v>5.3379730613539039E-2</v>
      </c>
      <c r="EG316" s="32">
        <f t="shared" si="407"/>
        <v>5.343247428114857E-2</v>
      </c>
      <c r="EH316" s="42"/>
      <c r="EI316" s="45">
        <v>0</v>
      </c>
    </row>
    <row r="317" spans="1:139" x14ac:dyDescent="0.3">
      <c r="A317" s="20">
        <v>8914413</v>
      </c>
      <c r="B317" s="20" t="s">
        <v>103</v>
      </c>
      <c r="C317" s="21">
        <v>928</v>
      </c>
      <c r="D317" s="22">
        <v>5178522.5639801836</v>
      </c>
      <c r="E317" s="22">
        <v>40237.120000000003</v>
      </c>
      <c r="F317" s="22">
        <f t="shared" si="329"/>
        <v>5138285.4439801835</v>
      </c>
      <c r="G317" s="11"/>
      <c r="H317" s="34">
        <v>928</v>
      </c>
      <c r="I317" s="22">
        <v>5465578.9531096313</v>
      </c>
      <c r="J317" s="22">
        <v>41957.887999999999</v>
      </c>
      <c r="K317" s="22">
        <f t="shared" si="330"/>
        <v>5423621.065109631</v>
      </c>
      <c r="L317" s="26">
        <f t="shared" si="331"/>
        <v>1720.7679999999964</v>
      </c>
      <c r="M317" s="22">
        <v>0</v>
      </c>
      <c r="N317" s="22">
        <f t="shared" si="332"/>
        <v>287056.38912944775</v>
      </c>
      <c r="O317" s="22">
        <f t="shared" si="333"/>
        <v>285335.62112944759</v>
      </c>
      <c r="P317" s="32">
        <f t="shared" si="334"/>
        <v>5.252076524594481E-2</v>
      </c>
      <c r="Q317" s="32">
        <f t="shared" si="335"/>
        <v>5.2609800298369466E-2</v>
      </c>
      <c r="R317" s="11"/>
      <c r="S317" s="22">
        <v>5465578.9531096313</v>
      </c>
      <c r="T317" s="22">
        <v>41957.887999999999</v>
      </c>
      <c r="U317" s="22">
        <f t="shared" si="336"/>
        <v>5423621.065109631</v>
      </c>
      <c r="V317" s="26">
        <f t="shared" si="337"/>
        <v>1720.7679999999964</v>
      </c>
      <c r="W317" s="22">
        <v>0</v>
      </c>
      <c r="X317" s="22">
        <f t="shared" si="338"/>
        <v>287056.38912944775</v>
      </c>
      <c r="Y317" s="22">
        <f t="shared" si="339"/>
        <v>285335.62112944759</v>
      </c>
      <c r="Z317" s="32">
        <f t="shared" si="340"/>
        <v>5.252076524594481E-2</v>
      </c>
      <c r="AA317" s="32">
        <f t="shared" si="341"/>
        <v>5.2609800298369466E-2</v>
      </c>
      <c r="AB317" s="42"/>
      <c r="AC317" s="22">
        <v>5465578.9531096313</v>
      </c>
      <c r="AD317" s="22">
        <v>41957.887999999999</v>
      </c>
      <c r="AE317" s="22">
        <f t="shared" si="342"/>
        <v>5423621.065109631</v>
      </c>
      <c r="AF317" s="26">
        <f t="shared" si="343"/>
        <v>1720.7679999999964</v>
      </c>
      <c r="AG317" s="22">
        <v>0</v>
      </c>
      <c r="AH317" s="22">
        <f t="shared" si="344"/>
        <v>287056.38912944775</v>
      </c>
      <c r="AI317" s="22">
        <f t="shared" si="345"/>
        <v>285335.62112944759</v>
      </c>
      <c r="AJ317" s="32">
        <f t="shared" si="346"/>
        <v>5.252076524594481E-2</v>
      </c>
      <c r="AK317" s="32">
        <f t="shared" si="347"/>
        <v>5.2609800298369466E-2</v>
      </c>
      <c r="AL317" s="11"/>
      <c r="AM317" s="22">
        <v>5465578.9531096313</v>
      </c>
      <c r="AN317" s="22">
        <v>41957.887999999999</v>
      </c>
      <c r="AO317" s="22">
        <f t="shared" si="348"/>
        <v>5423621.065109631</v>
      </c>
      <c r="AP317" s="26">
        <f t="shared" si="349"/>
        <v>1720.7679999999964</v>
      </c>
      <c r="AQ317" s="22">
        <v>0</v>
      </c>
      <c r="AR317" s="22">
        <f t="shared" si="350"/>
        <v>287056.38912944775</v>
      </c>
      <c r="AS317" s="22">
        <f t="shared" si="351"/>
        <v>285335.62112944759</v>
      </c>
      <c r="AT317" s="32">
        <f t="shared" si="352"/>
        <v>5.252076524594481E-2</v>
      </c>
      <c r="AU317" s="32">
        <f t="shared" si="353"/>
        <v>5.2609800298369466E-2</v>
      </c>
      <c r="AV317" s="42"/>
      <c r="AW317" s="22">
        <v>5465578.9531096313</v>
      </c>
      <c r="AX317" s="22">
        <v>41957.887999999999</v>
      </c>
      <c r="AY317" s="22">
        <f t="shared" si="354"/>
        <v>5423621.065109631</v>
      </c>
      <c r="AZ317" s="26">
        <f t="shared" si="355"/>
        <v>1720.7679999999964</v>
      </c>
      <c r="BA317" s="22">
        <v>0</v>
      </c>
      <c r="BB317" s="22">
        <f t="shared" si="356"/>
        <v>287056.38912944775</v>
      </c>
      <c r="BC317" s="22">
        <f t="shared" si="357"/>
        <v>285335.62112944759</v>
      </c>
      <c r="BD317" s="32">
        <f t="shared" si="358"/>
        <v>5.252076524594481E-2</v>
      </c>
      <c r="BE317" s="32">
        <f t="shared" si="359"/>
        <v>5.2609800298369466E-2</v>
      </c>
      <c r="BF317" s="11"/>
      <c r="BG317" s="22">
        <v>5465578.9531096313</v>
      </c>
      <c r="BH317" s="22">
        <v>41957.887999999999</v>
      </c>
      <c r="BI317" s="22">
        <f t="shared" si="360"/>
        <v>5423621.065109631</v>
      </c>
      <c r="BJ317" s="26">
        <f t="shared" si="361"/>
        <v>1720.7679999999964</v>
      </c>
      <c r="BK317" s="22">
        <v>0</v>
      </c>
      <c r="BL317" s="22">
        <f t="shared" si="362"/>
        <v>287056.38912944775</v>
      </c>
      <c r="BM317" s="22">
        <f t="shared" si="363"/>
        <v>285335.62112944759</v>
      </c>
      <c r="BN317" s="32">
        <f t="shared" si="364"/>
        <v>5.252076524594481E-2</v>
      </c>
      <c r="BO317" s="32">
        <f t="shared" si="365"/>
        <v>5.2609800298369466E-2</v>
      </c>
      <c r="BP317" s="42"/>
      <c r="BQ317" s="22">
        <v>5450157.1415242078</v>
      </c>
      <c r="BR317" s="22">
        <v>41957.887999999999</v>
      </c>
      <c r="BS317" s="22">
        <f t="shared" si="366"/>
        <v>5408199.2535242075</v>
      </c>
      <c r="BT317" s="26">
        <f t="shared" si="367"/>
        <v>1720.7679999999964</v>
      </c>
      <c r="BU317" s="22">
        <v>0</v>
      </c>
      <c r="BV317" s="22">
        <f t="shared" si="368"/>
        <v>271634.57754402421</v>
      </c>
      <c r="BW317" s="22">
        <f t="shared" si="369"/>
        <v>269913.80954402406</v>
      </c>
      <c r="BX317" s="32">
        <f t="shared" si="370"/>
        <v>4.9839769843417404E-2</v>
      </c>
      <c r="BY317" s="32">
        <f t="shared" si="371"/>
        <v>4.9908259087927835E-2</v>
      </c>
      <c r="BZ317" s="42"/>
      <c r="CA317" s="22">
        <v>5462539.6777163036</v>
      </c>
      <c r="CB317" s="22">
        <v>41957.887999999999</v>
      </c>
      <c r="CC317" s="22">
        <f t="shared" si="372"/>
        <v>5420581.7897163033</v>
      </c>
      <c r="CD317" s="26">
        <f t="shared" si="373"/>
        <v>1720.7679999999964</v>
      </c>
      <c r="CE317" s="22">
        <v>0</v>
      </c>
      <c r="CF317" s="22">
        <f t="shared" si="374"/>
        <v>284017.11373612005</v>
      </c>
      <c r="CG317" s="22">
        <f t="shared" si="375"/>
        <v>282296.3457361199</v>
      </c>
      <c r="CH317" s="32">
        <f t="shared" si="376"/>
        <v>5.199360196773118E-2</v>
      </c>
      <c r="CI317" s="32">
        <f t="shared" si="377"/>
        <v>5.20786064462085E-2</v>
      </c>
      <c r="CJ317" s="42"/>
      <c r="CK317" s="22">
        <v>5459500.4023229768</v>
      </c>
      <c r="CL317" s="22">
        <v>41957.887999999999</v>
      </c>
      <c r="CM317" s="22">
        <f t="shared" si="378"/>
        <v>5417542.5143229766</v>
      </c>
      <c r="CN317" s="26">
        <f t="shared" si="379"/>
        <v>1720.7679999999964</v>
      </c>
      <c r="CO317" s="22">
        <v>0</v>
      </c>
      <c r="CP317" s="22">
        <f t="shared" si="380"/>
        <v>280977.83834279329</v>
      </c>
      <c r="CQ317" s="22">
        <f t="shared" si="381"/>
        <v>279257.07034279313</v>
      </c>
      <c r="CR317" s="32">
        <f t="shared" si="382"/>
        <v>5.1465851751423868E-2</v>
      </c>
      <c r="CS317" s="32">
        <f t="shared" si="383"/>
        <v>5.1546816587869734E-2</v>
      </c>
      <c r="CT317" s="42"/>
      <c r="CU317" s="22">
        <v>5465578.9531096313</v>
      </c>
      <c r="CV317" s="22">
        <v>41957.887999999999</v>
      </c>
      <c r="CW317" s="22">
        <f t="shared" si="384"/>
        <v>5423621.065109631</v>
      </c>
      <c r="CX317" s="26">
        <f t="shared" si="385"/>
        <v>1720.7679999999964</v>
      </c>
      <c r="CY317" s="22">
        <v>0</v>
      </c>
      <c r="CZ317" s="22">
        <f t="shared" si="386"/>
        <v>287056.38912944775</v>
      </c>
      <c r="DA317" s="22">
        <f t="shared" si="387"/>
        <v>285335.62112944759</v>
      </c>
      <c r="DB317" s="32">
        <f t="shared" si="388"/>
        <v>5.252076524594481E-2</v>
      </c>
      <c r="DC317" s="32">
        <f t="shared" si="389"/>
        <v>5.2609800298369466E-2</v>
      </c>
      <c r="DD317" s="42"/>
      <c r="DE317" s="22">
        <v>5465578.9531096313</v>
      </c>
      <c r="DF317" s="22">
        <v>41957.887999999999</v>
      </c>
      <c r="DG317" s="22">
        <f t="shared" si="390"/>
        <v>5423621.065109631</v>
      </c>
      <c r="DH317" s="26">
        <f t="shared" si="391"/>
        <v>1720.7679999999964</v>
      </c>
      <c r="DI317" s="22">
        <v>0</v>
      </c>
      <c r="DJ317" s="22">
        <f t="shared" si="392"/>
        <v>287056.38912944775</v>
      </c>
      <c r="DK317" s="22">
        <f t="shared" si="393"/>
        <v>285335.62112944759</v>
      </c>
      <c r="DL317" s="32">
        <f t="shared" si="394"/>
        <v>5.252076524594481E-2</v>
      </c>
      <c r="DM317" s="32">
        <f t="shared" si="395"/>
        <v>5.2609800298369466E-2</v>
      </c>
      <c r="DN317" s="42"/>
      <c r="DO317" s="22">
        <v>5465578.9531096313</v>
      </c>
      <c r="DP317" s="22">
        <v>41957.887999999999</v>
      </c>
      <c r="DQ317" s="22">
        <f t="shared" si="396"/>
        <v>5423621.065109631</v>
      </c>
      <c r="DR317" s="26">
        <f t="shared" si="397"/>
        <v>1720.7679999999964</v>
      </c>
      <c r="DS317" s="22">
        <v>0</v>
      </c>
      <c r="DT317" s="22">
        <f t="shared" si="398"/>
        <v>287056.38912944775</v>
      </c>
      <c r="DU317" s="22">
        <f t="shared" si="399"/>
        <v>285335.62112944759</v>
      </c>
      <c r="DV317" s="32">
        <f t="shared" si="400"/>
        <v>5.252076524594481E-2</v>
      </c>
      <c r="DW317" s="32">
        <f t="shared" si="401"/>
        <v>5.2609800298369466E-2</v>
      </c>
      <c r="DX317" s="42"/>
      <c r="DY317" s="22">
        <v>5465578.9531096313</v>
      </c>
      <c r="DZ317" s="22">
        <v>41957.887999999999</v>
      </c>
      <c r="EA317" s="22">
        <f t="shared" si="402"/>
        <v>5423621.065109631</v>
      </c>
      <c r="EB317" s="26">
        <f t="shared" si="403"/>
        <v>1720.7679999999964</v>
      </c>
      <c r="EC317" s="22">
        <v>0</v>
      </c>
      <c r="ED317" s="22">
        <f t="shared" si="404"/>
        <v>287056.38912944775</v>
      </c>
      <c r="EE317" s="22">
        <f t="shared" si="405"/>
        <v>285335.62112944759</v>
      </c>
      <c r="EF317" s="32">
        <f t="shared" si="406"/>
        <v>5.252076524594481E-2</v>
      </c>
      <c r="EG317" s="32">
        <f t="shared" si="407"/>
        <v>5.2609800298369466E-2</v>
      </c>
      <c r="EH317" s="42"/>
      <c r="EI317" s="45">
        <v>0</v>
      </c>
    </row>
    <row r="318" spans="1:139" x14ac:dyDescent="0.3">
      <c r="A318" s="20">
        <v>8914452</v>
      </c>
      <c r="B318" s="20" t="s">
        <v>90</v>
      </c>
      <c r="C318" s="21">
        <v>1252</v>
      </c>
      <c r="D318" s="22">
        <v>6971282.7199999997</v>
      </c>
      <c r="E318" s="22">
        <v>53982.720000000001</v>
      </c>
      <c r="F318" s="22">
        <f t="shared" si="329"/>
        <v>6917300</v>
      </c>
      <c r="G318" s="11"/>
      <c r="H318" s="34">
        <v>1252</v>
      </c>
      <c r="I318" s="22">
        <v>7319930.916397552</v>
      </c>
      <c r="J318" s="22">
        <v>56291.328000000001</v>
      </c>
      <c r="K318" s="22">
        <f t="shared" si="330"/>
        <v>7263639.5883975523</v>
      </c>
      <c r="L318" s="26">
        <f t="shared" si="331"/>
        <v>2308.6080000000002</v>
      </c>
      <c r="M318" s="22">
        <v>0</v>
      </c>
      <c r="N318" s="22">
        <f t="shared" si="332"/>
        <v>348648.19639755227</v>
      </c>
      <c r="O318" s="22">
        <f t="shared" si="333"/>
        <v>346339.58839755226</v>
      </c>
      <c r="P318" s="32">
        <f t="shared" si="334"/>
        <v>4.7629984542140569E-2</v>
      </c>
      <c r="Q318" s="32">
        <f t="shared" si="335"/>
        <v>4.7681273854882855E-2</v>
      </c>
      <c r="R318" s="11"/>
      <c r="S318" s="22">
        <v>7319930.916397552</v>
      </c>
      <c r="T318" s="22">
        <v>56291.328000000001</v>
      </c>
      <c r="U318" s="22">
        <f t="shared" si="336"/>
        <v>7263639.5883975523</v>
      </c>
      <c r="V318" s="26">
        <f t="shared" si="337"/>
        <v>2308.6080000000002</v>
      </c>
      <c r="W318" s="22">
        <v>0</v>
      </c>
      <c r="X318" s="22">
        <f t="shared" si="338"/>
        <v>348648.19639755227</v>
      </c>
      <c r="Y318" s="22">
        <f t="shared" si="339"/>
        <v>346339.58839755226</v>
      </c>
      <c r="Z318" s="32">
        <f t="shared" si="340"/>
        <v>4.7629984542140569E-2</v>
      </c>
      <c r="AA318" s="32">
        <f t="shared" si="341"/>
        <v>4.7681273854882855E-2</v>
      </c>
      <c r="AB318" s="42"/>
      <c r="AC318" s="22">
        <v>7319930.916397552</v>
      </c>
      <c r="AD318" s="22">
        <v>56291.328000000001</v>
      </c>
      <c r="AE318" s="22">
        <f t="shared" si="342"/>
        <v>7263639.5883975523</v>
      </c>
      <c r="AF318" s="26">
        <f t="shared" si="343"/>
        <v>2308.6080000000002</v>
      </c>
      <c r="AG318" s="22">
        <v>0</v>
      </c>
      <c r="AH318" s="22">
        <f t="shared" si="344"/>
        <v>348648.19639755227</v>
      </c>
      <c r="AI318" s="22">
        <f t="shared" si="345"/>
        <v>346339.58839755226</v>
      </c>
      <c r="AJ318" s="32">
        <f t="shared" si="346"/>
        <v>4.7629984542140569E-2</v>
      </c>
      <c r="AK318" s="32">
        <f t="shared" si="347"/>
        <v>4.7681273854882855E-2</v>
      </c>
      <c r="AL318" s="11"/>
      <c r="AM318" s="22">
        <v>7319930.916397552</v>
      </c>
      <c r="AN318" s="22">
        <v>56291.328000000001</v>
      </c>
      <c r="AO318" s="22">
        <f t="shared" si="348"/>
        <v>7263639.5883975523</v>
      </c>
      <c r="AP318" s="26">
        <f t="shared" si="349"/>
        <v>2308.6080000000002</v>
      </c>
      <c r="AQ318" s="22">
        <v>0</v>
      </c>
      <c r="AR318" s="22">
        <f t="shared" si="350"/>
        <v>348648.19639755227</v>
      </c>
      <c r="AS318" s="22">
        <f t="shared" si="351"/>
        <v>346339.58839755226</v>
      </c>
      <c r="AT318" s="32">
        <f t="shared" si="352"/>
        <v>4.7629984542140569E-2</v>
      </c>
      <c r="AU318" s="32">
        <f t="shared" si="353"/>
        <v>4.7681273854882855E-2</v>
      </c>
      <c r="AV318" s="42"/>
      <c r="AW318" s="22">
        <v>7319930.916397552</v>
      </c>
      <c r="AX318" s="22">
        <v>56291.328000000001</v>
      </c>
      <c r="AY318" s="22">
        <f t="shared" si="354"/>
        <v>7263639.5883975523</v>
      </c>
      <c r="AZ318" s="26">
        <f t="shared" si="355"/>
        <v>2308.6080000000002</v>
      </c>
      <c r="BA318" s="22">
        <v>0</v>
      </c>
      <c r="BB318" s="22">
        <f t="shared" si="356"/>
        <v>348648.19639755227</v>
      </c>
      <c r="BC318" s="22">
        <f t="shared" si="357"/>
        <v>346339.58839755226</v>
      </c>
      <c r="BD318" s="32">
        <f t="shared" si="358"/>
        <v>4.7629984542140569E-2</v>
      </c>
      <c r="BE318" s="32">
        <f t="shared" si="359"/>
        <v>4.7681273854882855E-2</v>
      </c>
      <c r="BF318" s="11"/>
      <c r="BG318" s="22">
        <v>7319930.916397552</v>
      </c>
      <c r="BH318" s="22">
        <v>56291.328000000001</v>
      </c>
      <c r="BI318" s="22">
        <f t="shared" si="360"/>
        <v>7263639.5883975523</v>
      </c>
      <c r="BJ318" s="26">
        <f t="shared" si="361"/>
        <v>2308.6080000000002</v>
      </c>
      <c r="BK318" s="22">
        <v>0</v>
      </c>
      <c r="BL318" s="22">
        <f t="shared" si="362"/>
        <v>348648.19639755227</v>
      </c>
      <c r="BM318" s="22">
        <f t="shared" si="363"/>
        <v>346339.58839755226</v>
      </c>
      <c r="BN318" s="32">
        <f t="shared" si="364"/>
        <v>4.7629984542140569E-2</v>
      </c>
      <c r="BO318" s="32">
        <f t="shared" si="365"/>
        <v>4.7681273854882855E-2</v>
      </c>
      <c r="BP318" s="42"/>
      <c r="BQ318" s="22">
        <v>7299371.9207329489</v>
      </c>
      <c r="BR318" s="22">
        <v>56291.328000000001</v>
      </c>
      <c r="BS318" s="22">
        <f t="shared" si="366"/>
        <v>7243080.5927329492</v>
      </c>
      <c r="BT318" s="26">
        <f t="shared" si="367"/>
        <v>2308.6080000000002</v>
      </c>
      <c r="BU318" s="22">
        <v>0</v>
      </c>
      <c r="BV318" s="22">
        <f t="shared" si="368"/>
        <v>328089.20073294919</v>
      </c>
      <c r="BW318" s="22">
        <f t="shared" si="369"/>
        <v>325780.59273294918</v>
      </c>
      <c r="BX318" s="32">
        <f t="shared" si="370"/>
        <v>4.4947593340332888E-2</v>
      </c>
      <c r="BY318" s="32">
        <f t="shared" si="371"/>
        <v>4.4978181391465935E-2</v>
      </c>
      <c r="BZ318" s="42"/>
      <c r="CA318" s="22">
        <v>7315675.2741811229</v>
      </c>
      <c r="CB318" s="22">
        <v>56291.328000000001</v>
      </c>
      <c r="CC318" s="22">
        <f t="shared" si="372"/>
        <v>7259383.9461811231</v>
      </c>
      <c r="CD318" s="26">
        <f t="shared" si="373"/>
        <v>2308.6080000000002</v>
      </c>
      <c r="CE318" s="22">
        <v>0</v>
      </c>
      <c r="CF318" s="22">
        <f t="shared" si="374"/>
        <v>344392.55418112315</v>
      </c>
      <c r="CG318" s="22">
        <f t="shared" si="375"/>
        <v>342083.94618112314</v>
      </c>
      <c r="CH318" s="32">
        <f t="shared" si="376"/>
        <v>4.7075976075178189E-2</v>
      </c>
      <c r="CI318" s="32">
        <f t="shared" si="377"/>
        <v>4.7122999515830828E-2</v>
      </c>
      <c r="CJ318" s="42"/>
      <c r="CK318" s="22">
        <v>7311419.6319646938</v>
      </c>
      <c r="CL318" s="22">
        <v>56291.328000000001</v>
      </c>
      <c r="CM318" s="22">
        <f t="shared" si="378"/>
        <v>7255128.303964694</v>
      </c>
      <c r="CN318" s="26">
        <f t="shared" si="379"/>
        <v>2308.6080000000002</v>
      </c>
      <c r="CO318" s="22">
        <v>0</v>
      </c>
      <c r="CP318" s="22">
        <f t="shared" si="380"/>
        <v>340136.91196469404</v>
      </c>
      <c r="CQ318" s="22">
        <f t="shared" si="381"/>
        <v>337828.30396469403</v>
      </c>
      <c r="CR318" s="32">
        <f t="shared" si="382"/>
        <v>4.6521322682349431E-2</v>
      </c>
      <c r="CS318" s="32">
        <f t="shared" si="383"/>
        <v>4.6564070242573342E-2</v>
      </c>
      <c r="CT318" s="42"/>
      <c r="CU318" s="22">
        <v>7319930.916397552</v>
      </c>
      <c r="CV318" s="22">
        <v>56291.328000000001</v>
      </c>
      <c r="CW318" s="22">
        <f t="shared" si="384"/>
        <v>7263639.5883975523</v>
      </c>
      <c r="CX318" s="26">
        <f t="shared" si="385"/>
        <v>2308.6080000000002</v>
      </c>
      <c r="CY318" s="22">
        <v>0</v>
      </c>
      <c r="CZ318" s="22">
        <f t="shared" si="386"/>
        <v>348648.19639755227</v>
      </c>
      <c r="DA318" s="22">
        <f t="shared" si="387"/>
        <v>346339.58839755226</v>
      </c>
      <c r="DB318" s="32">
        <f t="shared" si="388"/>
        <v>4.7629984542140569E-2</v>
      </c>
      <c r="DC318" s="32">
        <f t="shared" si="389"/>
        <v>4.7681273854882855E-2</v>
      </c>
      <c r="DD318" s="42"/>
      <c r="DE318" s="22">
        <v>7319930.916397552</v>
      </c>
      <c r="DF318" s="22">
        <v>56291.328000000001</v>
      </c>
      <c r="DG318" s="22">
        <f t="shared" si="390"/>
        <v>7263639.5883975523</v>
      </c>
      <c r="DH318" s="26">
        <f t="shared" si="391"/>
        <v>2308.6080000000002</v>
      </c>
      <c r="DI318" s="22">
        <v>0</v>
      </c>
      <c r="DJ318" s="22">
        <f t="shared" si="392"/>
        <v>348648.19639755227</v>
      </c>
      <c r="DK318" s="22">
        <f t="shared" si="393"/>
        <v>346339.58839755226</v>
      </c>
      <c r="DL318" s="32">
        <f t="shared" si="394"/>
        <v>4.7629984542140569E-2</v>
      </c>
      <c r="DM318" s="32">
        <f t="shared" si="395"/>
        <v>4.7681273854882855E-2</v>
      </c>
      <c r="DN318" s="42"/>
      <c r="DO318" s="22">
        <v>7319930.916397552</v>
      </c>
      <c r="DP318" s="22">
        <v>56291.328000000001</v>
      </c>
      <c r="DQ318" s="22">
        <f t="shared" si="396"/>
        <v>7263639.5883975523</v>
      </c>
      <c r="DR318" s="26">
        <f t="shared" si="397"/>
        <v>2308.6080000000002</v>
      </c>
      <c r="DS318" s="22">
        <v>0</v>
      </c>
      <c r="DT318" s="22">
        <f t="shared" si="398"/>
        <v>348648.19639755227</v>
      </c>
      <c r="DU318" s="22">
        <f t="shared" si="399"/>
        <v>346339.58839755226</v>
      </c>
      <c r="DV318" s="32">
        <f t="shared" si="400"/>
        <v>4.7629984542140569E-2</v>
      </c>
      <c r="DW318" s="32">
        <f t="shared" si="401"/>
        <v>4.7681273854882855E-2</v>
      </c>
      <c r="DX318" s="42"/>
      <c r="DY318" s="22">
        <v>7319930.916397552</v>
      </c>
      <c r="DZ318" s="22">
        <v>56291.328000000001</v>
      </c>
      <c r="EA318" s="22">
        <f t="shared" si="402"/>
        <v>7263639.5883975523</v>
      </c>
      <c r="EB318" s="26">
        <f t="shared" si="403"/>
        <v>2308.6080000000002</v>
      </c>
      <c r="EC318" s="22">
        <v>0</v>
      </c>
      <c r="ED318" s="22">
        <f t="shared" si="404"/>
        <v>348648.19639755227</v>
      </c>
      <c r="EE318" s="22">
        <f t="shared" si="405"/>
        <v>346339.58839755226</v>
      </c>
      <c r="EF318" s="32">
        <f t="shared" si="406"/>
        <v>4.7629984542140569E-2</v>
      </c>
      <c r="EG318" s="32">
        <f t="shared" si="407"/>
        <v>4.7681273854882855E-2</v>
      </c>
      <c r="EH318" s="42"/>
      <c r="EI318" s="45">
        <v>0</v>
      </c>
    </row>
    <row r="319" spans="1:139" x14ac:dyDescent="0.3">
      <c r="A319" s="20">
        <v>8914454</v>
      </c>
      <c r="B319" s="20" t="s">
        <v>91</v>
      </c>
      <c r="C319" s="21">
        <v>777</v>
      </c>
      <c r="D319" s="22">
        <v>4357803.1951622032</v>
      </c>
      <c r="E319" s="22">
        <v>20593.407999999999</v>
      </c>
      <c r="F319" s="22">
        <f t="shared" si="329"/>
        <v>4337209.7871622033</v>
      </c>
      <c r="G319" s="11"/>
      <c r="H319" s="34">
        <v>777</v>
      </c>
      <c r="I319" s="22">
        <v>4601604.955824621</v>
      </c>
      <c r="J319" s="22">
        <v>21474.099200000001</v>
      </c>
      <c r="K319" s="22">
        <f t="shared" si="330"/>
        <v>4580130.856624621</v>
      </c>
      <c r="L319" s="26">
        <f t="shared" si="331"/>
        <v>880.69120000000112</v>
      </c>
      <c r="M319" s="22">
        <v>0</v>
      </c>
      <c r="N319" s="22">
        <f t="shared" si="332"/>
        <v>243801.76066241786</v>
      </c>
      <c r="O319" s="22">
        <f t="shared" si="333"/>
        <v>242921.06946241762</v>
      </c>
      <c r="P319" s="32">
        <f t="shared" si="334"/>
        <v>5.2981897186506283E-2</v>
      </c>
      <c r="Q319" s="32">
        <f t="shared" si="335"/>
        <v>5.3038019451138792E-2</v>
      </c>
      <c r="R319" s="11"/>
      <c r="S319" s="22">
        <v>4601604.955824621</v>
      </c>
      <c r="T319" s="22">
        <v>21474.099200000001</v>
      </c>
      <c r="U319" s="22">
        <f t="shared" si="336"/>
        <v>4580130.856624621</v>
      </c>
      <c r="V319" s="26">
        <f t="shared" si="337"/>
        <v>880.69120000000112</v>
      </c>
      <c r="W319" s="22">
        <v>0</v>
      </c>
      <c r="X319" s="22">
        <f t="shared" si="338"/>
        <v>243801.76066241786</v>
      </c>
      <c r="Y319" s="22">
        <f t="shared" si="339"/>
        <v>242921.06946241762</v>
      </c>
      <c r="Z319" s="32">
        <f t="shared" si="340"/>
        <v>5.2981897186506283E-2</v>
      </c>
      <c r="AA319" s="32">
        <f t="shared" si="341"/>
        <v>5.3038019451138792E-2</v>
      </c>
      <c r="AB319" s="42"/>
      <c r="AC319" s="22">
        <v>4601604.955824621</v>
      </c>
      <c r="AD319" s="22">
        <v>21474.099200000001</v>
      </c>
      <c r="AE319" s="22">
        <f t="shared" si="342"/>
        <v>4580130.856624621</v>
      </c>
      <c r="AF319" s="26">
        <f t="shared" si="343"/>
        <v>880.69120000000112</v>
      </c>
      <c r="AG319" s="22">
        <v>0</v>
      </c>
      <c r="AH319" s="22">
        <f t="shared" si="344"/>
        <v>243801.76066241786</v>
      </c>
      <c r="AI319" s="22">
        <f t="shared" si="345"/>
        <v>242921.06946241762</v>
      </c>
      <c r="AJ319" s="32">
        <f t="shared" si="346"/>
        <v>5.2981897186506283E-2</v>
      </c>
      <c r="AK319" s="32">
        <f t="shared" si="347"/>
        <v>5.3038019451138792E-2</v>
      </c>
      <c r="AL319" s="11"/>
      <c r="AM319" s="22">
        <v>4601604.955824621</v>
      </c>
      <c r="AN319" s="22">
        <v>21474.099200000001</v>
      </c>
      <c r="AO319" s="22">
        <f t="shared" si="348"/>
        <v>4580130.856624621</v>
      </c>
      <c r="AP319" s="26">
        <f t="shared" si="349"/>
        <v>880.69120000000112</v>
      </c>
      <c r="AQ319" s="22">
        <v>0</v>
      </c>
      <c r="AR319" s="22">
        <f t="shared" si="350"/>
        <v>243801.76066241786</v>
      </c>
      <c r="AS319" s="22">
        <f t="shared" si="351"/>
        <v>242921.06946241762</v>
      </c>
      <c r="AT319" s="32">
        <f t="shared" si="352"/>
        <v>5.2981897186506283E-2</v>
      </c>
      <c r="AU319" s="32">
        <f t="shared" si="353"/>
        <v>5.3038019451138792E-2</v>
      </c>
      <c r="AV319" s="42"/>
      <c r="AW319" s="22">
        <v>4601604.955824621</v>
      </c>
      <c r="AX319" s="22">
        <v>21474.099200000001</v>
      </c>
      <c r="AY319" s="22">
        <f t="shared" si="354"/>
        <v>4580130.856624621</v>
      </c>
      <c r="AZ319" s="26">
        <f t="shared" si="355"/>
        <v>880.69120000000112</v>
      </c>
      <c r="BA319" s="22">
        <v>0</v>
      </c>
      <c r="BB319" s="22">
        <f t="shared" si="356"/>
        <v>243801.76066241786</v>
      </c>
      <c r="BC319" s="22">
        <f t="shared" si="357"/>
        <v>242921.06946241762</v>
      </c>
      <c r="BD319" s="32">
        <f t="shared" si="358"/>
        <v>5.2981897186506283E-2</v>
      </c>
      <c r="BE319" s="32">
        <f t="shared" si="359"/>
        <v>5.3038019451138792E-2</v>
      </c>
      <c r="BF319" s="11"/>
      <c r="BG319" s="22">
        <v>4601604.955824621</v>
      </c>
      <c r="BH319" s="22">
        <v>21474.099200000001</v>
      </c>
      <c r="BI319" s="22">
        <f t="shared" si="360"/>
        <v>4580130.856624621</v>
      </c>
      <c r="BJ319" s="26">
        <f t="shared" si="361"/>
        <v>880.69120000000112</v>
      </c>
      <c r="BK319" s="22">
        <v>0</v>
      </c>
      <c r="BL319" s="22">
        <f t="shared" si="362"/>
        <v>243801.76066241786</v>
      </c>
      <c r="BM319" s="22">
        <f t="shared" si="363"/>
        <v>242921.06946241762</v>
      </c>
      <c r="BN319" s="32">
        <f t="shared" si="364"/>
        <v>5.2981897186506283E-2</v>
      </c>
      <c r="BO319" s="32">
        <f t="shared" si="365"/>
        <v>5.3038019451138792E-2</v>
      </c>
      <c r="BP319" s="42"/>
      <c r="BQ319" s="22">
        <v>4588013.9913152745</v>
      </c>
      <c r="BR319" s="22">
        <v>21474.099200000001</v>
      </c>
      <c r="BS319" s="22">
        <f t="shared" si="366"/>
        <v>4566539.8921152744</v>
      </c>
      <c r="BT319" s="26">
        <f t="shared" si="367"/>
        <v>880.69120000000112</v>
      </c>
      <c r="BU319" s="22">
        <v>0</v>
      </c>
      <c r="BV319" s="22">
        <f t="shared" si="368"/>
        <v>230210.79615307134</v>
      </c>
      <c r="BW319" s="22">
        <f t="shared" si="369"/>
        <v>229330.1049530711</v>
      </c>
      <c r="BX319" s="32">
        <f t="shared" si="370"/>
        <v>5.0176568028964398E-2</v>
      </c>
      <c r="BY319" s="32">
        <f t="shared" si="371"/>
        <v>5.0219665298235842E-2</v>
      </c>
      <c r="BZ319" s="42"/>
      <c r="CA319" s="22">
        <v>4598895.0867248168</v>
      </c>
      <c r="CB319" s="22">
        <v>21474.099200000001</v>
      </c>
      <c r="CC319" s="22">
        <f t="shared" si="372"/>
        <v>4577420.9875248168</v>
      </c>
      <c r="CD319" s="26">
        <f t="shared" si="373"/>
        <v>880.69120000000112</v>
      </c>
      <c r="CE319" s="22">
        <v>0</v>
      </c>
      <c r="CF319" s="22">
        <f t="shared" si="374"/>
        <v>241091.89156261366</v>
      </c>
      <c r="CG319" s="22">
        <f t="shared" si="375"/>
        <v>240211.20036261342</v>
      </c>
      <c r="CH319" s="32">
        <f t="shared" si="376"/>
        <v>5.2423872912115387E-2</v>
      </c>
      <c r="CI319" s="32">
        <f t="shared" si="377"/>
        <v>5.2477410536911233E-2</v>
      </c>
      <c r="CJ319" s="42"/>
      <c r="CK319" s="22">
        <v>4596185.2176250136</v>
      </c>
      <c r="CL319" s="22">
        <v>21474.099200000001</v>
      </c>
      <c r="CM319" s="22">
        <f t="shared" si="378"/>
        <v>4574711.1184250135</v>
      </c>
      <c r="CN319" s="26">
        <f t="shared" si="379"/>
        <v>880.69120000000112</v>
      </c>
      <c r="CO319" s="22">
        <v>0</v>
      </c>
      <c r="CP319" s="22">
        <f t="shared" si="380"/>
        <v>238382.02246281039</v>
      </c>
      <c r="CQ319" s="22">
        <f t="shared" si="381"/>
        <v>237501.33126281016</v>
      </c>
      <c r="CR319" s="32">
        <f t="shared" si="382"/>
        <v>5.1865190625627028E-2</v>
      </c>
      <c r="CS319" s="32">
        <f t="shared" si="383"/>
        <v>5.1916137459752293E-2</v>
      </c>
      <c r="CT319" s="42"/>
      <c r="CU319" s="22">
        <v>4601604.955824621</v>
      </c>
      <c r="CV319" s="22">
        <v>21474.099200000001</v>
      </c>
      <c r="CW319" s="22">
        <f t="shared" si="384"/>
        <v>4580130.856624621</v>
      </c>
      <c r="CX319" s="26">
        <f t="shared" si="385"/>
        <v>880.69120000000112</v>
      </c>
      <c r="CY319" s="22">
        <v>0</v>
      </c>
      <c r="CZ319" s="22">
        <f t="shared" si="386"/>
        <v>243801.76066241786</v>
      </c>
      <c r="DA319" s="22">
        <f t="shared" si="387"/>
        <v>242921.06946241762</v>
      </c>
      <c r="DB319" s="32">
        <f t="shared" si="388"/>
        <v>5.2981897186506283E-2</v>
      </c>
      <c r="DC319" s="32">
        <f t="shared" si="389"/>
        <v>5.3038019451138792E-2</v>
      </c>
      <c r="DD319" s="42"/>
      <c r="DE319" s="22">
        <v>4601604.955824621</v>
      </c>
      <c r="DF319" s="22">
        <v>21474.099200000001</v>
      </c>
      <c r="DG319" s="22">
        <f t="shared" si="390"/>
        <v>4580130.856624621</v>
      </c>
      <c r="DH319" s="26">
        <f t="shared" si="391"/>
        <v>880.69120000000112</v>
      </c>
      <c r="DI319" s="22">
        <v>0</v>
      </c>
      <c r="DJ319" s="22">
        <f t="shared" si="392"/>
        <v>243801.76066241786</v>
      </c>
      <c r="DK319" s="22">
        <f t="shared" si="393"/>
        <v>242921.06946241762</v>
      </c>
      <c r="DL319" s="32">
        <f t="shared" si="394"/>
        <v>5.2981897186506283E-2</v>
      </c>
      <c r="DM319" s="32">
        <f t="shared" si="395"/>
        <v>5.3038019451138792E-2</v>
      </c>
      <c r="DN319" s="42"/>
      <c r="DO319" s="22">
        <v>4601604.955824621</v>
      </c>
      <c r="DP319" s="22">
        <v>21474.099200000001</v>
      </c>
      <c r="DQ319" s="22">
        <f t="shared" si="396"/>
        <v>4580130.856624621</v>
      </c>
      <c r="DR319" s="26">
        <f t="shared" si="397"/>
        <v>880.69120000000112</v>
      </c>
      <c r="DS319" s="22">
        <v>0</v>
      </c>
      <c r="DT319" s="22">
        <f t="shared" si="398"/>
        <v>243801.76066241786</v>
      </c>
      <c r="DU319" s="22">
        <f t="shared" si="399"/>
        <v>242921.06946241762</v>
      </c>
      <c r="DV319" s="32">
        <f t="shared" si="400"/>
        <v>5.2981897186506283E-2</v>
      </c>
      <c r="DW319" s="32">
        <f t="shared" si="401"/>
        <v>5.3038019451138792E-2</v>
      </c>
      <c r="DX319" s="42"/>
      <c r="DY319" s="22">
        <v>4601604.955824621</v>
      </c>
      <c r="DZ319" s="22">
        <v>21474.099200000001</v>
      </c>
      <c r="EA319" s="22">
        <f t="shared" si="402"/>
        <v>4580130.856624621</v>
      </c>
      <c r="EB319" s="26">
        <f t="shared" si="403"/>
        <v>880.69120000000112</v>
      </c>
      <c r="EC319" s="22">
        <v>0</v>
      </c>
      <c r="ED319" s="22">
        <f t="shared" si="404"/>
        <v>243801.76066241786</v>
      </c>
      <c r="EE319" s="22">
        <f t="shared" si="405"/>
        <v>242921.06946241762</v>
      </c>
      <c r="EF319" s="32">
        <f t="shared" si="406"/>
        <v>5.2981897186506283E-2</v>
      </c>
      <c r="EG319" s="32">
        <f t="shared" si="407"/>
        <v>5.3038019451138792E-2</v>
      </c>
      <c r="EH319" s="42"/>
      <c r="EI319" s="45">
        <v>0</v>
      </c>
    </row>
    <row r="320" spans="1:139" x14ac:dyDescent="0.3">
      <c r="A320" s="20">
        <v>8914456</v>
      </c>
      <c r="B320" s="20" t="s">
        <v>92</v>
      </c>
      <c r="C320" s="21">
        <v>952</v>
      </c>
      <c r="D320" s="22">
        <v>5655434.9983811723</v>
      </c>
      <c r="E320" s="22">
        <v>45379.164499999999</v>
      </c>
      <c r="F320" s="22">
        <f t="shared" si="329"/>
        <v>5610055.8338811724</v>
      </c>
      <c r="G320" s="11"/>
      <c r="H320" s="34">
        <v>952</v>
      </c>
      <c r="I320" s="22">
        <v>5973776.1594156381</v>
      </c>
      <c r="J320" s="22">
        <v>47430.656000000003</v>
      </c>
      <c r="K320" s="22">
        <f t="shared" si="330"/>
        <v>5926345.5034156376</v>
      </c>
      <c r="L320" s="26">
        <f t="shared" si="331"/>
        <v>2051.4915000000037</v>
      </c>
      <c r="M320" s="22">
        <v>0</v>
      </c>
      <c r="N320" s="22">
        <f t="shared" si="332"/>
        <v>318341.16103446577</v>
      </c>
      <c r="O320" s="22">
        <f t="shared" si="333"/>
        <v>316289.6695344653</v>
      </c>
      <c r="P320" s="32">
        <f t="shared" si="334"/>
        <v>5.3289770580490961E-2</v>
      </c>
      <c r="Q320" s="32">
        <f t="shared" si="335"/>
        <v>5.3370102933109849E-2</v>
      </c>
      <c r="R320" s="11"/>
      <c r="S320" s="22">
        <v>5973776.1594156381</v>
      </c>
      <c r="T320" s="22">
        <v>47430.656000000003</v>
      </c>
      <c r="U320" s="22">
        <f t="shared" si="336"/>
        <v>5926345.5034156376</v>
      </c>
      <c r="V320" s="26">
        <f t="shared" si="337"/>
        <v>2051.4915000000037</v>
      </c>
      <c r="W320" s="22">
        <v>0</v>
      </c>
      <c r="X320" s="22">
        <f t="shared" si="338"/>
        <v>318341.16103446577</v>
      </c>
      <c r="Y320" s="22">
        <f t="shared" si="339"/>
        <v>316289.6695344653</v>
      </c>
      <c r="Z320" s="32">
        <f t="shared" si="340"/>
        <v>5.3289770580490961E-2</v>
      </c>
      <c r="AA320" s="32">
        <f t="shared" si="341"/>
        <v>5.3370102933109849E-2</v>
      </c>
      <c r="AB320" s="42"/>
      <c r="AC320" s="22">
        <v>5973776.1594156381</v>
      </c>
      <c r="AD320" s="22">
        <v>47430.656000000003</v>
      </c>
      <c r="AE320" s="22">
        <f t="shared" si="342"/>
        <v>5926345.5034156376</v>
      </c>
      <c r="AF320" s="26">
        <f t="shared" si="343"/>
        <v>2051.4915000000037</v>
      </c>
      <c r="AG320" s="22">
        <v>0</v>
      </c>
      <c r="AH320" s="22">
        <f t="shared" si="344"/>
        <v>318341.16103446577</v>
      </c>
      <c r="AI320" s="22">
        <f t="shared" si="345"/>
        <v>316289.6695344653</v>
      </c>
      <c r="AJ320" s="32">
        <f t="shared" si="346"/>
        <v>5.3289770580490961E-2</v>
      </c>
      <c r="AK320" s="32">
        <f t="shared" si="347"/>
        <v>5.3370102933109849E-2</v>
      </c>
      <c r="AL320" s="11"/>
      <c r="AM320" s="22">
        <v>5973776.1594156381</v>
      </c>
      <c r="AN320" s="22">
        <v>47430.656000000003</v>
      </c>
      <c r="AO320" s="22">
        <f t="shared" si="348"/>
        <v>5926345.5034156376</v>
      </c>
      <c r="AP320" s="26">
        <f t="shared" si="349"/>
        <v>2051.4915000000037</v>
      </c>
      <c r="AQ320" s="22">
        <v>0</v>
      </c>
      <c r="AR320" s="22">
        <f t="shared" si="350"/>
        <v>318341.16103446577</v>
      </c>
      <c r="AS320" s="22">
        <f t="shared" si="351"/>
        <v>316289.6695344653</v>
      </c>
      <c r="AT320" s="32">
        <f t="shared" si="352"/>
        <v>5.3289770580490961E-2</v>
      </c>
      <c r="AU320" s="32">
        <f t="shared" si="353"/>
        <v>5.3370102933109849E-2</v>
      </c>
      <c r="AV320" s="42"/>
      <c r="AW320" s="22">
        <v>5973776.1594156381</v>
      </c>
      <c r="AX320" s="22">
        <v>47430.656000000003</v>
      </c>
      <c r="AY320" s="22">
        <f t="shared" si="354"/>
        <v>5926345.5034156376</v>
      </c>
      <c r="AZ320" s="26">
        <f t="shared" si="355"/>
        <v>2051.4915000000037</v>
      </c>
      <c r="BA320" s="22">
        <v>0</v>
      </c>
      <c r="BB320" s="22">
        <f t="shared" si="356"/>
        <v>318341.16103446577</v>
      </c>
      <c r="BC320" s="22">
        <f t="shared" si="357"/>
        <v>316289.6695344653</v>
      </c>
      <c r="BD320" s="32">
        <f t="shared" si="358"/>
        <v>5.3289770580490961E-2</v>
      </c>
      <c r="BE320" s="32">
        <f t="shared" si="359"/>
        <v>5.3370102933109849E-2</v>
      </c>
      <c r="BF320" s="11"/>
      <c r="BG320" s="22">
        <v>5973776.1594156381</v>
      </c>
      <c r="BH320" s="22">
        <v>47430.656000000003</v>
      </c>
      <c r="BI320" s="22">
        <f t="shared" si="360"/>
        <v>5926345.5034156376</v>
      </c>
      <c r="BJ320" s="26">
        <f t="shared" si="361"/>
        <v>2051.4915000000037</v>
      </c>
      <c r="BK320" s="22">
        <v>0</v>
      </c>
      <c r="BL320" s="22">
        <f t="shared" si="362"/>
        <v>318341.16103446577</v>
      </c>
      <c r="BM320" s="22">
        <f t="shared" si="363"/>
        <v>316289.6695344653</v>
      </c>
      <c r="BN320" s="32">
        <f t="shared" si="364"/>
        <v>5.3289770580490961E-2</v>
      </c>
      <c r="BO320" s="32">
        <f t="shared" si="365"/>
        <v>5.3370102933109849E-2</v>
      </c>
      <c r="BP320" s="42"/>
      <c r="BQ320" s="22">
        <v>5948177.9600913767</v>
      </c>
      <c r="BR320" s="22">
        <v>47430.656000000003</v>
      </c>
      <c r="BS320" s="22">
        <f t="shared" si="366"/>
        <v>5900747.3040913763</v>
      </c>
      <c r="BT320" s="26">
        <f t="shared" si="367"/>
        <v>2051.4915000000037</v>
      </c>
      <c r="BU320" s="22">
        <v>0</v>
      </c>
      <c r="BV320" s="22">
        <f t="shared" si="368"/>
        <v>292742.96171020437</v>
      </c>
      <c r="BW320" s="22">
        <f t="shared" si="369"/>
        <v>290691.4702102039</v>
      </c>
      <c r="BX320" s="32">
        <f t="shared" si="370"/>
        <v>4.9215568813564418E-2</v>
      </c>
      <c r="BY320" s="32">
        <f t="shared" si="371"/>
        <v>4.9263500914307645E-2</v>
      </c>
      <c r="BZ320" s="42"/>
      <c r="CA320" s="22">
        <v>5969723.7091221027</v>
      </c>
      <c r="CB320" s="22">
        <v>47430.656000000003</v>
      </c>
      <c r="CC320" s="22">
        <f t="shared" si="372"/>
        <v>5922293.0531221023</v>
      </c>
      <c r="CD320" s="26">
        <f t="shared" si="373"/>
        <v>2051.4915000000037</v>
      </c>
      <c r="CE320" s="22">
        <v>0</v>
      </c>
      <c r="CF320" s="22">
        <f t="shared" si="374"/>
        <v>314288.7107409304</v>
      </c>
      <c r="CG320" s="22">
        <f t="shared" si="375"/>
        <v>312237.21924092993</v>
      </c>
      <c r="CH320" s="32">
        <f t="shared" si="376"/>
        <v>5.2647111667945043E-2</v>
      </c>
      <c r="CI320" s="32">
        <f t="shared" si="377"/>
        <v>5.2722352041718934E-2</v>
      </c>
      <c r="CJ320" s="42"/>
      <c r="CK320" s="22">
        <v>5965671.2588285673</v>
      </c>
      <c r="CL320" s="22">
        <v>47430.656000000003</v>
      </c>
      <c r="CM320" s="22">
        <f t="shared" si="378"/>
        <v>5918240.6028285669</v>
      </c>
      <c r="CN320" s="26">
        <f t="shared" si="379"/>
        <v>2051.4915000000037</v>
      </c>
      <c r="CO320" s="22">
        <v>0</v>
      </c>
      <c r="CP320" s="22">
        <f t="shared" si="380"/>
        <v>310236.26044739503</v>
      </c>
      <c r="CQ320" s="22">
        <f t="shared" si="381"/>
        <v>308184.76894739456</v>
      </c>
      <c r="CR320" s="32">
        <f t="shared" si="382"/>
        <v>5.2003579645505595E-2</v>
      </c>
      <c r="CS320" s="32">
        <f t="shared" si="383"/>
        <v>5.2073714069701828E-2</v>
      </c>
      <c r="CT320" s="42"/>
      <c r="CU320" s="22">
        <v>5973776.1594156381</v>
      </c>
      <c r="CV320" s="22">
        <v>47430.656000000003</v>
      </c>
      <c r="CW320" s="22">
        <f t="shared" si="384"/>
        <v>5926345.5034156376</v>
      </c>
      <c r="CX320" s="26">
        <f t="shared" si="385"/>
        <v>2051.4915000000037</v>
      </c>
      <c r="CY320" s="22">
        <v>0</v>
      </c>
      <c r="CZ320" s="22">
        <f t="shared" si="386"/>
        <v>318341.16103446577</v>
      </c>
      <c r="DA320" s="22">
        <f t="shared" si="387"/>
        <v>316289.6695344653</v>
      </c>
      <c r="DB320" s="32">
        <f t="shared" si="388"/>
        <v>5.3289770580490961E-2</v>
      </c>
      <c r="DC320" s="32">
        <f t="shared" si="389"/>
        <v>5.3370102933109849E-2</v>
      </c>
      <c r="DD320" s="42"/>
      <c r="DE320" s="22">
        <v>5973776.1594156381</v>
      </c>
      <c r="DF320" s="22">
        <v>47430.656000000003</v>
      </c>
      <c r="DG320" s="22">
        <f t="shared" si="390"/>
        <v>5926345.5034156376</v>
      </c>
      <c r="DH320" s="26">
        <f t="shared" si="391"/>
        <v>2051.4915000000037</v>
      </c>
      <c r="DI320" s="22">
        <v>0</v>
      </c>
      <c r="DJ320" s="22">
        <f t="shared" si="392"/>
        <v>318341.16103446577</v>
      </c>
      <c r="DK320" s="22">
        <f t="shared" si="393"/>
        <v>316289.6695344653</v>
      </c>
      <c r="DL320" s="32">
        <f t="shared" si="394"/>
        <v>5.3289770580490961E-2</v>
      </c>
      <c r="DM320" s="32">
        <f t="shared" si="395"/>
        <v>5.3370102933109849E-2</v>
      </c>
      <c r="DN320" s="42"/>
      <c r="DO320" s="22">
        <v>5973776.1594156381</v>
      </c>
      <c r="DP320" s="22">
        <v>47430.656000000003</v>
      </c>
      <c r="DQ320" s="22">
        <f t="shared" si="396"/>
        <v>5926345.5034156376</v>
      </c>
      <c r="DR320" s="26">
        <f t="shared" si="397"/>
        <v>2051.4915000000037</v>
      </c>
      <c r="DS320" s="22">
        <v>0</v>
      </c>
      <c r="DT320" s="22">
        <f t="shared" si="398"/>
        <v>318341.16103446577</v>
      </c>
      <c r="DU320" s="22">
        <f t="shared" si="399"/>
        <v>316289.6695344653</v>
      </c>
      <c r="DV320" s="32">
        <f t="shared" si="400"/>
        <v>5.3289770580490961E-2</v>
      </c>
      <c r="DW320" s="32">
        <f t="shared" si="401"/>
        <v>5.3370102933109849E-2</v>
      </c>
      <c r="DX320" s="42"/>
      <c r="DY320" s="22">
        <v>5973776.1594156381</v>
      </c>
      <c r="DZ320" s="22">
        <v>47430.656000000003</v>
      </c>
      <c r="EA320" s="22">
        <f t="shared" si="402"/>
        <v>5926345.5034156376</v>
      </c>
      <c r="EB320" s="26">
        <f t="shared" si="403"/>
        <v>2051.4915000000037</v>
      </c>
      <c r="EC320" s="22">
        <v>0</v>
      </c>
      <c r="ED320" s="22">
        <f t="shared" si="404"/>
        <v>318341.16103446577</v>
      </c>
      <c r="EE320" s="22">
        <f t="shared" si="405"/>
        <v>316289.6695344653</v>
      </c>
      <c r="EF320" s="32">
        <f t="shared" si="406"/>
        <v>5.3289770580490961E-2</v>
      </c>
      <c r="EG320" s="32">
        <f t="shared" si="407"/>
        <v>5.3370102933109849E-2</v>
      </c>
      <c r="EH320" s="42"/>
      <c r="EI320" s="45">
        <v>0</v>
      </c>
    </row>
    <row r="321" spans="1:139" x14ac:dyDescent="0.3">
      <c r="A321" s="20">
        <v>8914463</v>
      </c>
      <c r="B321" s="20" t="s">
        <v>93</v>
      </c>
      <c r="C321" s="21">
        <v>1343</v>
      </c>
      <c r="D321" s="22">
        <v>7971288.0305188484</v>
      </c>
      <c r="E321" s="22">
        <v>34303.999994400008</v>
      </c>
      <c r="F321" s="22">
        <f t="shared" si="329"/>
        <v>7936984.0305244485</v>
      </c>
      <c r="G321" s="11"/>
      <c r="H321" s="34">
        <v>1343</v>
      </c>
      <c r="I321" s="22">
        <v>8422424.9868068006</v>
      </c>
      <c r="J321" s="22">
        <v>34921.472000000002</v>
      </c>
      <c r="K321" s="22">
        <f t="shared" si="330"/>
        <v>8387503.5148068005</v>
      </c>
      <c r="L321" s="26">
        <f t="shared" si="331"/>
        <v>617.47200559999328</v>
      </c>
      <c r="M321" s="22">
        <v>0</v>
      </c>
      <c r="N321" s="22">
        <f t="shared" si="332"/>
        <v>451136.95628795214</v>
      </c>
      <c r="O321" s="22">
        <f t="shared" si="333"/>
        <v>450519.48428235203</v>
      </c>
      <c r="P321" s="32">
        <f t="shared" si="334"/>
        <v>5.3563784420120074E-2</v>
      </c>
      <c r="Q321" s="32">
        <f t="shared" si="335"/>
        <v>5.3713179790271529E-2</v>
      </c>
      <c r="R321" s="11"/>
      <c r="S321" s="22">
        <v>8422424.9868068006</v>
      </c>
      <c r="T321" s="22">
        <v>34921.472000000002</v>
      </c>
      <c r="U321" s="22">
        <f t="shared" si="336"/>
        <v>8387503.5148068005</v>
      </c>
      <c r="V321" s="26">
        <f t="shared" si="337"/>
        <v>617.47200559999328</v>
      </c>
      <c r="W321" s="22">
        <v>0</v>
      </c>
      <c r="X321" s="22">
        <f t="shared" si="338"/>
        <v>451136.95628795214</v>
      </c>
      <c r="Y321" s="22">
        <f t="shared" si="339"/>
        <v>450519.48428235203</v>
      </c>
      <c r="Z321" s="32">
        <f t="shared" si="340"/>
        <v>5.3563784420120074E-2</v>
      </c>
      <c r="AA321" s="32">
        <f t="shared" si="341"/>
        <v>5.3713179790271529E-2</v>
      </c>
      <c r="AB321" s="42"/>
      <c r="AC321" s="22">
        <v>8422424.9868068006</v>
      </c>
      <c r="AD321" s="22">
        <v>34921.472000000002</v>
      </c>
      <c r="AE321" s="22">
        <f t="shared" si="342"/>
        <v>8387503.5148068005</v>
      </c>
      <c r="AF321" s="26">
        <f t="shared" si="343"/>
        <v>617.47200559999328</v>
      </c>
      <c r="AG321" s="22">
        <v>0</v>
      </c>
      <c r="AH321" s="22">
        <f t="shared" si="344"/>
        <v>451136.95628795214</v>
      </c>
      <c r="AI321" s="22">
        <f t="shared" si="345"/>
        <v>450519.48428235203</v>
      </c>
      <c r="AJ321" s="32">
        <f t="shared" si="346"/>
        <v>5.3563784420120074E-2</v>
      </c>
      <c r="AK321" s="32">
        <f t="shared" si="347"/>
        <v>5.3713179790271529E-2</v>
      </c>
      <c r="AL321" s="11"/>
      <c r="AM321" s="22">
        <v>8422424.9868068006</v>
      </c>
      <c r="AN321" s="22">
        <v>34921.472000000002</v>
      </c>
      <c r="AO321" s="22">
        <f t="shared" si="348"/>
        <v>8387503.5148068005</v>
      </c>
      <c r="AP321" s="26">
        <f t="shared" si="349"/>
        <v>617.47200559999328</v>
      </c>
      <c r="AQ321" s="22">
        <v>0</v>
      </c>
      <c r="AR321" s="22">
        <f t="shared" si="350"/>
        <v>451136.95628795214</v>
      </c>
      <c r="AS321" s="22">
        <f t="shared" si="351"/>
        <v>450519.48428235203</v>
      </c>
      <c r="AT321" s="32">
        <f t="shared" si="352"/>
        <v>5.3563784420120074E-2</v>
      </c>
      <c r="AU321" s="32">
        <f t="shared" si="353"/>
        <v>5.3713179790271529E-2</v>
      </c>
      <c r="AV321" s="42"/>
      <c r="AW321" s="22">
        <v>8422424.9868068006</v>
      </c>
      <c r="AX321" s="22">
        <v>34921.472000000002</v>
      </c>
      <c r="AY321" s="22">
        <f t="shared" si="354"/>
        <v>8387503.5148068005</v>
      </c>
      <c r="AZ321" s="26">
        <f t="shared" si="355"/>
        <v>617.47200559999328</v>
      </c>
      <c r="BA321" s="22">
        <v>0</v>
      </c>
      <c r="BB321" s="22">
        <f t="shared" si="356"/>
        <v>451136.95628795214</v>
      </c>
      <c r="BC321" s="22">
        <f t="shared" si="357"/>
        <v>450519.48428235203</v>
      </c>
      <c r="BD321" s="32">
        <f t="shared" si="358"/>
        <v>5.3563784420120074E-2</v>
      </c>
      <c r="BE321" s="32">
        <f t="shared" si="359"/>
        <v>5.3713179790271529E-2</v>
      </c>
      <c r="BF321" s="11"/>
      <c r="BG321" s="22">
        <v>8422424.9868068006</v>
      </c>
      <c r="BH321" s="22">
        <v>34921.472000000002</v>
      </c>
      <c r="BI321" s="22">
        <f t="shared" si="360"/>
        <v>8387503.5148068005</v>
      </c>
      <c r="BJ321" s="26">
        <f t="shared" si="361"/>
        <v>617.47200559999328</v>
      </c>
      <c r="BK321" s="22">
        <v>0</v>
      </c>
      <c r="BL321" s="22">
        <f t="shared" si="362"/>
        <v>451136.95628795214</v>
      </c>
      <c r="BM321" s="22">
        <f t="shared" si="363"/>
        <v>450519.48428235203</v>
      </c>
      <c r="BN321" s="32">
        <f t="shared" si="364"/>
        <v>5.3563784420120074E-2</v>
      </c>
      <c r="BO321" s="32">
        <f t="shared" si="365"/>
        <v>5.3713179790271529E-2</v>
      </c>
      <c r="BP321" s="42"/>
      <c r="BQ321" s="22">
        <v>8385005.6968315355</v>
      </c>
      <c r="BR321" s="22">
        <v>34921.472000000002</v>
      </c>
      <c r="BS321" s="22">
        <f t="shared" si="366"/>
        <v>8350084.2248315355</v>
      </c>
      <c r="BT321" s="26">
        <f t="shared" si="367"/>
        <v>617.47200559999328</v>
      </c>
      <c r="BU321" s="22">
        <v>0</v>
      </c>
      <c r="BV321" s="22">
        <f t="shared" si="368"/>
        <v>413717.6663126871</v>
      </c>
      <c r="BW321" s="22">
        <f t="shared" si="369"/>
        <v>413100.19430708699</v>
      </c>
      <c r="BX321" s="32">
        <f t="shared" si="370"/>
        <v>4.9340177129398935E-2</v>
      </c>
      <c r="BY321" s="32">
        <f t="shared" si="371"/>
        <v>4.9472578142218844E-2</v>
      </c>
      <c r="BZ321" s="42"/>
      <c r="CA321" s="22">
        <v>8416360.4069574624</v>
      </c>
      <c r="CB321" s="22">
        <v>34921.472000000002</v>
      </c>
      <c r="CC321" s="22">
        <f t="shared" si="372"/>
        <v>8381438.9349574624</v>
      </c>
      <c r="CD321" s="26">
        <f t="shared" si="373"/>
        <v>617.47200559999328</v>
      </c>
      <c r="CE321" s="22">
        <v>0</v>
      </c>
      <c r="CF321" s="22">
        <f t="shared" si="374"/>
        <v>445072.37643861398</v>
      </c>
      <c r="CG321" s="22">
        <f t="shared" si="375"/>
        <v>444454.90443301387</v>
      </c>
      <c r="CH321" s="32">
        <f t="shared" si="376"/>
        <v>5.2881810535429397E-2</v>
      </c>
      <c r="CI321" s="32">
        <f t="shared" si="377"/>
        <v>5.3028472542975054E-2</v>
      </c>
      <c r="CJ321" s="42"/>
      <c r="CK321" s="22">
        <v>8410295.8271081243</v>
      </c>
      <c r="CL321" s="22">
        <v>34921.472000000002</v>
      </c>
      <c r="CM321" s="22">
        <f t="shared" si="378"/>
        <v>8375374.3551081242</v>
      </c>
      <c r="CN321" s="26">
        <f t="shared" si="379"/>
        <v>617.47200559999328</v>
      </c>
      <c r="CO321" s="22">
        <v>0</v>
      </c>
      <c r="CP321" s="22">
        <f t="shared" si="380"/>
        <v>439007.79658927582</v>
      </c>
      <c r="CQ321" s="22">
        <f t="shared" si="381"/>
        <v>438390.32458367571</v>
      </c>
      <c r="CR321" s="32">
        <f t="shared" si="382"/>
        <v>5.2198853121701479E-2</v>
      </c>
      <c r="CS321" s="32">
        <f t="shared" si="383"/>
        <v>5.2342773707339099E-2</v>
      </c>
      <c r="CT321" s="42"/>
      <c r="CU321" s="22">
        <v>8422424.9868068006</v>
      </c>
      <c r="CV321" s="22">
        <v>34921.472000000002</v>
      </c>
      <c r="CW321" s="22">
        <f t="shared" si="384"/>
        <v>8387503.5148068005</v>
      </c>
      <c r="CX321" s="26">
        <f t="shared" si="385"/>
        <v>617.47200559999328</v>
      </c>
      <c r="CY321" s="22">
        <v>0</v>
      </c>
      <c r="CZ321" s="22">
        <f t="shared" si="386"/>
        <v>451136.95628795214</v>
      </c>
      <c r="DA321" s="22">
        <f t="shared" si="387"/>
        <v>450519.48428235203</v>
      </c>
      <c r="DB321" s="32">
        <f t="shared" si="388"/>
        <v>5.3563784420120074E-2</v>
      </c>
      <c r="DC321" s="32">
        <f t="shared" si="389"/>
        <v>5.3713179790271529E-2</v>
      </c>
      <c r="DD321" s="42"/>
      <c r="DE321" s="22">
        <v>8422424.9868068006</v>
      </c>
      <c r="DF321" s="22">
        <v>34921.472000000002</v>
      </c>
      <c r="DG321" s="22">
        <f t="shared" si="390"/>
        <v>8387503.5148068005</v>
      </c>
      <c r="DH321" s="26">
        <f t="shared" si="391"/>
        <v>617.47200559999328</v>
      </c>
      <c r="DI321" s="22">
        <v>0</v>
      </c>
      <c r="DJ321" s="22">
        <f t="shared" si="392"/>
        <v>451136.95628795214</v>
      </c>
      <c r="DK321" s="22">
        <f t="shared" si="393"/>
        <v>450519.48428235203</v>
      </c>
      <c r="DL321" s="32">
        <f t="shared" si="394"/>
        <v>5.3563784420120074E-2</v>
      </c>
      <c r="DM321" s="32">
        <f t="shared" si="395"/>
        <v>5.3713179790271529E-2</v>
      </c>
      <c r="DN321" s="42"/>
      <c r="DO321" s="22">
        <v>8422424.9868068006</v>
      </c>
      <c r="DP321" s="22">
        <v>34921.472000000002</v>
      </c>
      <c r="DQ321" s="22">
        <f t="shared" si="396"/>
        <v>8387503.5148068005</v>
      </c>
      <c r="DR321" s="26">
        <f t="shared" si="397"/>
        <v>617.47200559999328</v>
      </c>
      <c r="DS321" s="22">
        <v>0</v>
      </c>
      <c r="DT321" s="22">
        <f t="shared" si="398"/>
        <v>451136.95628795214</v>
      </c>
      <c r="DU321" s="22">
        <f t="shared" si="399"/>
        <v>450519.48428235203</v>
      </c>
      <c r="DV321" s="32">
        <f t="shared" si="400"/>
        <v>5.3563784420120074E-2</v>
      </c>
      <c r="DW321" s="32">
        <f t="shared" si="401"/>
        <v>5.3713179790271529E-2</v>
      </c>
      <c r="DX321" s="42"/>
      <c r="DY321" s="22">
        <v>8422424.9868068006</v>
      </c>
      <c r="DZ321" s="22">
        <v>34921.472000000002</v>
      </c>
      <c r="EA321" s="22">
        <f t="shared" si="402"/>
        <v>8387503.5148068005</v>
      </c>
      <c r="EB321" s="26">
        <f t="shared" si="403"/>
        <v>617.47200559999328</v>
      </c>
      <c r="EC321" s="22">
        <v>0</v>
      </c>
      <c r="ED321" s="22">
        <f t="shared" si="404"/>
        <v>451136.95628795214</v>
      </c>
      <c r="EE321" s="22">
        <f t="shared" si="405"/>
        <v>450519.48428235203</v>
      </c>
      <c r="EF321" s="32">
        <f t="shared" si="406"/>
        <v>5.3563784420120074E-2</v>
      </c>
      <c r="EG321" s="32">
        <f t="shared" si="407"/>
        <v>5.3713179790271529E-2</v>
      </c>
      <c r="EH321" s="42"/>
      <c r="EI321" s="45">
        <v>0</v>
      </c>
    </row>
    <row r="322" spans="1:139" x14ac:dyDescent="0.3">
      <c r="A322" s="20">
        <v>8914617</v>
      </c>
      <c r="B322" s="20" t="s">
        <v>126</v>
      </c>
      <c r="C322" s="21">
        <v>873</v>
      </c>
      <c r="D322" s="22">
        <v>4970466.3438354153</v>
      </c>
      <c r="E322" s="22">
        <v>43371.07</v>
      </c>
      <c r="F322" s="22">
        <f t="shared" si="329"/>
        <v>4927095.273835415</v>
      </c>
      <c r="G322" s="11"/>
      <c r="H322" s="34">
        <v>873</v>
      </c>
      <c r="I322" s="22">
        <v>5250955.3857291862</v>
      </c>
      <c r="J322" s="22">
        <v>48473.088000000003</v>
      </c>
      <c r="K322" s="22">
        <f t="shared" si="330"/>
        <v>5202482.2977291858</v>
      </c>
      <c r="L322" s="26">
        <f t="shared" si="331"/>
        <v>5102.0180000000037</v>
      </c>
      <c r="M322" s="22">
        <v>0</v>
      </c>
      <c r="N322" s="22">
        <f t="shared" si="332"/>
        <v>280489.04189377092</v>
      </c>
      <c r="O322" s="22">
        <f t="shared" si="333"/>
        <v>275387.02389377076</v>
      </c>
      <c r="P322" s="32">
        <f t="shared" si="334"/>
        <v>5.3416763481950659E-2</v>
      </c>
      <c r="Q322" s="32">
        <f t="shared" si="335"/>
        <v>5.2933774328069033E-2</v>
      </c>
      <c r="R322" s="11"/>
      <c r="S322" s="22">
        <v>5250955.3857291862</v>
      </c>
      <c r="T322" s="22">
        <v>48473.088000000003</v>
      </c>
      <c r="U322" s="22">
        <f t="shared" si="336"/>
        <v>5202482.2977291858</v>
      </c>
      <c r="V322" s="26">
        <f t="shared" si="337"/>
        <v>5102.0180000000037</v>
      </c>
      <c r="W322" s="22">
        <v>0</v>
      </c>
      <c r="X322" s="22">
        <f t="shared" si="338"/>
        <v>280489.04189377092</v>
      </c>
      <c r="Y322" s="22">
        <f t="shared" si="339"/>
        <v>275387.02389377076</v>
      </c>
      <c r="Z322" s="32">
        <f t="shared" si="340"/>
        <v>5.3416763481950659E-2</v>
      </c>
      <c r="AA322" s="32">
        <f t="shared" si="341"/>
        <v>5.2933774328069033E-2</v>
      </c>
      <c r="AB322" s="42"/>
      <c r="AC322" s="22">
        <v>5250955.3857291862</v>
      </c>
      <c r="AD322" s="22">
        <v>48473.088000000003</v>
      </c>
      <c r="AE322" s="22">
        <f t="shared" si="342"/>
        <v>5202482.2977291858</v>
      </c>
      <c r="AF322" s="26">
        <f t="shared" si="343"/>
        <v>5102.0180000000037</v>
      </c>
      <c r="AG322" s="22">
        <v>0</v>
      </c>
      <c r="AH322" s="22">
        <f t="shared" si="344"/>
        <v>280489.04189377092</v>
      </c>
      <c r="AI322" s="22">
        <f t="shared" si="345"/>
        <v>275387.02389377076</v>
      </c>
      <c r="AJ322" s="32">
        <f t="shared" si="346"/>
        <v>5.3416763481950659E-2</v>
      </c>
      <c r="AK322" s="32">
        <f t="shared" si="347"/>
        <v>5.2933774328069033E-2</v>
      </c>
      <c r="AL322" s="11"/>
      <c r="AM322" s="22">
        <v>5250955.3857291862</v>
      </c>
      <c r="AN322" s="22">
        <v>48473.088000000003</v>
      </c>
      <c r="AO322" s="22">
        <f t="shared" si="348"/>
        <v>5202482.2977291858</v>
      </c>
      <c r="AP322" s="26">
        <f t="shared" si="349"/>
        <v>5102.0180000000037</v>
      </c>
      <c r="AQ322" s="22">
        <v>0</v>
      </c>
      <c r="AR322" s="22">
        <f t="shared" si="350"/>
        <v>280489.04189377092</v>
      </c>
      <c r="AS322" s="22">
        <f t="shared" si="351"/>
        <v>275387.02389377076</v>
      </c>
      <c r="AT322" s="32">
        <f t="shared" si="352"/>
        <v>5.3416763481950659E-2</v>
      </c>
      <c r="AU322" s="32">
        <f t="shared" si="353"/>
        <v>5.2933774328069033E-2</v>
      </c>
      <c r="AV322" s="42"/>
      <c r="AW322" s="22">
        <v>5250955.3857291862</v>
      </c>
      <c r="AX322" s="22">
        <v>48473.088000000003</v>
      </c>
      <c r="AY322" s="22">
        <f t="shared" si="354"/>
        <v>5202482.2977291858</v>
      </c>
      <c r="AZ322" s="26">
        <f t="shared" si="355"/>
        <v>5102.0180000000037</v>
      </c>
      <c r="BA322" s="22">
        <v>0</v>
      </c>
      <c r="BB322" s="22">
        <f t="shared" si="356"/>
        <v>280489.04189377092</v>
      </c>
      <c r="BC322" s="22">
        <f t="shared" si="357"/>
        <v>275387.02389377076</v>
      </c>
      <c r="BD322" s="32">
        <f t="shared" si="358"/>
        <v>5.3416763481950659E-2</v>
      </c>
      <c r="BE322" s="32">
        <f t="shared" si="359"/>
        <v>5.2933774328069033E-2</v>
      </c>
      <c r="BF322" s="11"/>
      <c r="BG322" s="22">
        <v>5250955.3857291862</v>
      </c>
      <c r="BH322" s="22">
        <v>48473.088000000003</v>
      </c>
      <c r="BI322" s="22">
        <f t="shared" si="360"/>
        <v>5202482.2977291858</v>
      </c>
      <c r="BJ322" s="26">
        <f t="shared" si="361"/>
        <v>5102.0180000000037</v>
      </c>
      <c r="BK322" s="22">
        <v>0</v>
      </c>
      <c r="BL322" s="22">
        <f t="shared" si="362"/>
        <v>280489.04189377092</v>
      </c>
      <c r="BM322" s="22">
        <f t="shared" si="363"/>
        <v>275387.02389377076</v>
      </c>
      <c r="BN322" s="32">
        <f t="shared" si="364"/>
        <v>5.3416763481950659E-2</v>
      </c>
      <c r="BO322" s="32">
        <f t="shared" si="365"/>
        <v>5.2933774328069033E-2</v>
      </c>
      <c r="BP322" s="42"/>
      <c r="BQ322" s="22">
        <v>5233915.4659999888</v>
      </c>
      <c r="BR322" s="22">
        <v>48473.088000000003</v>
      </c>
      <c r="BS322" s="22">
        <f t="shared" si="366"/>
        <v>5185442.3779999884</v>
      </c>
      <c r="BT322" s="26">
        <f t="shared" si="367"/>
        <v>5102.0180000000037</v>
      </c>
      <c r="BU322" s="22">
        <v>0</v>
      </c>
      <c r="BV322" s="22">
        <f t="shared" si="368"/>
        <v>263449.12216457352</v>
      </c>
      <c r="BW322" s="22">
        <f t="shared" si="369"/>
        <v>258347.10416457336</v>
      </c>
      <c r="BX322" s="32">
        <f t="shared" si="370"/>
        <v>5.0334997551252786E-2</v>
      </c>
      <c r="BY322" s="32">
        <f t="shared" si="371"/>
        <v>4.9821613149275253E-2</v>
      </c>
      <c r="BZ322" s="42"/>
      <c r="CA322" s="22">
        <v>5247636.3153300658</v>
      </c>
      <c r="CB322" s="22">
        <v>48473.088000000003</v>
      </c>
      <c r="CC322" s="22">
        <f t="shared" si="372"/>
        <v>5199163.2273300653</v>
      </c>
      <c r="CD322" s="26">
        <f t="shared" si="373"/>
        <v>5102.0180000000037</v>
      </c>
      <c r="CE322" s="22">
        <v>0</v>
      </c>
      <c r="CF322" s="22">
        <f t="shared" si="374"/>
        <v>277169.97149465047</v>
      </c>
      <c r="CG322" s="22">
        <f t="shared" si="375"/>
        <v>272067.95349465031</v>
      </c>
      <c r="CH322" s="32">
        <f t="shared" si="376"/>
        <v>5.2818060330314075E-2</v>
      </c>
      <c r="CI322" s="32">
        <f t="shared" si="377"/>
        <v>5.2329180985219E-2</v>
      </c>
      <c r="CJ322" s="42"/>
      <c r="CK322" s="22">
        <v>5244317.2449309463</v>
      </c>
      <c r="CL322" s="22">
        <v>48473.088000000003</v>
      </c>
      <c r="CM322" s="22">
        <f t="shared" si="378"/>
        <v>5195844.1569309458</v>
      </c>
      <c r="CN322" s="26">
        <f t="shared" si="379"/>
        <v>5102.0180000000037</v>
      </c>
      <c r="CO322" s="22">
        <v>0</v>
      </c>
      <c r="CP322" s="22">
        <f t="shared" si="380"/>
        <v>273850.90109553095</v>
      </c>
      <c r="CQ322" s="22">
        <f t="shared" si="381"/>
        <v>268748.88309553079</v>
      </c>
      <c r="CR322" s="32">
        <f t="shared" si="382"/>
        <v>5.2218599353467759E-2</v>
      </c>
      <c r="CS322" s="32">
        <f t="shared" si="383"/>
        <v>5.1723815222024287E-2</v>
      </c>
      <c r="CT322" s="42"/>
      <c r="CU322" s="22">
        <v>5250955.3857291862</v>
      </c>
      <c r="CV322" s="22">
        <v>48473.088000000003</v>
      </c>
      <c r="CW322" s="22">
        <f t="shared" si="384"/>
        <v>5202482.2977291858</v>
      </c>
      <c r="CX322" s="26">
        <f t="shared" si="385"/>
        <v>5102.0180000000037</v>
      </c>
      <c r="CY322" s="22">
        <v>0</v>
      </c>
      <c r="CZ322" s="22">
        <f t="shared" si="386"/>
        <v>280489.04189377092</v>
      </c>
      <c r="DA322" s="22">
        <f t="shared" si="387"/>
        <v>275387.02389377076</v>
      </c>
      <c r="DB322" s="32">
        <f t="shared" si="388"/>
        <v>5.3416763481950659E-2</v>
      </c>
      <c r="DC322" s="32">
        <f t="shared" si="389"/>
        <v>5.2933774328069033E-2</v>
      </c>
      <c r="DD322" s="42"/>
      <c r="DE322" s="22">
        <v>5250955.3857291862</v>
      </c>
      <c r="DF322" s="22">
        <v>48473.088000000003</v>
      </c>
      <c r="DG322" s="22">
        <f t="shared" si="390"/>
        <v>5202482.2977291858</v>
      </c>
      <c r="DH322" s="26">
        <f t="shared" si="391"/>
        <v>5102.0180000000037</v>
      </c>
      <c r="DI322" s="22">
        <v>0</v>
      </c>
      <c r="DJ322" s="22">
        <f t="shared" si="392"/>
        <v>280489.04189377092</v>
      </c>
      <c r="DK322" s="22">
        <f t="shared" si="393"/>
        <v>275387.02389377076</v>
      </c>
      <c r="DL322" s="32">
        <f t="shared" si="394"/>
        <v>5.3416763481950659E-2</v>
      </c>
      <c r="DM322" s="32">
        <f t="shared" si="395"/>
        <v>5.2933774328069033E-2</v>
      </c>
      <c r="DN322" s="42"/>
      <c r="DO322" s="22">
        <v>5250955.3857291862</v>
      </c>
      <c r="DP322" s="22">
        <v>48473.088000000003</v>
      </c>
      <c r="DQ322" s="22">
        <f t="shared" si="396"/>
        <v>5202482.2977291858</v>
      </c>
      <c r="DR322" s="26">
        <f t="shared" si="397"/>
        <v>5102.0180000000037</v>
      </c>
      <c r="DS322" s="22">
        <v>0</v>
      </c>
      <c r="DT322" s="22">
        <f t="shared" si="398"/>
        <v>280489.04189377092</v>
      </c>
      <c r="DU322" s="22">
        <f t="shared" si="399"/>
        <v>275387.02389377076</v>
      </c>
      <c r="DV322" s="32">
        <f t="shared" si="400"/>
        <v>5.3416763481950659E-2</v>
      </c>
      <c r="DW322" s="32">
        <f t="shared" si="401"/>
        <v>5.2933774328069033E-2</v>
      </c>
      <c r="DX322" s="42"/>
      <c r="DY322" s="22">
        <v>5250955.3857291862</v>
      </c>
      <c r="DZ322" s="22">
        <v>48473.088000000003</v>
      </c>
      <c r="EA322" s="22">
        <f t="shared" si="402"/>
        <v>5202482.2977291858</v>
      </c>
      <c r="EB322" s="26">
        <f t="shared" si="403"/>
        <v>5102.0180000000037</v>
      </c>
      <c r="EC322" s="22">
        <v>0</v>
      </c>
      <c r="ED322" s="22">
        <f t="shared" si="404"/>
        <v>280489.04189377092</v>
      </c>
      <c r="EE322" s="22">
        <f t="shared" si="405"/>
        <v>275387.02389377076</v>
      </c>
      <c r="EF322" s="32">
        <f t="shared" si="406"/>
        <v>5.3416763481950659E-2</v>
      </c>
      <c r="EG322" s="32">
        <f t="shared" si="407"/>
        <v>5.2933774328069033E-2</v>
      </c>
      <c r="EH322" s="42"/>
      <c r="EI322" s="45">
        <v>0</v>
      </c>
    </row>
    <row r="323" spans="1:139" x14ac:dyDescent="0.3">
      <c r="A323" s="20">
        <v>8914635</v>
      </c>
      <c r="B323" s="20" t="s">
        <v>130</v>
      </c>
      <c r="C323" s="21">
        <v>1086</v>
      </c>
      <c r="D323" s="22">
        <v>6453718.1782918051</v>
      </c>
      <c r="E323" s="22">
        <v>21913.600039999994</v>
      </c>
      <c r="F323" s="22">
        <f t="shared" si="329"/>
        <v>6431804.5782518052</v>
      </c>
      <c r="G323" s="11"/>
      <c r="H323" s="34">
        <v>1086</v>
      </c>
      <c r="I323" s="22">
        <v>6816386.1698941505</v>
      </c>
      <c r="J323" s="22">
        <v>22308.0448</v>
      </c>
      <c r="K323" s="22">
        <f t="shared" si="330"/>
        <v>6794078.1250941502</v>
      </c>
      <c r="L323" s="26">
        <f t="shared" si="331"/>
        <v>394.44476000000577</v>
      </c>
      <c r="M323" s="22">
        <v>0</v>
      </c>
      <c r="N323" s="22">
        <f t="shared" si="332"/>
        <v>362667.99160234537</v>
      </c>
      <c r="O323" s="22">
        <f t="shared" si="333"/>
        <v>362273.54684234504</v>
      </c>
      <c r="P323" s="32">
        <f t="shared" si="334"/>
        <v>5.3205317680523542E-2</v>
      </c>
      <c r="Q323" s="32">
        <f t="shared" si="335"/>
        <v>5.3321957765583503E-2</v>
      </c>
      <c r="R323" s="11"/>
      <c r="S323" s="22">
        <v>6816386.1698941505</v>
      </c>
      <c r="T323" s="22">
        <v>22308.0448</v>
      </c>
      <c r="U323" s="22">
        <f t="shared" si="336"/>
        <v>6794078.1250941502</v>
      </c>
      <c r="V323" s="26">
        <f t="shared" si="337"/>
        <v>394.44476000000577</v>
      </c>
      <c r="W323" s="22">
        <v>0</v>
      </c>
      <c r="X323" s="22">
        <f t="shared" si="338"/>
        <v>362667.99160234537</v>
      </c>
      <c r="Y323" s="22">
        <f t="shared" si="339"/>
        <v>362273.54684234504</v>
      </c>
      <c r="Z323" s="32">
        <f t="shared" si="340"/>
        <v>5.3205317680523542E-2</v>
      </c>
      <c r="AA323" s="32">
        <f t="shared" si="341"/>
        <v>5.3321957765583503E-2</v>
      </c>
      <c r="AB323" s="42"/>
      <c r="AC323" s="22">
        <v>6816386.1698941505</v>
      </c>
      <c r="AD323" s="22">
        <v>22308.0448</v>
      </c>
      <c r="AE323" s="22">
        <f t="shared" si="342"/>
        <v>6794078.1250941502</v>
      </c>
      <c r="AF323" s="26">
        <f t="shared" si="343"/>
        <v>394.44476000000577</v>
      </c>
      <c r="AG323" s="22">
        <v>0</v>
      </c>
      <c r="AH323" s="22">
        <f t="shared" si="344"/>
        <v>362667.99160234537</v>
      </c>
      <c r="AI323" s="22">
        <f t="shared" si="345"/>
        <v>362273.54684234504</v>
      </c>
      <c r="AJ323" s="32">
        <f t="shared" si="346"/>
        <v>5.3205317680523542E-2</v>
      </c>
      <c r="AK323" s="32">
        <f t="shared" si="347"/>
        <v>5.3321957765583503E-2</v>
      </c>
      <c r="AL323" s="11"/>
      <c r="AM323" s="22">
        <v>6816386.1698941505</v>
      </c>
      <c r="AN323" s="22">
        <v>22308.0448</v>
      </c>
      <c r="AO323" s="22">
        <f t="shared" si="348"/>
        <v>6794078.1250941502</v>
      </c>
      <c r="AP323" s="26">
        <f t="shared" si="349"/>
        <v>394.44476000000577</v>
      </c>
      <c r="AQ323" s="22">
        <v>0</v>
      </c>
      <c r="AR323" s="22">
        <f t="shared" si="350"/>
        <v>362667.99160234537</v>
      </c>
      <c r="AS323" s="22">
        <f t="shared" si="351"/>
        <v>362273.54684234504</v>
      </c>
      <c r="AT323" s="32">
        <f t="shared" si="352"/>
        <v>5.3205317680523542E-2</v>
      </c>
      <c r="AU323" s="32">
        <f t="shared" si="353"/>
        <v>5.3321957765583503E-2</v>
      </c>
      <c r="AV323" s="42"/>
      <c r="AW323" s="22">
        <v>6816386.1698941505</v>
      </c>
      <c r="AX323" s="22">
        <v>22308.0448</v>
      </c>
      <c r="AY323" s="22">
        <f t="shared" si="354"/>
        <v>6794078.1250941502</v>
      </c>
      <c r="AZ323" s="26">
        <f t="shared" si="355"/>
        <v>394.44476000000577</v>
      </c>
      <c r="BA323" s="22">
        <v>0</v>
      </c>
      <c r="BB323" s="22">
        <f t="shared" si="356"/>
        <v>362667.99160234537</v>
      </c>
      <c r="BC323" s="22">
        <f t="shared" si="357"/>
        <v>362273.54684234504</v>
      </c>
      <c r="BD323" s="32">
        <f t="shared" si="358"/>
        <v>5.3205317680523542E-2</v>
      </c>
      <c r="BE323" s="32">
        <f t="shared" si="359"/>
        <v>5.3321957765583503E-2</v>
      </c>
      <c r="BF323" s="11"/>
      <c r="BG323" s="22">
        <v>6816386.1698941505</v>
      </c>
      <c r="BH323" s="22">
        <v>22308.0448</v>
      </c>
      <c r="BI323" s="22">
        <f t="shared" si="360"/>
        <v>6794078.1250941502</v>
      </c>
      <c r="BJ323" s="26">
        <f t="shared" si="361"/>
        <v>394.44476000000577</v>
      </c>
      <c r="BK323" s="22">
        <v>0</v>
      </c>
      <c r="BL323" s="22">
        <f t="shared" si="362"/>
        <v>362667.99160234537</v>
      </c>
      <c r="BM323" s="22">
        <f t="shared" si="363"/>
        <v>362273.54684234504</v>
      </c>
      <c r="BN323" s="32">
        <f t="shared" si="364"/>
        <v>5.3205317680523542E-2</v>
      </c>
      <c r="BO323" s="32">
        <f t="shared" si="365"/>
        <v>5.3321957765583503E-2</v>
      </c>
      <c r="BP323" s="42"/>
      <c r="BQ323" s="22">
        <v>6787121.1176188858</v>
      </c>
      <c r="BR323" s="22">
        <v>22308.0448</v>
      </c>
      <c r="BS323" s="22">
        <f t="shared" si="366"/>
        <v>6764813.0728188856</v>
      </c>
      <c r="BT323" s="26">
        <f t="shared" si="367"/>
        <v>394.44476000000577</v>
      </c>
      <c r="BU323" s="22">
        <v>0</v>
      </c>
      <c r="BV323" s="22">
        <f t="shared" si="368"/>
        <v>333402.93932708073</v>
      </c>
      <c r="BW323" s="22">
        <f t="shared" si="369"/>
        <v>333008.4945670804</v>
      </c>
      <c r="BX323" s="32">
        <f t="shared" si="370"/>
        <v>4.9122880459815325E-2</v>
      </c>
      <c r="BY323" s="32">
        <f t="shared" si="371"/>
        <v>4.9226562653314578E-2</v>
      </c>
      <c r="BZ323" s="42"/>
      <c r="CA323" s="22">
        <v>6811325.0747385407</v>
      </c>
      <c r="CB323" s="22">
        <v>22308.0448</v>
      </c>
      <c r="CC323" s="22">
        <f t="shared" si="372"/>
        <v>6789017.0299385404</v>
      </c>
      <c r="CD323" s="26">
        <f t="shared" si="373"/>
        <v>394.44476000000577</v>
      </c>
      <c r="CE323" s="22">
        <v>0</v>
      </c>
      <c r="CF323" s="22">
        <f t="shared" si="374"/>
        <v>357606.8964467356</v>
      </c>
      <c r="CG323" s="22">
        <f t="shared" si="375"/>
        <v>357212.45168673526</v>
      </c>
      <c r="CH323" s="32">
        <f t="shared" si="376"/>
        <v>5.2501810223829715E-2</v>
      </c>
      <c r="CI323" s="32">
        <f t="shared" si="377"/>
        <v>5.2616225605486372E-2</v>
      </c>
      <c r="CJ323" s="42"/>
      <c r="CK323" s="22">
        <v>6806263.9795829309</v>
      </c>
      <c r="CL323" s="22">
        <v>22308.0448</v>
      </c>
      <c r="CM323" s="22">
        <f t="shared" si="378"/>
        <v>6783955.9347829306</v>
      </c>
      <c r="CN323" s="26">
        <f t="shared" si="379"/>
        <v>394.44476000000577</v>
      </c>
      <c r="CO323" s="22">
        <v>0</v>
      </c>
      <c r="CP323" s="22">
        <f t="shared" si="380"/>
        <v>352545.80129112583</v>
      </c>
      <c r="CQ323" s="22">
        <f t="shared" si="381"/>
        <v>352151.35653112549</v>
      </c>
      <c r="CR323" s="32">
        <f t="shared" si="382"/>
        <v>5.1797256519681575E-2</v>
      </c>
      <c r="CS323" s="32">
        <f t="shared" si="383"/>
        <v>5.1909440438072871E-2</v>
      </c>
      <c r="CT323" s="42"/>
      <c r="CU323" s="22">
        <v>6816386.1698941505</v>
      </c>
      <c r="CV323" s="22">
        <v>22308.0448</v>
      </c>
      <c r="CW323" s="22">
        <f t="shared" si="384"/>
        <v>6794078.1250941502</v>
      </c>
      <c r="CX323" s="26">
        <f t="shared" si="385"/>
        <v>394.44476000000577</v>
      </c>
      <c r="CY323" s="22">
        <v>0</v>
      </c>
      <c r="CZ323" s="22">
        <f t="shared" si="386"/>
        <v>362667.99160234537</v>
      </c>
      <c r="DA323" s="22">
        <f t="shared" si="387"/>
        <v>362273.54684234504</v>
      </c>
      <c r="DB323" s="32">
        <f t="shared" si="388"/>
        <v>5.3205317680523542E-2</v>
      </c>
      <c r="DC323" s="32">
        <f t="shared" si="389"/>
        <v>5.3321957765583503E-2</v>
      </c>
      <c r="DD323" s="42"/>
      <c r="DE323" s="22">
        <v>6816386.1698941505</v>
      </c>
      <c r="DF323" s="22">
        <v>22308.0448</v>
      </c>
      <c r="DG323" s="22">
        <f t="shared" si="390"/>
        <v>6794078.1250941502</v>
      </c>
      <c r="DH323" s="26">
        <f t="shared" si="391"/>
        <v>394.44476000000577</v>
      </c>
      <c r="DI323" s="22">
        <v>0</v>
      </c>
      <c r="DJ323" s="22">
        <f t="shared" si="392"/>
        <v>362667.99160234537</v>
      </c>
      <c r="DK323" s="22">
        <f t="shared" si="393"/>
        <v>362273.54684234504</v>
      </c>
      <c r="DL323" s="32">
        <f t="shared" si="394"/>
        <v>5.3205317680523542E-2</v>
      </c>
      <c r="DM323" s="32">
        <f t="shared" si="395"/>
        <v>5.3321957765583503E-2</v>
      </c>
      <c r="DN323" s="42"/>
      <c r="DO323" s="22">
        <v>6816386.1698941505</v>
      </c>
      <c r="DP323" s="22">
        <v>22308.0448</v>
      </c>
      <c r="DQ323" s="22">
        <f t="shared" si="396"/>
        <v>6794078.1250941502</v>
      </c>
      <c r="DR323" s="26">
        <f t="shared" si="397"/>
        <v>394.44476000000577</v>
      </c>
      <c r="DS323" s="22">
        <v>0</v>
      </c>
      <c r="DT323" s="22">
        <f t="shared" si="398"/>
        <v>362667.99160234537</v>
      </c>
      <c r="DU323" s="22">
        <f t="shared" si="399"/>
        <v>362273.54684234504</v>
      </c>
      <c r="DV323" s="32">
        <f t="shared" si="400"/>
        <v>5.3205317680523542E-2</v>
      </c>
      <c r="DW323" s="32">
        <f t="shared" si="401"/>
        <v>5.3321957765583503E-2</v>
      </c>
      <c r="DX323" s="42"/>
      <c r="DY323" s="22">
        <v>6816386.1698941505</v>
      </c>
      <c r="DZ323" s="22">
        <v>22308.0448</v>
      </c>
      <c r="EA323" s="22">
        <f t="shared" si="402"/>
        <v>6794078.1250941502</v>
      </c>
      <c r="EB323" s="26">
        <f t="shared" si="403"/>
        <v>394.44476000000577</v>
      </c>
      <c r="EC323" s="22">
        <v>0</v>
      </c>
      <c r="ED323" s="22">
        <f t="shared" si="404"/>
        <v>362667.99160234537</v>
      </c>
      <c r="EE323" s="22">
        <f t="shared" si="405"/>
        <v>362273.54684234504</v>
      </c>
      <c r="EF323" s="32">
        <f t="shared" si="406"/>
        <v>5.3205317680523542E-2</v>
      </c>
      <c r="EG323" s="32">
        <f t="shared" si="407"/>
        <v>5.3321957765583503E-2</v>
      </c>
      <c r="EH323" s="42"/>
      <c r="EI323" s="45">
        <v>0</v>
      </c>
    </row>
    <row r="324" spans="1:139" x14ac:dyDescent="0.3">
      <c r="A324" s="20">
        <v>8914669</v>
      </c>
      <c r="B324" s="38" t="s">
        <v>316</v>
      </c>
      <c r="C324" s="21">
        <v>1266</v>
      </c>
      <c r="D324" s="22">
        <v>7007974.0000199992</v>
      </c>
      <c r="E324" s="22">
        <v>62464.000020000109</v>
      </c>
      <c r="F324" s="22">
        <f t="shared" si="329"/>
        <v>6945509.9999999991</v>
      </c>
      <c r="G324" s="11"/>
      <c r="H324" s="34">
        <v>1266</v>
      </c>
      <c r="I324" s="22">
        <v>7027410.9665732235</v>
      </c>
      <c r="J324" s="22">
        <v>63588.351999999999</v>
      </c>
      <c r="K324" s="22">
        <f t="shared" si="330"/>
        <v>6963822.6145732235</v>
      </c>
      <c r="L324" s="26">
        <f t="shared" si="331"/>
        <v>1124.3519799998903</v>
      </c>
      <c r="M324" s="22">
        <v>0</v>
      </c>
      <c r="N324" s="22">
        <f t="shared" si="332"/>
        <v>19436.966553224251</v>
      </c>
      <c r="O324" s="22">
        <f t="shared" si="333"/>
        <v>18312.614573224448</v>
      </c>
      <c r="P324" s="32">
        <f t="shared" si="334"/>
        <v>2.7658787348112499E-3</v>
      </c>
      <c r="Q324" s="32">
        <f t="shared" si="335"/>
        <v>2.6296784950985909E-3</v>
      </c>
      <c r="R324" s="11"/>
      <c r="S324" s="22">
        <v>7247687.9665732235</v>
      </c>
      <c r="T324" s="22">
        <v>63588.351999999999</v>
      </c>
      <c r="U324" s="22">
        <f t="shared" si="336"/>
        <v>7184099.6145732235</v>
      </c>
      <c r="V324" s="26">
        <f t="shared" si="337"/>
        <v>1124.3519799998903</v>
      </c>
      <c r="W324" s="22">
        <v>0</v>
      </c>
      <c r="X324" s="22">
        <f t="shared" si="338"/>
        <v>239713.96655322425</v>
      </c>
      <c r="Y324" s="22">
        <f t="shared" si="339"/>
        <v>238589.61457322445</v>
      </c>
      <c r="Z324" s="32">
        <f t="shared" si="340"/>
        <v>3.3074542896824426E-2</v>
      </c>
      <c r="AA324" s="32">
        <f t="shared" si="341"/>
        <v>3.3210788738123311E-2</v>
      </c>
      <c r="AB324" s="42"/>
      <c r="AC324" s="22">
        <v>7027410.9665732235</v>
      </c>
      <c r="AD324" s="22">
        <v>63588.351999999999</v>
      </c>
      <c r="AE324" s="22">
        <f t="shared" si="342"/>
        <v>6963822.6145732235</v>
      </c>
      <c r="AF324" s="26">
        <f t="shared" si="343"/>
        <v>1124.3519799998903</v>
      </c>
      <c r="AG324" s="22">
        <v>0</v>
      </c>
      <c r="AH324" s="22">
        <f t="shared" si="344"/>
        <v>19436.966553224251</v>
      </c>
      <c r="AI324" s="22">
        <f t="shared" si="345"/>
        <v>18312.614573224448</v>
      </c>
      <c r="AJ324" s="32">
        <f t="shared" si="346"/>
        <v>2.7658787348112499E-3</v>
      </c>
      <c r="AK324" s="32">
        <f t="shared" si="347"/>
        <v>2.6296784950985909E-3</v>
      </c>
      <c r="AL324" s="11"/>
      <c r="AM324" s="22">
        <v>7247687.9665732235</v>
      </c>
      <c r="AN324" s="22">
        <v>63588.351999999999</v>
      </c>
      <c r="AO324" s="22">
        <f t="shared" si="348"/>
        <v>7184099.6145732235</v>
      </c>
      <c r="AP324" s="26">
        <f t="shared" si="349"/>
        <v>1124.3519799998903</v>
      </c>
      <c r="AQ324" s="22">
        <v>0</v>
      </c>
      <c r="AR324" s="22">
        <f t="shared" si="350"/>
        <v>239713.96655322425</v>
      </c>
      <c r="AS324" s="22">
        <f t="shared" si="351"/>
        <v>238589.61457322445</v>
      </c>
      <c r="AT324" s="32">
        <f t="shared" si="352"/>
        <v>3.3074542896824426E-2</v>
      </c>
      <c r="AU324" s="32">
        <f t="shared" si="353"/>
        <v>3.3210788738123311E-2</v>
      </c>
      <c r="AV324" s="42"/>
      <c r="AW324" s="22">
        <v>7027410.9665732235</v>
      </c>
      <c r="AX324" s="22">
        <v>63588.351999999999</v>
      </c>
      <c r="AY324" s="22">
        <f t="shared" si="354"/>
        <v>6963822.6145732235</v>
      </c>
      <c r="AZ324" s="26">
        <f t="shared" si="355"/>
        <v>1124.3519799998903</v>
      </c>
      <c r="BA324" s="22">
        <v>0</v>
      </c>
      <c r="BB324" s="22">
        <f t="shared" si="356"/>
        <v>19436.966553224251</v>
      </c>
      <c r="BC324" s="22">
        <f t="shared" si="357"/>
        <v>18312.614573224448</v>
      </c>
      <c r="BD324" s="32">
        <f t="shared" si="358"/>
        <v>2.7658787348112499E-3</v>
      </c>
      <c r="BE324" s="32">
        <f t="shared" si="359"/>
        <v>2.6296784950985909E-3</v>
      </c>
      <c r="BF324" s="11"/>
      <c r="BG324" s="22">
        <v>7247687.9665732235</v>
      </c>
      <c r="BH324" s="22">
        <v>63588.351999999999</v>
      </c>
      <c r="BI324" s="22">
        <f t="shared" si="360"/>
        <v>7184099.6145732235</v>
      </c>
      <c r="BJ324" s="26">
        <f t="shared" si="361"/>
        <v>1124.3519799998903</v>
      </c>
      <c r="BK324" s="22">
        <v>0</v>
      </c>
      <c r="BL324" s="22">
        <f t="shared" si="362"/>
        <v>239713.96655322425</v>
      </c>
      <c r="BM324" s="22">
        <f t="shared" si="363"/>
        <v>238589.61457322445</v>
      </c>
      <c r="BN324" s="32">
        <f t="shared" si="364"/>
        <v>3.3074542896824426E-2</v>
      </c>
      <c r="BO324" s="32">
        <f t="shared" si="365"/>
        <v>3.3210788738123311E-2</v>
      </c>
      <c r="BP324" s="42"/>
      <c r="BQ324" s="22">
        <v>7243392.4843685003</v>
      </c>
      <c r="BR324" s="22">
        <v>63588.351999999999</v>
      </c>
      <c r="BS324" s="22">
        <f t="shared" si="366"/>
        <v>7179804.1323685003</v>
      </c>
      <c r="BT324" s="26">
        <f t="shared" si="367"/>
        <v>1124.3519799998903</v>
      </c>
      <c r="BU324" s="22">
        <v>8677.9372414953687</v>
      </c>
      <c r="BV324" s="22">
        <f t="shared" si="368"/>
        <v>235418.48434850108</v>
      </c>
      <c r="BW324" s="22">
        <f t="shared" si="369"/>
        <v>234294.13236850128</v>
      </c>
      <c r="BX324" s="32">
        <f t="shared" si="370"/>
        <v>3.2501136015553843E-2</v>
      </c>
      <c r="BY324" s="32">
        <f t="shared" si="371"/>
        <v>3.2632384957723276E-2</v>
      </c>
      <c r="BZ324" s="42"/>
      <c r="CA324" s="22">
        <v>7244240.2510667145</v>
      </c>
      <c r="CB324" s="22">
        <v>63588.351999999999</v>
      </c>
      <c r="CC324" s="22">
        <f t="shared" si="372"/>
        <v>7180651.8990667146</v>
      </c>
      <c r="CD324" s="26">
        <f t="shared" si="373"/>
        <v>1124.3519799998903</v>
      </c>
      <c r="CE324" s="22">
        <v>0</v>
      </c>
      <c r="CF324" s="22">
        <f t="shared" si="374"/>
        <v>236266.2510467153</v>
      </c>
      <c r="CG324" s="22">
        <f t="shared" si="375"/>
        <v>235141.8990667155</v>
      </c>
      <c r="CH324" s="32">
        <f t="shared" si="376"/>
        <v>3.2614358836584013E-2</v>
      </c>
      <c r="CI324" s="32">
        <f t="shared" si="377"/>
        <v>3.2746594929253907E-2</v>
      </c>
      <c r="CJ324" s="42"/>
      <c r="CK324" s="22">
        <v>7243392.4843684994</v>
      </c>
      <c r="CL324" s="22">
        <v>63588.351999999999</v>
      </c>
      <c r="CM324" s="22">
        <f t="shared" si="378"/>
        <v>7179804.1323684994</v>
      </c>
      <c r="CN324" s="26">
        <f t="shared" si="379"/>
        <v>1124.3519799998903</v>
      </c>
      <c r="CO324" s="22">
        <v>2599.9488082942257</v>
      </c>
      <c r="CP324" s="22">
        <f t="shared" si="380"/>
        <v>235418.48434850015</v>
      </c>
      <c r="CQ324" s="22">
        <f t="shared" si="381"/>
        <v>234294.13236850034</v>
      </c>
      <c r="CR324" s="32">
        <f t="shared" si="382"/>
        <v>3.2501136015553718E-2</v>
      </c>
      <c r="CS324" s="32">
        <f t="shared" si="383"/>
        <v>3.2632384957723151E-2</v>
      </c>
      <c r="CT324" s="42"/>
      <c r="CU324" s="22">
        <v>7027410.9665732235</v>
      </c>
      <c r="CV324" s="22">
        <v>63588.351999999999</v>
      </c>
      <c r="CW324" s="22">
        <f t="shared" si="384"/>
        <v>6963822.6145732235</v>
      </c>
      <c r="CX324" s="26">
        <f t="shared" si="385"/>
        <v>1124.3519799998903</v>
      </c>
      <c r="CY324" s="22">
        <v>0</v>
      </c>
      <c r="CZ324" s="22">
        <f t="shared" si="386"/>
        <v>19436.966553224251</v>
      </c>
      <c r="DA324" s="22">
        <f t="shared" si="387"/>
        <v>18312.614573224448</v>
      </c>
      <c r="DB324" s="32">
        <f t="shared" si="388"/>
        <v>2.7658787348112499E-3</v>
      </c>
      <c r="DC324" s="32">
        <f t="shared" si="389"/>
        <v>2.6296784950985909E-3</v>
      </c>
      <c r="DD324" s="42"/>
      <c r="DE324" s="22">
        <v>7247687.9665732235</v>
      </c>
      <c r="DF324" s="22">
        <v>63588.351999999999</v>
      </c>
      <c r="DG324" s="22">
        <f t="shared" si="390"/>
        <v>7184099.6145732235</v>
      </c>
      <c r="DH324" s="26">
        <f t="shared" si="391"/>
        <v>1124.3519799998903</v>
      </c>
      <c r="DI324" s="22">
        <v>0</v>
      </c>
      <c r="DJ324" s="22">
        <f t="shared" si="392"/>
        <v>239713.96655322425</v>
      </c>
      <c r="DK324" s="22">
        <f t="shared" si="393"/>
        <v>238589.61457322445</v>
      </c>
      <c r="DL324" s="32">
        <f t="shared" si="394"/>
        <v>3.3074542896824426E-2</v>
      </c>
      <c r="DM324" s="32">
        <f t="shared" si="395"/>
        <v>3.3210788738123311E-2</v>
      </c>
      <c r="DN324" s="42"/>
      <c r="DO324" s="22">
        <v>7027410.9665732235</v>
      </c>
      <c r="DP324" s="22">
        <v>63588.351999999999</v>
      </c>
      <c r="DQ324" s="22">
        <f t="shared" si="396"/>
        <v>6963822.6145732235</v>
      </c>
      <c r="DR324" s="26">
        <f t="shared" si="397"/>
        <v>1124.3519799998903</v>
      </c>
      <c r="DS324" s="22">
        <v>0</v>
      </c>
      <c r="DT324" s="22">
        <f t="shared" si="398"/>
        <v>19436.966553224251</v>
      </c>
      <c r="DU324" s="22">
        <f t="shared" si="399"/>
        <v>18312.614573224448</v>
      </c>
      <c r="DV324" s="32">
        <f t="shared" si="400"/>
        <v>2.7658787348112499E-3</v>
      </c>
      <c r="DW324" s="32">
        <f t="shared" si="401"/>
        <v>2.6296784950985909E-3</v>
      </c>
      <c r="DX324" s="42"/>
      <c r="DY324" s="22">
        <v>7247687.9665732235</v>
      </c>
      <c r="DZ324" s="22">
        <v>63588.351999999999</v>
      </c>
      <c r="EA324" s="22">
        <f t="shared" si="402"/>
        <v>7184099.6145732235</v>
      </c>
      <c r="EB324" s="26">
        <f t="shared" si="403"/>
        <v>1124.3519799998903</v>
      </c>
      <c r="EC324" s="22">
        <v>0</v>
      </c>
      <c r="ED324" s="22">
        <f t="shared" si="404"/>
        <v>239713.96655322425</v>
      </c>
      <c r="EE324" s="22">
        <f t="shared" si="405"/>
        <v>238589.61457322445</v>
      </c>
      <c r="EF324" s="32">
        <f t="shared" si="406"/>
        <v>3.3074542896824426E-2</v>
      </c>
      <c r="EG324" s="32">
        <f t="shared" si="407"/>
        <v>3.3210788738123311E-2</v>
      </c>
      <c r="EH324" s="42"/>
      <c r="EI324" s="45">
        <v>0</v>
      </c>
    </row>
    <row r="325" spans="1:139" x14ac:dyDescent="0.3">
      <c r="A325" s="20">
        <v>8914700</v>
      </c>
      <c r="B325" s="20" t="s">
        <v>101</v>
      </c>
      <c r="C325" s="21">
        <v>743</v>
      </c>
      <c r="D325" s="22">
        <v>4407771.8277164586</v>
      </c>
      <c r="E325" s="22">
        <v>22302.592000000001</v>
      </c>
      <c r="F325" s="22">
        <f t="shared" si="329"/>
        <v>4385469.2357164584</v>
      </c>
      <c r="G325" s="11"/>
      <c r="H325" s="34">
        <v>743</v>
      </c>
      <c r="I325" s="22">
        <v>4654772.9955528071</v>
      </c>
      <c r="J325" s="22">
        <v>23037.747200000002</v>
      </c>
      <c r="K325" s="22">
        <f t="shared" si="330"/>
        <v>4631735.248352807</v>
      </c>
      <c r="L325" s="26">
        <f t="shared" si="331"/>
        <v>735.15520000000106</v>
      </c>
      <c r="M325" s="22">
        <v>0</v>
      </c>
      <c r="N325" s="22">
        <f t="shared" si="332"/>
        <v>247001.16783634853</v>
      </c>
      <c r="O325" s="22">
        <f t="shared" si="333"/>
        <v>246266.01263634861</v>
      </c>
      <c r="P325" s="32">
        <f t="shared" si="334"/>
        <v>5.3064063075113362E-2</v>
      </c>
      <c r="Q325" s="32">
        <f t="shared" si="335"/>
        <v>5.3169276616993312E-2</v>
      </c>
      <c r="R325" s="11"/>
      <c r="S325" s="22">
        <v>4654772.9955528071</v>
      </c>
      <c r="T325" s="22">
        <v>23037.747200000002</v>
      </c>
      <c r="U325" s="22">
        <f t="shared" si="336"/>
        <v>4631735.248352807</v>
      </c>
      <c r="V325" s="26">
        <f t="shared" si="337"/>
        <v>735.15520000000106</v>
      </c>
      <c r="W325" s="22">
        <v>0</v>
      </c>
      <c r="X325" s="22">
        <f t="shared" si="338"/>
        <v>247001.16783634853</v>
      </c>
      <c r="Y325" s="22">
        <f t="shared" si="339"/>
        <v>246266.01263634861</v>
      </c>
      <c r="Z325" s="32">
        <f t="shared" si="340"/>
        <v>5.3064063075113362E-2</v>
      </c>
      <c r="AA325" s="32">
        <f t="shared" si="341"/>
        <v>5.3169276616993312E-2</v>
      </c>
      <c r="AB325" s="42"/>
      <c r="AC325" s="22">
        <v>4654772.9955528071</v>
      </c>
      <c r="AD325" s="22">
        <v>23037.747200000002</v>
      </c>
      <c r="AE325" s="22">
        <f t="shared" si="342"/>
        <v>4631735.248352807</v>
      </c>
      <c r="AF325" s="26">
        <f t="shared" si="343"/>
        <v>735.15520000000106</v>
      </c>
      <c r="AG325" s="22">
        <v>0</v>
      </c>
      <c r="AH325" s="22">
        <f t="shared" si="344"/>
        <v>247001.16783634853</v>
      </c>
      <c r="AI325" s="22">
        <f t="shared" si="345"/>
        <v>246266.01263634861</v>
      </c>
      <c r="AJ325" s="32">
        <f t="shared" si="346"/>
        <v>5.3064063075113362E-2</v>
      </c>
      <c r="AK325" s="32">
        <f t="shared" si="347"/>
        <v>5.3169276616993312E-2</v>
      </c>
      <c r="AL325" s="11"/>
      <c r="AM325" s="22">
        <v>4654772.9955528071</v>
      </c>
      <c r="AN325" s="22">
        <v>23037.747200000002</v>
      </c>
      <c r="AO325" s="22">
        <f t="shared" si="348"/>
        <v>4631735.248352807</v>
      </c>
      <c r="AP325" s="26">
        <f t="shared" si="349"/>
        <v>735.15520000000106</v>
      </c>
      <c r="AQ325" s="22">
        <v>0</v>
      </c>
      <c r="AR325" s="22">
        <f t="shared" si="350"/>
        <v>247001.16783634853</v>
      </c>
      <c r="AS325" s="22">
        <f t="shared" si="351"/>
        <v>246266.01263634861</v>
      </c>
      <c r="AT325" s="32">
        <f t="shared" si="352"/>
        <v>5.3064063075113362E-2</v>
      </c>
      <c r="AU325" s="32">
        <f t="shared" si="353"/>
        <v>5.3169276616993312E-2</v>
      </c>
      <c r="AV325" s="42"/>
      <c r="AW325" s="22">
        <v>4654772.9955528071</v>
      </c>
      <c r="AX325" s="22">
        <v>23037.747200000002</v>
      </c>
      <c r="AY325" s="22">
        <f t="shared" si="354"/>
        <v>4631735.248352807</v>
      </c>
      <c r="AZ325" s="26">
        <f t="shared" si="355"/>
        <v>735.15520000000106</v>
      </c>
      <c r="BA325" s="22">
        <v>0</v>
      </c>
      <c r="BB325" s="22">
        <f t="shared" si="356"/>
        <v>247001.16783634853</v>
      </c>
      <c r="BC325" s="22">
        <f t="shared" si="357"/>
        <v>246266.01263634861</v>
      </c>
      <c r="BD325" s="32">
        <f t="shared" si="358"/>
        <v>5.3064063075113362E-2</v>
      </c>
      <c r="BE325" s="32">
        <f t="shared" si="359"/>
        <v>5.3169276616993312E-2</v>
      </c>
      <c r="BF325" s="11"/>
      <c r="BG325" s="22">
        <v>4654772.9955528071</v>
      </c>
      <c r="BH325" s="22">
        <v>23037.747200000002</v>
      </c>
      <c r="BI325" s="22">
        <f t="shared" si="360"/>
        <v>4631735.248352807</v>
      </c>
      <c r="BJ325" s="26">
        <f t="shared" si="361"/>
        <v>735.15520000000106</v>
      </c>
      <c r="BK325" s="22">
        <v>0</v>
      </c>
      <c r="BL325" s="22">
        <f t="shared" si="362"/>
        <v>247001.16783634853</v>
      </c>
      <c r="BM325" s="22">
        <f t="shared" si="363"/>
        <v>246266.01263634861</v>
      </c>
      <c r="BN325" s="32">
        <f t="shared" si="364"/>
        <v>5.3064063075113362E-2</v>
      </c>
      <c r="BO325" s="32">
        <f t="shared" si="365"/>
        <v>5.3169276616993312E-2</v>
      </c>
      <c r="BP325" s="42"/>
      <c r="BQ325" s="22">
        <v>4635630.4552089199</v>
      </c>
      <c r="BR325" s="22">
        <v>23037.747200000002</v>
      </c>
      <c r="BS325" s="22">
        <f t="shared" si="366"/>
        <v>4612592.7080089198</v>
      </c>
      <c r="BT325" s="26">
        <f t="shared" si="367"/>
        <v>735.15520000000106</v>
      </c>
      <c r="BU325" s="22">
        <v>0</v>
      </c>
      <c r="BV325" s="22">
        <f t="shared" si="368"/>
        <v>227858.62749246135</v>
      </c>
      <c r="BW325" s="22">
        <f t="shared" si="369"/>
        <v>227123.47229246143</v>
      </c>
      <c r="BX325" s="32">
        <f t="shared" si="370"/>
        <v>4.9153751511064346E-2</v>
      </c>
      <c r="BY325" s="32">
        <f t="shared" si="371"/>
        <v>4.9239871514799749E-2</v>
      </c>
      <c r="BZ325" s="42"/>
      <c r="CA325" s="22">
        <v>4651596.2187060537</v>
      </c>
      <c r="CB325" s="22">
        <v>23037.747200000002</v>
      </c>
      <c r="CC325" s="22">
        <f t="shared" si="372"/>
        <v>4628558.4715060536</v>
      </c>
      <c r="CD325" s="26">
        <f t="shared" si="373"/>
        <v>735.15520000000106</v>
      </c>
      <c r="CE325" s="22">
        <v>0</v>
      </c>
      <c r="CF325" s="22">
        <f t="shared" si="374"/>
        <v>243824.39098959509</v>
      </c>
      <c r="CG325" s="22">
        <f t="shared" si="375"/>
        <v>243089.23578959517</v>
      </c>
      <c r="CH325" s="32">
        <f t="shared" si="376"/>
        <v>5.2417359445145549E-2</v>
      </c>
      <c r="CI325" s="32">
        <f t="shared" si="377"/>
        <v>5.2519426358353445E-2</v>
      </c>
      <c r="CJ325" s="42"/>
      <c r="CK325" s="22">
        <v>4648419.4418592993</v>
      </c>
      <c r="CL325" s="22">
        <v>23037.747200000002</v>
      </c>
      <c r="CM325" s="22">
        <f t="shared" si="378"/>
        <v>4625381.6946592992</v>
      </c>
      <c r="CN325" s="26">
        <f t="shared" si="379"/>
        <v>735.15520000000106</v>
      </c>
      <c r="CO325" s="22">
        <v>0</v>
      </c>
      <c r="CP325" s="22">
        <f t="shared" si="380"/>
        <v>240647.61414284073</v>
      </c>
      <c r="CQ325" s="22">
        <f t="shared" si="381"/>
        <v>239912.45894284081</v>
      </c>
      <c r="CR325" s="32">
        <f t="shared" si="382"/>
        <v>5.1769771887578461E-2</v>
      </c>
      <c r="CS325" s="32">
        <f t="shared" si="383"/>
        <v>5.1868683447218192E-2</v>
      </c>
      <c r="CT325" s="42"/>
      <c r="CU325" s="22">
        <v>4654772.9955528071</v>
      </c>
      <c r="CV325" s="22">
        <v>23037.747200000002</v>
      </c>
      <c r="CW325" s="22">
        <f t="shared" si="384"/>
        <v>4631735.248352807</v>
      </c>
      <c r="CX325" s="26">
        <f t="shared" si="385"/>
        <v>735.15520000000106</v>
      </c>
      <c r="CY325" s="22">
        <v>0</v>
      </c>
      <c r="CZ325" s="22">
        <f t="shared" si="386"/>
        <v>247001.16783634853</v>
      </c>
      <c r="DA325" s="22">
        <f t="shared" si="387"/>
        <v>246266.01263634861</v>
      </c>
      <c r="DB325" s="32">
        <f t="shared" si="388"/>
        <v>5.3064063075113362E-2</v>
      </c>
      <c r="DC325" s="32">
        <f t="shared" si="389"/>
        <v>5.3169276616993312E-2</v>
      </c>
      <c r="DD325" s="42"/>
      <c r="DE325" s="22">
        <v>4654772.9955528071</v>
      </c>
      <c r="DF325" s="22">
        <v>23037.747200000002</v>
      </c>
      <c r="DG325" s="22">
        <f t="shared" si="390"/>
        <v>4631735.248352807</v>
      </c>
      <c r="DH325" s="26">
        <f t="shared" si="391"/>
        <v>735.15520000000106</v>
      </c>
      <c r="DI325" s="22">
        <v>0</v>
      </c>
      <c r="DJ325" s="22">
        <f t="shared" si="392"/>
        <v>247001.16783634853</v>
      </c>
      <c r="DK325" s="22">
        <f t="shared" si="393"/>
        <v>246266.01263634861</v>
      </c>
      <c r="DL325" s="32">
        <f t="shared" si="394"/>
        <v>5.3064063075113362E-2</v>
      </c>
      <c r="DM325" s="32">
        <f t="shared" si="395"/>
        <v>5.3169276616993312E-2</v>
      </c>
      <c r="DN325" s="42"/>
      <c r="DO325" s="22">
        <v>4654772.9955528071</v>
      </c>
      <c r="DP325" s="22">
        <v>23037.747200000002</v>
      </c>
      <c r="DQ325" s="22">
        <f t="shared" si="396"/>
        <v>4631735.248352807</v>
      </c>
      <c r="DR325" s="26">
        <f t="shared" si="397"/>
        <v>735.15520000000106</v>
      </c>
      <c r="DS325" s="22">
        <v>0</v>
      </c>
      <c r="DT325" s="22">
        <f t="shared" si="398"/>
        <v>247001.16783634853</v>
      </c>
      <c r="DU325" s="22">
        <f t="shared" si="399"/>
        <v>246266.01263634861</v>
      </c>
      <c r="DV325" s="32">
        <f t="shared" si="400"/>
        <v>5.3064063075113362E-2</v>
      </c>
      <c r="DW325" s="32">
        <f t="shared" si="401"/>
        <v>5.3169276616993312E-2</v>
      </c>
      <c r="DX325" s="42"/>
      <c r="DY325" s="22">
        <v>4654772.9955528071</v>
      </c>
      <c r="DZ325" s="22">
        <v>23037.747200000002</v>
      </c>
      <c r="EA325" s="22">
        <f t="shared" si="402"/>
        <v>4631735.248352807</v>
      </c>
      <c r="EB325" s="26">
        <f t="shared" si="403"/>
        <v>735.15520000000106</v>
      </c>
      <c r="EC325" s="22">
        <v>0</v>
      </c>
      <c r="ED325" s="22">
        <f t="shared" si="404"/>
        <v>247001.16783634853</v>
      </c>
      <c r="EE325" s="22">
        <f t="shared" si="405"/>
        <v>246266.01263634861</v>
      </c>
      <c r="EF325" s="32">
        <f t="shared" si="406"/>
        <v>5.3064063075113362E-2</v>
      </c>
      <c r="EG325" s="32">
        <f t="shared" si="407"/>
        <v>5.3169276616993312E-2</v>
      </c>
      <c r="EH325" s="42"/>
      <c r="EI325" s="45">
        <v>0</v>
      </c>
    </row>
    <row r="326" spans="1:139" x14ac:dyDescent="0.3">
      <c r="A326" s="20">
        <v>8914756</v>
      </c>
      <c r="B326" s="20" t="s">
        <v>94</v>
      </c>
      <c r="C326" s="21">
        <v>951</v>
      </c>
      <c r="D326" s="22">
        <v>5586911.0903577982</v>
      </c>
      <c r="E326" s="22">
        <v>21793.024000000001</v>
      </c>
      <c r="F326" s="22">
        <f t="shared" ref="F326:F333" si="408">D326-E326</f>
        <v>5565118.0663577979</v>
      </c>
      <c r="G326" s="11"/>
      <c r="H326" s="34">
        <v>951</v>
      </c>
      <c r="I326" s="22">
        <v>5900385.3805486243</v>
      </c>
      <c r="J326" s="22">
        <v>22725.017599999999</v>
      </c>
      <c r="K326" s="22">
        <f t="shared" ref="K326:K333" si="409">I326-J326</f>
        <v>5877660.3629486244</v>
      </c>
      <c r="L326" s="26">
        <f t="shared" ref="L326:L333" si="410">$J326-$E326</f>
        <v>931.99359999999797</v>
      </c>
      <c r="M326" s="22">
        <v>0</v>
      </c>
      <c r="N326" s="22">
        <f t="shared" ref="N326:N333" si="411">I326-$D326</f>
        <v>313474.29019082617</v>
      </c>
      <c r="O326" s="22">
        <f t="shared" ref="O326:O333" si="412">K326-$F326</f>
        <v>312542.29659082647</v>
      </c>
      <c r="P326" s="32">
        <f t="shared" ref="P326:P333" si="413">(I326-$D326)/I326</f>
        <v>5.3127765387026127E-2</v>
      </c>
      <c r="Q326" s="32">
        <f t="shared" ref="Q326:Q333" si="414">(K326-$F326)/K326</f>
        <v>5.3174609843232676E-2</v>
      </c>
      <c r="R326" s="11"/>
      <c r="S326" s="22">
        <v>5900385.3805486243</v>
      </c>
      <c r="T326" s="22">
        <v>22725.017599999999</v>
      </c>
      <c r="U326" s="22">
        <f t="shared" ref="U326:U333" si="415">S326-T326</f>
        <v>5877660.3629486244</v>
      </c>
      <c r="V326" s="26">
        <f t="shared" ref="V326:V333" si="416">$J326-$E326</f>
        <v>931.99359999999797</v>
      </c>
      <c r="W326" s="22">
        <v>0</v>
      </c>
      <c r="X326" s="22">
        <f t="shared" ref="X326:X333" si="417">S326-$D326</f>
        <v>313474.29019082617</v>
      </c>
      <c r="Y326" s="22">
        <f t="shared" ref="Y326:Y333" si="418">U326-$F326</f>
        <v>312542.29659082647</v>
      </c>
      <c r="Z326" s="32">
        <f t="shared" ref="Z326:Z333" si="419">(S326-$D326)/S326</f>
        <v>5.3127765387026127E-2</v>
      </c>
      <c r="AA326" s="32">
        <f t="shared" ref="AA326:AA333" si="420">(U326-$F326)/U326</f>
        <v>5.3174609843232676E-2</v>
      </c>
      <c r="AB326" s="42"/>
      <c r="AC326" s="22">
        <v>5900385.3805486243</v>
      </c>
      <c r="AD326" s="22">
        <v>22725.017599999999</v>
      </c>
      <c r="AE326" s="22">
        <f t="shared" ref="AE326:AE333" si="421">AC326-AD326</f>
        <v>5877660.3629486244</v>
      </c>
      <c r="AF326" s="26">
        <f t="shared" ref="AF326:AF333" si="422">$J326-$E326</f>
        <v>931.99359999999797</v>
      </c>
      <c r="AG326" s="22">
        <v>0</v>
      </c>
      <c r="AH326" s="22">
        <f t="shared" ref="AH326:AH333" si="423">AC326-$D326</f>
        <v>313474.29019082617</v>
      </c>
      <c r="AI326" s="22">
        <f t="shared" ref="AI326:AI333" si="424">AE326-$F326</f>
        <v>312542.29659082647</v>
      </c>
      <c r="AJ326" s="32">
        <f t="shared" ref="AJ326:AJ333" si="425">(AC326-$D326)/AC326</f>
        <v>5.3127765387026127E-2</v>
      </c>
      <c r="AK326" s="32">
        <f t="shared" ref="AK326:AK333" si="426">(AE326-$F326)/AE326</f>
        <v>5.3174609843232676E-2</v>
      </c>
      <c r="AL326" s="11"/>
      <c r="AM326" s="22">
        <v>5900385.3805486243</v>
      </c>
      <c r="AN326" s="22">
        <v>22725.017599999999</v>
      </c>
      <c r="AO326" s="22">
        <f t="shared" ref="AO326:AO333" si="427">AM326-AN326</f>
        <v>5877660.3629486244</v>
      </c>
      <c r="AP326" s="26">
        <f t="shared" ref="AP326:AP333" si="428">$J326-$E326</f>
        <v>931.99359999999797</v>
      </c>
      <c r="AQ326" s="22">
        <v>0</v>
      </c>
      <c r="AR326" s="22">
        <f t="shared" ref="AR326:AR333" si="429">AM326-$D326</f>
        <v>313474.29019082617</v>
      </c>
      <c r="AS326" s="22">
        <f t="shared" ref="AS326:AS333" si="430">AO326-$F326</f>
        <v>312542.29659082647</v>
      </c>
      <c r="AT326" s="32">
        <f t="shared" ref="AT326:AT333" si="431">(AM326-$D326)/AM326</f>
        <v>5.3127765387026127E-2</v>
      </c>
      <c r="AU326" s="32">
        <f t="shared" ref="AU326:AU333" si="432">(AO326-$F326)/AO326</f>
        <v>5.3174609843232676E-2</v>
      </c>
      <c r="AV326" s="42"/>
      <c r="AW326" s="22">
        <v>5900385.3805486243</v>
      </c>
      <c r="AX326" s="22">
        <v>22725.017599999999</v>
      </c>
      <c r="AY326" s="22">
        <f t="shared" ref="AY326:AY333" si="433">AW326-AX326</f>
        <v>5877660.3629486244</v>
      </c>
      <c r="AZ326" s="26">
        <f t="shared" ref="AZ326:AZ333" si="434">$J326-$E326</f>
        <v>931.99359999999797</v>
      </c>
      <c r="BA326" s="22">
        <v>0</v>
      </c>
      <c r="BB326" s="22">
        <f t="shared" ref="BB326:BB333" si="435">AW326-$D326</f>
        <v>313474.29019082617</v>
      </c>
      <c r="BC326" s="22">
        <f t="shared" ref="BC326:BC333" si="436">AY326-$F326</f>
        <v>312542.29659082647</v>
      </c>
      <c r="BD326" s="32">
        <f t="shared" ref="BD326:BD333" si="437">(AW326-$D326)/AW326</f>
        <v>5.3127765387026127E-2</v>
      </c>
      <c r="BE326" s="32">
        <f t="shared" ref="BE326:BE333" si="438">(AY326-$F326)/AY326</f>
        <v>5.3174609843232676E-2</v>
      </c>
      <c r="BF326" s="11"/>
      <c r="BG326" s="22">
        <v>5900385.3805486243</v>
      </c>
      <c r="BH326" s="22">
        <v>22725.017599999999</v>
      </c>
      <c r="BI326" s="22">
        <f t="shared" ref="BI326:BI333" si="439">BG326-BH326</f>
        <v>5877660.3629486244</v>
      </c>
      <c r="BJ326" s="26">
        <f t="shared" ref="BJ326:BJ333" si="440">$J326-$E326</f>
        <v>931.99359999999797</v>
      </c>
      <c r="BK326" s="22">
        <v>0</v>
      </c>
      <c r="BL326" s="22">
        <f t="shared" ref="BL326:BL333" si="441">BG326-$D326</f>
        <v>313474.29019082617</v>
      </c>
      <c r="BM326" s="22">
        <f t="shared" ref="BM326:BM333" si="442">BI326-$F326</f>
        <v>312542.29659082647</v>
      </c>
      <c r="BN326" s="32">
        <f t="shared" ref="BN326:BN333" si="443">(BG326-$D326)/BG326</f>
        <v>5.3127765387026127E-2</v>
      </c>
      <c r="BO326" s="32">
        <f t="shared" ref="BO326:BO333" si="444">(BI326-$F326)/BI326</f>
        <v>5.3174609843232676E-2</v>
      </c>
      <c r="BP326" s="42"/>
      <c r="BQ326" s="22">
        <v>5876433.4536237922</v>
      </c>
      <c r="BR326" s="22">
        <v>22725.017599999999</v>
      </c>
      <c r="BS326" s="22">
        <f t="shared" ref="BS326:BS333" si="445">BQ326-BR326</f>
        <v>5853708.4360237923</v>
      </c>
      <c r="BT326" s="26">
        <f t="shared" ref="BT326:BT333" si="446">$J326-$E326</f>
        <v>931.99359999999797</v>
      </c>
      <c r="BU326" s="22">
        <v>0</v>
      </c>
      <c r="BV326" s="22">
        <f t="shared" ref="BV326:BV333" si="447">BQ326-$D326</f>
        <v>289522.363265994</v>
      </c>
      <c r="BW326" s="22">
        <f t="shared" ref="BW326:BW333" si="448">BS326-$F326</f>
        <v>288590.36966599431</v>
      </c>
      <c r="BX326" s="32">
        <f t="shared" ref="BX326:BX333" si="449">(BQ326-$D326)/BQ326</f>
        <v>4.9268381161953874E-2</v>
      </c>
      <c r="BY326" s="32">
        <f t="shared" ref="BY326:BY333" si="450">(BS326-$F326)/BS326</f>
        <v>4.9300434557007604E-2</v>
      </c>
      <c r="BZ326" s="42"/>
      <c r="CA326" s="22">
        <v>5896171.2808153443</v>
      </c>
      <c r="CB326" s="22">
        <v>22725.017599999999</v>
      </c>
      <c r="CC326" s="22">
        <f t="shared" ref="CC326:CC333" si="451">CA326-CB326</f>
        <v>5873446.2632153444</v>
      </c>
      <c r="CD326" s="26">
        <f t="shared" ref="CD326:CD333" si="452">$J326-$E326</f>
        <v>931.99359999999797</v>
      </c>
      <c r="CE326" s="22">
        <v>0</v>
      </c>
      <c r="CF326" s="22">
        <f t="shared" ref="CF326:CF333" si="453">CA326-$D326</f>
        <v>309260.19045754615</v>
      </c>
      <c r="CG326" s="22">
        <f t="shared" ref="CG326:CG333" si="454">CC326-$F326</f>
        <v>308328.19685754646</v>
      </c>
      <c r="CH326" s="32">
        <f t="shared" ref="CH326:CH333" si="455">(CA326-$D326)/CA326</f>
        <v>5.2451018759207504E-2</v>
      </c>
      <c r="CI326" s="32">
        <f t="shared" ref="CI326:CI333" si="456">(CC326-$F326)/CC326</f>
        <v>5.249527841747139E-2</v>
      </c>
      <c r="CJ326" s="42"/>
      <c r="CK326" s="22">
        <v>5891957.1810820643</v>
      </c>
      <c r="CL326" s="22">
        <v>22725.017599999999</v>
      </c>
      <c r="CM326" s="22">
        <f t="shared" ref="CM326:CM333" si="457">CK326-CL326</f>
        <v>5869232.1634820644</v>
      </c>
      <c r="CN326" s="26">
        <f t="shared" ref="CN326:CN333" si="458">$J326-$E326</f>
        <v>931.99359999999797</v>
      </c>
      <c r="CO326" s="22">
        <v>0</v>
      </c>
      <c r="CP326" s="22">
        <f t="shared" ref="CP326:CP333" si="459">CK326-$D326</f>
        <v>305046.09072426613</v>
      </c>
      <c r="CQ326" s="22">
        <f t="shared" ref="CQ326:CQ333" si="460">CM326-$F326</f>
        <v>304114.09712426644</v>
      </c>
      <c r="CR326" s="32">
        <f t="shared" ref="CR326:CR333" si="461">(CK326-$D326)/CK326</f>
        <v>5.1773304073510613E-2</v>
      </c>
      <c r="CS326" s="32">
        <f t="shared" ref="CS326:CS333" si="462">(CM326-$F326)/CM326</f>
        <v>5.1814971473856879E-2</v>
      </c>
      <c r="CT326" s="42"/>
      <c r="CU326" s="22">
        <v>5900385.3805486243</v>
      </c>
      <c r="CV326" s="22">
        <v>22725.017599999999</v>
      </c>
      <c r="CW326" s="22">
        <f t="shared" ref="CW326:CW333" si="463">CU326-CV326</f>
        <v>5877660.3629486244</v>
      </c>
      <c r="CX326" s="26">
        <f t="shared" ref="CX326:CX333" si="464">$J326-$E326</f>
        <v>931.99359999999797</v>
      </c>
      <c r="CY326" s="22">
        <v>0</v>
      </c>
      <c r="CZ326" s="22">
        <f t="shared" ref="CZ326:CZ333" si="465">CU326-$D326</f>
        <v>313474.29019082617</v>
      </c>
      <c r="DA326" s="22">
        <f t="shared" ref="DA326:DA333" si="466">CW326-$F326</f>
        <v>312542.29659082647</v>
      </c>
      <c r="DB326" s="32">
        <f t="shared" ref="DB326:DB333" si="467">(CU326-$D326)/CU326</f>
        <v>5.3127765387026127E-2</v>
      </c>
      <c r="DC326" s="32">
        <f t="shared" ref="DC326:DC333" si="468">(CW326-$F326)/CW326</f>
        <v>5.3174609843232676E-2</v>
      </c>
      <c r="DD326" s="42"/>
      <c r="DE326" s="22">
        <v>5900385.3805486243</v>
      </c>
      <c r="DF326" s="22">
        <v>22725.017599999999</v>
      </c>
      <c r="DG326" s="22">
        <f t="shared" ref="DG326:DG333" si="469">DE326-DF326</f>
        <v>5877660.3629486244</v>
      </c>
      <c r="DH326" s="26">
        <f t="shared" ref="DH326:DH333" si="470">$J326-$E326</f>
        <v>931.99359999999797</v>
      </c>
      <c r="DI326" s="22">
        <v>0</v>
      </c>
      <c r="DJ326" s="22">
        <f t="shared" ref="DJ326:DJ333" si="471">DE326-$D326</f>
        <v>313474.29019082617</v>
      </c>
      <c r="DK326" s="22">
        <f t="shared" ref="DK326:DK333" si="472">DG326-$F326</f>
        <v>312542.29659082647</v>
      </c>
      <c r="DL326" s="32">
        <f t="shared" ref="DL326:DL333" si="473">(DE326-$D326)/DE326</f>
        <v>5.3127765387026127E-2</v>
      </c>
      <c r="DM326" s="32">
        <f t="shared" ref="DM326:DM333" si="474">(DG326-$F326)/DG326</f>
        <v>5.3174609843232676E-2</v>
      </c>
      <c r="DN326" s="42"/>
      <c r="DO326" s="22">
        <v>5900385.3805486243</v>
      </c>
      <c r="DP326" s="22">
        <v>22725.017599999999</v>
      </c>
      <c r="DQ326" s="22">
        <f t="shared" ref="DQ326:DQ333" si="475">DO326-DP326</f>
        <v>5877660.3629486244</v>
      </c>
      <c r="DR326" s="26">
        <f t="shared" ref="DR326:DR333" si="476">$J326-$E326</f>
        <v>931.99359999999797</v>
      </c>
      <c r="DS326" s="22">
        <v>0</v>
      </c>
      <c r="DT326" s="22">
        <f t="shared" ref="DT326:DT333" si="477">DO326-$D326</f>
        <v>313474.29019082617</v>
      </c>
      <c r="DU326" s="22">
        <f t="shared" ref="DU326:DU333" si="478">DQ326-$F326</f>
        <v>312542.29659082647</v>
      </c>
      <c r="DV326" s="32">
        <f t="shared" ref="DV326:DV333" si="479">(DO326-$D326)/DO326</f>
        <v>5.3127765387026127E-2</v>
      </c>
      <c r="DW326" s="32">
        <f t="shared" ref="DW326:DW333" si="480">(DQ326-$F326)/DQ326</f>
        <v>5.3174609843232676E-2</v>
      </c>
      <c r="DX326" s="42"/>
      <c r="DY326" s="22">
        <v>5900385.3805486243</v>
      </c>
      <c r="DZ326" s="22">
        <v>22725.017599999999</v>
      </c>
      <c r="EA326" s="22">
        <f t="shared" ref="EA326:EA333" si="481">DY326-DZ326</f>
        <v>5877660.3629486244</v>
      </c>
      <c r="EB326" s="26">
        <f t="shared" ref="EB326:EB333" si="482">$J326-$E326</f>
        <v>931.99359999999797</v>
      </c>
      <c r="EC326" s="22">
        <v>0</v>
      </c>
      <c r="ED326" s="22">
        <f t="shared" ref="ED326:ED333" si="483">DY326-$D326</f>
        <v>313474.29019082617</v>
      </c>
      <c r="EE326" s="22">
        <f t="shared" ref="EE326:EE333" si="484">EA326-$F326</f>
        <v>312542.29659082647</v>
      </c>
      <c r="EF326" s="32">
        <f t="shared" ref="EF326:EF333" si="485">(DY326-$D326)/DY326</f>
        <v>5.3127765387026127E-2</v>
      </c>
      <c r="EG326" s="32">
        <f t="shared" ref="EG326:EG333" si="486">(EA326-$F326)/EA326</f>
        <v>5.3174609843232676E-2</v>
      </c>
      <c r="EH326" s="42"/>
      <c r="EI326" s="45">
        <v>0</v>
      </c>
    </row>
    <row r="327" spans="1:139" x14ac:dyDescent="0.3">
      <c r="A327" s="20">
        <v>8915401</v>
      </c>
      <c r="B327" s="20" t="s">
        <v>332</v>
      </c>
      <c r="C327" s="21">
        <v>1416</v>
      </c>
      <c r="D327" s="22">
        <v>7914744.8943999996</v>
      </c>
      <c r="E327" s="22">
        <v>37075.894399999997</v>
      </c>
      <c r="F327" s="22">
        <f t="shared" si="408"/>
        <v>7877669</v>
      </c>
      <c r="G327" s="11"/>
      <c r="H327" s="34">
        <v>1416</v>
      </c>
      <c r="I327" s="22">
        <v>8338754.5746528748</v>
      </c>
      <c r="J327" s="22">
        <v>38569.983999999997</v>
      </c>
      <c r="K327" s="22">
        <f t="shared" si="409"/>
        <v>8300184.5906528747</v>
      </c>
      <c r="L327" s="26">
        <f t="shared" si="410"/>
        <v>1494.0895999999993</v>
      </c>
      <c r="M327" s="22">
        <v>0</v>
      </c>
      <c r="N327" s="22">
        <f t="shared" si="411"/>
        <v>424009.6802528752</v>
      </c>
      <c r="O327" s="22">
        <f t="shared" si="412"/>
        <v>422515.59065287467</v>
      </c>
      <c r="P327" s="32">
        <f t="shared" si="413"/>
        <v>5.0848082463264707E-2</v>
      </c>
      <c r="Q327" s="32">
        <f t="shared" si="414"/>
        <v>5.0904360745022963E-2</v>
      </c>
      <c r="R327" s="11"/>
      <c r="S327" s="22">
        <v>8338754.5746528748</v>
      </c>
      <c r="T327" s="22">
        <v>38569.983999999997</v>
      </c>
      <c r="U327" s="22">
        <f t="shared" si="415"/>
        <v>8300184.5906528747</v>
      </c>
      <c r="V327" s="26">
        <f t="shared" si="416"/>
        <v>1494.0895999999993</v>
      </c>
      <c r="W327" s="22">
        <v>0</v>
      </c>
      <c r="X327" s="22">
        <f t="shared" si="417"/>
        <v>424009.6802528752</v>
      </c>
      <c r="Y327" s="22">
        <f t="shared" si="418"/>
        <v>422515.59065287467</v>
      </c>
      <c r="Z327" s="32">
        <f t="shared" si="419"/>
        <v>5.0848082463264707E-2</v>
      </c>
      <c r="AA327" s="32">
        <f t="shared" si="420"/>
        <v>5.0904360745022963E-2</v>
      </c>
      <c r="AB327" s="42"/>
      <c r="AC327" s="22">
        <v>8338754.5746528748</v>
      </c>
      <c r="AD327" s="22">
        <v>38569.983999999997</v>
      </c>
      <c r="AE327" s="22">
        <f t="shared" si="421"/>
        <v>8300184.5906528747</v>
      </c>
      <c r="AF327" s="26">
        <f t="shared" si="422"/>
        <v>1494.0895999999993</v>
      </c>
      <c r="AG327" s="22">
        <v>0</v>
      </c>
      <c r="AH327" s="22">
        <f t="shared" si="423"/>
        <v>424009.6802528752</v>
      </c>
      <c r="AI327" s="22">
        <f t="shared" si="424"/>
        <v>422515.59065287467</v>
      </c>
      <c r="AJ327" s="32">
        <f t="shared" si="425"/>
        <v>5.0848082463264707E-2</v>
      </c>
      <c r="AK327" s="32">
        <f t="shared" si="426"/>
        <v>5.0904360745022963E-2</v>
      </c>
      <c r="AL327" s="11"/>
      <c r="AM327" s="22">
        <v>8338754.5746528748</v>
      </c>
      <c r="AN327" s="22">
        <v>38569.983999999997</v>
      </c>
      <c r="AO327" s="22">
        <f t="shared" si="427"/>
        <v>8300184.5906528747</v>
      </c>
      <c r="AP327" s="26">
        <f t="shared" si="428"/>
        <v>1494.0895999999993</v>
      </c>
      <c r="AQ327" s="22">
        <v>0</v>
      </c>
      <c r="AR327" s="22">
        <f t="shared" si="429"/>
        <v>424009.6802528752</v>
      </c>
      <c r="AS327" s="22">
        <f t="shared" si="430"/>
        <v>422515.59065287467</v>
      </c>
      <c r="AT327" s="32">
        <f t="shared" si="431"/>
        <v>5.0848082463264707E-2</v>
      </c>
      <c r="AU327" s="32">
        <f t="shared" si="432"/>
        <v>5.0904360745022963E-2</v>
      </c>
      <c r="AV327" s="42"/>
      <c r="AW327" s="22">
        <v>8338754.5746528748</v>
      </c>
      <c r="AX327" s="22">
        <v>38569.983999999997</v>
      </c>
      <c r="AY327" s="22">
        <f t="shared" si="433"/>
        <v>8300184.5906528747</v>
      </c>
      <c r="AZ327" s="26">
        <f t="shared" si="434"/>
        <v>1494.0895999999993</v>
      </c>
      <c r="BA327" s="22">
        <v>0</v>
      </c>
      <c r="BB327" s="22">
        <f t="shared" si="435"/>
        <v>424009.6802528752</v>
      </c>
      <c r="BC327" s="22">
        <f t="shared" si="436"/>
        <v>422515.59065287467</v>
      </c>
      <c r="BD327" s="32">
        <f t="shared" si="437"/>
        <v>5.0848082463264707E-2</v>
      </c>
      <c r="BE327" s="32">
        <f t="shared" si="438"/>
        <v>5.0904360745022963E-2</v>
      </c>
      <c r="BF327" s="11"/>
      <c r="BG327" s="22">
        <v>8338754.5746528748</v>
      </c>
      <c r="BH327" s="22">
        <v>38569.983999999997</v>
      </c>
      <c r="BI327" s="22">
        <f t="shared" si="439"/>
        <v>8300184.5906528747</v>
      </c>
      <c r="BJ327" s="26">
        <f t="shared" si="440"/>
        <v>1494.0895999999993</v>
      </c>
      <c r="BK327" s="22">
        <v>0</v>
      </c>
      <c r="BL327" s="22">
        <f t="shared" si="441"/>
        <v>424009.6802528752</v>
      </c>
      <c r="BM327" s="22">
        <f t="shared" si="442"/>
        <v>422515.59065287467</v>
      </c>
      <c r="BN327" s="32">
        <f t="shared" si="443"/>
        <v>5.0848082463264707E-2</v>
      </c>
      <c r="BO327" s="32">
        <f t="shared" si="444"/>
        <v>5.0904360745022963E-2</v>
      </c>
      <c r="BP327" s="42"/>
      <c r="BQ327" s="22">
        <v>8314240.9075440485</v>
      </c>
      <c r="BR327" s="22">
        <v>38569.983999999997</v>
      </c>
      <c r="BS327" s="22">
        <f t="shared" si="445"/>
        <v>8275670.9235440483</v>
      </c>
      <c r="BT327" s="26">
        <f t="shared" si="446"/>
        <v>1494.0895999999993</v>
      </c>
      <c r="BU327" s="22">
        <v>0</v>
      </c>
      <c r="BV327" s="22">
        <f t="shared" si="447"/>
        <v>399496.01314404886</v>
      </c>
      <c r="BW327" s="22">
        <f t="shared" si="448"/>
        <v>398001.92354404833</v>
      </c>
      <c r="BX327" s="32">
        <f t="shared" si="449"/>
        <v>4.804960760537505E-2</v>
      </c>
      <c r="BY327" s="32">
        <f t="shared" si="450"/>
        <v>4.8093009886575382E-2</v>
      </c>
      <c r="BZ327" s="42"/>
      <c r="CA327" s="22">
        <v>8333629.8868710715</v>
      </c>
      <c r="CB327" s="22">
        <v>38569.983999999997</v>
      </c>
      <c r="CC327" s="22">
        <f t="shared" si="451"/>
        <v>8295059.9028710714</v>
      </c>
      <c r="CD327" s="26">
        <f t="shared" si="452"/>
        <v>1494.0895999999993</v>
      </c>
      <c r="CE327" s="22">
        <v>0</v>
      </c>
      <c r="CF327" s="22">
        <f t="shared" si="453"/>
        <v>418884.99247107189</v>
      </c>
      <c r="CG327" s="22">
        <f t="shared" si="454"/>
        <v>417390.90287107136</v>
      </c>
      <c r="CH327" s="32">
        <f t="shared" si="455"/>
        <v>5.0264410365882667E-2</v>
      </c>
      <c r="CI327" s="32">
        <f t="shared" si="456"/>
        <v>5.0318009484971261E-2</v>
      </c>
      <c r="CJ327" s="42"/>
      <c r="CK327" s="22">
        <v>8328505.1990892682</v>
      </c>
      <c r="CL327" s="22">
        <v>38569.983999999997</v>
      </c>
      <c r="CM327" s="22">
        <f t="shared" si="457"/>
        <v>8289935.2150892681</v>
      </c>
      <c r="CN327" s="26">
        <f t="shared" si="458"/>
        <v>1494.0895999999993</v>
      </c>
      <c r="CO327" s="22">
        <v>0</v>
      </c>
      <c r="CP327" s="22">
        <f t="shared" si="459"/>
        <v>413760.30468926858</v>
      </c>
      <c r="CQ327" s="22">
        <f t="shared" si="460"/>
        <v>412266.21508926805</v>
      </c>
      <c r="CR327" s="32">
        <f t="shared" si="461"/>
        <v>4.9680019979397236E-2</v>
      </c>
      <c r="CS327" s="32">
        <f t="shared" si="462"/>
        <v>4.9730933281464572E-2</v>
      </c>
      <c r="CT327" s="42"/>
      <c r="CU327" s="22">
        <v>8338754.5746528748</v>
      </c>
      <c r="CV327" s="22">
        <v>38569.983999999997</v>
      </c>
      <c r="CW327" s="22">
        <f t="shared" si="463"/>
        <v>8300184.5906528747</v>
      </c>
      <c r="CX327" s="26">
        <f t="shared" si="464"/>
        <v>1494.0895999999993</v>
      </c>
      <c r="CY327" s="22">
        <v>0</v>
      </c>
      <c r="CZ327" s="22">
        <f t="shared" si="465"/>
        <v>424009.6802528752</v>
      </c>
      <c r="DA327" s="22">
        <f t="shared" si="466"/>
        <v>422515.59065287467</v>
      </c>
      <c r="DB327" s="32">
        <f t="shared" si="467"/>
        <v>5.0848082463264707E-2</v>
      </c>
      <c r="DC327" s="32">
        <f t="shared" si="468"/>
        <v>5.0904360745022963E-2</v>
      </c>
      <c r="DD327" s="42"/>
      <c r="DE327" s="22">
        <v>8338754.5746528748</v>
      </c>
      <c r="DF327" s="22">
        <v>38569.983999999997</v>
      </c>
      <c r="DG327" s="22">
        <f t="shared" si="469"/>
        <v>8300184.5906528747</v>
      </c>
      <c r="DH327" s="26">
        <f t="shared" si="470"/>
        <v>1494.0895999999993</v>
      </c>
      <c r="DI327" s="22">
        <v>0</v>
      </c>
      <c r="DJ327" s="22">
        <f t="shared" si="471"/>
        <v>424009.6802528752</v>
      </c>
      <c r="DK327" s="22">
        <f t="shared" si="472"/>
        <v>422515.59065287467</v>
      </c>
      <c r="DL327" s="32">
        <f t="shared" si="473"/>
        <v>5.0848082463264707E-2</v>
      </c>
      <c r="DM327" s="32">
        <f t="shared" si="474"/>
        <v>5.0904360745022963E-2</v>
      </c>
      <c r="DN327" s="42"/>
      <c r="DO327" s="22">
        <v>8338754.5746528748</v>
      </c>
      <c r="DP327" s="22">
        <v>38569.983999999997</v>
      </c>
      <c r="DQ327" s="22">
        <f t="shared" si="475"/>
        <v>8300184.5906528747</v>
      </c>
      <c r="DR327" s="26">
        <f t="shared" si="476"/>
        <v>1494.0895999999993</v>
      </c>
      <c r="DS327" s="22">
        <v>0</v>
      </c>
      <c r="DT327" s="22">
        <f t="shared" si="477"/>
        <v>424009.6802528752</v>
      </c>
      <c r="DU327" s="22">
        <f t="shared" si="478"/>
        <v>422515.59065287467</v>
      </c>
      <c r="DV327" s="32">
        <f t="shared" si="479"/>
        <v>5.0848082463264707E-2</v>
      </c>
      <c r="DW327" s="32">
        <f t="shared" si="480"/>
        <v>5.0904360745022963E-2</v>
      </c>
      <c r="DX327" s="42"/>
      <c r="DY327" s="22">
        <v>8338754.5746528748</v>
      </c>
      <c r="DZ327" s="22">
        <v>38569.983999999997</v>
      </c>
      <c r="EA327" s="22">
        <f t="shared" si="481"/>
        <v>8300184.5906528747</v>
      </c>
      <c r="EB327" s="26">
        <f t="shared" si="482"/>
        <v>1494.0895999999993</v>
      </c>
      <c r="EC327" s="22">
        <v>0</v>
      </c>
      <c r="ED327" s="22">
        <f t="shared" si="483"/>
        <v>424009.6802528752</v>
      </c>
      <c r="EE327" s="22">
        <f t="shared" si="484"/>
        <v>422515.59065287467</v>
      </c>
      <c r="EF327" s="32">
        <f t="shared" si="485"/>
        <v>5.0848082463264707E-2</v>
      </c>
      <c r="EG327" s="32">
        <f t="shared" si="486"/>
        <v>5.0904360745022963E-2</v>
      </c>
      <c r="EH327" s="42"/>
      <c r="EI327" s="45">
        <v>0</v>
      </c>
    </row>
    <row r="328" spans="1:139" x14ac:dyDescent="0.3">
      <c r="A328" s="20">
        <v>8916905</v>
      </c>
      <c r="B328" s="20" t="s">
        <v>117</v>
      </c>
      <c r="C328" s="21">
        <v>907</v>
      </c>
      <c r="D328" s="22">
        <v>5476692.301902486</v>
      </c>
      <c r="E328" s="22">
        <v>44179.404299999995</v>
      </c>
      <c r="F328" s="22">
        <f t="shared" si="408"/>
        <v>5432512.8976024864</v>
      </c>
      <c r="G328" s="11"/>
      <c r="H328" s="34">
        <v>907</v>
      </c>
      <c r="I328" s="22">
        <v>5788988.9574700734</v>
      </c>
      <c r="J328" s="22">
        <v>48733.696000000004</v>
      </c>
      <c r="K328" s="22">
        <f t="shared" si="409"/>
        <v>5740255.2614700729</v>
      </c>
      <c r="L328" s="26">
        <f t="shared" si="410"/>
        <v>4554.2917000000089</v>
      </c>
      <c r="M328" s="22">
        <v>0</v>
      </c>
      <c r="N328" s="22">
        <f t="shared" si="411"/>
        <v>312296.65556758735</v>
      </c>
      <c r="O328" s="22">
        <f t="shared" si="412"/>
        <v>307742.36386758648</v>
      </c>
      <c r="P328" s="32">
        <f t="shared" si="413"/>
        <v>5.3946666311152969E-2</v>
      </c>
      <c r="Q328" s="32">
        <f t="shared" si="414"/>
        <v>5.361126811436849E-2</v>
      </c>
      <c r="R328" s="11"/>
      <c r="S328" s="22">
        <v>5788988.9574700734</v>
      </c>
      <c r="T328" s="22">
        <v>48733.696000000004</v>
      </c>
      <c r="U328" s="22">
        <f t="shared" si="415"/>
        <v>5740255.2614700729</v>
      </c>
      <c r="V328" s="26">
        <f t="shared" si="416"/>
        <v>4554.2917000000089</v>
      </c>
      <c r="W328" s="22">
        <v>0</v>
      </c>
      <c r="X328" s="22">
        <f t="shared" si="417"/>
        <v>312296.65556758735</v>
      </c>
      <c r="Y328" s="22">
        <f t="shared" si="418"/>
        <v>307742.36386758648</v>
      </c>
      <c r="Z328" s="32">
        <f t="shared" si="419"/>
        <v>5.3946666311152969E-2</v>
      </c>
      <c r="AA328" s="32">
        <f t="shared" si="420"/>
        <v>5.361126811436849E-2</v>
      </c>
      <c r="AB328" s="42"/>
      <c r="AC328" s="22">
        <v>5788988.9574700734</v>
      </c>
      <c r="AD328" s="22">
        <v>48733.696000000004</v>
      </c>
      <c r="AE328" s="22">
        <f t="shared" si="421"/>
        <v>5740255.2614700729</v>
      </c>
      <c r="AF328" s="26">
        <f t="shared" si="422"/>
        <v>4554.2917000000089</v>
      </c>
      <c r="AG328" s="22">
        <v>0</v>
      </c>
      <c r="AH328" s="22">
        <f t="shared" si="423"/>
        <v>312296.65556758735</v>
      </c>
      <c r="AI328" s="22">
        <f t="shared" si="424"/>
        <v>307742.36386758648</v>
      </c>
      <c r="AJ328" s="32">
        <f t="shared" si="425"/>
        <v>5.3946666311152969E-2</v>
      </c>
      <c r="AK328" s="32">
        <f t="shared" si="426"/>
        <v>5.361126811436849E-2</v>
      </c>
      <c r="AL328" s="11"/>
      <c r="AM328" s="22">
        <v>5788988.9574700734</v>
      </c>
      <c r="AN328" s="22">
        <v>48733.696000000004</v>
      </c>
      <c r="AO328" s="22">
        <f t="shared" si="427"/>
        <v>5740255.2614700729</v>
      </c>
      <c r="AP328" s="26">
        <f t="shared" si="428"/>
        <v>4554.2917000000089</v>
      </c>
      <c r="AQ328" s="22">
        <v>0</v>
      </c>
      <c r="AR328" s="22">
        <f t="shared" si="429"/>
        <v>312296.65556758735</v>
      </c>
      <c r="AS328" s="22">
        <f t="shared" si="430"/>
        <v>307742.36386758648</v>
      </c>
      <c r="AT328" s="32">
        <f t="shared" si="431"/>
        <v>5.3946666311152969E-2</v>
      </c>
      <c r="AU328" s="32">
        <f t="shared" si="432"/>
        <v>5.361126811436849E-2</v>
      </c>
      <c r="AV328" s="42"/>
      <c r="AW328" s="22">
        <v>5788988.9574700734</v>
      </c>
      <c r="AX328" s="22">
        <v>48733.696000000004</v>
      </c>
      <c r="AY328" s="22">
        <f t="shared" si="433"/>
        <v>5740255.2614700729</v>
      </c>
      <c r="AZ328" s="26">
        <f t="shared" si="434"/>
        <v>4554.2917000000089</v>
      </c>
      <c r="BA328" s="22">
        <v>0</v>
      </c>
      <c r="BB328" s="22">
        <f t="shared" si="435"/>
        <v>312296.65556758735</v>
      </c>
      <c r="BC328" s="22">
        <f t="shared" si="436"/>
        <v>307742.36386758648</v>
      </c>
      <c r="BD328" s="32">
        <f t="shared" si="437"/>
        <v>5.3946666311152969E-2</v>
      </c>
      <c r="BE328" s="32">
        <f t="shared" si="438"/>
        <v>5.361126811436849E-2</v>
      </c>
      <c r="BF328" s="11"/>
      <c r="BG328" s="22">
        <v>5788988.9574700734</v>
      </c>
      <c r="BH328" s="22">
        <v>48733.696000000004</v>
      </c>
      <c r="BI328" s="22">
        <f t="shared" si="439"/>
        <v>5740255.2614700729</v>
      </c>
      <c r="BJ328" s="26">
        <f t="shared" si="440"/>
        <v>4554.2917000000089</v>
      </c>
      <c r="BK328" s="22">
        <v>0</v>
      </c>
      <c r="BL328" s="22">
        <f t="shared" si="441"/>
        <v>312296.65556758735</v>
      </c>
      <c r="BM328" s="22">
        <f t="shared" si="442"/>
        <v>307742.36386758648</v>
      </c>
      <c r="BN328" s="32">
        <f t="shared" si="443"/>
        <v>5.3946666311152969E-2</v>
      </c>
      <c r="BO328" s="32">
        <f t="shared" si="444"/>
        <v>5.361126811436849E-2</v>
      </c>
      <c r="BP328" s="42"/>
      <c r="BQ328" s="22">
        <v>5763162.8056418849</v>
      </c>
      <c r="BR328" s="22">
        <v>48733.696000000004</v>
      </c>
      <c r="BS328" s="22">
        <f t="shared" si="445"/>
        <v>5714429.1096418845</v>
      </c>
      <c r="BT328" s="26">
        <f t="shared" si="446"/>
        <v>4554.2917000000089</v>
      </c>
      <c r="BU328" s="22">
        <v>0</v>
      </c>
      <c r="BV328" s="22">
        <f t="shared" si="447"/>
        <v>286470.5037393989</v>
      </c>
      <c r="BW328" s="22">
        <f t="shared" si="448"/>
        <v>281916.21203939803</v>
      </c>
      <c r="BX328" s="32">
        <f t="shared" si="449"/>
        <v>4.9707168338009949E-2</v>
      </c>
      <c r="BY328" s="32">
        <f t="shared" si="450"/>
        <v>4.9334099107769896E-2</v>
      </c>
      <c r="BZ328" s="42"/>
      <c r="CA328" s="22">
        <v>5785021.6223343145</v>
      </c>
      <c r="CB328" s="22">
        <v>48733.696000000004</v>
      </c>
      <c r="CC328" s="22">
        <f t="shared" si="451"/>
        <v>5736287.926334314</v>
      </c>
      <c r="CD328" s="26">
        <f t="shared" si="452"/>
        <v>4554.2917000000089</v>
      </c>
      <c r="CE328" s="22">
        <v>0</v>
      </c>
      <c r="CF328" s="22">
        <f t="shared" si="453"/>
        <v>308329.3204318285</v>
      </c>
      <c r="CG328" s="22">
        <f t="shared" si="454"/>
        <v>303775.02873182762</v>
      </c>
      <c r="CH328" s="32">
        <f t="shared" si="455"/>
        <v>5.3297868281331422E-2</v>
      </c>
      <c r="CI328" s="32">
        <f t="shared" si="456"/>
        <v>5.2956726132460781E-2</v>
      </c>
      <c r="CJ328" s="42"/>
      <c r="CK328" s="22">
        <v>5781054.2871985557</v>
      </c>
      <c r="CL328" s="22">
        <v>48733.696000000004</v>
      </c>
      <c r="CM328" s="22">
        <f t="shared" si="457"/>
        <v>5732320.5911985552</v>
      </c>
      <c r="CN328" s="26">
        <f t="shared" si="458"/>
        <v>4554.2917000000089</v>
      </c>
      <c r="CO328" s="22">
        <v>0</v>
      </c>
      <c r="CP328" s="22">
        <f t="shared" si="459"/>
        <v>304361.98529606964</v>
      </c>
      <c r="CQ328" s="22">
        <f t="shared" si="460"/>
        <v>299807.69359606877</v>
      </c>
      <c r="CR328" s="32">
        <f t="shared" si="461"/>
        <v>5.2648179756768998E-2</v>
      </c>
      <c r="CS328" s="32">
        <f t="shared" si="462"/>
        <v>5.2301278134442721E-2</v>
      </c>
      <c r="CT328" s="42"/>
      <c r="CU328" s="22">
        <v>5788988.9574700734</v>
      </c>
      <c r="CV328" s="22">
        <v>48733.696000000004</v>
      </c>
      <c r="CW328" s="22">
        <f t="shared" si="463"/>
        <v>5740255.2614700729</v>
      </c>
      <c r="CX328" s="26">
        <f t="shared" si="464"/>
        <v>4554.2917000000089</v>
      </c>
      <c r="CY328" s="22">
        <v>0</v>
      </c>
      <c r="CZ328" s="22">
        <f t="shared" si="465"/>
        <v>312296.65556758735</v>
      </c>
      <c r="DA328" s="22">
        <f t="shared" si="466"/>
        <v>307742.36386758648</v>
      </c>
      <c r="DB328" s="32">
        <f t="shared" si="467"/>
        <v>5.3946666311152969E-2</v>
      </c>
      <c r="DC328" s="32">
        <f t="shared" si="468"/>
        <v>5.361126811436849E-2</v>
      </c>
      <c r="DD328" s="42"/>
      <c r="DE328" s="22">
        <v>5788988.9574700734</v>
      </c>
      <c r="DF328" s="22">
        <v>48733.696000000004</v>
      </c>
      <c r="DG328" s="22">
        <f t="shared" si="469"/>
        <v>5740255.2614700729</v>
      </c>
      <c r="DH328" s="26">
        <f t="shared" si="470"/>
        <v>4554.2917000000089</v>
      </c>
      <c r="DI328" s="22">
        <v>0</v>
      </c>
      <c r="DJ328" s="22">
        <f t="shared" si="471"/>
        <v>312296.65556758735</v>
      </c>
      <c r="DK328" s="22">
        <f t="shared" si="472"/>
        <v>307742.36386758648</v>
      </c>
      <c r="DL328" s="32">
        <f t="shared" si="473"/>
        <v>5.3946666311152969E-2</v>
      </c>
      <c r="DM328" s="32">
        <f t="shared" si="474"/>
        <v>5.361126811436849E-2</v>
      </c>
      <c r="DN328" s="42"/>
      <c r="DO328" s="22">
        <v>5788988.9574700734</v>
      </c>
      <c r="DP328" s="22">
        <v>48733.696000000004</v>
      </c>
      <c r="DQ328" s="22">
        <f t="shared" si="475"/>
        <v>5740255.2614700729</v>
      </c>
      <c r="DR328" s="26">
        <f t="shared" si="476"/>
        <v>4554.2917000000089</v>
      </c>
      <c r="DS328" s="22">
        <v>0</v>
      </c>
      <c r="DT328" s="22">
        <f t="shared" si="477"/>
        <v>312296.65556758735</v>
      </c>
      <c r="DU328" s="22">
        <f t="shared" si="478"/>
        <v>307742.36386758648</v>
      </c>
      <c r="DV328" s="32">
        <f t="shared" si="479"/>
        <v>5.3946666311152969E-2</v>
      </c>
      <c r="DW328" s="32">
        <f t="shared" si="480"/>
        <v>5.361126811436849E-2</v>
      </c>
      <c r="DX328" s="42"/>
      <c r="DY328" s="22">
        <v>5788988.9574700734</v>
      </c>
      <c r="DZ328" s="22">
        <v>48733.696000000004</v>
      </c>
      <c r="EA328" s="22">
        <f t="shared" si="481"/>
        <v>5740255.2614700729</v>
      </c>
      <c r="EB328" s="26">
        <f t="shared" si="482"/>
        <v>4554.2917000000089</v>
      </c>
      <c r="EC328" s="22">
        <v>0</v>
      </c>
      <c r="ED328" s="22">
        <f t="shared" si="483"/>
        <v>312296.65556758735</v>
      </c>
      <c r="EE328" s="22">
        <f t="shared" si="484"/>
        <v>307742.36386758648</v>
      </c>
      <c r="EF328" s="32">
        <f t="shared" si="485"/>
        <v>5.3946666311152969E-2</v>
      </c>
      <c r="EG328" s="32">
        <f t="shared" si="486"/>
        <v>5.361126811436849E-2</v>
      </c>
      <c r="EH328" s="42"/>
      <c r="EI328" s="45">
        <v>0</v>
      </c>
    </row>
    <row r="329" spans="1:139" x14ac:dyDescent="0.3">
      <c r="A329" s="20">
        <v>8914002</v>
      </c>
      <c r="B329" s="20" t="s">
        <v>118</v>
      </c>
      <c r="C329" s="21">
        <v>848</v>
      </c>
      <c r="D329" s="22">
        <v>4757786.4564533476</v>
      </c>
      <c r="E329" s="22">
        <v>38337.107799999998</v>
      </c>
      <c r="F329" s="22">
        <f t="shared" si="408"/>
        <v>4719449.3486533472</v>
      </c>
      <c r="G329" s="11"/>
      <c r="H329" s="34">
        <v>848</v>
      </c>
      <c r="I329" s="22">
        <v>5031689.9550540978</v>
      </c>
      <c r="J329" s="22">
        <v>40915.455999999998</v>
      </c>
      <c r="K329" s="22">
        <f t="shared" si="409"/>
        <v>4990774.4990540976</v>
      </c>
      <c r="L329" s="26">
        <f t="shared" si="410"/>
        <v>2578.3482000000004</v>
      </c>
      <c r="M329" s="22">
        <v>0</v>
      </c>
      <c r="N329" s="22">
        <f t="shared" si="411"/>
        <v>273903.49860075023</v>
      </c>
      <c r="O329" s="22">
        <f t="shared" si="412"/>
        <v>271325.15040075034</v>
      </c>
      <c r="P329" s="32">
        <f t="shared" si="413"/>
        <v>5.4435686826376679E-2</v>
      </c>
      <c r="Q329" s="32">
        <f t="shared" si="414"/>
        <v>5.4365339578491205E-2</v>
      </c>
      <c r="R329" s="11"/>
      <c r="S329" s="22">
        <v>5031689.9550540978</v>
      </c>
      <c r="T329" s="22">
        <v>40915.455999999998</v>
      </c>
      <c r="U329" s="22">
        <f t="shared" si="415"/>
        <v>4990774.4990540976</v>
      </c>
      <c r="V329" s="26">
        <f t="shared" si="416"/>
        <v>2578.3482000000004</v>
      </c>
      <c r="W329" s="22">
        <v>0</v>
      </c>
      <c r="X329" s="22">
        <f t="shared" si="417"/>
        <v>273903.49860075023</v>
      </c>
      <c r="Y329" s="22">
        <f t="shared" si="418"/>
        <v>271325.15040075034</v>
      </c>
      <c r="Z329" s="32">
        <f t="shared" si="419"/>
        <v>5.4435686826376679E-2</v>
      </c>
      <c r="AA329" s="32">
        <f t="shared" si="420"/>
        <v>5.4365339578491205E-2</v>
      </c>
      <c r="AB329" s="42"/>
      <c r="AC329" s="22">
        <v>5031689.9550540978</v>
      </c>
      <c r="AD329" s="22">
        <v>40915.455999999998</v>
      </c>
      <c r="AE329" s="22">
        <f t="shared" si="421"/>
        <v>4990774.4990540976</v>
      </c>
      <c r="AF329" s="26">
        <f t="shared" si="422"/>
        <v>2578.3482000000004</v>
      </c>
      <c r="AG329" s="22">
        <v>0</v>
      </c>
      <c r="AH329" s="22">
        <f t="shared" si="423"/>
        <v>273903.49860075023</v>
      </c>
      <c r="AI329" s="22">
        <f t="shared" si="424"/>
        <v>271325.15040075034</v>
      </c>
      <c r="AJ329" s="32">
        <f t="shared" si="425"/>
        <v>5.4435686826376679E-2</v>
      </c>
      <c r="AK329" s="32">
        <f t="shared" si="426"/>
        <v>5.4365339578491205E-2</v>
      </c>
      <c r="AL329" s="11"/>
      <c r="AM329" s="22">
        <v>5031689.9550540978</v>
      </c>
      <c r="AN329" s="22">
        <v>40915.455999999998</v>
      </c>
      <c r="AO329" s="22">
        <f t="shared" si="427"/>
        <v>4990774.4990540976</v>
      </c>
      <c r="AP329" s="26">
        <f t="shared" si="428"/>
        <v>2578.3482000000004</v>
      </c>
      <c r="AQ329" s="22">
        <v>0</v>
      </c>
      <c r="AR329" s="22">
        <f t="shared" si="429"/>
        <v>273903.49860075023</v>
      </c>
      <c r="AS329" s="22">
        <f t="shared" si="430"/>
        <v>271325.15040075034</v>
      </c>
      <c r="AT329" s="32">
        <f t="shared" si="431"/>
        <v>5.4435686826376679E-2</v>
      </c>
      <c r="AU329" s="32">
        <f t="shared" si="432"/>
        <v>5.4365339578491205E-2</v>
      </c>
      <c r="AV329" s="42"/>
      <c r="AW329" s="22">
        <v>5031689.9550540978</v>
      </c>
      <c r="AX329" s="22">
        <v>40915.455999999998</v>
      </c>
      <c r="AY329" s="22">
        <f t="shared" si="433"/>
        <v>4990774.4990540976</v>
      </c>
      <c r="AZ329" s="26">
        <f t="shared" si="434"/>
        <v>2578.3482000000004</v>
      </c>
      <c r="BA329" s="22">
        <v>0</v>
      </c>
      <c r="BB329" s="22">
        <f t="shared" si="435"/>
        <v>273903.49860075023</v>
      </c>
      <c r="BC329" s="22">
        <f t="shared" si="436"/>
        <v>271325.15040075034</v>
      </c>
      <c r="BD329" s="32">
        <f t="shared" si="437"/>
        <v>5.4435686826376679E-2</v>
      </c>
      <c r="BE329" s="32">
        <f t="shared" si="438"/>
        <v>5.4365339578491205E-2</v>
      </c>
      <c r="BF329" s="11"/>
      <c r="BG329" s="22">
        <v>5031689.9550540978</v>
      </c>
      <c r="BH329" s="22">
        <v>40915.455999999998</v>
      </c>
      <c r="BI329" s="22">
        <f t="shared" si="439"/>
        <v>4990774.4990540976</v>
      </c>
      <c r="BJ329" s="26">
        <f t="shared" si="440"/>
        <v>2578.3482000000004</v>
      </c>
      <c r="BK329" s="22">
        <v>0</v>
      </c>
      <c r="BL329" s="22">
        <f t="shared" si="441"/>
        <v>273903.49860075023</v>
      </c>
      <c r="BM329" s="22">
        <f t="shared" si="442"/>
        <v>271325.15040075034</v>
      </c>
      <c r="BN329" s="32">
        <f t="shared" si="443"/>
        <v>5.4435686826376679E-2</v>
      </c>
      <c r="BO329" s="32">
        <f t="shared" si="444"/>
        <v>5.4365339578491205E-2</v>
      </c>
      <c r="BP329" s="42"/>
      <c r="BQ329" s="22">
        <v>5002919.952647564</v>
      </c>
      <c r="BR329" s="22">
        <v>40915.455999999998</v>
      </c>
      <c r="BS329" s="22">
        <f t="shared" si="445"/>
        <v>4962004.4966475638</v>
      </c>
      <c r="BT329" s="26">
        <f t="shared" si="446"/>
        <v>2578.3482000000004</v>
      </c>
      <c r="BU329" s="22">
        <v>0</v>
      </c>
      <c r="BV329" s="22">
        <f t="shared" si="447"/>
        <v>245133.49619421642</v>
      </c>
      <c r="BW329" s="22">
        <f t="shared" si="448"/>
        <v>242555.14799421653</v>
      </c>
      <c r="BX329" s="32">
        <f t="shared" si="449"/>
        <v>4.8998084821343352E-2</v>
      </c>
      <c r="BY329" s="32">
        <f t="shared" si="450"/>
        <v>4.8882492580990602E-2</v>
      </c>
      <c r="BZ329" s="42"/>
      <c r="CA329" s="22">
        <v>5026611.5879214285</v>
      </c>
      <c r="CB329" s="22">
        <v>40915.455999999998</v>
      </c>
      <c r="CC329" s="22">
        <f t="shared" si="451"/>
        <v>4985696.1319214283</v>
      </c>
      <c r="CD329" s="26">
        <f t="shared" si="452"/>
        <v>2578.3482000000004</v>
      </c>
      <c r="CE329" s="22">
        <v>0</v>
      </c>
      <c r="CF329" s="22">
        <f t="shared" si="453"/>
        <v>268825.13146808092</v>
      </c>
      <c r="CG329" s="22">
        <f t="shared" si="454"/>
        <v>266246.78326808102</v>
      </c>
      <c r="CH329" s="32">
        <f t="shared" si="455"/>
        <v>5.3480386691115663E-2</v>
      </c>
      <c r="CI329" s="32">
        <f t="shared" si="456"/>
        <v>5.3402128052572002E-2</v>
      </c>
      <c r="CJ329" s="42"/>
      <c r="CK329" s="22">
        <v>5021533.2207887592</v>
      </c>
      <c r="CL329" s="22">
        <v>40915.455999999998</v>
      </c>
      <c r="CM329" s="22">
        <f t="shared" si="457"/>
        <v>4980617.7647887589</v>
      </c>
      <c r="CN329" s="26">
        <f t="shared" si="458"/>
        <v>2578.3482000000004</v>
      </c>
      <c r="CO329" s="22">
        <v>0</v>
      </c>
      <c r="CP329" s="22">
        <f t="shared" si="459"/>
        <v>263746.7643354116</v>
      </c>
      <c r="CQ329" s="22">
        <f t="shared" si="460"/>
        <v>261168.41613541171</v>
      </c>
      <c r="CR329" s="32">
        <f t="shared" si="461"/>
        <v>5.252315433133458E-2</v>
      </c>
      <c r="CS329" s="32">
        <f t="shared" si="462"/>
        <v>5.2436952295713574E-2</v>
      </c>
      <c r="CT329" s="42"/>
      <c r="CU329" s="22">
        <v>5031689.9550540978</v>
      </c>
      <c r="CV329" s="22">
        <v>40915.455999999998</v>
      </c>
      <c r="CW329" s="22">
        <f t="shared" si="463"/>
        <v>4990774.4990540976</v>
      </c>
      <c r="CX329" s="26">
        <f t="shared" si="464"/>
        <v>2578.3482000000004</v>
      </c>
      <c r="CY329" s="22">
        <v>0</v>
      </c>
      <c r="CZ329" s="22">
        <f t="shared" si="465"/>
        <v>273903.49860075023</v>
      </c>
      <c r="DA329" s="22">
        <f t="shared" si="466"/>
        <v>271325.15040075034</v>
      </c>
      <c r="DB329" s="32">
        <f t="shared" si="467"/>
        <v>5.4435686826376679E-2</v>
      </c>
      <c r="DC329" s="32">
        <f t="shared" si="468"/>
        <v>5.4365339578491205E-2</v>
      </c>
      <c r="DD329" s="42"/>
      <c r="DE329" s="22">
        <v>5031689.9550540978</v>
      </c>
      <c r="DF329" s="22">
        <v>40915.455999999998</v>
      </c>
      <c r="DG329" s="22">
        <f t="shared" si="469"/>
        <v>4990774.4990540976</v>
      </c>
      <c r="DH329" s="26">
        <f t="shared" si="470"/>
        <v>2578.3482000000004</v>
      </c>
      <c r="DI329" s="22">
        <v>0</v>
      </c>
      <c r="DJ329" s="22">
        <f t="shared" si="471"/>
        <v>273903.49860075023</v>
      </c>
      <c r="DK329" s="22">
        <f t="shared" si="472"/>
        <v>271325.15040075034</v>
      </c>
      <c r="DL329" s="32">
        <f t="shared" si="473"/>
        <v>5.4435686826376679E-2</v>
      </c>
      <c r="DM329" s="32">
        <f t="shared" si="474"/>
        <v>5.4365339578491205E-2</v>
      </c>
      <c r="DN329" s="42"/>
      <c r="DO329" s="22">
        <v>5031689.9550540978</v>
      </c>
      <c r="DP329" s="22">
        <v>40915.455999999998</v>
      </c>
      <c r="DQ329" s="22">
        <f t="shared" si="475"/>
        <v>4990774.4990540976</v>
      </c>
      <c r="DR329" s="26">
        <f t="shared" si="476"/>
        <v>2578.3482000000004</v>
      </c>
      <c r="DS329" s="22">
        <v>0</v>
      </c>
      <c r="DT329" s="22">
        <f t="shared" si="477"/>
        <v>273903.49860075023</v>
      </c>
      <c r="DU329" s="22">
        <f t="shared" si="478"/>
        <v>271325.15040075034</v>
      </c>
      <c r="DV329" s="32">
        <f t="shared" si="479"/>
        <v>5.4435686826376679E-2</v>
      </c>
      <c r="DW329" s="32">
        <f t="shared" si="480"/>
        <v>5.4365339578491205E-2</v>
      </c>
      <c r="DX329" s="42"/>
      <c r="DY329" s="22">
        <v>5031689.9550540978</v>
      </c>
      <c r="DZ329" s="22">
        <v>40915.455999999998</v>
      </c>
      <c r="EA329" s="22">
        <f t="shared" si="481"/>
        <v>4990774.4990540976</v>
      </c>
      <c r="EB329" s="26">
        <f t="shared" si="482"/>
        <v>2578.3482000000004</v>
      </c>
      <c r="EC329" s="22">
        <v>0</v>
      </c>
      <c r="ED329" s="22">
        <f t="shared" si="483"/>
        <v>273903.49860075023</v>
      </c>
      <c r="EE329" s="22">
        <f t="shared" si="484"/>
        <v>271325.15040075034</v>
      </c>
      <c r="EF329" s="32">
        <f t="shared" si="485"/>
        <v>5.4435686826376679E-2</v>
      </c>
      <c r="EG329" s="32">
        <f t="shared" si="486"/>
        <v>5.4365339578491205E-2</v>
      </c>
      <c r="EH329" s="42"/>
      <c r="EI329" s="45">
        <v>0</v>
      </c>
    </row>
    <row r="330" spans="1:139" x14ac:dyDescent="0.3">
      <c r="A330" s="20">
        <v>8913040</v>
      </c>
      <c r="B330" s="20" t="s">
        <v>233</v>
      </c>
      <c r="C330" s="21">
        <v>194</v>
      </c>
      <c r="D330" s="22">
        <v>1058913.4631881826</v>
      </c>
      <c r="E330" s="22">
        <v>31794.223999999998</v>
      </c>
      <c r="F330" s="22">
        <f t="shared" si="408"/>
        <v>1027119.2391881825</v>
      </c>
      <c r="G330" s="11"/>
      <c r="H330" s="34">
        <v>194</v>
      </c>
      <c r="I330" s="22">
        <v>1115657.5742548832</v>
      </c>
      <c r="J330" s="22">
        <v>33153.562299999998</v>
      </c>
      <c r="K330" s="22">
        <f t="shared" si="409"/>
        <v>1082504.0119548831</v>
      </c>
      <c r="L330" s="26">
        <f t="shared" si="410"/>
        <v>1359.3382999999994</v>
      </c>
      <c r="M330" s="22">
        <v>0</v>
      </c>
      <c r="N330" s="22">
        <f t="shared" si="411"/>
        <v>56744.111066700658</v>
      </c>
      <c r="O330" s="22">
        <f t="shared" si="412"/>
        <v>55384.772766700597</v>
      </c>
      <c r="P330" s="32">
        <f t="shared" si="413"/>
        <v>5.0861583675975555E-2</v>
      </c>
      <c r="Q330" s="32">
        <f t="shared" si="414"/>
        <v>5.1163572748965422E-2</v>
      </c>
      <c r="R330" s="11"/>
      <c r="S330" s="22">
        <v>1115657.5742548832</v>
      </c>
      <c r="T330" s="22">
        <v>33153.562299999998</v>
      </c>
      <c r="U330" s="22">
        <f t="shared" si="415"/>
        <v>1082504.0119548831</v>
      </c>
      <c r="V330" s="26">
        <f t="shared" si="416"/>
        <v>1359.3382999999994</v>
      </c>
      <c r="W330" s="22">
        <v>0</v>
      </c>
      <c r="X330" s="22">
        <f t="shared" si="417"/>
        <v>56744.111066700658</v>
      </c>
      <c r="Y330" s="22">
        <f t="shared" si="418"/>
        <v>55384.772766700597</v>
      </c>
      <c r="Z330" s="32">
        <f t="shared" si="419"/>
        <v>5.0861583675975555E-2</v>
      </c>
      <c r="AA330" s="32">
        <f t="shared" si="420"/>
        <v>5.1163572748965422E-2</v>
      </c>
      <c r="AB330" s="42"/>
      <c r="AC330" s="22">
        <v>1115657.5742548832</v>
      </c>
      <c r="AD330" s="22">
        <v>33153.562299999998</v>
      </c>
      <c r="AE330" s="22">
        <f t="shared" si="421"/>
        <v>1082504.0119548831</v>
      </c>
      <c r="AF330" s="26">
        <f t="shared" si="422"/>
        <v>1359.3382999999994</v>
      </c>
      <c r="AG330" s="22">
        <v>0</v>
      </c>
      <c r="AH330" s="22">
        <f t="shared" si="423"/>
        <v>56744.111066700658</v>
      </c>
      <c r="AI330" s="22">
        <f t="shared" si="424"/>
        <v>55384.772766700597</v>
      </c>
      <c r="AJ330" s="32">
        <f t="shared" si="425"/>
        <v>5.0861583675975555E-2</v>
      </c>
      <c r="AK330" s="32">
        <f t="shared" si="426"/>
        <v>5.1163572748965422E-2</v>
      </c>
      <c r="AL330" s="11"/>
      <c r="AM330" s="22">
        <v>1115657.5742548832</v>
      </c>
      <c r="AN330" s="22">
        <v>33153.562299999998</v>
      </c>
      <c r="AO330" s="22">
        <f t="shared" si="427"/>
        <v>1082504.0119548831</v>
      </c>
      <c r="AP330" s="26">
        <f t="shared" si="428"/>
        <v>1359.3382999999994</v>
      </c>
      <c r="AQ330" s="22">
        <v>0</v>
      </c>
      <c r="AR330" s="22">
        <f t="shared" si="429"/>
        <v>56744.111066700658</v>
      </c>
      <c r="AS330" s="22">
        <f t="shared" si="430"/>
        <v>55384.772766700597</v>
      </c>
      <c r="AT330" s="32">
        <f t="shared" si="431"/>
        <v>5.0861583675975555E-2</v>
      </c>
      <c r="AU330" s="32">
        <f t="shared" si="432"/>
        <v>5.1163572748965422E-2</v>
      </c>
      <c r="AV330" s="42"/>
      <c r="AW330" s="22">
        <v>1115657.5742548832</v>
      </c>
      <c r="AX330" s="22">
        <v>33153.562299999998</v>
      </c>
      <c r="AY330" s="22">
        <f t="shared" si="433"/>
        <v>1082504.0119548831</v>
      </c>
      <c r="AZ330" s="26">
        <f t="shared" si="434"/>
        <v>1359.3382999999994</v>
      </c>
      <c r="BA330" s="22">
        <v>0</v>
      </c>
      <c r="BB330" s="22">
        <f t="shared" si="435"/>
        <v>56744.111066700658</v>
      </c>
      <c r="BC330" s="22">
        <f t="shared" si="436"/>
        <v>55384.772766700597</v>
      </c>
      <c r="BD330" s="32">
        <f t="shared" si="437"/>
        <v>5.0861583675975555E-2</v>
      </c>
      <c r="BE330" s="32">
        <f t="shared" si="438"/>
        <v>5.1163572748965422E-2</v>
      </c>
      <c r="BF330" s="11"/>
      <c r="BG330" s="22">
        <v>1115657.5742548832</v>
      </c>
      <c r="BH330" s="22">
        <v>33153.562299999998</v>
      </c>
      <c r="BI330" s="22">
        <f t="shared" si="439"/>
        <v>1082504.0119548831</v>
      </c>
      <c r="BJ330" s="26">
        <f t="shared" si="440"/>
        <v>1359.3382999999994</v>
      </c>
      <c r="BK330" s="22">
        <v>0</v>
      </c>
      <c r="BL330" s="22">
        <f t="shared" si="441"/>
        <v>56744.111066700658</v>
      </c>
      <c r="BM330" s="22">
        <f t="shared" si="442"/>
        <v>55384.772766700597</v>
      </c>
      <c r="BN330" s="32">
        <f t="shared" si="443"/>
        <v>5.0861583675975555E-2</v>
      </c>
      <c r="BO330" s="32">
        <f t="shared" si="444"/>
        <v>5.1163572748965422E-2</v>
      </c>
      <c r="BP330" s="42"/>
      <c r="BQ330" s="22">
        <v>1108310.5465043213</v>
      </c>
      <c r="BR330" s="22">
        <v>33153.562299999998</v>
      </c>
      <c r="BS330" s="22">
        <f t="shared" si="445"/>
        <v>1075156.9842043212</v>
      </c>
      <c r="BT330" s="26">
        <f t="shared" si="446"/>
        <v>1359.3382999999994</v>
      </c>
      <c r="BU330" s="22">
        <v>0</v>
      </c>
      <c r="BV330" s="22">
        <f t="shared" si="447"/>
        <v>49397.083316138713</v>
      </c>
      <c r="BW330" s="22">
        <f t="shared" si="448"/>
        <v>48037.745016138651</v>
      </c>
      <c r="BX330" s="32">
        <f t="shared" si="449"/>
        <v>4.4569713309992501E-2</v>
      </c>
      <c r="BY330" s="32">
        <f t="shared" si="450"/>
        <v>4.4679749768532062E-2</v>
      </c>
      <c r="BZ330" s="42"/>
      <c r="CA330" s="22">
        <v>1114417.9751729521</v>
      </c>
      <c r="CB330" s="22">
        <v>33153.562299999998</v>
      </c>
      <c r="CC330" s="22">
        <f t="shared" si="451"/>
        <v>1081264.4128729519</v>
      </c>
      <c r="CD330" s="26">
        <f t="shared" si="452"/>
        <v>1359.3382999999994</v>
      </c>
      <c r="CE330" s="22">
        <v>0</v>
      </c>
      <c r="CF330" s="22">
        <f t="shared" si="453"/>
        <v>55504.511984769488</v>
      </c>
      <c r="CG330" s="22">
        <f t="shared" si="454"/>
        <v>54145.173684769426</v>
      </c>
      <c r="CH330" s="32">
        <f t="shared" si="455"/>
        <v>4.9805829788554398E-2</v>
      </c>
      <c r="CI330" s="32">
        <f t="shared" si="456"/>
        <v>5.0075793709795813E-2</v>
      </c>
      <c r="CJ330" s="42"/>
      <c r="CK330" s="22">
        <v>1113178.3760910206</v>
      </c>
      <c r="CL330" s="22">
        <v>33153.562299999998</v>
      </c>
      <c r="CM330" s="22">
        <f t="shared" si="457"/>
        <v>1080024.8137910205</v>
      </c>
      <c r="CN330" s="26">
        <f t="shared" si="458"/>
        <v>1359.3382999999994</v>
      </c>
      <c r="CO330" s="22">
        <v>0</v>
      </c>
      <c r="CP330" s="22">
        <f t="shared" si="459"/>
        <v>54264.912902838085</v>
      </c>
      <c r="CQ330" s="22">
        <f t="shared" si="460"/>
        <v>52905.574602838024</v>
      </c>
      <c r="CR330" s="32">
        <f t="shared" si="461"/>
        <v>4.8747724595039239E-2</v>
      </c>
      <c r="CS330" s="32">
        <f t="shared" si="462"/>
        <v>4.8985517672629132E-2</v>
      </c>
      <c r="CT330" s="42"/>
      <c r="CU330" s="22">
        <v>1115657.5742548832</v>
      </c>
      <c r="CV330" s="22">
        <v>33153.562299999998</v>
      </c>
      <c r="CW330" s="22">
        <f t="shared" si="463"/>
        <v>1082504.0119548831</v>
      </c>
      <c r="CX330" s="26">
        <f t="shared" si="464"/>
        <v>1359.3382999999994</v>
      </c>
      <c r="CY330" s="22">
        <v>0</v>
      </c>
      <c r="CZ330" s="22">
        <f t="shared" si="465"/>
        <v>56744.111066700658</v>
      </c>
      <c r="DA330" s="22">
        <f t="shared" si="466"/>
        <v>55384.772766700597</v>
      </c>
      <c r="DB330" s="32">
        <f t="shared" si="467"/>
        <v>5.0861583675975555E-2</v>
      </c>
      <c r="DC330" s="32">
        <f t="shared" si="468"/>
        <v>5.1163572748965422E-2</v>
      </c>
      <c r="DD330" s="42"/>
      <c r="DE330" s="22">
        <v>1115657.5742548832</v>
      </c>
      <c r="DF330" s="22">
        <v>33153.562299999998</v>
      </c>
      <c r="DG330" s="22">
        <f t="shared" si="469"/>
        <v>1082504.0119548831</v>
      </c>
      <c r="DH330" s="26">
        <f t="shared" si="470"/>
        <v>1359.3382999999994</v>
      </c>
      <c r="DI330" s="22">
        <v>0</v>
      </c>
      <c r="DJ330" s="22">
        <f t="shared" si="471"/>
        <v>56744.111066700658</v>
      </c>
      <c r="DK330" s="22">
        <f t="shared" si="472"/>
        <v>55384.772766700597</v>
      </c>
      <c r="DL330" s="32">
        <f t="shared" si="473"/>
        <v>5.0861583675975555E-2</v>
      </c>
      <c r="DM330" s="32">
        <f t="shared" si="474"/>
        <v>5.1163572748965422E-2</v>
      </c>
      <c r="DN330" s="42"/>
      <c r="DO330" s="22">
        <v>1115657.5742548832</v>
      </c>
      <c r="DP330" s="22">
        <v>33153.562299999998</v>
      </c>
      <c r="DQ330" s="22">
        <f t="shared" si="475"/>
        <v>1082504.0119548831</v>
      </c>
      <c r="DR330" s="26">
        <f t="shared" si="476"/>
        <v>1359.3382999999994</v>
      </c>
      <c r="DS330" s="22">
        <v>0</v>
      </c>
      <c r="DT330" s="22">
        <f t="shared" si="477"/>
        <v>56744.111066700658</v>
      </c>
      <c r="DU330" s="22">
        <f t="shared" si="478"/>
        <v>55384.772766700597</v>
      </c>
      <c r="DV330" s="32">
        <f t="shared" si="479"/>
        <v>5.0861583675975555E-2</v>
      </c>
      <c r="DW330" s="32">
        <f t="shared" si="480"/>
        <v>5.1163572748965422E-2</v>
      </c>
      <c r="DX330" s="42"/>
      <c r="DY330" s="22">
        <v>1115657.5742548832</v>
      </c>
      <c r="DZ330" s="22">
        <v>33153.562299999998</v>
      </c>
      <c r="EA330" s="22">
        <f t="shared" si="481"/>
        <v>1082504.0119548831</v>
      </c>
      <c r="EB330" s="26">
        <f t="shared" si="482"/>
        <v>1359.3382999999994</v>
      </c>
      <c r="EC330" s="22">
        <v>0</v>
      </c>
      <c r="ED330" s="22">
        <f t="shared" si="483"/>
        <v>56744.111066700658</v>
      </c>
      <c r="EE330" s="22">
        <f t="shared" si="484"/>
        <v>55384.772766700597</v>
      </c>
      <c r="EF330" s="32">
        <f t="shared" si="485"/>
        <v>5.0861583675975555E-2</v>
      </c>
      <c r="EG330" s="32">
        <f t="shared" si="486"/>
        <v>5.1163572748965422E-2</v>
      </c>
      <c r="EH330" s="42"/>
      <c r="EI330" s="45">
        <v>0</v>
      </c>
    </row>
    <row r="331" spans="1:139" x14ac:dyDescent="0.3">
      <c r="A331" s="20">
        <v>8910123</v>
      </c>
      <c r="B331" s="20" t="s">
        <v>333</v>
      </c>
      <c r="C331" s="21">
        <v>69.999999999999986</v>
      </c>
      <c r="D331" s="22">
        <v>320005.54607710731</v>
      </c>
      <c r="E331" s="22">
        <v>0</v>
      </c>
      <c r="F331" s="22">
        <f t="shared" si="408"/>
        <v>320005.54607710731</v>
      </c>
      <c r="G331" s="11"/>
      <c r="H331" s="34">
        <v>69.999999999999986</v>
      </c>
      <c r="I331" s="22">
        <v>341077.74723756372</v>
      </c>
      <c r="J331" s="22">
        <v>3738.8561</v>
      </c>
      <c r="K331" s="22">
        <f t="shared" si="409"/>
        <v>337338.89113756374</v>
      </c>
      <c r="L331" s="26">
        <f t="shared" si="410"/>
        <v>3738.8561</v>
      </c>
      <c r="M331" s="22">
        <v>0</v>
      </c>
      <c r="N331" s="22">
        <f t="shared" si="411"/>
        <v>21072.201160456403</v>
      </c>
      <c r="O331" s="22">
        <f t="shared" si="412"/>
        <v>17333.345060456428</v>
      </c>
      <c r="P331" s="32">
        <f t="shared" si="413"/>
        <v>6.1781225339744679E-2</v>
      </c>
      <c r="Q331" s="32">
        <f t="shared" si="414"/>
        <v>5.1382587409371801E-2</v>
      </c>
      <c r="R331" s="11"/>
      <c r="S331" s="22">
        <v>341077.74723756372</v>
      </c>
      <c r="T331" s="22">
        <v>3738.8561</v>
      </c>
      <c r="U331" s="22">
        <f t="shared" si="415"/>
        <v>337338.89113756374</v>
      </c>
      <c r="V331" s="26">
        <f t="shared" si="416"/>
        <v>3738.8561</v>
      </c>
      <c r="W331" s="22">
        <v>0</v>
      </c>
      <c r="X331" s="22">
        <f t="shared" si="417"/>
        <v>21072.201160456403</v>
      </c>
      <c r="Y331" s="22">
        <f t="shared" si="418"/>
        <v>17333.345060456428</v>
      </c>
      <c r="Z331" s="32">
        <f t="shared" si="419"/>
        <v>6.1781225339744679E-2</v>
      </c>
      <c r="AA331" s="32">
        <f t="shared" si="420"/>
        <v>5.1382587409371801E-2</v>
      </c>
      <c r="AB331" s="42"/>
      <c r="AC331" s="22">
        <v>341077.74723756372</v>
      </c>
      <c r="AD331" s="22">
        <v>3738.8561</v>
      </c>
      <c r="AE331" s="22">
        <f t="shared" si="421"/>
        <v>337338.89113756374</v>
      </c>
      <c r="AF331" s="26">
        <f t="shared" si="422"/>
        <v>3738.8561</v>
      </c>
      <c r="AG331" s="22">
        <v>0</v>
      </c>
      <c r="AH331" s="22">
        <f t="shared" si="423"/>
        <v>21072.201160456403</v>
      </c>
      <c r="AI331" s="22">
        <f t="shared" si="424"/>
        <v>17333.345060456428</v>
      </c>
      <c r="AJ331" s="32">
        <f t="shared" si="425"/>
        <v>6.1781225339744679E-2</v>
      </c>
      <c r="AK331" s="32">
        <f t="shared" si="426"/>
        <v>5.1382587409371801E-2</v>
      </c>
      <c r="AL331" s="11"/>
      <c r="AM331" s="22">
        <v>341077.74723756372</v>
      </c>
      <c r="AN331" s="22">
        <v>3738.8561</v>
      </c>
      <c r="AO331" s="22">
        <f t="shared" si="427"/>
        <v>337338.89113756374</v>
      </c>
      <c r="AP331" s="26">
        <f t="shared" si="428"/>
        <v>3738.8561</v>
      </c>
      <c r="AQ331" s="22">
        <v>0</v>
      </c>
      <c r="AR331" s="22">
        <f t="shared" si="429"/>
        <v>21072.201160456403</v>
      </c>
      <c r="AS331" s="22">
        <f t="shared" si="430"/>
        <v>17333.345060456428</v>
      </c>
      <c r="AT331" s="32">
        <f t="shared" si="431"/>
        <v>6.1781225339744679E-2</v>
      </c>
      <c r="AU331" s="32">
        <f t="shared" si="432"/>
        <v>5.1382587409371801E-2</v>
      </c>
      <c r="AV331" s="42"/>
      <c r="AW331" s="22">
        <v>341077.74723756372</v>
      </c>
      <c r="AX331" s="22">
        <v>3738.8561</v>
      </c>
      <c r="AY331" s="22">
        <f t="shared" si="433"/>
        <v>337338.89113756374</v>
      </c>
      <c r="AZ331" s="26">
        <f t="shared" si="434"/>
        <v>3738.8561</v>
      </c>
      <c r="BA331" s="22">
        <v>0</v>
      </c>
      <c r="BB331" s="22">
        <f t="shared" si="435"/>
        <v>21072.201160456403</v>
      </c>
      <c r="BC331" s="22">
        <f t="shared" si="436"/>
        <v>17333.345060456428</v>
      </c>
      <c r="BD331" s="32">
        <f t="shared" si="437"/>
        <v>6.1781225339744679E-2</v>
      </c>
      <c r="BE331" s="32">
        <f t="shared" si="438"/>
        <v>5.1382587409371801E-2</v>
      </c>
      <c r="BF331" s="11"/>
      <c r="BG331" s="22">
        <v>341077.74723756372</v>
      </c>
      <c r="BH331" s="22">
        <v>3738.8561</v>
      </c>
      <c r="BI331" s="22">
        <f t="shared" si="439"/>
        <v>337338.89113756374</v>
      </c>
      <c r="BJ331" s="26">
        <f t="shared" si="440"/>
        <v>3738.8561</v>
      </c>
      <c r="BK331" s="22">
        <v>0</v>
      </c>
      <c r="BL331" s="22">
        <f t="shared" si="441"/>
        <v>21072.201160456403</v>
      </c>
      <c r="BM331" s="22">
        <f t="shared" si="442"/>
        <v>17333.345060456428</v>
      </c>
      <c r="BN331" s="32">
        <f t="shared" si="443"/>
        <v>6.1781225339744679E-2</v>
      </c>
      <c r="BO331" s="32">
        <f t="shared" si="444"/>
        <v>5.1382587409371801E-2</v>
      </c>
      <c r="BP331" s="42"/>
      <c r="BQ331" s="22">
        <v>340472.04181903088</v>
      </c>
      <c r="BR331" s="22">
        <v>3738.8561</v>
      </c>
      <c r="BS331" s="22">
        <f t="shared" si="445"/>
        <v>336733.18571903091</v>
      </c>
      <c r="BT331" s="26">
        <f t="shared" si="446"/>
        <v>3738.8561</v>
      </c>
      <c r="BU331" s="22">
        <v>0</v>
      </c>
      <c r="BV331" s="22">
        <f t="shared" si="447"/>
        <v>20466.495741923572</v>
      </c>
      <c r="BW331" s="22">
        <f t="shared" si="448"/>
        <v>16727.639641923597</v>
      </c>
      <c r="BX331" s="32">
        <f t="shared" si="449"/>
        <v>6.0112118553340747E-2</v>
      </c>
      <c r="BY331" s="32">
        <f t="shared" si="450"/>
        <v>4.9676243243459484E-2</v>
      </c>
      <c r="BZ331" s="42"/>
      <c r="CA331" s="22">
        <v>340880.40490797913</v>
      </c>
      <c r="CB331" s="22">
        <v>3738.8561</v>
      </c>
      <c r="CC331" s="22">
        <f t="shared" si="451"/>
        <v>337141.54880797915</v>
      </c>
      <c r="CD331" s="26">
        <f t="shared" si="452"/>
        <v>3738.8561</v>
      </c>
      <c r="CE331" s="22">
        <v>0</v>
      </c>
      <c r="CF331" s="22">
        <f t="shared" si="453"/>
        <v>20874.858830871817</v>
      </c>
      <c r="CG331" s="22">
        <f t="shared" si="454"/>
        <v>17136.002730871842</v>
      </c>
      <c r="CH331" s="32">
        <f t="shared" si="455"/>
        <v>6.1238072151747758E-2</v>
      </c>
      <c r="CI331" s="32">
        <f t="shared" si="456"/>
        <v>5.0827323987384737E-2</v>
      </c>
      <c r="CJ331" s="42"/>
      <c r="CK331" s="22">
        <v>340683.06257839449</v>
      </c>
      <c r="CL331" s="22">
        <v>3738.8561</v>
      </c>
      <c r="CM331" s="22">
        <f t="shared" si="457"/>
        <v>336944.20647839451</v>
      </c>
      <c r="CN331" s="26">
        <f t="shared" si="458"/>
        <v>3738.8561</v>
      </c>
      <c r="CO331" s="22">
        <v>0</v>
      </c>
      <c r="CP331" s="22">
        <f t="shared" si="459"/>
        <v>20677.516501287173</v>
      </c>
      <c r="CQ331" s="22">
        <f t="shared" si="460"/>
        <v>16938.660401287198</v>
      </c>
      <c r="CR331" s="32">
        <f t="shared" si="461"/>
        <v>6.0694289715471472E-2</v>
      </c>
      <c r="CS331" s="32">
        <f t="shared" si="462"/>
        <v>5.02714101492448E-2</v>
      </c>
      <c r="CT331" s="42"/>
      <c r="CU331" s="22">
        <v>341077.74723756372</v>
      </c>
      <c r="CV331" s="22">
        <v>3738.8561</v>
      </c>
      <c r="CW331" s="22">
        <f t="shared" si="463"/>
        <v>337338.89113756374</v>
      </c>
      <c r="CX331" s="26">
        <f t="shared" si="464"/>
        <v>3738.8561</v>
      </c>
      <c r="CY331" s="22">
        <v>0</v>
      </c>
      <c r="CZ331" s="22">
        <f t="shared" si="465"/>
        <v>21072.201160456403</v>
      </c>
      <c r="DA331" s="22">
        <f t="shared" si="466"/>
        <v>17333.345060456428</v>
      </c>
      <c r="DB331" s="32">
        <f t="shared" si="467"/>
        <v>6.1781225339744679E-2</v>
      </c>
      <c r="DC331" s="32">
        <f t="shared" si="468"/>
        <v>5.1382587409371801E-2</v>
      </c>
      <c r="DD331" s="42"/>
      <c r="DE331" s="22">
        <v>341077.74723756372</v>
      </c>
      <c r="DF331" s="22">
        <v>3738.8561</v>
      </c>
      <c r="DG331" s="22">
        <f t="shared" si="469"/>
        <v>337338.89113756374</v>
      </c>
      <c r="DH331" s="26">
        <f t="shared" si="470"/>
        <v>3738.8561</v>
      </c>
      <c r="DI331" s="22">
        <v>0</v>
      </c>
      <c r="DJ331" s="22">
        <f t="shared" si="471"/>
        <v>21072.201160456403</v>
      </c>
      <c r="DK331" s="22">
        <f t="shared" si="472"/>
        <v>17333.345060456428</v>
      </c>
      <c r="DL331" s="32">
        <f t="shared" si="473"/>
        <v>6.1781225339744679E-2</v>
      </c>
      <c r="DM331" s="32">
        <f t="shared" si="474"/>
        <v>5.1382587409371801E-2</v>
      </c>
      <c r="DN331" s="42"/>
      <c r="DO331" s="22">
        <v>341077.74723756372</v>
      </c>
      <c r="DP331" s="22">
        <v>3738.8561</v>
      </c>
      <c r="DQ331" s="22">
        <f t="shared" si="475"/>
        <v>337338.89113756374</v>
      </c>
      <c r="DR331" s="26">
        <f t="shared" si="476"/>
        <v>3738.8561</v>
      </c>
      <c r="DS331" s="22">
        <v>0</v>
      </c>
      <c r="DT331" s="22">
        <f t="shared" si="477"/>
        <v>21072.201160456403</v>
      </c>
      <c r="DU331" s="22">
        <f t="shared" si="478"/>
        <v>17333.345060456428</v>
      </c>
      <c r="DV331" s="32">
        <f t="shared" si="479"/>
        <v>6.1781225339744679E-2</v>
      </c>
      <c r="DW331" s="32">
        <f t="shared" si="480"/>
        <v>5.1382587409371801E-2</v>
      </c>
      <c r="DX331" s="42"/>
      <c r="DY331" s="22">
        <v>341077.74723756372</v>
      </c>
      <c r="DZ331" s="22">
        <v>3738.8561</v>
      </c>
      <c r="EA331" s="22">
        <f t="shared" si="481"/>
        <v>337338.89113756374</v>
      </c>
      <c r="EB331" s="26">
        <f t="shared" si="482"/>
        <v>3738.8561</v>
      </c>
      <c r="EC331" s="22">
        <v>0</v>
      </c>
      <c r="ED331" s="22">
        <f t="shared" si="483"/>
        <v>21072.201160456403</v>
      </c>
      <c r="EE331" s="22">
        <f t="shared" si="484"/>
        <v>17333.345060456428</v>
      </c>
      <c r="EF331" s="32">
        <f t="shared" si="485"/>
        <v>6.1781225339744679E-2</v>
      </c>
      <c r="EG331" s="32">
        <f t="shared" si="486"/>
        <v>5.1382587409371801E-2</v>
      </c>
      <c r="EH331" s="42"/>
      <c r="EI331" s="45">
        <v>0</v>
      </c>
    </row>
    <row r="332" spans="1:139" x14ac:dyDescent="0.3">
      <c r="A332" s="20">
        <v>8910223</v>
      </c>
      <c r="B332" s="20" t="s">
        <v>334</v>
      </c>
      <c r="C332" s="21">
        <v>69.999999999999986</v>
      </c>
      <c r="D332" s="22">
        <v>324625.62100575026</v>
      </c>
      <c r="E332" s="22">
        <v>0</v>
      </c>
      <c r="F332" s="22">
        <f t="shared" si="408"/>
        <v>324625.62100575026</v>
      </c>
      <c r="G332" s="11"/>
      <c r="H332" s="34">
        <v>69.999999999999986</v>
      </c>
      <c r="I332" s="22">
        <v>347117.80505060498</v>
      </c>
      <c r="J332" s="22">
        <v>4594.2719999999999</v>
      </c>
      <c r="K332" s="22">
        <f t="shared" si="409"/>
        <v>342523.53305060498</v>
      </c>
      <c r="L332" s="26">
        <f t="shared" si="410"/>
        <v>4594.2719999999999</v>
      </c>
      <c r="M332" s="22">
        <v>0</v>
      </c>
      <c r="N332" s="22">
        <f t="shared" si="411"/>
        <v>22492.184044854715</v>
      </c>
      <c r="O332" s="22">
        <f t="shared" si="412"/>
        <v>17897.912044854718</v>
      </c>
      <c r="P332" s="32">
        <f t="shared" si="413"/>
        <v>6.4796975890002717E-2</v>
      </c>
      <c r="Q332" s="32">
        <f t="shared" si="414"/>
        <v>5.2253087212581248E-2</v>
      </c>
      <c r="R332" s="11"/>
      <c r="S332" s="22">
        <v>347117.80505060498</v>
      </c>
      <c r="T332" s="22">
        <v>4594.2719999999999</v>
      </c>
      <c r="U332" s="22">
        <f t="shared" si="415"/>
        <v>342523.53305060498</v>
      </c>
      <c r="V332" s="26">
        <f t="shared" si="416"/>
        <v>4594.2719999999999</v>
      </c>
      <c r="W332" s="22">
        <v>0</v>
      </c>
      <c r="X332" s="22">
        <f t="shared" si="417"/>
        <v>22492.184044854715</v>
      </c>
      <c r="Y332" s="22">
        <f t="shared" si="418"/>
        <v>17897.912044854718</v>
      </c>
      <c r="Z332" s="32">
        <f t="shared" si="419"/>
        <v>6.4796975890002717E-2</v>
      </c>
      <c r="AA332" s="32">
        <f t="shared" si="420"/>
        <v>5.2253087212581248E-2</v>
      </c>
      <c r="AB332" s="42"/>
      <c r="AC332" s="22">
        <v>347117.80505060498</v>
      </c>
      <c r="AD332" s="22">
        <v>4594.2719999999999</v>
      </c>
      <c r="AE332" s="22">
        <f t="shared" si="421"/>
        <v>342523.53305060498</v>
      </c>
      <c r="AF332" s="26">
        <f t="shared" si="422"/>
        <v>4594.2719999999999</v>
      </c>
      <c r="AG332" s="22">
        <v>0</v>
      </c>
      <c r="AH332" s="22">
        <f t="shared" si="423"/>
        <v>22492.184044854715</v>
      </c>
      <c r="AI332" s="22">
        <f t="shared" si="424"/>
        <v>17897.912044854718</v>
      </c>
      <c r="AJ332" s="32">
        <f t="shared" si="425"/>
        <v>6.4796975890002717E-2</v>
      </c>
      <c r="AK332" s="32">
        <f t="shared" si="426"/>
        <v>5.2253087212581248E-2</v>
      </c>
      <c r="AM332" s="22">
        <v>347117.80505060498</v>
      </c>
      <c r="AN332" s="22">
        <v>4594.2719999999999</v>
      </c>
      <c r="AO332" s="22">
        <f t="shared" si="427"/>
        <v>342523.53305060498</v>
      </c>
      <c r="AP332" s="26">
        <f t="shared" si="428"/>
        <v>4594.2719999999999</v>
      </c>
      <c r="AQ332" s="22">
        <v>0</v>
      </c>
      <c r="AR332" s="22">
        <f t="shared" si="429"/>
        <v>22492.184044854715</v>
      </c>
      <c r="AS332" s="22">
        <f t="shared" si="430"/>
        <v>17897.912044854718</v>
      </c>
      <c r="AT332" s="32">
        <f t="shared" si="431"/>
        <v>6.4796975890002717E-2</v>
      </c>
      <c r="AU332" s="32">
        <f t="shared" si="432"/>
        <v>5.2253087212581248E-2</v>
      </c>
      <c r="AV332" s="42"/>
      <c r="AW332" s="22">
        <v>347117.80505060498</v>
      </c>
      <c r="AX332" s="22">
        <v>4594.2719999999999</v>
      </c>
      <c r="AY332" s="22">
        <f t="shared" si="433"/>
        <v>342523.53305060498</v>
      </c>
      <c r="AZ332" s="26">
        <f t="shared" si="434"/>
        <v>4594.2719999999999</v>
      </c>
      <c r="BA332" s="22">
        <v>0</v>
      </c>
      <c r="BB332" s="22">
        <f t="shared" si="435"/>
        <v>22492.184044854715</v>
      </c>
      <c r="BC332" s="22">
        <f t="shared" si="436"/>
        <v>17897.912044854718</v>
      </c>
      <c r="BD332" s="32">
        <f t="shared" si="437"/>
        <v>6.4796975890002717E-2</v>
      </c>
      <c r="BE332" s="32">
        <f t="shared" si="438"/>
        <v>5.2253087212581248E-2</v>
      </c>
      <c r="BF332" s="11"/>
      <c r="BG332" s="22">
        <v>347117.80505060498</v>
      </c>
      <c r="BH332" s="22">
        <v>4594.2719999999999</v>
      </c>
      <c r="BI332" s="22">
        <f t="shared" si="439"/>
        <v>342523.53305060498</v>
      </c>
      <c r="BJ332" s="26">
        <f t="shared" si="440"/>
        <v>4594.2719999999999</v>
      </c>
      <c r="BK332" s="22">
        <v>0</v>
      </c>
      <c r="BL332" s="22">
        <f t="shared" si="441"/>
        <v>22492.184044854715</v>
      </c>
      <c r="BM332" s="22">
        <f t="shared" si="442"/>
        <v>17897.912044854718</v>
      </c>
      <c r="BN332" s="32">
        <f t="shared" si="443"/>
        <v>6.4796975890002717E-2</v>
      </c>
      <c r="BO332" s="32">
        <f t="shared" si="444"/>
        <v>5.2253087212581248E-2</v>
      </c>
      <c r="BP332" s="42"/>
      <c r="BQ332" s="22">
        <v>346382.49165110732</v>
      </c>
      <c r="BR332" s="22">
        <v>4594.2719999999999</v>
      </c>
      <c r="BS332" s="22">
        <f t="shared" si="445"/>
        <v>341788.21965110733</v>
      </c>
      <c r="BT332" s="26">
        <f t="shared" si="446"/>
        <v>4594.2719999999999</v>
      </c>
      <c r="BU332" s="22">
        <v>0</v>
      </c>
      <c r="BV332" s="22">
        <f t="shared" si="447"/>
        <v>21756.870645357063</v>
      </c>
      <c r="BW332" s="22">
        <f t="shared" si="448"/>
        <v>17162.598645357066</v>
      </c>
      <c r="BX332" s="32">
        <f t="shared" si="449"/>
        <v>6.2811692766710628E-2</v>
      </c>
      <c r="BY332" s="32">
        <f t="shared" si="450"/>
        <v>5.0214131613068494E-2</v>
      </c>
      <c r="BZ332" s="42"/>
      <c r="CA332" s="22">
        <v>346906.34127378103</v>
      </c>
      <c r="CB332" s="22">
        <v>4594.2719999999999</v>
      </c>
      <c r="CC332" s="22">
        <f t="shared" si="451"/>
        <v>342312.06927378103</v>
      </c>
      <c r="CD332" s="26">
        <f t="shared" si="452"/>
        <v>4594.2719999999999</v>
      </c>
      <c r="CE332" s="22">
        <v>0</v>
      </c>
      <c r="CF332" s="22">
        <f t="shared" si="453"/>
        <v>22280.720268030767</v>
      </c>
      <c r="CG332" s="22">
        <f t="shared" si="454"/>
        <v>17686.44826803077</v>
      </c>
      <c r="CH332" s="32">
        <f t="shared" si="455"/>
        <v>6.4226903971313282E-2</v>
      </c>
      <c r="CI332" s="32">
        <f t="shared" si="456"/>
        <v>5.1667615183866498E-2</v>
      </c>
      <c r="CJ332" s="42"/>
      <c r="CK332" s="22">
        <v>346694.87749695708</v>
      </c>
      <c r="CL332" s="22">
        <v>4594.2719999999999</v>
      </c>
      <c r="CM332" s="22">
        <f t="shared" si="457"/>
        <v>342100.60549695708</v>
      </c>
      <c r="CN332" s="26">
        <f t="shared" si="458"/>
        <v>4594.2719999999999</v>
      </c>
      <c r="CO332" s="22">
        <v>0</v>
      </c>
      <c r="CP332" s="22">
        <f t="shared" si="459"/>
        <v>22069.256491206819</v>
      </c>
      <c r="CQ332" s="22">
        <f t="shared" si="460"/>
        <v>17474.984491206822</v>
      </c>
      <c r="CR332" s="32">
        <f t="shared" si="461"/>
        <v>6.3656136630978979E-2</v>
      </c>
      <c r="CS332" s="32">
        <f t="shared" si="462"/>
        <v>5.1081419355635309E-2</v>
      </c>
      <c r="CT332" s="42"/>
      <c r="CU332" s="22">
        <v>347117.80505060498</v>
      </c>
      <c r="CV332" s="22">
        <v>4594.2719999999999</v>
      </c>
      <c r="CW332" s="22">
        <f t="shared" si="463"/>
        <v>342523.53305060498</v>
      </c>
      <c r="CX332" s="26">
        <f t="shared" si="464"/>
        <v>4594.2719999999999</v>
      </c>
      <c r="CY332" s="22">
        <v>0</v>
      </c>
      <c r="CZ332" s="22">
        <f t="shared" si="465"/>
        <v>22492.184044854715</v>
      </c>
      <c r="DA332" s="22">
        <f t="shared" si="466"/>
        <v>17897.912044854718</v>
      </c>
      <c r="DB332" s="32">
        <f t="shared" si="467"/>
        <v>6.4796975890002717E-2</v>
      </c>
      <c r="DC332" s="32">
        <f t="shared" si="468"/>
        <v>5.2253087212581248E-2</v>
      </c>
      <c r="DD332" s="42"/>
      <c r="DE332" s="22">
        <v>347117.80505060498</v>
      </c>
      <c r="DF332" s="22">
        <v>4594.2719999999999</v>
      </c>
      <c r="DG332" s="22">
        <f t="shared" si="469"/>
        <v>342523.53305060498</v>
      </c>
      <c r="DH332" s="26">
        <f t="shared" si="470"/>
        <v>4594.2719999999999</v>
      </c>
      <c r="DI332" s="22">
        <v>0</v>
      </c>
      <c r="DJ332" s="22">
        <f t="shared" si="471"/>
        <v>22492.184044854715</v>
      </c>
      <c r="DK332" s="22">
        <f t="shared" si="472"/>
        <v>17897.912044854718</v>
      </c>
      <c r="DL332" s="32">
        <f t="shared" si="473"/>
        <v>6.4796975890002717E-2</v>
      </c>
      <c r="DM332" s="32">
        <f t="shared" si="474"/>
        <v>5.2253087212581248E-2</v>
      </c>
      <c r="DN332" s="42"/>
      <c r="DO332" s="22">
        <v>347117.80505060498</v>
      </c>
      <c r="DP332" s="22">
        <v>4594.2719999999999</v>
      </c>
      <c r="DQ332" s="22">
        <f t="shared" si="475"/>
        <v>342523.53305060498</v>
      </c>
      <c r="DR332" s="26">
        <f t="shared" si="476"/>
        <v>4594.2719999999999</v>
      </c>
      <c r="DS332" s="22">
        <v>0</v>
      </c>
      <c r="DT332" s="22">
        <f t="shared" si="477"/>
        <v>22492.184044854715</v>
      </c>
      <c r="DU332" s="22">
        <f t="shared" si="478"/>
        <v>17897.912044854718</v>
      </c>
      <c r="DV332" s="32">
        <f t="shared" si="479"/>
        <v>6.4796975890002717E-2</v>
      </c>
      <c r="DW332" s="32">
        <f t="shared" si="480"/>
        <v>5.2253087212581248E-2</v>
      </c>
      <c r="DX332" s="42"/>
      <c r="DY332" s="22">
        <v>347117.80505060498</v>
      </c>
      <c r="DZ332" s="22">
        <v>4594.2719999999999</v>
      </c>
      <c r="EA332" s="22">
        <f t="shared" si="481"/>
        <v>342523.53305060498</v>
      </c>
      <c r="EB332" s="26">
        <f t="shared" si="482"/>
        <v>4594.2719999999999</v>
      </c>
      <c r="EC332" s="22">
        <v>0</v>
      </c>
      <c r="ED332" s="22">
        <f t="shared" si="483"/>
        <v>22492.184044854715</v>
      </c>
      <c r="EE332" s="22">
        <f t="shared" si="484"/>
        <v>17897.912044854718</v>
      </c>
      <c r="EF332" s="32">
        <f t="shared" si="485"/>
        <v>6.4796975890002717E-2</v>
      </c>
      <c r="EG332" s="32">
        <f t="shared" si="486"/>
        <v>5.2253087212581248E-2</v>
      </c>
      <c r="EH332" s="42"/>
      <c r="EI332" s="45">
        <v>0</v>
      </c>
    </row>
    <row r="333" spans="1:139" x14ac:dyDescent="0.3">
      <c r="A333" s="20">
        <v>8910323</v>
      </c>
      <c r="B333" s="20" t="s">
        <v>335</v>
      </c>
      <c r="C333" s="21">
        <v>69.999999999999986</v>
      </c>
      <c r="D333" s="22">
        <v>379971.33736568829</v>
      </c>
      <c r="E333" s="22">
        <v>0</v>
      </c>
      <c r="F333" s="22">
        <f t="shared" si="408"/>
        <v>379971.33736568829</v>
      </c>
      <c r="G333" s="11"/>
      <c r="H333" s="34">
        <v>69.999999999999986</v>
      </c>
      <c r="I333" s="22">
        <v>411859.47056835127</v>
      </c>
      <c r="J333" s="22">
        <v>10267.9552</v>
      </c>
      <c r="K333" s="22">
        <f t="shared" si="409"/>
        <v>401591.51536835125</v>
      </c>
      <c r="L333" s="26">
        <f t="shared" si="410"/>
        <v>10267.9552</v>
      </c>
      <c r="M333" s="22">
        <v>0</v>
      </c>
      <c r="N333" s="22">
        <f t="shared" si="411"/>
        <v>31888.133202662983</v>
      </c>
      <c r="O333" s="22">
        <f t="shared" si="412"/>
        <v>21620.178002662957</v>
      </c>
      <c r="P333" s="32">
        <f t="shared" si="413"/>
        <v>7.7424790447718744E-2</v>
      </c>
      <c r="Q333" s="32">
        <f t="shared" si="414"/>
        <v>5.3836241990402385E-2</v>
      </c>
      <c r="R333" s="11"/>
      <c r="S333" s="22">
        <v>411859.47056835127</v>
      </c>
      <c r="T333" s="22">
        <v>10267.9552</v>
      </c>
      <c r="U333" s="22">
        <f t="shared" si="415"/>
        <v>401591.51536835125</v>
      </c>
      <c r="V333" s="26">
        <f t="shared" si="416"/>
        <v>10267.9552</v>
      </c>
      <c r="W333" s="22">
        <v>0</v>
      </c>
      <c r="X333" s="22">
        <f t="shared" si="417"/>
        <v>31888.133202662983</v>
      </c>
      <c r="Y333" s="22">
        <f t="shared" si="418"/>
        <v>21620.178002662957</v>
      </c>
      <c r="Z333" s="32">
        <f t="shared" si="419"/>
        <v>7.7424790447718744E-2</v>
      </c>
      <c r="AA333" s="32">
        <f t="shared" si="420"/>
        <v>5.3836241990402385E-2</v>
      </c>
      <c r="AB333" s="42"/>
      <c r="AC333" s="22">
        <v>411859.47056835127</v>
      </c>
      <c r="AD333" s="22">
        <v>10267.9552</v>
      </c>
      <c r="AE333" s="22">
        <f t="shared" si="421"/>
        <v>401591.51536835125</v>
      </c>
      <c r="AF333" s="26">
        <f t="shared" si="422"/>
        <v>10267.9552</v>
      </c>
      <c r="AG333" s="22">
        <v>0</v>
      </c>
      <c r="AH333" s="22">
        <f t="shared" si="423"/>
        <v>31888.133202662983</v>
      </c>
      <c r="AI333" s="22">
        <f t="shared" si="424"/>
        <v>21620.178002662957</v>
      </c>
      <c r="AJ333" s="32">
        <f t="shared" si="425"/>
        <v>7.7424790447718744E-2</v>
      </c>
      <c r="AK333" s="32">
        <f t="shared" si="426"/>
        <v>5.3836241990402385E-2</v>
      </c>
      <c r="AM333" s="22">
        <v>411859.47056835127</v>
      </c>
      <c r="AN333" s="22">
        <v>10267.9552</v>
      </c>
      <c r="AO333" s="22">
        <f t="shared" si="427"/>
        <v>401591.51536835125</v>
      </c>
      <c r="AP333" s="26">
        <f t="shared" si="428"/>
        <v>10267.9552</v>
      </c>
      <c r="AQ333" s="22">
        <v>0</v>
      </c>
      <c r="AR333" s="22">
        <f t="shared" si="429"/>
        <v>31888.133202662983</v>
      </c>
      <c r="AS333" s="22">
        <f t="shared" si="430"/>
        <v>21620.178002662957</v>
      </c>
      <c r="AT333" s="32">
        <f t="shared" si="431"/>
        <v>7.7424790447718744E-2</v>
      </c>
      <c r="AU333" s="32">
        <f t="shared" si="432"/>
        <v>5.3836241990402385E-2</v>
      </c>
      <c r="AV333" s="42"/>
      <c r="AW333" s="22">
        <v>411859.47056835127</v>
      </c>
      <c r="AX333" s="22">
        <v>10267.9552</v>
      </c>
      <c r="AY333" s="22">
        <f t="shared" si="433"/>
        <v>401591.51536835125</v>
      </c>
      <c r="AZ333" s="26">
        <f t="shared" si="434"/>
        <v>10267.9552</v>
      </c>
      <c r="BA333" s="22">
        <v>0</v>
      </c>
      <c r="BB333" s="22">
        <f t="shared" si="435"/>
        <v>31888.133202662983</v>
      </c>
      <c r="BC333" s="22">
        <f t="shared" si="436"/>
        <v>21620.178002662957</v>
      </c>
      <c r="BD333" s="32">
        <f t="shared" si="437"/>
        <v>7.7424790447718744E-2</v>
      </c>
      <c r="BE333" s="32">
        <f t="shared" si="438"/>
        <v>5.3836241990402385E-2</v>
      </c>
      <c r="BF333" s="11"/>
      <c r="BG333" s="22">
        <v>411859.47056835127</v>
      </c>
      <c r="BH333" s="22">
        <v>10267.9552</v>
      </c>
      <c r="BI333" s="22">
        <f t="shared" si="439"/>
        <v>401591.51536835125</v>
      </c>
      <c r="BJ333" s="26">
        <f t="shared" si="440"/>
        <v>10267.9552</v>
      </c>
      <c r="BK333" s="22">
        <v>0</v>
      </c>
      <c r="BL333" s="22">
        <f t="shared" si="441"/>
        <v>31888.133202662983</v>
      </c>
      <c r="BM333" s="22">
        <f t="shared" si="442"/>
        <v>21620.178002662957</v>
      </c>
      <c r="BN333" s="32">
        <f t="shared" si="443"/>
        <v>7.7424790447718744E-2</v>
      </c>
      <c r="BO333" s="32">
        <f t="shared" si="444"/>
        <v>5.3836241990402385E-2</v>
      </c>
      <c r="BP333" s="42"/>
      <c r="BQ333" s="22">
        <v>409647.63734301721</v>
      </c>
      <c r="BR333" s="22">
        <v>10267.9552</v>
      </c>
      <c r="BS333" s="22">
        <f t="shared" si="445"/>
        <v>399379.68214301718</v>
      </c>
      <c r="BT333" s="26">
        <f t="shared" si="446"/>
        <v>10267.9552</v>
      </c>
      <c r="BU333" s="22">
        <v>0</v>
      </c>
      <c r="BV333" s="22">
        <f t="shared" si="447"/>
        <v>29676.299977328919</v>
      </c>
      <c r="BW333" s="22">
        <f t="shared" si="448"/>
        <v>19408.344777328894</v>
      </c>
      <c r="BX333" s="32">
        <f t="shared" si="449"/>
        <v>7.244347891229154E-2</v>
      </c>
      <c r="BY333" s="32">
        <f t="shared" si="450"/>
        <v>4.8596224708243416E-2</v>
      </c>
      <c r="BZ333" s="42"/>
      <c r="CA333" s="22">
        <v>411434.41426473856</v>
      </c>
      <c r="CB333" s="22">
        <v>10267.9552</v>
      </c>
      <c r="CC333" s="22">
        <f t="shared" si="451"/>
        <v>401166.45906473853</v>
      </c>
      <c r="CD333" s="26">
        <f t="shared" si="452"/>
        <v>10267.9552</v>
      </c>
      <c r="CE333" s="22">
        <v>0</v>
      </c>
      <c r="CF333" s="22">
        <f t="shared" si="453"/>
        <v>31463.076899050269</v>
      </c>
      <c r="CG333" s="22">
        <f t="shared" si="454"/>
        <v>21195.121699050243</v>
      </c>
      <c r="CH333" s="32">
        <f t="shared" si="455"/>
        <v>7.6471670351827378E-2</v>
      </c>
      <c r="CI333" s="32">
        <f t="shared" si="456"/>
        <v>5.2833733279854946E-2</v>
      </c>
      <c r="CJ333" s="42"/>
      <c r="CK333" s="22">
        <v>411009.35796112585</v>
      </c>
      <c r="CL333" s="22">
        <v>10267.9552</v>
      </c>
      <c r="CM333" s="22">
        <f t="shared" si="457"/>
        <v>400741.40276112582</v>
      </c>
      <c r="CN333" s="26">
        <f t="shared" si="458"/>
        <v>10267.9552</v>
      </c>
      <c r="CO333" s="22">
        <v>0</v>
      </c>
      <c r="CP333" s="22">
        <f t="shared" si="459"/>
        <v>31038.020595437556</v>
      </c>
      <c r="CQ333" s="22">
        <f t="shared" si="460"/>
        <v>20770.06539543753</v>
      </c>
      <c r="CR333" s="32">
        <f t="shared" si="461"/>
        <v>7.5516578866735198E-2</v>
      </c>
      <c r="CS333" s="32">
        <f t="shared" si="462"/>
        <v>5.1829097897873468E-2</v>
      </c>
      <c r="CT333" s="42"/>
      <c r="CU333" s="22">
        <v>411859.47056835127</v>
      </c>
      <c r="CV333" s="22">
        <v>10267.9552</v>
      </c>
      <c r="CW333" s="22">
        <f t="shared" si="463"/>
        <v>401591.51536835125</v>
      </c>
      <c r="CX333" s="26">
        <f t="shared" si="464"/>
        <v>10267.9552</v>
      </c>
      <c r="CY333" s="22">
        <v>0</v>
      </c>
      <c r="CZ333" s="22">
        <f t="shared" si="465"/>
        <v>31888.133202662983</v>
      </c>
      <c r="DA333" s="22">
        <f t="shared" si="466"/>
        <v>21620.178002662957</v>
      </c>
      <c r="DB333" s="32">
        <f t="shared" si="467"/>
        <v>7.7424790447718744E-2</v>
      </c>
      <c r="DC333" s="32">
        <f t="shared" si="468"/>
        <v>5.3836241990402385E-2</v>
      </c>
      <c r="DD333" s="42"/>
      <c r="DE333" s="22">
        <v>411859.47056835127</v>
      </c>
      <c r="DF333" s="22">
        <v>10267.9552</v>
      </c>
      <c r="DG333" s="22">
        <f t="shared" si="469"/>
        <v>401591.51536835125</v>
      </c>
      <c r="DH333" s="26">
        <f t="shared" si="470"/>
        <v>10267.9552</v>
      </c>
      <c r="DI333" s="22">
        <v>0</v>
      </c>
      <c r="DJ333" s="22">
        <f t="shared" si="471"/>
        <v>31888.133202662983</v>
      </c>
      <c r="DK333" s="22">
        <f t="shared" si="472"/>
        <v>21620.178002662957</v>
      </c>
      <c r="DL333" s="32">
        <f t="shared" si="473"/>
        <v>7.7424790447718744E-2</v>
      </c>
      <c r="DM333" s="32">
        <f t="shared" si="474"/>
        <v>5.3836241990402385E-2</v>
      </c>
      <c r="DN333" s="42"/>
      <c r="DO333" s="22">
        <v>411859.47056835127</v>
      </c>
      <c r="DP333" s="22">
        <v>10267.9552</v>
      </c>
      <c r="DQ333" s="22">
        <f t="shared" si="475"/>
        <v>401591.51536835125</v>
      </c>
      <c r="DR333" s="26">
        <f t="shared" si="476"/>
        <v>10267.9552</v>
      </c>
      <c r="DS333" s="22">
        <v>0</v>
      </c>
      <c r="DT333" s="22">
        <f t="shared" si="477"/>
        <v>31888.133202662983</v>
      </c>
      <c r="DU333" s="22">
        <f t="shared" si="478"/>
        <v>21620.178002662957</v>
      </c>
      <c r="DV333" s="32">
        <f t="shared" si="479"/>
        <v>7.7424790447718744E-2</v>
      </c>
      <c r="DW333" s="32">
        <f t="shared" si="480"/>
        <v>5.3836241990402385E-2</v>
      </c>
      <c r="DX333" s="42"/>
      <c r="DY333" s="22">
        <v>411859.47056835127</v>
      </c>
      <c r="DZ333" s="22">
        <v>10267.9552</v>
      </c>
      <c r="EA333" s="22">
        <f t="shared" si="481"/>
        <v>401591.51536835125</v>
      </c>
      <c r="EB333" s="26">
        <f t="shared" si="482"/>
        <v>10267.9552</v>
      </c>
      <c r="EC333" s="22">
        <v>0</v>
      </c>
      <c r="ED333" s="22">
        <f t="shared" si="483"/>
        <v>31888.133202662983</v>
      </c>
      <c r="EE333" s="22">
        <f t="shared" si="484"/>
        <v>21620.178002662957</v>
      </c>
      <c r="EF333" s="32">
        <f t="shared" si="485"/>
        <v>7.7424790447718744E-2</v>
      </c>
      <c r="EG333" s="32">
        <f t="shared" si="486"/>
        <v>5.3836241990402385E-2</v>
      </c>
      <c r="EH333" s="42"/>
      <c r="EI333" s="45">
        <v>0</v>
      </c>
    </row>
    <row r="334" spans="1:139" x14ac:dyDescent="0.3">
      <c r="A334" s="23" t="s">
        <v>305</v>
      </c>
      <c r="B334" s="23" t="s">
        <v>305</v>
      </c>
      <c r="C334" s="23"/>
      <c r="D334" s="24"/>
      <c r="E334" s="24"/>
      <c r="F334" s="24"/>
      <c r="I334" s="22"/>
      <c r="J334" s="22"/>
      <c r="M334" s="22" t="s">
        <v>305</v>
      </c>
      <c r="S334" s="22" t="s">
        <v>305</v>
      </c>
      <c r="W334" s="22" t="s">
        <v>305</v>
      </c>
      <c r="AC334" s="22" t="s">
        <v>305</v>
      </c>
      <c r="AG334" s="22" t="s">
        <v>305</v>
      </c>
      <c r="AM334" s="22" t="s">
        <v>305</v>
      </c>
      <c r="AQ334" s="22" t="s">
        <v>305</v>
      </c>
      <c r="AW334" s="22" t="s">
        <v>305</v>
      </c>
      <c r="BA334" s="22" t="s">
        <v>305</v>
      </c>
      <c r="BG334" s="22" t="s">
        <v>305</v>
      </c>
      <c r="BK334" s="22" t="s">
        <v>305</v>
      </c>
      <c r="BQ334" s="22" t="s">
        <v>305</v>
      </c>
      <c r="BU334" s="22" t="s">
        <v>305</v>
      </c>
      <c r="CA334" s="22" t="s">
        <v>305</v>
      </c>
      <c r="CE334" s="22" t="s">
        <v>305</v>
      </c>
      <c r="CK334" s="22" t="s">
        <v>305</v>
      </c>
      <c r="CO334" s="22" t="s">
        <v>305</v>
      </c>
      <c r="CU334" s="22" t="s">
        <v>305</v>
      </c>
      <c r="CY334" s="22" t="s">
        <v>305</v>
      </c>
      <c r="DE334" s="22" t="s">
        <v>305</v>
      </c>
      <c r="DI334" s="22" t="s">
        <v>305</v>
      </c>
      <c r="DO334" s="22" t="s">
        <v>305</v>
      </c>
      <c r="DS334" s="22" t="s">
        <v>305</v>
      </c>
      <c r="DY334" s="22" t="s">
        <v>305</v>
      </c>
      <c r="EC334" s="22" t="s">
        <v>305</v>
      </c>
    </row>
    <row r="335" spans="1:139" x14ac:dyDescent="0.3">
      <c r="A335" s="23" t="s">
        <v>305</v>
      </c>
      <c r="B335" s="23" t="s">
        <v>305</v>
      </c>
      <c r="C335" s="23"/>
      <c r="D335" s="24"/>
      <c r="E335" s="24"/>
      <c r="F335" s="24"/>
      <c r="I335" s="22"/>
      <c r="J335" s="22"/>
      <c r="M335" s="22" t="s">
        <v>305</v>
      </c>
      <c r="S335" s="22" t="s">
        <v>305</v>
      </c>
      <c r="W335" s="22" t="s">
        <v>305</v>
      </c>
      <c r="AC335" s="22" t="s">
        <v>305</v>
      </c>
      <c r="AG335" s="22" t="s">
        <v>305</v>
      </c>
      <c r="AM335" s="22" t="s">
        <v>305</v>
      </c>
      <c r="AQ335" s="22" t="s">
        <v>305</v>
      </c>
      <c r="AW335" s="22" t="s">
        <v>305</v>
      </c>
      <c r="BA335" s="22" t="s">
        <v>305</v>
      </c>
      <c r="BG335" s="22" t="s">
        <v>305</v>
      </c>
      <c r="BK335" s="22" t="s">
        <v>305</v>
      </c>
      <c r="BQ335" s="22" t="s">
        <v>305</v>
      </c>
      <c r="BU335" s="22" t="s">
        <v>305</v>
      </c>
      <c r="CA335" s="22" t="s">
        <v>305</v>
      </c>
      <c r="CE335" s="22" t="s">
        <v>305</v>
      </c>
      <c r="CK335" s="22" t="s">
        <v>305</v>
      </c>
      <c r="CO335" s="22" t="s">
        <v>305</v>
      </c>
      <c r="CU335" s="22" t="s">
        <v>305</v>
      </c>
      <c r="CY335" s="22" t="s">
        <v>305</v>
      </c>
      <c r="DE335" s="22" t="s">
        <v>305</v>
      </c>
      <c r="DI335" s="22" t="s">
        <v>305</v>
      </c>
      <c r="DO335" s="22" t="s">
        <v>305</v>
      </c>
      <c r="DS335" s="22" t="s">
        <v>305</v>
      </c>
      <c r="DY335" s="22" t="s">
        <v>305</v>
      </c>
      <c r="EC335" s="22" t="s">
        <v>305</v>
      </c>
    </row>
    <row r="336" spans="1:139" x14ac:dyDescent="0.3">
      <c r="A336" s="23" t="s">
        <v>305</v>
      </c>
      <c r="B336" s="23" t="s">
        <v>305</v>
      </c>
      <c r="C336" s="23"/>
      <c r="D336" s="24"/>
      <c r="E336" s="24"/>
      <c r="F336" s="24"/>
      <c r="I336" s="22"/>
      <c r="J336" s="22"/>
      <c r="M336" s="22" t="s">
        <v>305</v>
      </c>
      <c r="S336" s="22" t="s">
        <v>305</v>
      </c>
      <c r="W336" s="22" t="s">
        <v>305</v>
      </c>
      <c r="AC336" s="22" t="s">
        <v>305</v>
      </c>
      <c r="AG336" s="22" t="s">
        <v>305</v>
      </c>
      <c r="AM336" s="22" t="s">
        <v>305</v>
      </c>
      <c r="AQ336" s="22" t="s">
        <v>305</v>
      </c>
      <c r="AW336" s="22" t="s">
        <v>305</v>
      </c>
      <c r="BA336" s="22" t="s">
        <v>305</v>
      </c>
      <c r="BG336" s="22" t="s">
        <v>305</v>
      </c>
      <c r="BK336" s="22" t="s">
        <v>305</v>
      </c>
      <c r="BQ336" s="22" t="s">
        <v>305</v>
      </c>
      <c r="BU336" s="22" t="s">
        <v>305</v>
      </c>
      <c r="CA336" s="22" t="s">
        <v>305</v>
      </c>
      <c r="CE336" s="22" t="s">
        <v>305</v>
      </c>
      <c r="CK336" s="22" t="s">
        <v>305</v>
      </c>
      <c r="CO336" s="22" t="s">
        <v>305</v>
      </c>
      <c r="CU336" s="22" t="s">
        <v>305</v>
      </c>
      <c r="CY336" s="22" t="s">
        <v>305</v>
      </c>
      <c r="DE336" s="22" t="s">
        <v>305</v>
      </c>
      <c r="DI336" s="22" t="s">
        <v>305</v>
      </c>
      <c r="DO336" s="22" t="s">
        <v>305</v>
      </c>
      <c r="DS336" s="22" t="s">
        <v>305</v>
      </c>
      <c r="DY336" s="22" t="s">
        <v>305</v>
      </c>
      <c r="EC336" s="22" t="s">
        <v>305</v>
      </c>
    </row>
    <row r="337" spans="1:133" x14ac:dyDescent="0.3">
      <c r="A337" s="23" t="s">
        <v>305</v>
      </c>
      <c r="B337" s="23" t="s">
        <v>305</v>
      </c>
      <c r="C337" s="23"/>
      <c r="D337" s="24"/>
      <c r="E337" s="24"/>
      <c r="F337" s="24"/>
      <c r="I337" s="22"/>
      <c r="J337" s="22"/>
      <c r="M337" s="22" t="s">
        <v>305</v>
      </c>
      <c r="S337" s="22" t="s">
        <v>305</v>
      </c>
      <c r="W337" s="22" t="s">
        <v>305</v>
      </c>
      <c r="AC337" s="22" t="s">
        <v>305</v>
      </c>
      <c r="AG337" s="22" t="s">
        <v>305</v>
      </c>
      <c r="AM337" s="22" t="s">
        <v>305</v>
      </c>
      <c r="AQ337" s="22" t="s">
        <v>305</v>
      </c>
      <c r="AW337" s="22" t="s">
        <v>305</v>
      </c>
      <c r="BA337" s="22" t="s">
        <v>305</v>
      </c>
      <c r="BG337" s="22" t="s">
        <v>305</v>
      </c>
      <c r="BK337" s="22" t="s">
        <v>305</v>
      </c>
      <c r="BQ337" s="22" t="s">
        <v>305</v>
      </c>
      <c r="BU337" s="22" t="s">
        <v>305</v>
      </c>
      <c r="CA337" s="22" t="s">
        <v>305</v>
      </c>
      <c r="CE337" s="22" t="s">
        <v>305</v>
      </c>
      <c r="CK337" s="22" t="s">
        <v>305</v>
      </c>
      <c r="CO337" s="22" t="s">
        <v>305</v>
      </c>
      <c r="CU337" s="22" t="s">
        <v>305</v>
      </c>
      <c r="CY337" s="22" t="s">
        <v>305</v>
      </c>
      <c r="DE337" s="22" t="s">
        <v>305</v>
      </c>
      <c r="DI337" s="22" t="s">
        <v>305</v>
      </c>
      <c r="DO337" s="22" t="s">
        <v>305</v>
      </c>
      <c r="DS337" s="22" t="s">
        <v>305</v>
      </c>
      <c r="DY337" s="22" t="s">
        <v>305</v>
      </c>
      <c r="EC337" s="22" t="s">
        <v>305</v>
      </c>
    </row>
    <row r="338" spans="1:133" x14ac:dyDescent="0.3">
      <c r="A338" s="23" t="s">
        <v>305</v>
      </c>
      <c r="B338" s="23" t="s">
        <v>305</v>
      </c>
      <c r="C338" s="23"/>
      <c r="D338" s="24"/>
      <c r="E338" s="24"/>
      <c r="F338" s="24"/>
      <c r="I338" s="22"/>
      <c r="J338" s="22"/>
      <c r="M338" s="22" t="s">
        <v>305</v>
      </c>
      <c r="S338" s="22" t="s">
        <v>305</v>
      </c>
      <c r="W338" s="22" t="s">
        <v>305</v>
      </c>
      <c r="AC338" s="22" t="s">
        <v>305</v>
      </c>
      <c r="AG338" s="22" t="s">
        <v>305</v>
      </c>
      <c r="AM338" s="22" t="s">
        <v>305</v>
      </c>
      <c r="AQ338" s="22" t="s">
        <v>305</v>
      </c>
      <c r="AW338" s="22" t="s">
        <v>305</v>
      </c>
      <c r="BA338" s="22" t="s">
        <v>305</v>
      </c>
      <c r="BG338" s="22" t="s">
        <v>305</v>
      </c>
      <c r="BK338" s="22" t="s">
        <v>305</v>
      </c>
      <c r="BQ338" s="22" t="s">
        <v>305</v>
      </c>
      <c r="BU338" s="22" t="s">
        <v>305</v>
      </c>
      <c r="CA338" s="22" t="s">
        <v>305</v>
      </c>
      <c r="CE338" s="22" t="s">
        <v>305</v>
      </c>
      <c r="CK338" s="22" t="s">
        <v>305</v>
      </c>
      <c r="CO338" s="22" t="s">
        <v>305</v>
      </c>
      <c r="CU338" s="22" t="s">
        <v>305</v>
      </c>
      <c r="CY338" s="22" t="s">
        <v>305</v>
      </c>
      <c r="DE338" s="22" t="s">
        <v>305</v>
      </c>
      <c r="DI338" s="22" t="s">
        <v>305</v>
      </c>
      <c r="DO338" s="22" t="s">
        <v>305</v>
      </c>
      <c r="DS338" s="22" t="s">
        <v>305</v>
      </c>
      <c r="DY338" s="22" t="s">
        <v>305</v>
      </c>
      <c r="EC338" s="22" t="s">
        <v>305</v>
      </c>
    </row>
    <row r="339" spans="1:133" x14ac:dyDescent="0.3">
      <c r="A339" s="23" t="s">
        <v>305</v>
      </c>
      <c r="B339" s="23" t="s">
        <v>305</v>
      </c>
      <c r="C339" s="23"/>
      <c r="D339" s="24"/>
      <c r="E339" s="24"/>
      <c r="F339" s="24"/>
      <c r="I339" s="22"/>
      <c r="J339" s="22"/>
      <c r="M339" s="22" t="s">
        <v>305</v>
      </c>
      <c r="S339" s="22" t="s">
        <v>305</v>
      </c>
      <c r="W339" s="22" t="s">
        <v>305</v>
      </c>
      <c r="AC339" s="22" t="s">
        <v>305</v>
      </c>
      <c r="AG339" s="22" t="s">
        <v>305</v>
      </c>
      <c r="AM339" s="22" t="s">
        <v>305</v>
      </c>
      <c r="AQ339" s="22" t="s">
        <v>305</v>
      </c>
      <c r="AW339" s="22" t="s">
        <v>305</v>
      </c>
      <c r="BA339" s="22" t="s">
        <v>305</v>
      </c>
      <c r="BG339" s="22" t="s">
        <v>305</v>
      </c>
      <c r="BK339" s="22" t="s">
        <v>305</v>
      </c>
      <c r="BQ339" s="22" t="s">
        <v>305</v>
      </c>
      <c r="BU339" s="22" t="s">
        <v>305</v>
      </c>
      <c r="CA339" s="22" t="s">
        <v>305</v>
      </c>
      <c r="CE339" s="22" t="s">
        <v>305</v>
      </c>
      <c r="CK339" s="22" t="s">
        <v>305</v>
      </c>
      <c r="CO339" s="22" t="s">
        <v>305</v>
      </c>
      <c r="CU339" s="22" t="s">
        <v>305</v>
      </c>
      <c r="CY339" s="22" t="s">
        <v>305</v>
      </c>
      <c r="DE339" s="22" t="s">
        <v>305</v>
      </c>
      <c r="DI339" s="22" t="s">
        <v>305</v>
      </c>
      <c r="DO339" s="22" t="s">
        <v>305</v>
      </c>
      <c r="DS339" s="22" t="s">
        <v>305</v>
      </c>
      <c r="DY339" s="22" t="s">
        <v>305</v>
      </c>
      <c r="EC339" s="22" t="s">
        <v>305</v>
      </c>
    </row>
    <row r="340" spans="1:133" x14ac:dyDescent="0.3">
      <c r="A340" s="23" t="s">
        <v>305</v>
      </c>
      <c r="B340" s="23" t="s">
        <v>305</v>
      </c>
      <c r="C340" s="23"/>
      <c r="D340" s="24"/>
      <c r="E340" s="24"/>
      <c r="F340" s="24"/>
      <c r="I340" s="22"/>
      <c r="J340" s="22"/>
      <c r="M340" s="22" t="s">
        <v>305</v>
      </c>
      <c r="S340" s="22" t="s">
        <v>305</v>
      </c>
      <c r="W340" s="22" t="s">
        <v>305</v>
      </c>
      <c r="AC340" s="22" t="s">
        <v>305</v>
      </c>
      <c r="AG340" s="22" t="s">
        <v>305</v>
      </c>
      <c r="AM340" s="22" t="s">
        <v>305</v>
      </c>
      <c r="AQ340" s="22" t="s">
        <v>305</v>
      </c>
      <c r="AW340" s="22" t="s">
        <v>305</v>
      </c>
      <c r="BA340" s="22" t="s">
        <v>305</v>
      </c>
      <c r="BG340" s="22" t="s">
        <v>305</v>
      </c>
      <c r="BK340" s="22" t="s">
        <v>305</v>
      </c>
      <c r="BQ340" s="22" t="s">
        <v>305</v>
      </c>
      <c r="BU340" s="22" t="s">
        <v>305</v>
      </c>
      <c r="CA340" s="22" t="s">
        <v>305</v>
      </c>
      <c r="CE340" s="22" t="s">
        <v>305</v>
      </c>
      <c r="CK340" s="22" t="s">
        <v>305</v>
      </c>
      <c r="CO340" s="22" t="s">
        <v>305</v>
      </c>
      <c r="CU340" s="22" t="s">
        <v>305</v>
      </c>
      <c r="CY340" s="22" t="s">
        <v>305</v>
      </c>
      <c r="DE340" s="22" t="s">
        <v>305</v>
      </c>
      <c r="DI340" s="22" t="s">
        <v>305</v>
      </c>
      <c r="DO340" s="22" t="s">
        <v>305</v>
      </c>
      <c r="DS340" s="22" t="s">
        <v>305</v>
      </c>
      <c r="DY340" s="22" t="s">
        <v>305</v>
      </c>
      <c r="EC340" s="22" t="s">
        <v>305</v>
      </c>
    </row>
    <row r="341" spans="1:133" x14ac:dyDescent="0.3">
      <c r="A341" s="23" t="s">
        <v>305</v>
      </c>
      <c r="B341" s="23" t="s">
        <v>305</v>
      </c>
      <c r="C341" s="23"/>
      <c r="D341" s="24"/>
      <c r="E341" s="24"/>
      <c r="F341" s="24"/>
      <c r="I341" s="22"/>
      <c r="J341" s="22"/>
      <c r="M341" s="22" t="s">
        <v>305</v>
      </c>
      <c r="S341" s="22" t="s">
        <v>305</v>
      </c>
      <c r="W341" s="22" t="s">
        <v>305</v>
      </c>
      <c r="AC341" s="22" t="s">
        <v>305</v>
      </c>
      <c r="AG341" s="22" t="s">
        <v>305</v>
      </c>
      <c r="AM341" s="22" t="s">
        <v>305</v>
      </c>
      <c r="AQ341" s="22" t="s">
        <v>305</v>
      </c>
      <c r="AW341" s="22" t="s">
        <v>305</v>
      </c>
      <c r="BA341" s="22" t="s">
        <v>305</v>
      </c>
      <c r="BG341" s="22" t="s">
        <v>305</v>
      </c>
      <c r="BK341" s="22" t="s">
        <v>305</v>
      </c>
      <c r="BQ341" s="22" t="s">
        <v>305</v>
      </c>
      <c r="BU341" s="22" t="s">
        <v>305</v>
      </c>
      <c r="CA341" s="22" t="s">
        <v>305</v>
      </c>
      <c r="CE341" s="22" t="s">
        <v>305</v>
      </c>
      <c r="CK341" s="22" t="s">
        <v>305</v>
      </c>
      <c r="CO341" s="22" t="s">
        <v>305</v>
      </c>
      <c r="CU341" s="22" t="s">
        <v>305</v>
      </c>
      <c r="CY341" s="22" t="s">
        <v>305</v>
      </c>
      <c r="DE341" s="22" t="s">
        <v>305</v>
      </c>
      <c r="DI341" s="22" t="s">
        <v>305</v>
      </c>
      <c r="DO341" s="22" t="s">
        <v>305</v>
      </c>
      <c r="DS341" s="22" t="s">
        <v>305</v>
      </c>
      <c r="DY341" s="22" t="s">
        <v>305</v>
      </c>
      <c r="EC341" s="22" t="s">
        <v>305</v>
      </c>
    </row>
    <row r="342" spans="1:133" x14ac:dyDescent="0.3">
      <c r="A342" s="23" t="s">
        <v>305</v>
      </c>
      <c r="B342" s="23" t="s">
        <v>305</v>
      </c>
      <c r="C342" s="23"/>
      <c r="D342" s="24"/>
      <c r="E342" s="24"/>
      <c r="F342" s="24"/>
      <c r="I342" s="22"/>
      <c r="J342" s="22"/>
      <c r="M342" s="22" t="s">
        <v>305</v>
      </c>
      <c r="S342" s="22" t="s">
        <v>305</v>
      </c>
      <c r="W342" s="22" t="s">
        <v>305</v>
      </c>
      <c r="AC342" s="22" t="s">
        <v>305</v>
      </c>
      <c r="AG342" s="22" t="s">
        <v>305</v>
      </c>
      <c r="AM342" s="22" t="s">
        <v>305</v>
      </c>
      <c r="AQ342" s="22" t="s">
        <v>305</v>
      </c>
      <c r="AW342" s="22" t="s">
        <v>305</v>
      </c>
      <c r="BA342" s="22" t="s">
        <v>305</v>
      </c>
      <c r="BG342" s="22" t="s">
        <v>305</v>
      </c>
      <c r="BK342" s="22" t="s">
        <v>305</v>
      </c>
      <c r="BQ342" s="22" t="s">
        <v>305</v>
      </c>
      <c r="BU342" s="22" t="s">
        <v>305</v>
      </c>
      <c r="CA342" s="22" t="s">
        <v>305</v>
      </c>
      <c r="CE342" s="22" t="s">
        <v>305</v>
      </c>
      <c r="CK342" s="22" t="s">
        <v>305</v>
      </c>
      <c r="CO342" s="22" t="s">
        <v>305</v>
      </c>
      <c r="CU342" s="22" t="s">
        <v>305</v>
      </c>
      <c r="CY342" s="22" t="s">
        <v>305</v>
      </c>
      <c r="DE342" s="22" t="s">
        <v>305</v>
      </c>
      <c r="DI342" s="22" t="s">
        <v>305</v>
      </c>
      <c r="DO342" s="22" t="s">
        <v>305</v>
      </c>
      <c r="DS342" s="22" t="s">
        <v>305</v>
      </c>
      <c r="DY342" s="22" t="s">
        <v>305</v>
      </c>
      <c r="EC342" s="22" t="s">
        <v>305</v>
      </c>
    </row>
    <row r="343" spans="1:133" x14ac:dyDescent="0.3">
      <c r="A343" s="23" t="s">
        <v>305</v>
      </c>
      <c r="B343" s="23" t="s">
        <v>305</v>
      </c>
      <c r="C343" s="23"/>
      <c r="D343" s="24"/>
      <c r="E343" s="24"/>
      <c r="F343" s="24"/>
      <c r="I343" s="22"/>
      <c r="J343" s="22"/>
      <c r="M343" s="22" t="s">
        <v>305</v>
      </c>
      <c r="S343" s="22" t="s">
        <v>305</v>
      </c>
      <c r="W343" s="22" t="s">
        <v>305</v>
      </c>
      <c r="AC343" s="22" t="s">
        <v>305</v>
      </c>
      <c r="AG343" s="22" t="s">
        <v>305</v>
      </c>
      <c r="AM343" s="22" t="s">
        <v>305</v>
      </c>
      <c r="AQ343" s="22" t="s">
        <v>305</v>
      </c>
      <c r="AW343" s="22" t="s">
        <v>305</v>
      </c>
      <c r="BA343" s="22" t="s">
        <v>305</v>
      </c>
      <c r="BG343" s="22" t="s">
        <v>305</v>
      </c>
      <c r="BK343" s="22" t="s">
        <v>305</v>
      </c>
      <c r="BQ343" s="22" t="s">
        <v>305</v>
      </c>
      <c r="BU343" s="22" t="s">
        <v>305</v>
      </c>
      <c r="CA343" s="22" t="s">
        <v>305</v>
      </c>
      <c r="CE343" s="22" t="s">
        <v>305</v>
      </c>
      <c r="CK343" s="22" t="s">
        <v>305</v>
      </c>
      <c r="CO343" s="22" t="s">
        <v>305</v>
      </c>
      <c r="CU343" s="22" t="s">
        <v>305</v>
      </c>
      <c r="CY343" s="22" t="s">
        <v>305</v>
      </c>
      <c r="DE343" s="22" t="s">
        <v>305</v>
      </c>
      <c r="DI343" s="22" t="s">
        <v>305</v>
      </c>
      <c r="DO343" s="22" t="s">
        <v>305</v>
      </c>
      <c r="DS343" s="22" t="s">
        <v>305</v>
      </c>
      <c r="DY343" s="22" t="s">
        <v>305</v>
      </c>
      <c r="EC343" s="22" t="s">
        <v>305</v>
      </c>
    </row>
    <row r="344" spans="1:133" x14ac:dyDescent="0.3">
      <c r="A344" s="23" t="s">
        <v>305</v>
      </c>
      <c r="B344" s="23" t="s">
        <v>305</v>
      </c>
      <c r="C344" s="23"/>
      <c r="D344" s="24"/>
      <c r="E344" s="24"/>
      <c r="F344" s="24"/>
      <c r="I344" s="22"/>
      <c r="J344" s="22"/>
      <c r="M344" s="22" t="s">
        <v>305</v>
      </c>
      <c r="S344" s="22" t="s">
        <v>305</v>
      </c>
      <c r="W344" s="22" t="s">
        <v>305</v>
      </c>
      <c r="AC344" s="22" t="s">
        <v>305</v>
      </c>
      <c r="AG344" s="22" t="s">
        <v>305</v>
      </c>
      <c r="AM344" s="22" t="s">
        <v>305</v>
      </c>
      <c r="AQ344" s="22" t="s">
        <v>305</v>
      </c>
      <c r="AW344" s="22" t="s">
        <v>305</v>
      </c>
      <c r="BA344" s="22" t="s">
        <v>305</v>
      </c>
      <c r="BG344" s="22" t="s">
        <v>305</v>
      </c>
      <c r="BK344" s="22" t="s">
        <v>305</v>
      </c>
      <c r="BQ344" s="22" t="s">
        <v>305</v>
      </c>
      <c r="BU344" s="22" t="s">
        <v>305</v>
      </c>
      <c r="CA344" s="22" t="s">
        <v>305</v>
      </c>
      <c r="CE344" s="22" t="s">
        <v>305</v>
      </c>
      <c r="CK344" s="22" t="s">
        <v>305</v>
      </c>
      <c r="CO344" s="22" t="s">
        <v>305</v>
      </c>
      <c r="CU344" s="22" t="s">
        <v>305</v>
      </c>
      <c r="CY344" s="22" t="s">
        <v>305</v>
      </c>
      <c r="DE344" s="22" t="s">
        <v>305</v>
      </c>
      <c r="DI344" s="22" t="s">
        <v>305</v>
      </c>
      <c r="DO344" s="22" t="s">
        <v>305</v>
      </c>
      <c r="DS344" s="22" t="s">
        <v>305</v>
      </c>
      <c r="DY344" s="22" t="s">
        <v>305</v>
      </c>
      <c r="EC344" s="22" t="s">
        <v>305</v>
      </c>
    </row>
    <row r="345" spans="1:133" x14ac:dyDescent="0.3">
      <c r="A345" s="23" t="s">
        <v>305</v>
      </c>
      <c r="B345" s="23" t="s">
        <v>305</v>
      </c>
      <c r="C345" s="23"/>
      <c r="D345" s="24"/>
      <c r="E345" s="24"/>
      <c r="F345" s="24"/>
      <c r="I345" s="22"/>
      <c r="J345" s="22"/>
      <c r="M345" s="22" t="s">
        <v>305</v>
      </c>
      <c r="S345" s="22" t="s">
        <v>305</v>
      </c>
      <c r="W345" s="22" t="s">
        <v>305</v>
      </c>
      <c r="AC345" s="22" t="s">
        <v>305</v>
      </c>
      <c r="AG345" s="22" t="s">
        <v>305</v>
      </c>
      <c r="AM345" s="22" t="s">
        <v>305</v>
      </c>
      <c r="AQ345" s="22" t="s">
        <v>305</v>
      </c>
      <c r="AW345" s="22" t="s">
        <v>305</v>
      </c>
      <c r="BA345" s="22" t="s">
        <v>305</v>
      </c>
      <c r="BG345" s="22" t="s">
        <v>305</v>
      </c>
      <c r="BK345" s="22" t="s">
        <v>305</v>
      </c>
      <c r="BQ345" s="22" t="s">
        <v>305</v>
      </c>
      <c r="BU345" s="22" t="s">
        <v>305</v>
      </c>
      <c r="CA345" s="22" t="s">
        <v>305</v>
      </c>
      <c r="CE345" s="22" t="s">
        <v>305</v>
      </c>
      <c r="CK345" s="22" t="s">
        <v>305</v>
      </c>
      <c r="CO345" s="22" t="s">
        <v>305</v>
      </c>
      <c r="CU345" s="22" t="s">
        <v>305</v>
      </c>
      <c r="CY345" s="22" t="s">
        <v>305</v>
      </c>
      <c r="DE345" s="22" t="s">
        <v>305</v>
      </c>
      <c r="DI345" s="22" t="s">
        <v>305</v>
      </c>
      <c r="DO345" s="22" t="s">
        <v>305</v>
      </c>
      <c r="DS345" s="22" t="s">
        <v>305</v>
      </c>
      <c r="DY345" s="22" t="s">
        <v>305</v>
      </c>
      <c r="EC345" s="22" t="s">
        <v>305</v>
      </c>
    </row>
    <row r="346" spans="1:133" x14ac:dyDescent="0.3">
      <c r="A346" s="23" t="s">
        <v>305</v>
      </c>
      <c r="B346" s="23" t="s">
        <v>305</v>
      </c>
      <c r="C346" s="23"/>
      <c r="D346" s="24"/>
      <c r="E346" s="24"/>
      <c r="F346" s="24"/>
      <c r="I346" s="22"/>
      <c r="J346" s="22"/>
      <c r="M346" s="22" t="s">
        <v>305</v>
      </c>
      <c r="S346" s="22" t="s">
        <v>305</v>
      </c>
      <c r="W346" s="22" t="s">
        <v>305</v>
      </c>
      <c r="AC346" s="22" t="s">
        <v>305</v>
      </c>
      <c r="AG346" s="22" t="s">
        <v>305</v>
      </c>
      <c r="AM346" s="22" t="s">
        <v>305</v>
      </c>
      <c r="AQ346" s="22" t="s">
        <v>305</v>
      </c>
      <c r="AW346" s="22" t="s">
        <v>305</v>
      </c>
      <c r="BA346" s="22" t="s">
        <v>305</v>
      </c>
      <c r="BG346" s="22" t="s">
        <v>305</v>
      </c>
      <c r="BK346" s="22" t="s">
        <v>305</v>
      </c>
      <c r="BQ346" s="22" t="s">
        <v>305</v>
      </c>
      <c r="BU346" s="22" t="s">
        <v>305</v>
      </c>
      <c r="CA346" s="22" t="s">
        <v>305</v>
      </c>
      <c r="CE346" s="22" t="s">
        <v>305</v>
      </c>
      <c r="CK346" s="22" t="s">
        <v>305</v>
      </c>
      <c r="CO346" s="22" t="s">
        <v>305</v>
      </c>
      <c r="CU346" s="22" t="s">
        <v>305</v>
      </c>
      <c r="CY346" s="22" t="s">
        <v>305</v>
      </c>
      <c r="DE346" s="22" t="s">
        <v>305</v>
      </c>
      <c r="DI346" s="22" t="s">
        <v>305</v>
      </c>
      <c r="DO346" s="22" t="s">
        <v>305</v>
      </c>
      <c r="DS346" s="22" t="s">
        <v>305</v>
      </c>
      <c r="DY346" s="22" t="s">
        <v>305</v>
      </c>
      <c r="EC346" s="22" t="s">
        <v>305</v>
      </c>
    </row>
    <row r="347" spans="1:133" x14ac:dyDescent="0.3">
      <c r="A347" s="23" t="s">
        <v>305</v>
      </c>
      <c r="B347" s="23" t="s">
        <v>305</v>
      </c>
      <c r="C347" s="23"/>
      <c r="D347" s="24"/>
      <c r="E347" s="24"/>
      <c r="F347" s="24"/>
      <c r="I347" s="22"/>
      <c r="J347" s="22"/>
      <c r="M347" s="22" t="s">
        <v>305</v>
      </c>
      <c r="S347" s="22" t="s">
        <v>305</v>
      </c>
      <c r="W347" s="22" t="s">
        <v>305</v>
      </c>
      <c r="AC347" s="22" t="s">
        <v>305</v>
      </c>
      <c r="AG347" s="22" t="s">
        <v>305</v>
      </c>
      <c r="AM347" s="22" t="s">
        <v>305</v>
      </c>
      <c r="AQ347" s="22" t="s">
        <v>305</v>
      </c>
      <c r="AW347" s="22" t="s">
        <v>305</v>
      </c>
      <c r="BA347" s="22" t="s">
        <v>305</v>
      </c>
      <c r="BG347" s="22" t="s">
        <v>305</v>
      </c>
      <c r="BK347" s="22" t="s">
        <v>305</v>
      </c>
      <c r="BQ347" s="22" t="s">
        <v>305</v>
      </c>
      <c r="BU347" s="22" t="s">
        <v>305</v>
      </c>
      <c r="CA347" s="22" t="s">
        <v>305</v>
      </c>
      <c r="CE347" s="22" t="s">
        <v>305</v>
      </c>
      <c r="CK347" s="22" t="s">
        <v>305</v>
      </c>
      <c r="CO347" s="22" t="s">
        <v>305</v>
      </c>
      <c r="CU347" s="22" t="s">
        <v>305</v>
      </c>
      <c r="CY347" s="22" t="s">
        <v>305</v>
      </c>
      <c r="DE347" s="22" t="s">
        <v>305</v>
      </c>
      <c r="DI347" s="22" t="s">
        <v>305</v>
      </c>
      <c r="DO347" s="22" t="s">
        <v>305</v>
      </c>
      <c r="DS347" s="22" t="s">
        <v>305</v>
      </c>
      <c r="DY347" s="22" t="s">
        <v>305</v>
      </c>
      <c r="EC347" s="22" t="s">
        <v>305</v>
      </c>
    </row>
    <row r="348" spans="1:133" x14ac:dyDescent="0.3">
      <c r="A348" s="23" t="s">
        <v>305</v>
      </c>
      <c r="B348" s="23" t="s">
        <v>305</v>
      </c>
      <c r="C348" s="23"/>
      <c r="D348" s="24"/>
      <c r="E348" s="24"/>
      <c r="F348" s="24"/>
      <c r="I348" s="22"/>
      <c r="J348" s="22"/>
      <c r="M348" s="22" t="s">
        <v>305</v>
      </c>
      <c r="S348" s="22" t="s">
        <v>305</v>
      </c>
      <c r="W348" s="22" t="s">
        <v>305</v>
      </c>
      <c r="AC348" s="22" t="s">
        <v>305</v>
      </c>
      <c r="AG348" s="22" t="s">
        <v>305</v>
      </c>
      <c r="AM348" s="22" t="s">
        <v>305</v>
      </c>
      <c r="AQ348" s="22" t="s">
        <v>305</v>
      </c>
      <c r="AW348" s="22" t="s">
        <v>305</v>
      </c>
      <c r="BA348" s="22" t="s">
        <v>305</v>
      </c>
      <c r="BG348" s="22" t="s">
        <v>305</v>
      </c>
      <c r="BK348" s="22" t="s">
        <v>305</v>
      </c>
      <c r="BQ348" s="22" t="s">
        <v>305</v>
      </c>
      <c r="BU348" s="22" t="s">
        <v>305</v>
      </c>
      <c r="CA348" s="22" t="s">
        <v>305</v>
      </c>
      <c r="CE348" s="22" t="s">
        <v>305</v>
      </c>
      <c r="CK348" s="22" t="s">
        <v>305</v>
      </c>
      <c r="CO348" s="22" t="s">
        <v>305</v>
      </c>
      <c r="CU348" s="22" t="s">
        <v>305</v>
      </c>
      <c r="CY348" s="22" t="s">
        <v>305</v>
      </c>
      <c r="DE348" s="22" t="s">
        <v>305</v>
      </c>
      <c r="DI348" s="22" t="s">
        <v>305</v>
      </c>
      <c r="DO348" s="22" t="s">
        <v>305</v>
      </c>
      <c r="DS348" s="22" t="s">
        <v>305</v>
      </c>
      <c r="DY348" s="22" t="s">
        <v>305</v>
      </c>
      <c r="EC348" s="22" t="s">
        <v>305</v>
      </c>
    </row>
    <row r="349" spans="1:133" x14ac:dyDescent="0.3">
      <c r="C349" s="23"/>
      <c r="D349" s="24"/>
      <c r="E349" s="24"/>
      <c r="F349" s="24"/>
    </row>
    <row r="350" spans="1:133" x14ac:dyDescent="0.3">
      <c r="C350" s="23"/>
      <c r="D350" s="24"/>
      <c r="E350" s="24"/>
      <c r="F350" s="24"/>
    </row>
    <row r="351" spans="1:133" x14ac:dyDescent="0.3">
      <c r="C351" s="23"/>
      <c r="D351" s="24"/>
      <c r="E351" s="24"/>
      <c r="F351" s="24"/>
    </row>
    <row r="352" spans="1:133" x14ac:dyDescent="0.3">
      <c r="C352" s="23"/>
      <c r="D352" s="24"/>
      <c r="E352" s="24"/>
      <c r="F352" s="24"/>
    </row>
    <row r="353" spans="3:6" x14ac:dyDescent="0.3">
      <c r="C353" s="23"/>
      <c r="D353" s="24"/>
      <c r="E353" s="24"/>
      <c r="F353" s="24"/>
    </row>
    <row r="354" spans="3:6" x14ac:dyDescent="0.3">
      <c r="C354" s="23"/>
      <c r="D354" s="24"/>
      <c r="E354" s="24"/>
      <c r="F354" s="24"/>
    </row>
    <row r="355" spans="3:6" x14ac:dyDescent="0.3">
      <c r="C355" s="23"/>
      <c r="D355" s="24"/>
      <c r="E355" s="24"/>
      <c r="F355" s="24"/>
    </row>
    <row r="356" spans="3:6" x14ac:dyDescent="0.3">
      <c r="C356" s="23"/>
      <c r="D356" s="24"/>
      <c r="E356" s="24"/>
      <c r="F356" s="24"/>
    </row>
    <row r="357" spans="3:6" x14ac:dyDescent="0.3">
      <c r="C357" s="23"/>
      <c r="D357" s="24"/>
      <c r="E357" s="24"/>
      <c r="F357" s="24"/>
    </row>
    <row r="358" spans="3:6" x14ac:dyDescent="0.3">
      <c r="C358" s="23"/>
      <c r="D358" s="24"/>
      <c r="E358" s="24"/>
      <c r="F358" s="24"/>
    </row>
    <row r="359" spans="3:6" x14ac:dyDescent="0.3">
      <c r="C359" s="23"/>
      <c r="D359" s="24"/>
      <c r="E359" s="24"/>
      <c r="F359" s="24"/>
    </row>
    <row r="360" spans="3:6" x14ac:dyDescent="0.3">
      <c r="C360" s="23"/>
      <c r="D360" s="24"/>
      <c r="E360" s="24"/>
      <c r="F360" s="24"/>
    </row>
    <row r="361" spans="3:6" x14ac:dyDescent="0.3">
      <c r="C361" s="23"/>
      <c r="D361" s="24"/>
      <c r="E361" s="24"/>
      <c r="F361" s="24"/>
    </row>
    <row r="362" spans="3:6" x14ac:dyDescent="0.3">
      <c r="C362" s="23"/>
      <c r="D362" s="24"/>
      <c r="E362" s="24"/>
      <c r="F362" s="24"/>
    </row>
    <row r="363" spans="3:6" x14ac:dyDescent="0.3">
      <c r="C363" s="23"/>
      <c r="D363" s="24"/>
      <c r="E363" s="24"/>
      <c r="F363" s="24"/>
    </row>
    <row r="364" spans="3:6" x14ac:dyDescent="0.3">
      <c r="C364" s="23"/>
      <c r="D364" s="24"/>
      <c r="E364" s="24"/>
      <c r="F364" s="24"/>
    </row>
    <row r="365" spans="3:6" x14ac:dyDescent="0.3">
      <c r="C365" s="23"/>
      <c r="D365" s="24"/>
      <c r="E365" s="24"/>
      <c r="F365" s="24"/>
    </row>
    <row r="366" spans="3:6" x14ac:dyDescent="0.3">
      <c r="C366" s="23"/>
      <c r="D366" s="24"/>
      <c r="E366" s="24"/>
      <c r="F366" s="24"/>
    </row>
    <row r="367" spans="3:6" x14ac:dyDescent="0.3">
      <c r="C367" s="23"/>
      <c r="D367" s="24"/>
      <c r="E367" s="24"/>
      <c r="F367" s="24"/>
    </row>
    <row r="368" spans="3:6" x14ac:dyDescent="0.3">
      <c r="C368" s="23"/>
      <c r="D368" s="24"/>
      <c r="E368" s="24"/>
      <c r="F368" s="24"/>
    </row>
    <row r="369" spans="3:6" x14ac:dyDescent="0.3">
      <c r="C369" s="23"/>
      <c r="D369" s="24"/>
      <c r="E369" s="24"/>
      <c r="F369" s="24"/>
    </row>
    <row r="370" spans="3:6" x14ac:dyDescent="0.3">
      <c r="C370" s="23"/>
      <c r="D370" s="24"/>
      <c r="E370" s="24"/>
      <c r="F370" s="24"/>
    </row>
    <row r="371" spans="3:6" x14ac:dyDescent="0.3">
      <c r="C371" s="23"/>
      <c r="D371" s="24"/>
      <c r="E371" s="24"/>
      <c r="F371" s="24"/>
    </row>
    <row r="372" spans="3:6" x14ac:dyDescent="0.3">
      <c r="C372" s="23"/>
      <c r="D372" s="24"/>
      <c r="E372" s="24"/>
      <c r="F372" s="24"/>
    </row>
    <row r="373" spans="3:6" x14ac:dyDescent="0.3">
      <c r="C373" s="23"/>
      <c r="D373" s="24"/>
      <c r="E373" s="24"/>
      <c r="F373" s="24"/>
    </row>
    <row r="374" spans="3:6" x14ac:dyDescent="0.3">
      <c r="C374" s="23"/>
      <c r="D374" s="24"/>
      <c r="E374" s="24"/>
      <c r="F374" s="24"/>
    </row>
    <row r="375" spans="3:6" x14ac:dyDescent="0.3">
      <c r="C375" s="23"/>
      <c r="D375" s="24"/>
      <c r="E375" s="24"/>
      <c r="F375" s="24"/>
    </row>
    <row r="376" spans="3:6" x14ac:dyDescent="0.3">
      <c r="C376" s="23"/>
      <c r="D376" s="24"/>
      <c r="E376" s="24"/>
      <c r="F376" s="24"/>
    </row>
    <row r="377" spans="3:6" x14ac:dyDescent="0.3">
      <c r="C377" s="23"/>
      <c r="D377" s="24"/>
      <c r="E377" s="24"/>
      <c r="F377" s="24"/>
    </row>
    <row r="378" spans="3:6" x14ac:dyDescent="0.3">
      <c r="C378" s="23"/>
      <c r="D378" s="24"/>
      <c r="E378" s="24"/>
      <c r="F378" s="24"/>
    </row>
    <row r="379" spans="3:6" x14ac:dyDescent="0.3">
      <c r="C379" s="23"/>
      <c r="D379" s="24"/>
      <c r="E379" s="24"/>
      <c r="F379" s="24"/>
    </row>
    <row r="380" spans="3:6" x14ac:dyDescent="0.3">
      <c r="C380" s="23"/>
      <c r="D380" s="24"/>
      <c r="E380" s="24"/>
      <c r="F380" s="24"/>
    </row>
    <row r="381" spans="3:6" x14ac:dyDescent="0.3">
      <c r="C381" s="23"/>
      <c r="D381" s="24"/>
      <c r="E381" s="24"/>
      <c r="F381" s="24"/>
    </row>
    <row r="382" spans="3:6" x14ac:dyDescent="0.3">
      <c r="C382" s="23"/>
      <c r="D382" s="24"/>
      <c r="E382" s="24"/>
      <c r="F382" s="24"/>
    </row>
    <row r="383" spans="3:6" x14ac:dyDescent="0.3">
      <c r="C383" s="23"/>
      <c r="D383" s="24"/>
      <c r="E383" s="24"/>
      <c r="F383" s="24"/>
    </row>
    <row r="384" spans="3:6" x14ac:dyDescent="0.3">
      <c r="C384" s="23"/>
      <c r="D384" s="24"/>
      <c r="E384" s="24"/>
      <c r="F384" s="24"/>
    </row>
    <row r="385" spans="3:6" x14ac:dyDescent="0.3">
      <c r="C385" s="23"/>
      <c r="D385" s="24"/>
      <c r="E385" s="24"/>
      <c r="F385" s="24"/>
    </row>
    <row r="386" spans="3:6" x14ac:dyDescent="0.3">
      <c r="C386" s="23"/>
      <c r="D386" s="24"/>
      <c r="E386" s="24"/>
      <c r="F386" s="24"/>
    </row>
    <row r="387" spans="3:6" x14ac:dyDescent="0.3">
      <c r="C387" s="23"/>
      <c r="D387" s="24"/>
      <c r="E387" s="24"/>
      <c r="F387" s="24"/>
    </row>
    <row r="388" spans="3:6" x14ac:dyDescent="0.3">
      <c r="C388" s="23"/>
      <c r="D388" s="24"/>
      <c r="E388" s="24"/>
      <c r="F388" s="24"/>
    </row>
    <row r="389" spans="3:6" x14ac:dyDescent="0.3">
      <c r="C389" s="23"/>
      <c r="D389" s="24"/>
      <c r="E389" s="24"/>
      <c r="F389" s="24"/>
    </row>
    <row r="390" spans="3:6" x14ac:dyDescent="0.3">
      <c r="C390" s="23"/>
      <c r="D390" s="24"/>
      <c r="E390" s="24"/>
      <c r="F390" s="24"/>
    </row>
    <row r="391" spans="3:6" x14ac:dyDescent="0.3">
      <c r="C391" s="23"/>
      <c r="D391" s="24"/>
      <c r="E391" s="24"/>
      <c r="F391" s="24"/>
    </row>
    <row r="392" spans="3:6" x14ac:dyDescent="0.3">
      <c r="C392" s="23"/>
      <c r="D392" s="24"/>
      <c r="E392" s="24"/>
      <c r="F392" s="24"/>
    </row>
    <row r="393" spans="3:6" x14ac:dyDescent="0.3">
      <c r="C393" s="23"/>
      <c r="D393" s="24"/>
      <c r="E393" s="24"/>
      <c r="F393" s="24"/>
    </row>
    <row r="394" spans="3:6" x14ac:dyDescent="0.3">
      <c r="C394" s="23"/>
      <c r="D394" s="24"/>
      <c r="E394" s="24"/>
      <c r="F394" s="24"/>
    </row>
    <row r="395" spans="3:6" x14ac:dyDescent="0.3">
      <c r="C395" s="23"/>
      <c r="D395" s="24"/>
      <c r="E395" s="24"/>
      <c r="F395" s="24"/>
    </row>
    <row r="396" spans="3:6" x14ac:dyDescent="0.3">
      <c r="C396" s="23"/>
      <c r="D396" s="24"/>
      <c r="E396" s="24"/>
      <c r="F396" s="24"/>
    </row>
    <row r="397" spans="3:6" x14ac:dyDescent="0.3">
      <c r="C397" s="23"/>
      <c r="D397" s="24"/>
      <c r="E397" s="24"/>
      <c r="F397" s="24"/>
    </row>
    <row r="398" spans="3:6" x14ac:dyDescent="0.3">
      <c r="C398" s="23"/>
      <c r="D398" s="24"/>
      <c r="E398" s="24"/>
      <c r="F398" s="24"/>
    </row>
    <row r="399" spans="3:6" x14ac:dyDescent="0.3">
      <c r="C399" s="23"/>
      <c r="D399" s="24"/>
      <c r="E399" s="24"/>
      <c r="F399" s="24"/>
    </row>
    <row r="400" spans="3:6" x14ac:dyDescent="0.3">
      <c r="C400" s="23"/>
      <c r="D400" s="24"/>
      <c r="E400" s="24"/>
      <c r="F400" s="24"/>
    </row>
    <row r="401" spans="3:6" x14ac:dyDescent="0.3">
      <c r="C401" s="23"/>
      <c r="D401" s="24"/>
      <c r="E401" s="24"/>
      <c r="F401" s="24"/>
    </row>
    <row r="402" spans="3:6" x14ac:dyDescent="0.3">
      <c r="C402" s="23"/>
      <c r="D402" s="24"/>
      <c r="E402" s="24"/>
      <c r="F402" s="24"/>
    </row>
    <row r="403" spans="3:6" x14ac:dyDescent="0.3">
      <c r="C403" s="23"/>
      <c r="D403" s="24"/>
      <c r="E403" s="24"/>
      <c r="F403" s="24"/>
    </row>
    <row r="404" spans="3:6" x14ac:dyDescent="0.3">
      <c r="C404" s="23"/>
      <c r="D404" s="24"/>
      <c r="E404" s="24"/>
      <c r="F404" s="24"/>
    </row>
    <row r="405" spans="3:6" x14ac:dyDescent="0.3">
      <c r="D405" s="24"/>
      <c r="E405" s="24"/>
      <c r="F405" s="24"/>
    </row>
    <row r="406" spans="3:6" x14ac:dyDescent="0.3">
      <c r="D406" s="24"/>
      <c r="E406" s="24"/>
      <c r="F406" s="24"/>
    </row>
    <row r="407" spans="3:6" x14ac:dyDescent="0.3">
      <c r="D407" s="24"/>
      <c r="E407" s="24"/>
      <c r="F407" s="24"/>
    </row>
    <row r="408" spans="3:6" x14ac:dyDescent="0.3">
      <c r="D408" s="24"/>
      <c r="E408" s="24"/>
      <c r="F408" s="24"/>
    </row>
  </sheetData>
  <autoFilter ref="A4:AF348" xr:uid="{00000000-0001-0000-0200-000000000000}"/>
  <sortState xmlns:xlrd2="http://schemas.microsoft.com/office/spreadsheetml/2017/richdata2" ref="A5:AE331">
    <sortCondition ref="B5:B331"/>
  </sortState>
  <mergeCells count="27">
    <mergeCell ref="DJ1:DM1"/>
    <mergeCell ref="DE2:DM2"/>
    <mergeCell ref="DT1:DW1"/>
    <mergeCell ref="DO2:DW2"/>
    <mergeCell ref="ED1:EG1"/>
    <mergeCell ref="DY2:EG2"/>
    <mergeCell ref="X1:AA1"/>
    <mergeCell ref="C2:F2"/>
    <mergeCell ref="N1:Q1"/>
    <mergeCell ref="H2:Q2"/>
    <mergeCell ref="S2:AA2"/>
    <mergeCell ref="AH1:AK1"/>
    <mergeCell ref="AC2:AK2"/>
    <mergeCell ref="AR1:AU1"/>
    <mergeCell ref="AM2:AU2"/>
    <mergeCell ref="BB1:BE1"/>
    <mergeCell ref="AW2:BE2"/>
    <mergeCell ref="CP1:CS1"/>
    <mergeCell ref="CZ1:DC1"/>
    <mergeCell ref="CK2:CS2"/>
    <mergeCell ref="CU2:DC2"/>
    <mergeCell ref="BL1:BO1"/>
    <mergeCell ref="BG2:BO2"/>
    <mergeCell ref="BV1:BY1"/>
    <mergeCell ref="CF1:CI1"/>
    <mergeCell ref="BQ2:BY2"/>
    <mergeCell ref="CA2:C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F3B0-E0A8-42F0-B847-3CE328B46B5D}">
  <sheetPr>
    <tabColor theme="4" tint="0.39997558519241921"/>
  </sheetPr>
  <dimension ref="A1:AF410"/>
  <sheetViews>
    <sheetView workbookViewId="0">
      <pane ySplit="6" topLeftCell="A7" activePane="bottomLeft" state="frozen"/>
      <selection pane="bottomLeft" activeCell="A37" sqref="A37"/>
    </sheetView>
  </sheetViews>
  <sheetFormatPr defaultColWidth="9.109375" defaultRowHeight="14.4" x14ac:dyDescent="0.3"/>
  <cols>
    <col min="1" max="1" width="9.109375" style="15"/>
    <col min="2" max="2" width="51.88671875" style="15" customWidth="1"/>
    <col min="3" max="3" width="11.5546875" style="15" customWidth="1"/>
    <col min="4" max="4" width="15.33203125" style="15" customWidth="1"/>
    <col min="5" max="5" width="13.33203125" style="10" customWidth="1"/>
    <col min="6" max="6" width="1" style="10" customWidth="1"/>
    <col min="7" max="8" width="15.44140625" style="10" customWidth="1"/>
    <col min="9" max="9" width="16" style="10" customWidth="1"/>
    <col min="10" max="10" width="15.44140625" style="10" customWidth="1"/>
    <col min="11" max="11" width="1" style="10" customWidth="1"/>
    <col min="12" max="15" width="15.44140625" style="10" customWidth="1"/>
    <col min="16" max="16" width="1" style="10" customWidth="1"/>
    <col min="17" max="20" width="15.44140625" style="10" customWidth="1"/>
    <col min="21" max="21" width="1" style="10" customWidth="1"/>
    <col min="22" max="25" width="15.44140625" style="10" customWidth="1"/>
    <col min="26" max="26" width="1" style="10" customWidth="1"/>
    <col min="27" max="30" width="15.44140625" style="10" customWidth="1"/>
    <col min="31" max="31" width="1" style="10" customWidth="1"/>
    <col min="32" max="32" width="5.6640625" customWidth="1"/>
    <col min="33" max="16384" width="9.109375" style="10"/>
  </cols>
  <sheetData>
    <row r="1" spans="1:32" x14ac:dyDescent="0.3">
      <c r="G1" s="60" t="s">
        <v>287</v>
      </c>
      <c r="I1" s="61"/>
      <c r="J1" s="61"/>
      <c r="K1" s="61"/>
      <c r="L1" s="60" t="s">
        <v>288</v>
      </c>
      <c r="N1" s="61"/>
      <c r="O1" s="61"/>
      <c r="P1" s="61"/>
      <c r="Q1" s="60" t="s">
        <v>289</v>
      </c>
      <c r="R1" s="61"/>
      <c r="S1" s="61"/>
      <c r="T1" s="61"/>
      <c r="U1" s="61"/>
      <c r="V1" s="60" t="s">
        <v>402</v>
      </c>
      <c r="W1" s="61"/>
      <c r="X1" s="61"/>
      <c r="Y1" s="61"/>
      <c r="Z1" s="61"/>
      <c r="AA1" s="60" t="s">
        <v>403</v>
      </c>
      <c r="AD1" s="49"/>
      <c r="AE1" s="49"/>
      <c r="AF1" s="50"/>
    </row>
    <row r="2" spans="1:32" x14ac:dyDescent="0.3">
      <c r="A2" s="27" t="s">
        <v>409</v>
      </c>
      <c r="AA2" s="15"/>
      <c r="AB2" s="15"/>
      <c r="AC2" s="15"/>
      <c r="AD2" s="87"/>
      <c r="AE2" s="87"/>
      <c r="AF2" s="88"/>
    </row>
    <row r="3" spans="1:32" x14ac:dyDescent="0.3">
      <c r="A3" s="10"/>
      <c r="G3" s="27"/>
      <c r="AA3" s="15"/>
      <c r="AB3" s="15"/>
      <c r="AC3" s="15"/>
      <c r="AD3" s="87"/>
      <c r="AE3" s="87"/>
      <c r="AF3" s="88"/>
    </row>
    <row r="4" spans="1:32" ht="75.75" customHeight="1" x14ac:dyDescent="0.3">
      <c r="B4" s="84"/>
      <c r="C4" s="105" t="s">
        <v>337</v>
      </c>
      <c r="D4" s="106"/>
      <c r="E4" s="107"/>
      <c r="F4" s="11"/>
      <c r="G4" s="103" t="s">
        <v>423</v>
      </c>
      <c r="H4" s="104"/>
      <c r="I4" s="104"/>
      <c r="J4" s="104"/>
      <c r="K4" s="42"/>
      <c r="L4" s="103" t="s">
        <v>424</v>
      </c>
      <c r="M4" s="104"/>
      <c r="N4" s="104"/>
      <c r="O4" s="104"/>
      <c r="P4" s="42"/>
      <c r="Q4" s="103" t="s">
        <v>425</v>
      </c>
      <c r="R4" s="104"/>
      <c r="S4" s="104"/>
      <c r="T4" s="104"/>
      <c r="U4" s="42"/>
      <c r="V4" s="103" t="s">
        <v>426</v>
      </c>
      <c r="W4" s="104"/>
      <c r="X4" s="104"/>
      <c r="Y4" s="104"/>
      <c r="Z4" s="42"/>
      <c r="AA4" s="103" t="s">
        <v>427</v>
      </c>
      <c r="AB4" s="104"/>
      <c r="AC4" s="104"/>
      <c r="AD4" s="104"/>
      <c r="AE4" s="42"/>
    </row>
    <row r="5" spans="1:32" x14ac:dyDescent="0.3">
      <c r="B5" s="84"/>
      <c r="C5" s="16">
        <v>112539.5</v>
      </c>
      <c r="D5" s="16">
        <v>573483018.15668797</v>
      </c>
      <c r="E5" s="16">
        <v>1183630.8828709796</v>
      </c>
      <c r="F5" s="11"/>
      <c r="G5" s="16">
        <v>607996862.61765921</v>
      </c>
      <c r="H5" s="16">
        <v>602591082.29795957</v>
      </c>
      <c r="I5" s="16">
        <v>1197298.8046601724</v>
      </c>
      <c r="J5" s="16">
        <v>29108064.14127152</v>
      </c>
      <c r="K5" s="42"/>
      <c r="L5" s="16">
        <v>607604431.49759507</v>
      </c>
      <c r="M5" s="16">
        <v>602198651.17789555</v>
      </c>
      <c r="N5" s="16">
        <v>1213431.946749205</v>
      </c>
      <c r="O5" s="16">
        <v>28715633.021207355</v>
      </c>
      <c r="P5" s="42"/>
      <c r="Q5" s="16">
        <v>607215577.21169889</v>
      </c>
      <c r="R5" s="16">
        <v>601809796.89199924</v>
      </c>
      <c r="S5" s="16">
        <v>1233141.923006126</v>
      </c>
      <c r="T5" s="16">
        <v>28326778.735311098</v>
      </c>
      <c r="U5" s="42"/>
      <c r="V5" s="16">
        <v>607620094.48232532</v>
      </c>
      <c r="W5" s="16">
        <v>602214314.16262567</v>
      </c>
      <c r="X5" s="16">
        <v>820530.66932635684</v>
      </c>
      <c r="Y5" s="16">
        <v>28731296.005937707</v>
      </c>
      <c r="Z5" s="42"/>
      <c r="AA5" s="16">
        <v>607618666.30356586</v>
      </c>
      <c r="AB5" s="16">
        <v>602212885.9838661</v>
      </c>
      <c r="AC5" s="16">
        <v>819102.49056674168</v>
      </c>
      <c r="AD5" s="16">
        <v>28729867.827178087</v>
      </c>
      <c r="AE5" s="42"/>
    </row>
    <row r="6" spans="1:32" ht="72.599999999999994" customHeight="1" x14ac:dyDescent="0.3">
      <c r="A6" s="17" t="s">
        <v>318</v>
      </c>
      <c r="B6" s="18" t="s">
        <v>317</v>
      </c>
      <c r="C6" s="18" t="s">
        <v>336</v>
      </c>
      <c r="D6" s="31" t="s">
        <v>344</v>
      </c>
      <c r="E6" s="44" t="s">
        <v>369</v>
      </c>
      <c r="F6" s="11"/>
      <c r="G6" s="28" t="s">
        <v>349</v>
      </c>
      <c r="H6" s="29" t="s">
        <v>345</v>
      </c>
      <c r="I6" s="35" t="s">
        <v>351</v>
      </c>
      <c r="J6" s="29" t="s">
        <v>342</v>
      </c>
      <c r="K6" s="42"/>
      <c r="L6" s="28" t="s">
        <v>349</v>
      </c>
      <c r="M6" s="29" t="s">
        <v>345</v>
      </c>
      <c r="N6" s="35" t="s">
        <v>351</v>
      </c>
      <c r="O6" s="29" t="s">
        <v>342</v>
      </c>
      <c r="P6" s="42"/>
      <c r="Q6" s="28" t="s">
        <v>349</v>
      </c>
      <c r="R6" s="29" t="s">
        <v>345</v>
      </c>
      <c r="S6" s="35" t="s">
        <v>351</v>
      </c>
      <c r="T6" s="29" t="s">
        <v>342</v>
      </c>
      <c r="U6" s="42"/>
      <c r="V6" s="28" t="s">
        <v>349</v>
      </c>
      <c r="W6" s="29" t="s">
        <v>345</v>
      </c>
      <c r="X6" s="35" t="s">
        <v>351</v>
      </c>
      <c r="Y6" s="29" t="s">
        <v>342</v>
      </c>
      <c r="Z6" s="42"/>
      <c r="AA6" s="28" t="s">
        <v>349</v>
      </c>
      <c r="AB6" s="29" t="s">
        <v>345</v>
      </c>
      <c r="AC6" s="35" t="s">
        <v>351</v>
      </c>
      <c r="AD6" s="29" t="s">
        <v>342</v>
      </c>
      <c r="AE6" s="42"/>
    </row>
    <row r="7" spans="1:32" x14ac:dyDescent="0.3">
      <c r="A7" s="20">
        <v>8912000</v>
      </c>
      <c r="B7" s="20" t="s">
        <v>163</v>
      </c>
      <c r="C7" s="21">
        <v>323</v>
      </c>
      <c r="D7" s="22">
        <v>1550492.9792126331</v>
      </c>
      <c r="E7" s="45">
        <v>0</v>
      </c>
      <c r="F7" s="11"/>
      <c r="G7" s="22">
        <v>1710956.7833556882</v>
      </c>
      <c r="H7" s="22">
        <v>1640330.3513556882</v>
      </c>
      <c r="I7" s="22">
        <v>0</v>
      </c>
      <c r="J7" s="22">
        <v>89837.37214305508</v>
      </c>
      <c r="K7" s="42"/>
      <c r="L7" s="22">
        <v>1708923.2792360866</v>
      </c>
      <c r="M7" s="22">
        <v>1638296.8472360866</v>
      </c>
      <c r="N7" s="22">
        <v>0</v>
      </c>
      <c r="O7" s="22">
        <v>87803.868023453513</v>
      </c>
      <c r="P7" s="42"/>
      <c r="Q7" s="22">
        <v>1706889.7751164855</v>
      </c>
      <c r="R7" s="22">
        <v>1636263.3431164855</v>
      </c>
      <c r="S7" s="22">
        <v>0</v>
      </c>
      <c r="T7" s="22">
        <v>85770.363903852412</v>
      </c>
      <c r="U7" s="42"/>
      <c r="V7" s="22">
        <v>1710956.7833556882</v>
      </c>
      <c r="W7" s="22">
        <v>1640330.3513556882</v>
      </c>
      <c r="X7" s="22">
        <v>0</v>
      </c>
      <c r="Y7" s="22">
        <v>89837.37214305508</v>
      </c>
      <c r="Z7" s="42"/>
      <c r="AA7" s="22">
        <v>1710956.7833556882</v>
      </c>
      <c r="AB7" s="22">
        <v>1640330.3513556882</v>
      </c>
      <c r="AC7" s="22">
        <v>0</v>
      </c>
      <c r="AD7" s="22">
        <v>89837.37214305508</v>
      </c>
      <c r="AE7" s="42"/>
    </row>
    <row r="8" spans="1:32" x14ac:dyDescent="0.3">
      <c r="A8" s="20">
        <v>8912010</v>
      </c>
      <c r="B8" s="20" t="s">
        <v>164</v>
      </c>
      <c r="C8" s="21">
        <v>198</v>
      </c>
      <c r="D8" s="22">
        <v>939159.17995904945</v>
      </c>
      <c r="E8" s="45">
        <v>18067.685391668354</v>
      </c>
      <c r="F8" s="11"/>
      <c r="G8" s="22">
        <v>992153.96312152396</v>
      </c>
      <c r="H8" s="22">
        <v>972714.52242152393</v>
      </c>
      <c r="I8" s="22">
        <v>0</v>
      </c>
      <c r="J8" s="22">
        <v>33555.34246247448</v>
      </c>
      <c r="K8" s="42"/>
      <c r="L8" s="22">
        <v>991237.67550247628</v>
      </c>
      <c r="M8" s="22">
        <v>971798.23480247625</v>
      </c>
      <c r="N8" s="22">
        <v>0</v>
      </c>
      <c r="O8" s="22">
        <v>32639.054843426798</v>
      </c>
      <c r="P8" s="42"/>
      <c r="Q8" s="22">
        <v>990599.49777450017</v>
      </c>
      <c r="R8" s="22">
        <v>971160.05707450013</v>
      </c>
      <c r="S8" s="22">
        <v>278.10989107142223</v>
      </c>
      <c r="T8" s="22">
        <v>32000.877115450683</v>
      </c>
      <c r="U8" s="42"/>
      <c r="V8" s="22">
        <v>992153.96312152396</v>
      </c>
      <c r="W8" s="22">
        <v>972714.52242152393</v>
      </c>
      <c r="X8" s="22">
        <v>0</v>
      </c>
      <c r="Y8" s="22">
        <v>33555.34246247448</v>
      </c>
      <c r="Z8" s="42"/>
      <c r="AA8" s="22">
        <v>992153.96312152396</v>
      </c>
      <c r="AB8" s="22">
        <v>972714.52242152393</v>
      </c>
      <c r="AC8" s="22">
        <v>0</v>
      </c>
      <c r="AD8" s="22">
        <v>33555.34246247448</v>
      </c>
      <c r="AE8" s="42"/>
    </row>
    <row r="9" spans="1:32" x14ac:dyDescent="0.3">
      <c r="A9" s="20">
        <v>8912018</v>
      </c>
      <c r="B9" s="20" t="s">
        <v>0</v>
      </c>
      <c r="C9" s="21">
        <v>350</v>
      </c>
      <c r="D9" s="22">
        <v>1624750.2993165702</v>
      </c>
      <c r="E9" s="45">
        <v>0</v>
      </c>
      <c r="F9" s="11"/>
      <c r="G9" s="22">
        <v>1780009.8016866315</v>
      </c>
      <c r="H9" s="22">
        <v>1717845.1111866315</v>
      </c>
      <c r="I9" s="22">
        <v>0</v>
      </c>
      <c r="J9" s="22">
        <v>93094.811870061327</v>
      </c>
      <c r="K9" s="42"/>
      <c r="L9" s="22">
        <v>1778010.8481071205</v>
      </c>
      <c r="M9" s="22">
        <v>1715846.1576071205</v>
      </c>
      <c r="N9" s="22">
        <v>0</v>
      </c>
      <c r="O9" s="22">
        <v>91095.858290550299</v>
      </c>
      <c r="P9" s="42"/>
      <c r="Q9" s="22">
        <v>1776011.8945276095</v>
      </c>
      <c r="R9" s="22">
        <v>1713847.2040276094</v>
      </c>
      <c r="S9" s="22">
        <v>0</v>
      </c>
      <c r="T9" s="22">
        <v>89096.904711039271</v>
      </c>
      <c r="U9" s="42"/>
      <c r="V9" s="22">
        <v>1780009.8016866315</v>
      </c>
      <c r="W9" s="22">
        <v>1717845.1111866315</v>
      </c>
      <c r="X9" s="22">
        <v>0</v>
      </c>
      <c r="Y9" s="22">
        <v>93094.811870061327</v>
      </c>
      <c r="Z9" s="42"/>
      <c r="AA9" s="22">
        <v>1780009.8016866315</v>
      </c>
      <c r="AB9" s="22">
        <v>1717845.1111866315</v>
      </c>
      <c r="AC9" s="22">
        <v>0</v>
      </c>
      <c r="AD9" s="22">
        <v>93094.811870061327</v>
      </c>
      <c r="AE9" s="42"/>
    </row>
    <row r="10" spans="1:32" x14ac:dyDescent="0.3">
      <c r="A10" s="20">
        <v>8912031</v>
      </c>
      <c r="B10" s="20" t="s">
        <v>165</v>
      </c>
      <c r="C10" s="21">
        <v>610</v>
      </c>
      <c r="D10" s="22">
        <v>2618000</v>
      </c>
      <c r="E10" s="45">
        <v>0</v>
      </c>
      <c r="F10" s="11"/>
      <c r="G10" s="22">
        <v>2747489.8569999998</v>
      </c>
      <c r="H10" s="22">
        <v>2703400</v>
      </c>
      <c r="I10" s="22">
        <v>0</v>
      </c>
      <c r="J10" s="22">
        <v>85400</v>
      </c>
      <c r="K10" s="42"/>
      <c r="L10" s="22">
        <v>2747489.8569999998</v>
      </c>
      <c r="M10" s="22">
        <v>2703400</v>
      </c>
      <c r="N10" s="22">
        <v>0</v>
      </c>
      <c r="O10" s="22">
        <v>85400</v>
      </c>
      <c r="P10" s="42"/>
      <c r="Q10" s="22">
        <v>2747489.8569999998</v>
      </c>
      <c r="R10" s="22">
        <v>2703400</v>
      </c>
      <c r="S10" s="22">
        <v>0</v>
      </c>
      <c r="T10" s="22">
        <v>85400</v>
      </c>
      <c r="U10" s="42"/>
      <c r="V10" s="22">
        <v>2747489.8569999998</v>
      </c>
      <c r="W10" s="22">
        <v>2703400</v>
      </c>
      <c r="X10" s="22">
        <v>0</v>
      </c>
      <c r="Y10" s="22">
        <v>85400</v>
      </c>
      <c r="Z10" s="42"/>
      <c r="AA10" s="22">
        <v>2747489.8569999998</v>
      </c>
      <c r="AB10" s="22">
        <v>2703400</v>
      </c>
      <c r="AC10" s="22">
        <v>0</v>
      </c>
      <c r="AD10" s="22">
        <v>85400</v>
      </c>
      <c r="AE10" s="42"/>
    </row>
    <row r="11" spans="1:32" x14ac:dyDescent="0.3">
      <c r="A11" s="20">
        <v>8912093</v>
      </c>
      <c r="B11" s="20" t="s">
        <v>166</v>
      </c>
      <c r="C11" s="21">
        <v>209</v>
      </c>
      <c r="D11" s="22">
        <v>934401.95801117655</v>
      </c>
      <c r="E11" s="45">
        <v>0</v>
      </c>
      <c r="F11" s="11"/>
      <c r="G11" s="22">
        <v>1001308.6044993831</v>
      </c>
      <c r="H11" s="22">
        <v>984821.64829938312</v>
      </c>
      <c r="I11" s="22">
        <v>0</v>
      </c>
      <c r="J11" s="22">
        <v>50419.690288206562</v>
      </c>
      <c r="K11" s="42"/>
      <c r="L11" s="22">
        <v>1000412.3857281932</v>
      </c>
      <c r="M11" s="22">
        <v>983925.4295281932</v>
      </c>
      <c r="N11" s="22">
        <v>0</v>
      </c>
      <c r="O11" s="22">
        <v>49523.471517016646</v>
      </c>
      <c r="P11" s="42"/>
      <c r="Q11" s="22">
        <v>999516.1669570033</v>
      </c>
      <c r="R11" s="22">
        <v>983029.21075700328</v>
      </c>
      <c r="S11" s="22">
        <v>0</v>
      </c>
      <c r="T11" s="22">
        <v>48627.252745826729</v>
      </c>
      <c r="U11" s="42"/>
      <c r="V11" s="22">
        <v>1001308.6044993831</v>
      </c>
      <c r="W11" s="22">
        <v>984821.64829938312</v>
      </c>
      <c r="X11" s="22">
        <v>0</v>
      </c>
      <c r="Y11" s="22">
        <v>50419.690288206562</v>
      </c>
      <c r="Z11" s="42"/>
      <c r="AA11" s="22">
        <v>1001308.6044993831</v>
      </c>
      <c r="AB11" s="22">
        <v>984821.64829938312</v>
      </c>
      <c r="AC11" s="22">
        <v>0</v>
      </c>
      <c r="AD11" s="22">
        <v>50419.690288206562</v>
      </c>
      <c r="AE11" s="42"/>
    </row>
    <row r="12" spans="1:32" x14ac:dyDescent="0.3">
      <c r="A12" s="20">
        <v>8912094</v>
      </c>
      <c r="B12" s="20" t="s">
        <v>1</v>
      </c>
      <c r="C12" s="21">
        <v>274</v>
      </c>
      <c r="D12" s="22">
        <v>1202633.6150838917</v>
      </c>
      <c r="E12" s="45">
        <v>0</v>
      </c>
      <c r="F12" s="11"/>
      <c r="G12" s="22">
        <v>1284998.9509384239</v>
      </c>
      <c r="H12" s="22">
        <v>1268817.8174384239</v>
      </c>
      <c r="I12" s="22">
        <v>0</v>
      </c>
      <c r="J12" s="22">
        <v>66184.202354532201</v>
      </c>
      <c r="K12" s="42"/>
      <c r="L12" s="22">
        <v>1283768.2809876848</v>
      </c>
      <c r="M12" s="22">
        <v>1267587.1474876849</v>
      </c>
      <c r="N12" s="22">
        <v>0</v>
      </c>
      <c r="O12" s="22">
        <v>64953.532403793186</v>
      </c>
      <c r="P12" s="42"/>
      <c r="Q12" s="22">
        <v>1282537.6110369461</v>
      </c>
      <c r="R12" s="22">
        <v>1266356.4775369461</v>
      </c>
      <c r="S12" s="22">
        <v>0</v>
      </c>
      <c r="T12" s="22">
        <v>63722.862453054404</v>
      </c>
      <c r="U12" s="42"/>
      <c r="V12" s="22">
        <v>1284998.9509384239</v>
      </c>
      <c r="W12" s="22">
        <v>1268817.8174384239</v>
      </c>
      <c r="X12" s="22">
        <v>0</v>
      </c>
      <c r="Y12" s="22">
        <v>66184.202354532201</v>
      </c>
      <c r="Z12" s="42"/>
      <c r="AA12" s="22">
        <v>1284998.9509384239</v>
      </c>
      <c r="AB12" s="22">
        <v>1268817.8174384239</v>
      </c>
      <c r="AC12" s="22">
        <v>0</v>
      </c>
      <c r="AD12" s="22">
        <v>66184.202354532201</v>
      </c>
      <c r="AE12" s="42"/>
    </row>
    <row r="13" spans="1:32" x14ac:dyDescent="0.3">
      <c r="A13" s="20">
        <v>8912107</v>
      </c>
      <c r="B13" s="20" t="s">
        <v>2</v>
      </c>
      <c r="C13" s="21">
        <v>149</v>
      </c>
      <c r="D13" s="22">
        <v>733436.22327724984</v>
      </c>
      <c r="E13" s="45">
        <v>17015.392981238572</v>
      </c>
      <c r="F13" s="11"/>
      <c r="G13" s="22">
        <v>767752.75910300005</v>
      </c>
      <c r="H13" s="22">
        <v>758333.564503</v>
      </c>
      <c r="I13" s="22">
        <v>1591.8117469541389</v>
      </c>
      <c r="J13" s="22">
        <v>24897.341225750162</v>
      </c>
      <c r="K13" s="42"/>
      <c r="L13" s="22">
        <v>767752.75910299993</v>
      </c>
      <c r="M13" s="22">
        <v>758333.56450299989</v>
      </c>
      <c r="N13" s="22">
        <v>2282.7188733908147</v>
      </c>
      <c r="O13" s="22">
        <v>24897.341225750046</v>
      </c>
      <c r="P13" s="42"/>
      <c r="Q13" s="22">
        <v>767752.75910299993</v>
      </c>
      <c r="R13" s="22">
        <v>758333.56450299989</v>
      </c>
      <c r="S13" s="22">
        <v>2973.6259998274904</v>
      </c>
      <c r="T13" s="22">
        <v>24897.341225750046</v>
      </c>
      <c r="U13" s="42"/>
      <c r="V13" s="22">
        <v>766160.94735604594</v>
      </c>
      <c r="W13" s="22">
        <v>756741.7527560459</v>
      </c>
      <c r="X13" s="22">
        <v>0</v>
      </c>
      <c r="Y13" s="22">
        <v>23305.529478796059</v>
      </c>
      <c r="Z13" s="42"/>
      <c r="AA13" s="22">
        <v>767752.75910300005</v>
      </c>
      <c r="AB13" s="22">
        <v>758333.564503</v>
      </c>
      <c r="AC13" s="22">
        <v>1591.8117469541389</v>
      </c>
      <c r="AD13" s="22">
        <v>24897.341225750162</v>
      </c>
      <c r="AE13" s="42"/>
    </row>
    <row r="14" spans="1:32" x14ac:dyDescent="0.3">
      <c r="A14" s="20">
        <v>8912108</v>
      </c>
      <c r="B14" s="20" t="s">
        <v>137</v>
      </c>
      <c r="C14" s="21">
        <v>227</v>
      </c>
      <c r="D14" s="22">
        <v>1091680.6669751427</v>
      </c>
      <c r="E14" s="45">
        <v>4522.882050731042</v>
      </c>
      <c r="F14" s="11"/>
      <c r="G14" s="22">
        <v>1162627.8633714705</v>
      </c>
      <c r="H14" s="22">
        <v>1149142.9405714704</v>
      </c>
      <c r="I14" s="22">
        <v>0</v>
      </c>
      <c r="J14" s="22">
        <v>57462.273596327752</v>
      </c>
      <c r="K14" s="42"/>
      <c r="L14" s="22">
        <v>1161408.2692538234</v>
      </c>
      <c r="M14" s="22">
        <v>1147923.3464538234</v>
      </c>
      <c r="N14" s="22">
        <v>0</v>
      </c>
      <c r="O14" s="22">
        <v>56242.679478680715</v>
      </c>
      <c r="P14" s="42"/>
      <c r="Q14" s="22">
        <v>1160188.6751361764</v>
      </c>
      <c r="R14" s="22">
        <v>1146703.7523361763</v>
      </c>
      <c r="S14" s="22">
        <v>0</v>
      </c>
      <c r="T14" s="22">
        <v>55023.085361033678</v>
      </c>
      <c r="U14" s="42"/>
      <c r="V14" s="22">
        <v>1162627.8633714705</v>
      </c>
      <c r="W14" s="22">
        <v>1149142.9405714704</v>
      </c>
      <c r="X14" s="22">
        <v>0</v>
      </c>
      <c r="Y14" s="22">
        <v>57462.273596327752</v>
      </c>
      <c r="Z14" s="42"/>
      <c r="AA14" s="22">
        <v>1162627.8633714705</v>
      </c>
      <c r="AB14" s="22">
        <v>1149142.9405714704</v>
      </c>
      <c r="AC14" s="22">
        <v>0</v>
      </c>
      <c r="AD14" s="22">
        <v>57462.273596327752</v>
      </c>
      <c r="AE14" s="42"/>
    </row>
    <row r="15" spans="1:32" x14ac:dyDescent="0.3">
      <c r="A15" s="20">
        <v>8912126</v>
      </c>
      <c r="B15" s="20" t="s">
        <v>4</v>
      </c>
      <c r="C15" s="21">
        <v>404</v>
      </c>
      <c r="D15" s="22">
        <v>1803467.3121014489</v>
      </c>
      <c r="E15" s="45">
        <v>0</v>
      </c>
      <c r="F15" s="11"/>
      <c r="G15" s="22">
        <v>1924839.3752292753</v>
      </c>
      <c r="H15" s="22">
        <v>1901523.2537292754</v>
      </c>
      <c r="I15" s="22">
        <v>0</v>
      </c>
      <c r="J15" s="22">
        <v>98055.941627826542</v>
      </c>
      <c r="K15" s="42"/>
      <c r="L15" s="22">
        <v>1922836.2100118841</v>
      </c>
      <c r="M15" s="22">
        <v>1899520.0885118842</v>
      </c>
      <c r="N15" s="22">
        <v>0</v>
      </c>
      <c r="O15" s="22">
        <v>96052.776410435326</v>
      </c>
      <c r="P15" s="42"/>
      <c r="Q15" s="22">
        <v>1920833.0447944929</v>
      </c>
      <c r="R15" s="22">
        <v>1897516.923294493</v>
      </c>
      <c r="S15" s="22">
        <v>0</v>
      </c>
      <c r="T15" s="22">
        <v>94049.611193044111</v>
      </c>
      <c r="U15" s="42"/>
      <c r="V15" s="22">
        <v>1924839.3752292753</v>
      </c>
      <c r="W15" s="22">
        <v>1901523.2537292754</v>
      </c>
      <c r="X15" s="22">
        <v>0</v>
      </c>
      <c r="Y15" s="22">
        <v>98055.941627826542</v>
      </c>
      <c r="Z15" s="42"/>
      <c r="AA15" s="22">
        <v>1924839.3752292753</v>
      </c>
      <c r="AB15" s="22">
        <v>1901523.2537292754</v>
      </c>
      <c r="AC15" s="22">
        <v>0</v>
      </c>
      <c r="AD15" s="22">
        <v>98055.941627826542</v>
      </c>
      <c r="AE15" s="42"/>
    </row>
    <row r="16" spans="1:32" x14ac:dyDescent="0.3">
      <c r="A16" s="20">
        <v>8912140</v>
      </c>
      <c r="B16" s="20" t="s">
        <v>167</v>
      </c>
      <c r="C16" s="21">
        <v>408</v>
      </c>
      <c r="D16" s="22">
        <v>1918410.1118828293</v>
      </c>
      <c r="E16" s="45">
        <v>0</v>
      </c>
      <c r="F16" s="11"/>
      <c r="G16" s="22">
        <v>2044884.2027438693</v>
      </c>
      <c r="H16" s="22">
        <v>2027396.7611438693</v>
      </c>
      <c r="I16" s="22">
        <v>0</v>
      </c>
      <c r="J16" s="22">
        <v>108986.64926103991</v>
      </c>
      <c r="K16" s="42"/>
      <c r="L16" s="22">
        <v>2042395.6609001779</v>
      </c>
      <c r="M16" s="22">
        <v>2024908.2193001779</v>
      </c>
      <c r="N16" s="22">
        <v>0</v>
      </c>
      <c r="O16" s="22">
        <v>106498.10741734854</v>
      </c>
      <c r="P16" s="42"/>
      <c r="Q16" s="22">
        <v>2039907.1190564865</v>
      </c>
      <c r="R16" s="22">
        <v>2022419.6774564865</v>
      </c>
      <c r="S16" s="22">
        <v>0</v>
      </c>
      <c r="T16" s="22">
        <v>104009.56557365716</v>
      </c>
      <c r="U16" s="42"/>
      <c r="V16" s="22">
        <v>2044884.2027438693</v>
      </c>
      <c r="W16" s="22">
        <v>2027396.7611438693</v>
      </c>
      <c r="X16" s="22">
        <v>0</v>
      </c>
      <c r="Y16" s="22">
        <v>108986.64926103991</v>
      </c>
      <c r="Z16" s="42"/>
      <c r="AA16" s="22">
        <v>2044884.2027438693</v>
      </c>
      <c r="AB16" s="22">
        <v>2027396.7611438693</v>
      </c>
      <c r="AC16" s="22">
        <v>0</v>
      </c>
      <c r="AD16" s="22">
        <v>108986.64926103991</v>
      </c>
      <c r="AE16" s="42"/>
    </row>
    <row r="17" spans="1:31" x14ac:dyDescent="0.3">
      <c r="A17" s="20">
        <v>8912150</v>
      </c>
      <c r="B17" s="20" t="s">
        <v>5</v>
      </c>
      <c r="C17" s="21">
        <v>355</v>
      </c>
      <c r="D17" s="22">
        <v>1607053.1614733648</v>
      </c>
      <c r="E17" s="45">
        <v>0</v>
      </c>
      <c r="F17" s="11"/>
      <c r="G17" s="22">
        <v>1741763.6223617103</v>
      </c>
      <c r="H17" s="22">
        <v>1697035.4943617103</v>
      </c>
      <c r="I17" s="22">
        <v>0</v>
      </c>
      <c r="J17" s="22">
        <v>89982.332888345467</v>
      </c>
      <c r="K17" s="42"/>
      <c r="L17" s="22">
        <v>1739853.8492597949</v>
      </c>
      <c r="M17" s="22">
        <v>1695125.7212597949</v>
      </c>
      <c r="N17" s="22">
        <v>0</v>
      </c>
      <c r="O17" s="22">
        <v>88072.559786430094</v>
      </c>
      <c r="P17" s="42"/>
      <c r="Q17" s="22">
        <v>1737944.0761578793</v>
      </c>
      <c r="R17" s="22">
        <v>1693215.9481578793</v>
      </c>
      <c r="S17" s="22">
        <v>0</v>
      </c>
      <c r="T17" s="22">
        <v>86162.786684514489</v>
      </c>
      <c r="U17" s="42"/>
      <c r="V17" s="22">
        <v>1741763.6223617103</v>
      </c>
      <c r="W17" s="22">
        <v>1697035.4943617103</v>
      </c>
      <c r="X17" s="22">
        <v>0</v>
      </c>
      <c r="Y17" s="22">
        <v>89982.332888345467</v>
      </c>
      <c r="Z17" s="42"/>
      <c r="AA17" s="22">
        <v>1741763.6223617103</v>
      </c>
      <c r="AB17" s="22">
        <v>1697035.4943617103</v>
      </c>
      <c r="AC17" s="22">
        <v>0</v>
      </c>
      <c r="AD17" s="22">
        <v>89982.332888345467</v>
      </c>
      <c r="AE17" s="42"/>
    </row>
    <row r="18" spans="1:31" x14ac:dyDescent="0.3">
      <c r="A18" s="20">
        <v>8912165</v>
      </c>
      <c r="B18" s="20" t="s">
        <v>168</v>
      </c>
      <c r="C18" s="21">
        <v>141</v>
      </c>
      <c r="D18" s="22">
        <v>743655.31064691418</v>
      </c>
      <c r="E18" s="45">
        <v>0</v>
      </c>
      <c r="F18" s="11"/>
      <c r="G18" s="22">
        <v>804274.91665224195</v>
      </c>
      <c r="H18" s="22">
        <v>786559.86715224199</v>
      </c>
      <c r="I18" s="22">
        <v>0</v>
      </c>
      <c r="J18" s="22">
        <v>42904.556505327811</v>
      </c>
      <c r="K18" s="42"/>
      <c r="L18" s="22">
        <v>803419.05037890025</v>
      </c>
      <c r="M18" s="22">
        <v>785704.00087890029</v>
      </c>
      <c r="N18" s="22">
        <v>0</v>
      </c>
      <c r="O18" s="22">
        <v>42048.690231986111</v>
      </c>
      <c r="P18" s="42"/>
      <c r="Q18" s="22">
        <v>802563.18410555855</v>
      </c>
      <c r="R18" s="22">
        <v>784848.13460555859</v>
      </c>
      <c r="S18" s="22">
        <v>0</v>
      </c>
      <c r="T18" s="22">
        <v>41192.823958644411</v>
      </c>
      <c r="U18" s="42"/>
      <c r="V18" s="22">
        <v>804274.91665224195</v>
      </c>
      <c r="W18" s="22">
        <v>786559.86715224199</v>
      </c>
      <c r="X18" s="22">
        <v>0</v>
      </c>
      <c r="Y18" s="22">
        <v>42904.556505327811</v>
      </c>
      <c r="Z18" s="42"/>
      <c r="AA18" s="22">
        <v>804274.91665224195</v>
      </c>
      <c r="AB18" s="22">
        <v>786559.86715224199</v>
      </c>
      <c r="AC18" s="22">
        <v>0</v>
      </c>
      <c r="AD18" s="22">
        <v>42904.556505327811</v>
      </c>
      <c r="AE18" s="42"/>
    </row>
    <row r="19" spans="1:31" x14ac:dyDescent="0.3">
      <c r="A19" s="20">
        <v>8912167</v>
      </c>
      <c r="B19" s="20" t="s">
        <v>169</v>
      </c>
      <c r="C19" s="21">
        <v>314</v>
      </c>
      <c r="D19" s="22">
        <v>1377601.2519490877</v>
      </c>
      <c r="E19" s="45">
        <v>0</v>
      </c>
      <c r="F19" s="11"/>
      <c r="G19" s="22">
        <v>1473967.5680325706</v>
      </c>
      <c r="H19" s="22">
        <v>1452562.6040325707</v>
      </c>
      <c r="I19" s="22">
        <v>0</v>
      </c>
      <c r="J19" s="22">
        <v>74961.352083483012</v>
      </c>
      <c r="K19" s="42"/>
      <c r="L19" s="22">
        <v>1472479.5368551246</v>
      </c>
      <c r="M19" s="22">
        <v>1451074.5728551247</v>
      </c>
      <c r="N19" s="22">
        <v>0</v>
      </c>
      <c r="O19" s="22">
        <v>73473.320906036999</v>
      </c>
      <c r="P19" s="42"/>
      <c r="Q19" s="22">
        <v>1470991.5056776784</v>
      </c>
      <c r="R19" s="22">
        <v>1449586.5416776785</v>
      </c>
      <c r="S19" s="22">
        <v>0</v>
      </c>
      <c r="T19" s="22">
        <v>71985.289728590753</v>
      </c>
      <c r="U19" s="42"/>
      <c r="V19" s="22">
        <v>1473967.5680325706</v>
      </c>
      <c r="W19" s="22">
        <v>1452562.6040325707</v>
      </c>
      <c r="X19" s="22">
        <v>0</v>
      </c>
      <c r="Y19" s="22">
        <v>74961.352083483012</v>
      </c>
      <c r="Z19" s="42"/>
      <c r="AA19" s="22">
        <v>1473967.5680325706</v>
      </c>
      <c r="AB19" s="22">
        <v>1452562.6040325707</v>
      </c>
      <c r="AC19" s="22">
        <v>0</v>
      </c>
      <c r="AD19" s="22">
        <v>74961.352083483012</v>
      </c>
      <c r="AE19" s="42"/>
    </row>
    <row r="20" spans="1:31" x14ac:dyDescent="0.3">
      <c r="A20" s="20">
        <v>8912174</v>
      </c>
      <c r="B20" s="20" t="s">
        <v>170</v>
      </c>
      <c r="C20" s="21">
        <v>165</v>
      </c>
      <c r="D20" s="22">
        <v>810609.45958723803</v>
      </c>
      <c r="E20" s="45">
        <v>0</v>
      </c>
      <c r="F20" s="11"/>
      <c r="G20" s="22">
        <v>867743.18876016757</v>
      </c>
      <c r="H20" s="22">
        <v>856021.42276016762</v>
      </c>
      <c r="I20" s="22">
        <v>0</v>
      </c>
      <c r="J20" s="22">
        <v>45411.963172929594</v>
      </c>
      <c r="K20" s="42"/>
      <c r="L20" s="22">
        <v>866905.69923390273</v>
      </c>
      <c r="M20" s="22">
        <v>855183.93323390279</v>
      </c>
      <c r="N20" s="22">
        <v>0</v>
      </c>
      <c r="O20" s="22">
        <v>44574.473646664759</v>
      </c>
      <c r="P20" s="42"/>
      <c r="Q20" s="22">
        <v>866068.20970763778</v>
      </c>
      <c r="R20" s="22">
        <v>854346.44370763784</v>
      </c>
      <c r="S20" s="22">
        <v>0</v>
      </c>
      <c r="T20" s="22">
        <v>43736.984120399808</v>
      </c>
      <c r="U20" s="42"/>
      <c r="V20" s="22">
        <v>867743.18876016757</v>
      </c>
      <c r="W20" s="22">
        <v>856021.42276016762</v>
      </c>
      <c r="X20" s="22">
        <v>0</v>
      </c>
      <c r="Y20" s="22">
        <v>45411.963172929594</v>
      </c>
      <c r="Z20" s="42"/>
      <c r="AA20" s="22">
        <v>867743.18876016757</v>
      </c>
      <c r="AB20" s="22">
        <v>856021.42276016762</v>
      </c>
      <c r="AC20" s="22">
        <v>0</v>
      </c>
      <c r="AD20" s="22">
        <v>45411.963172929594</v>
      </c>
      <c r="AE20" s="42"/>
    </row>
    <row r="21" spans="1:31" x14ac:dyDescent="0.3">
      <c r="A21" s="20">
        <v>8912175</v>
      </c>
      <c r="B21" s="20" t="s">
        <v>290</v>
      </c>
      <c r="C21" s="21">
        <v>122</v>
      </c>
      <c r="D21" s="22">
        <v>669136.85160377645</v>
      </c>
      <c r="E21" s="45">
        <v>0</v>
      </c>
      <c r="F21" s="11"/>
      <c r="G21" s="22">
        <v>716919.23569150781</v>
      </c>
      <c r="H21" s="22">
        <v>707689.64379150781</v>
      </c>
      <c r="I21" s="22">
        <v>0</v>
      </c>
      <c r="J21" s="22">
        <v>38552.792187731364</v>
      </c>
      <c r="K21" s="42"/>
      <c r="L21" s="22">
        <v>716143.3365476469</v>
      </c>
      <c r="M21" s="22">
        <v>706913.7446476469</v>
      </c>
      <c r="N21" s="22">
        <v>0</v>
      </c>
      <c r="O21" s="22">
        <v>37776.893043870456</v>
      </c>
      <c r="P21" s="42"/>
      <c r="Q21" s="22">
        <v>715367.43740378576</v>
      </c>
      <c r="R21" s="22">
        <v>706137.84550378576</v>
      </c>
      <c r="S21" s="22">
        <v>0</v>
      </c>
      <c r="T21" s="22">
        <v>37000.993900009315</v>
      </c>
      <c r="U21" s="42"/>
      <c r="V21" s="22">
        <v>716919.23569150781</v>
      </c>
      <c r="W21" s="22">
        <v>707689.64379150781</v>
      </c>
      <c r="X21" s="22">
        <v>0</v>
      </c>
      <c r="Y21" s="22">
        <v>38552.792187731364</v>
      </c>
      <c r="Z21" s="42"/>
      <c r="AA21" s="22">
        <v>716919.23569150781</v>
      </c>
      <c r="AB21" s="22">
        <v>707689.64379150781</v>
      </c>
      <c r="AC21" s="22">
        <v>0</v>
      </c>
      <c r="AD21" s="22">
        <v>38552.792187731364</v>
      </c>
      <c r="AE21" s="42"/>
    </row>
    <row r="22" spans="1:31" x14ac:dyDescent="0.3">
      <c r="A22" s="20">
        <v>8912176</v>
      </c>
      <c r="B22" s="20" t="s">
        <v>293</v>
      </c>
      <c r="C22" s="21">
        <v>82</v>
      </c>
      <c r="D22" s="22">
        <v>482630.24311665219</v>
      </c>
      <c r="E22" s="45">
        <v>0</v>
      </c>
      <c r="F22" s="11"/>
      <c r="G22" s="22">
        <v>520249.58085460914</v>
      </c>
      <c r="H22" s="22">
        <v>510403.80845460913</v>
      </c>
      <c r="I22" s="22">
        <v>0</v>
      </c>
      <c r="J22" s="22">
        <v>27773.565337956941</v>
      </c>
      <c r="K22" s="42"/>
      <c r="L22" s="22">
        <v>519730.42142932175</v>
      </c>
      <c r="M22" s="22">
        <v>509884.64902932174</v>
      </c>
      <c r="N22" s="22">
        <v>0</v>
      </c>
      <c r="O22" s="22">
        <v>27254.40591266955</v>
      </c>
      <c r="P22" s="42"/>
      <c r="Q22" s="22">
        <v>519211.26200403448</v>
      </c>
      <c r="R22" s="22">
        <v>509365.48960403446</v>
      </c>
      <c r="S22" s="22">
        <v>0</v>
      </c>
      <c r="T22" s="22">
        <v>26735.246487382276</v>
      </c>
      <c r="U22" s="42"/>
      <c r="V22" s="22">
        <v>520249.58085460914</v>
      </c>
      <c r="W22" s="22">
        <v>510403.80845460913</v>
      </c>
      <c r="X22" s="22">
        <v>0</v>
      </c>
      <c r="Y22" s="22">
        <v>27773.565337956941</v>
      </c>
      <c r="Z22" s="42"/>
      <c r="AA22" s="22">
        <v>520249.58085460914</v>
      </c>
      <c r="AB22" s="22">
        <v>510403.80845460913</v>
      </c>
      <c r="AC22" s="22">
        <v>0</v>
      </c>
      <c r="AD22" s="22">
        <v>27773.565337956941</v>
      </c>
      <c r="AE22" s="42"/>
    </row>
    <row r="23" spans="1:31" x14ac:dyDescent="0.3">
      <c r="A23" s="20">
        <v>8912180</v>
      </c>
      <c r="B23" s="20" t="s">
        <v>171</v>
      </c>
      <c r="C23" s="21">
        <v>196</v>
      </c>
      <c r="D23" s="22">
        <v>959497.75167612091</v>
      </c>
      <c r="E23" s="45">
        <v>0</v>
      </c>
      <c r="F23" s="11"/>
      <c r="G23" s="22">
        <v>1033244.4209092526</v>
      </c>
      <c r="H23" s="22">
        <v>1014897.3089092526</v>
      </c>
      <c r="I23" s="22">
        <v>0</v>
      </c>
      <c r="J23" s="22">
        <v>55399.557233131723</v>
      </c>
      <c r="K23" s="42"/>
      <c r="L23" s="22">
        <v>1032185.6593434163</v>
      </c>
      <c r="M23" s="22">
        <v>1013838.5473434164</v>
      </c>
      <c r="N23" s="22">
        <v>0</v>
      </c>
      <c r="O23" s="22">
        <v>54340.795667295461</v>
      </c>
      <c r="P23" s="42"/>
      <c r="Q23" s="22">
        <v>1031126.89777758</v>
      </c>
      <c r="R23" s="22">
        <v>1012779.78577758</v>
      </c>
      <c r="S23" s="22">
        <v>0</v>
      </c>
      <c r="T23" s="22">
        <v>53282.034101459081</v>
      </c>
      <c r="U23" s="42"/>
      <c r="V23" s="22">
        <v>1033244.4209092526</v>
      </c>
      <c r="W23" s="22">
        <v>1014897.3089092526</v>
      </c>
      <c r="X23" s="22">
        <v>0</v>
      </c>
      <c r="Y23" s="22">
        <v>55399.557233131723</v>
      </c>
      <c r="Z23" s="42"/>
      <c r="AA23" s="22">
        <v>1033244.4209092526</v>
      </c>
      <c r="AB23" s="22">
        <v>1014897.3089092526</v>
      </c>
      <c r="AC23" s="22">
        <v>0</v>
      </c>
      <c r="AD23" s="22">
        <v>55399.557233131723</v>
      </c>
      <c r="AE23" s="42"/>
    </row>
    <row r="24" spans="1:31" x14ac:dyDescent="0.3">
      <c r="A24" s="20">
        <v>8912200</v>
      </c>
      <c r="B24" s="20" t="s">
        <v>6</v>
      </c>
      <c r="C24" s="21">
        <v>239</v>
      </c>
      <c r="D24" s="22">
        <v>1019335</v>
      </c>
      <c r="E24" s="45">
        <v>0</v>
      </c>
      <c r="F24" s="11"/>
      <c r="G24" s="22">
        <v>1072161.3959999999</v>
      </c>
      <c r="H24" s="22">
        <v>1052795</v>
      </c>
      <c r="I24" s="22">
        <v>0</v>
      </c>
      <c r="J24" s="22">
        <v>33460</v>
      </c>
      <c r="K24" s="42"/>
      <c r="L24" s="22">
        <v>1072161.3959999999</v>
      </c>
      <c r="M24" s="22">
        <v>1052795</v>
      </c>
      <c r="N24" s="22">
        <v>0</v>
      </c>
      <c r="O24" s="22">
        <v>33460</v>
      </c>
      <c r="P24" s="42"/>
      <c r="Q24" s="22">
        <v>1072161.3959999999</v>
      </c>
      <c r="R24" s="22">
        <v>1052795</v>
      </c>
      <c r="S24" s="22">
        <v>0</v>
      </c>
      <c r="T24" s="22">
        <v>33460</v>
      </c>
      <c r="U24" s="42"/>
      <c r="V24" s="22">
        <v>1072161.3959999999</v>
      </c>
      <c r="W24" s="22">
        <v>1052795</v>
      </c>
      <c r="X24" s="22">
        <v>0</v>
      </c>
      <c r="Y24" s="22">
        <v>33460</v>
      </c>
      <c r="Z24" s="42"/>
      <c r="AA24" s="22">
        <v>1072161.3959999999</v>
      </c>
      <c r="AB24" s="22">
        <v>1052795</v>
      </c>
      <c r="AC24" s="22">
        <v>0</v>
      </c>
      <c r="AD24" s="22">
        <v>33460</v>
      </c>
      <c r="AE24" s="42"/>
    </row>
    <row r="25" spans="1:31" x14ac:dyDescent="0.3">
      <c r="A25" s="20">
        <v>8912202</v>
      </c>
      <c r="B25" s="20" t="s">
        <v>306</v>
      </c>
      <c r="C25" s="21">
        <v>178</v>
      </c>
      <c r="D25" s="22">
        <v>773755.01009469491</v>
      </c>
      <c r="E25" s="45">
        <v>0</v>
      </c>
      <c r="F25" s="11"/>
      <c r="G25" s="22">
        <v>827387.39999911946</v>
      </c>
      <c r="H25" s="22">
        <v>814541.08079911943</v>
      </c>
      <c r="I25" s="22">
        <v>0</v>
      </c>
      <c r="J25" s="22">
        <v>40786.070704424521</v>
      </c>
      <c r="K25" s="42"/>
      <c r="L25" s="22">
        <v>826844.73309867131</v>
      </c>
      <c r="M25" s="22">
        <v>813998.41389867128</v>
      </c>
      <c r="N25" s="22">
        <v>0</v>
      </c>
      <c r="O25" s="22">
        <v>40243.403803976369</v>
      </c>
      <c r="P25" s="42"/>
      <c r="Q25" s="22">
        <v>826302.06619822327</v>
      </c>
      <c r="R25" s="22">
        <v>813455.74699822324</v>
      </c>
      <c r="S25" s="22">
        <v>0</v>
      </c>
      <c r="T25" s="22">
        <v>39700.736903528334</v>
      </c>
      <c r="U25" s="42"/>
      <c r="V25" s="22">
        <v>827387.39999911946</v>
      </c>
      <c r="W25" s="22">
        <v>814541.08079911943</v>
      </c>
      <c r="X25" s="22">
        <v>0</v>
      </c>
      <c r="Y25" s="22">
        <v>40786.070704424521</v>
      </c>
      <c r="Z25" s="42"/>
      <c r="AA25" s="22">
        <v>827387.39999911946</v>
      </c>
      <c r="AB25" s="22">
        <v>814541.08079911943</v>
      </c>
      <c r="AC25" s="22">
        <v>0</v>
      </c>
      <c r="AD25" s="22">
        <v>40786.070704424521</v>
      </c>
      <c r="AE25" s="42"/>
    </row>
    <row r="26" spans="1:31" x14ac:dyDescent="0.3">
      <c r="A26" s="20">
        <v>8912213</v>
      </c>
      <c r="B26" s="20" t="s">
        <v>7</v>
      </c>
      <c r="C26" s="21">
        <v>195</v>
      </c>
      <c r="D26" s="22">
        <v>874556.63522537588</v>
      </c>
      <c r="E26" s="45">
        <v>0</v>
      </c>
      <c r="F26" s="11"/>
      <c r="G26" s="22">
        <v>936436.76381566364</v>
      </c>
      <c r="H26" s="22">
        <v>922294.19831566361</v>
      </c>
      <c r="I26" s="22">
        <v>0</v>
      </c>
      <c r="J26" s="22">
        <v>47737.563090287731</v>
      </c>
      <c r="K26" s="42"/>
      <c r="L26" s="22">
        <v>935707.72110380861</v>
      </c>
      <c r="M26" s="22">
        <v>921565.15560380858</v>
      </c>
      <c r="N26" s="22">
        <v>0</v>
      </c>
      <c r="O26" s="22">
        <v>47008.520378432702</v>
      </c>
      <c r="P26" s="42"/>
      <c r="Q26" s="22">
        <v>934978.67839195358</v>
      </c>
      <c r="R26" s="22">
        <v>920836.11289195355</v>
      </c>
      <c r="S26" s="22">
        <v>0</v>
      </c>
      <c r="T26" s="22">
        <v>46279.477666577674</v>
      </c>
      <c r="U26" s="42"/>
      <c r="V26" s="22">
        <v>936436.76381566364</v>
      </c>
      <c r="W26" s="22">
        <v>922294.19831566361</v>
      </c>
      <c r="X26" s="22">
        <v>0</v>
      </c>
      <c r="Y26" s="22">
        <v>47737.563090287731</v>
      </c>
      <c r="Z26" s="42"/>
      <c r="AA26" s="22">
        <v>936436.76381566364</v>
      </c>
      <c r="AB26" s="22">
        <v>922294.19831566361</v>
      </c>
      <c r="AC26" s="22">
        <v>0</v>
      </c>
      <c r="AD26" s="22">
        <v>47737.563090287731</v>
      </c>
      <c r="AE26" s="42"/>
    </row>
    <row r="27" spans="1:31" x14ac:dyDescent="0.3">
      <c r="A27" s="20">
        <v>8912223</v>
      </c>
      <c r="B27" s="20" t="s">
        <v>173</v>
      </c>
      <c r="C27" s="21">
        <v>146</v>
      </c>
      <c r="D27" s="22">
        <v>737971.72968799982</v>
      </c>
      <c r="E27" s="45">
        <v>27345.740049323798</v>
      </c>
      <c r="F27" s="11"/>
      <c r="G27" s="22">
        <v>776087.68461849994</v>
      </c>
      <c r="H27" s="22">
        <v>762170.17521849996</v>
      </c>
      <c r="I27" s="22">
        <v>11980.029302257579</v>
      </c>
      <c r="J27" s="22">
        <v>24198.445530500147</v>
      </c>
      <c r="K27" s="42"/>
      <c r="L27" s="22">
        <v>776087.68461850006</v>
      </c>
      <c r="M27" s="22">
        <v>762170.17521850008</v>
      </c>
      <c r="N27" s="22">
        <v>12660.919930020664</v>
      </c>
      <c r="O27" s="22">
        <v>24198.445530500263</v>
      </c>
      <c r="P27" s="42"/>
      <c r="Q27" s="22">
        <v>776087.68461849994</v>
      </c>
      <c r="R27" s="22">
        <v>762170.17521849996</v>
      </c>
      <c r="S27" s="22">
        <v>13341.810557783612</v>
      </c>
      <c r="T27" s="22">
        <v>24198.445530500147</v>
      </c>
      <c r="U27" s="42"/>
      <c r="V27" s="22">
        <v>772934.37309999997</v>
      </c>
      <c r="W27" s="22">
        <v>759016.86369999999</v>
      </c>
      <c r="X27" s="22">
        <v>8826.7177837575782</v>
      </c>
      <c r="Y27" s="22">
        <v>21045.13401200017</v>
      </c>
      <c r="Z27" s="42"/>
      <c r="AA27" s="22">
        <v>776087.68461849994</v>
      </c>
      <c r="AB27" s="22">
        <v>762170.17521849996</v>
      </c>
      <c r="AC27" s="22">
        <v>11980.029302257579</v>
      </c>
      <c r="AD27" s="22">
        <v>24198.445530500147</v>
      </c>
      <c r="AE27" s="42"/>
    </row>
    <row r="28" spans="1:31" x14ac:dyDescent="0.3">
      <c r="A28" s="20">
        <v>8912228</v>
      </c>
      <c r="B28" s="20" t="s">
        <v>174</v>
      </c>
      <c r="C28" s="21">
        <v>310</v>
      </c>
      <c r="D28" s="22">
        <v>1322150</v>
      </c>
      <c r="E28" s="45">
        <v>0</v>
      </c>
      <c r="F28" s="11"/>
      <c r="G28" s="22">
        <v>1410278.128</v>
      </c>
      <c r="H28" s="22">
        <v>1365550</v>
      </c>
      <c r="I28" s="22">
        <v>0</v>
      </c>
      <c r="J28" s="22">
        <v>43400</v>
      </c>
      <c r="K28" s="42"/>
      <c r="L28" s="22">
        <v>1410278.128</v>
      </c>
      <c r="M28" s="22">
        <v>1365550</v>
      </c>
      <c r="N28" s="22">
        <v>0</v>
      </c>
      <c r="O28" s="22">
        <v>43400</v>
      </c>
      <c r="P28" s="42"/>
      <c r="Q28" s="22">
        <v>1410278.128</v>
      </c>
      <c r="R28" s="22">
        <v>1365550</v>
      </c>
      <c r="S28" s="22">
        <v>0</v>
      </c>
      <c r="T28" s="22">
        <v>43400</v>
      </c>
      <c r="U28" s="42"/>
      <c r="V28" s="22">
        <v>1410278.128</v>
      </c>
      <c r="W28" s="22">
        <v>1365550</v>
      </c>
      <c r="X28" s="22">
        <v>0</v>
      </c>
      <c r="Y28" s="22">
        <v>43400</v>
      </c>
      <c r="Z28" s="42"/>
      <c r="AA28" s="22">
        <v>1410278.128</v>
      </c>
      <c r="AB28" s="22">
        <v>1365550</v>
      </c>
      <c r="AC28" s="22">
        <v>0</v>
      </c>
      <c r="AD28" s="22">
        <v>43400</v>
      </c>
      <c r="AE28" s="42"/>
    </row>
    <row r="29" spans="1:31" x14ac:dyDescent="0.3">
      <c r="A29" s="20">
        <v>8912237</v>
      </c>
      <c r="B29" s="20" t="s">
        <v>175</v>
      </c>
      <c r="C29" s="21">
        <v>134</v>
      </c>
      <c r="D29" s="22">
        <v>641253.76855321834</v>
      </c>
      <c r="E29" s="45">
        <v>0</v>
      </c>
      <c r="F29" s="11"/>
      <c r="G29" s="22">
        <v>697566.27227287367</v>
      </c>
      <c r="H29" s="22">
        <v>676650.49127287371</v>
      </c>
      <c r="I29" s="22">
        <v>0</v>
      </c>
      <c r="J29" s="22">
        <v>35396.722719655372</v>
      </c>
      <c r="K29" s="42"/>
      <c r="L29" s="22">
        <v>697027.07687057473</v>
      </c>
      <c r="M29" s="22">
        <v>676111.29587057477</v>
      </c>
      <c r="N29" s="22">
        <v>0</v>
      </c>
      <c r="O29" s="22">
        <v>34857.527317356435</v>
      </c>
      <c r="P29" s="42"/>
      <c r="Q29" s="22">
        <v>696487.88146827591</v>
      </c>
      <c r="R29" s="22">
        <v>675572.10046827595</v>
      </c>
      <c r="S29" s="22">
        <v>0</v>
      </c>
      <c r="T29" s="22">
        <v>34318.331915057614</v>
      </c>
      <c r="U29" s="42"/>
      <c r="V29" s="22">
        <v>697566.27227287367</v>
      </c>
      <c r="W29" s="22">
        <v>676650.49127287371</v>
      </c>
      <c r="X29" s="22">
        <v>0</v>
      </c>
      <c r="Y29" s="22">
        <v>35396.722719655372</v>
      </c>
      <c r="Z29" s="42"/>
      <c r="AA29" s="22">
        <v>697566.27227287367</v>
      </c>
      <c r="AB29" s="22">
        <v>676650.49127287371</v>
      </c>
      <c r="AC29" s="22">
        <v>0</v>
      </c>
      <c r="AD29" s="22">
        <v>35396.722719655372</v>
      </c>
      <c r="AE29" s="42"/>
    </row>
    <row r="30" spans="1:31" x14ac:dyDescent="0.3">
      <c r="A30" s="20">
        <v>8912238</v>
      </c>
      <c r="B30" s="20" t="s">
        <v>9</v>
      </c>
      <c r="C30" s="21">
        <v>237</v>
      </c>
      <c r="D30" s="22">
        <v>1061977.2954899429</v>
      </c>
      <c r="E30" s="45">
        <v>0</v>
      </c>
      <c r="F30" s="11"/>
      <c r="G30" s="22">
        <v>1136823.7431769886</v>
      </c>
      <c r="H30" s="22">
        <v>1121661.8936769885</v>
      </c>
      <c r="I30" s="22">
        <v>0</v>
      </c>
      <c r="J30" s="22">
        <v>59684.59818704566</v>
      </c>
      <c r="K30" s="42"/>
      <c r="L30" s="22">
        <v>1135788.8852224431</v>
      </c>
      <c r="M30" s="22">
        <v>1120627.0357224431</v>
      </c>
      <c r="N30" s="22">
        <v>0</v>
      </c>
      <c r="O30" s="22">
        <v>58649.740232500248</v>
      </c>
      <c r="P30" s="42"/>
      <c r="Q30" s="22">
        <v>1134754.0272678977</v>
      </c>
      <c r="R30" s="22">
        <v>1119592.1777678977</v>
      </c>
      <c r="S30" s="22">
        <v>0</v>
      </c>
      <c r="T30" s="22">
        <v>57614.882277954835</v>
      </c>
      <c r="U30" s="42"/>
      <c r="V30" s="22">
        <v>1136823.7431769886</v>
      </c>
      <c r="W30" s="22">
        <v>1121661.8936769885</v>
      </c>
      <c r="X30" s="22">
        <v>0</v>
      </c>
      <c r="Y30" s="22">
        <v>59684.59818704566</v>
      </c>
      <c r="Z30" s="42"/>
      <c r="AA30" s="22">
        <v>1136823.7431769886</v>
      </c>
      <c r="AB30" s="22">
        <v>1121661.8936769885</v>
      </c>
      <c r="AC30" s="22">
        <v>0</v>
      </c>
      <c r="AD30" s="22">
        <v>59684.59818704566</v>
      </c>
      <c r="AE30" s="42"/>
    </row>
    <row r="31" spans="1:31" x14ac:dyDescent="0.3">
      <c r="A31" s="20">
        <v>8912239</v>
      </c>
      <c r="B31" s="20" t="s">
        <v>176</v>
      </c>
      <c r="C31" s="21">
        <v>164</v>
      </c>
      <c r="D31" s="22">
        <v>771120.92152424995</v>
      </c>
      <c r="E31" s="45">
        <v>0</v>
      </c>
      <c r="F31" s="11"/>
      <c r="G31" s="22">
        <v>827637.27634994115</v>
      </c>
      <c r="H31" s="22">
        <v>814364.12984994112</v>
      </c>
      <c r="I31" s="22">
        <v>0</v>
      </c>
      <c r="J31" s="22">
        <v>43243.208325691172</v>
      </c>
      <c r="K31" s="42"/>
      <c r="L31" s="22">
        <v>826903.50859180349</v>
      </c>
      <c r="M31" s="22">
        <v>813630.36209180346</v>
      </c>
      <c r="N31" s="22">
        <v>0</v>
      </c>
      <c r="O31" s="22">
        <v>42509.440567553509</v>
      </c>
      <c r="P31" s="42"/>
      <c r="Q31" s="22">
        <v>826169.74083366571</v>
      </c>
      <c r="R31" s="22">
        <v>812896.59433366568</v>
      </c>
      <c r="S31" s="22">
        <v>0</v>
      </c>
      <c r="T31" s="22">
        <v>41775.67280941573</v>
      </c>
      <c r="U31" s="42"/>
      <c r="V31" s="22">
        <v>827637.27634994115</v>
      </c>
      <c r="W31" s="22">
        <v>814364.12984994112</v>
      </c>
      <c r="X31" s="22">
        <v>0</v>
      </c>
      <c r="Y31" s="22">
        <v>43243.208325691172</v>
      </c>
      <c r="Z31" s="42"/>
      <c r="AA31" s="22">
        <v>827637.27634994115</v>
      </c>
      <c r="AB31" s="22">
        <v>814364.12984994112</v>
      </c>
      <c r="AC31" s="22">
        <v>0</v>
      </c>
      <c r="AD31" s="22">
        <v>43243.208325691172</v>
      </c>
      <c r="AE31" s="42"/>
    </row>
    <row r="32" spans="1:31" x14ac:dyDescent="0.3">
      <c r="A32" s="20">
        <v>8912248</v>
      </c>
      <c r="B32" s="20" t="s">
        <v>177</v>
      </c>
      <c r="C32" s="21">
        <v>178</v>
      </c>
      <c r="D32" s="22">
        <v>784625.88669977966</v>
      </c>
      <c r="E32" s="45">
        <v>0</v>
      </c>
      <c r="F32" s="11"/>
      <c r="G32" s="22">
        <v>841018.05782115331</v>
      </c>
      <c r="H32" s="22">
        <v>826875.49232115329</v>
      </c>
      <c r="I32" s="22">
        <v>0</v>
      </c>
      <c r="J32" s="22">
        <v>42249.60562137363</v>
      </c>
      <c r="K32" s="42"/>
      <c r="L32" s="22">
        <v>840417.45871731534</v>
      </c>
      <c r="M32" s="22">
        <v>826274.89321731532</v>
      </c>
      <c r="N32" s="22">
        <v>0</v>
      </c>
      <c r="O32" s="22">
        <v>41649.006517535658</v>
      </c>
      <c r="P32" s="42"/>
      <c r="Q32" s="22">
        <v>839816.85961347749</v>
      </c>
      <c r="R32" s="22">
        <v>825674.29411347746</v>
      </c>
      <c r="S32" s="22">
        <v>0</v>
      </c>
      <c r="T32" s="22">
        <v>41048.407413697802</v>
      </c>
      <c r="U32" s="42"/>
      <c r="V32" s="22">
        <v>841018.05782115331</v>
      </c>
      <c r="W32" s="22">
        <v>826875.49232115329</v>
      </c>
      <c r="X32" s="22">
        <v>0</v>
      </c>
      <c r="Y32" s="22">
        <v>42249.60562137363</v>
      </c>
      <c r="Z32" s="42"/>
      <c r="AA32" s="22">
        <v>841018.05782115331</v>
      </c>
      <c r="AB32" s="22">
        <v>826875.49232115329</v>
      </c>
      <c r="AC32" s="22">
        <v>0</v>
      </c>
      <c r="AD32" s="22">
        <v>42249.60562137363</v>
      </c>
      <c r="AE32" s="42"/>
    </row>
    <row r="33" spans="1:31" x14ac:dyDescent="0.3">
      <c r="A33" s="20">
        <v>8912271</v>
      </c>
      <c r="B33" s="20" t="s">
        <v>178</v>
      </c>
      <c r="C33" s="21">
        <v>413</v>
      </c>
      <c r="D33" s="22">
        <v>1761445</v>
      </c>
      <c r="E33" s="45">
        <v>0</v>
      </c>
      <c r="F33" s="11"/>
      <c r="G33" s="22">
        <v>1837000.5416000001</v>
      </c>
      <c r="H33" s="22">
        <v>1819265</v>
      </c>
      <c r="I33" s="22">
        <v>0</v>
      </c>
      <c r="J33" s="22">
        <v>57820</v>
      </c>
      <c r="K33" s="42"/>
      <c r="L33" s="22">
        <v>1837000.5416000001</v>
      </c>
      <c r="M33" s="22">
        <v>1819265</v>
      </c>
      <c r="N33" s="22">
        <v>0</v>
      </c>
      <c r="O33" s="22">
        <v>57820</v>
      </c>
      <c r="P33" s="42"/>
      <c r="Q33" s="22">
        <v>1837000.5416000001</v>
      </c>
      <c r="R33" s="22">
        <v>1819265</v>
      </c>
      <c r="S33" s="22">
        <v>0</v>
      </c>
      <c r="T33" s="22">
        <v>57820</v>
      </c>
      <c r="U33" s="42"/>
      <c r="V33" s="22">
        <v>1837000.5416000001</v>
      </c>
      <c r="W33" s="22">
        <v>1819265</v>
      </c>
      <c r="X33" s="22">
        <v>0</v>
      </c>
      <c r="Y33" s="22">
        <v>57820</v>
      </c>
      <c r="Z33" s="42"/>
      <c r="AA33" s="22">
        <v>1837000.5416000001</v>
      </c>
      <c r="AB33" s="22">
        <v>1819265</v>
      </c>
      <c r="AC33" s="22">
        <v>0</v>
      </c>
      <c r="AD33" s="22">
        <v>57820</v>
      </c>
      <c r="AE33" s="42"/>
    </row>
    <row r="34" spans="1:31" x14ac:dyDescent="0.3">
      <c r="A34" s="20">
        <v>8912282</v>
      </c>
      <c r="B34" s="20" t="s">
        <v>141</v>
      </c>
      <c r="C34" s="21">
        <v>169</v>
      </c>
      <c r="D34" s="22">
        <v>766333.32704812777</v>
      </c>
      <c r="E34" s="45">
        <v>0</v>
      </c>
      <c r="F34" s="11"/>
      <c r="G34" s="22">
        <v>825568.47986757988</v>
      </c>
      <c r="H34" s="22">
        <v>809896.98836757988</v>
      </c>
      <c r="I34" s="22">
        <v>0</v>
      </c>
      <c r="J34" s="22">
        <v>43563.661319452105</v>
      </c>
      <c r="K34" s="42"/>
      <c r="L34" s="22">
        <v>824922.85429680371</v>
      </c>
      <c r="M34" s="22">
        <v>809251.3627968037</v>
      </c>
      <c r="N34" s="22">
        <v>0</v>
      </c>
      <c r="O34" s="22">
        <v>42918.035748675931</v>
      </c>
      <c r="P34" s="42"/>
      <c r="Q34" s="22">
        <v>824277.22872602753</v>
      </c>
      <c r="R34" s="22">
        <v>808605.73722602753</v>
      </c>
      <c r="S34" s="22">
        <v>0</v>
      </c>
      <c r="T34" s="22">
        <v>42272.410177899757</v>
      </c>
      <c r="U34" s="42"/>
      <c r="V34" s="22">
        <v>825568.47986757988</v>
      </c>
      <c r="W34" s="22">
        <v>809896.98836757988</v>
      </c>
      <c r="X34" s="22">
        <v>0</v>
      </c>
      <c r="Y34" s="22">
        <v>43563.661319452105</v>
      </c>
      <c r="Z34" s="42"/>
      <c r="AA34" s="22">
        <v>825568.47986757988</v>
      </c>
      <c r="AB34" s="22">
        <v>809896.98836757988</v>
      </c>
      <c r="AC34" s="22">
        <v>0</v>
      </c>
      <c r="AD34" s="22">
        <v>43563.661319452105</v>
      </c>
      <c r="AE34" s="42"/>
    </row>
    <row r="35" spans="1:31" x14ac:dyDescent="0.3">
      <c r="A35" s="20">
        <v>8912286</v>
      </c>
      <c r="B35" s="20" t="s">
        <v>142</v>
      </c>
      <c r="C35" s="21">
        <v>144</v>
      </c>
      <c r="D35" s="22">
        <v>676360.46938177547</v>
      </c>
      <c r="E35" s="45">
        <v>0</v>
      </c>
      <c r="F35" s="11"/>
      <c r="G35" s="22">
        <v>726418.49919944245</v>
      </c>
      <c r="H35" s="22">
        <v>712934.32489944249</v>
      </c>
      <c r="I35" s="22">
        <v>0</v>
      </c>
      <c r="J35" s="22">
        <v>36573.85551766702</v>
      </c>
      <c r="K35" s="42"/>
      <c r="L35" s="22">
        <v>725867.25371154805</v>
      </c>
      <c r="M35" s="22">
        <v>712383.0794115481</v>
      </c>
      <c r="N35" s="22">
        <v>0</v>
      </c>
      <c r="O35" s="22">
        <v>36022.610029772623</v>
      </c>
      <c r="P35" s="42"/>
      <c r="Q35" s="22">
        <v>725316.00822365365</v>
      </c>
      <c r="R35" s="22">
        <v>711831.8339236537</v>
      </c>
      <c r="S35" s="22">
        <v>0</v>
      </c>
      <c r="T35" s="22">
        <v>35471.364541878225</v>
      </c>
      <c r="U35" s="42"/>
      <c r="V35" s="22">
        <v>726418.49919944245</v>
      </c>
      <c r="W35" s="22">
        <v>712934.32489944249</v>
      </c>
      <c r="X35" s="22">
        <v>0</v>
      </c>
      <c r="Y35" s="22">
        <v>36573.85551766702</v>
      </c>
      <c r="Z35" s="42"/>
      <c r="AA35" s="22">
        <v>726418.49919944245</v>
      </c>
      <c r="AB35" s="22">
        <v>712934.32489944249</v>
      </c>
      <c r="AC35" s="22">
        <v>0</v>
      </c>
      <c r="AD35" s="22">
        <v>36573.85551766702</v>
      </c>
      <c r="AE35" s="42"/>
    </row>
    <row r="36" spans="1:31" x14ac:dyDescent="0.3">
      <c r="A36" s="20">
        <v>8912299</v>
      </c>
      <c r="B36" s="20" t="s">
        <v>180</v>
      </c>
      <c r="C36" s="21">
        <v>263</v>
      </c>
      <c r="D36" s="22">
        <v>1153492.3030224121</v>
      </c>
      <c r="E36" s="45">
        <v>0</v>
      </c>
      <c r="F36" s="11"/>
      <c r="G36" s="22">
        <v>1236521.1325213262</v>
      </c>
      <c r="H36" s="22">
        <v>1219181.0103213261</v>
      </c>
      <c r="I36" s="22">
        <v>0</v>
      </c>
      <c r="J36" s="22">
        <v>65688.707298913971</v>
      </c>
      <c r="K36" s="42"/>
      <c r="L36" s="22">
        <v>1235429.3448124314</v>
      </c>
      <c r="M36" s="22">
        <v>1218089.2226124313</v>
      </c>
      <c r="N36" s="22">
        <v>0</v>
      </c>
      <c r="O36" s="22">
        <v>64596.919590019155</v>
      </c>
      <c r="P36" s="42"/>
      <c r="Q36" s="22">
        <v>1234337.5571035363</v>
      </c>
      <c r="R36" s="22">
        <v>1216997.4349035362</v>
      </c>
      <c r="S36" s="22">
        <v>0</v>
      </c>
      <c r="T36" s="22">
        <v>63505.131881124107</v>
      </c>
      <c r="U36" s="42"/>
      <c r="V36" s="22">
        <v>1236521.1325213262</v>
      </c>
      <c r="W36" s="22">
        <v>1219181.0103213261</v>
      </c>
      <c r="X36" s="22">
        <v>0</v>
      </c>
      <c r="Y36" s="22">
        <v>65688.707298913971</v>
      </c>
      <c r="Z36" s="42"/>
      <c r="AA36" s="22">
        <v>1236521.1325213262</v>
      </c>
      <c r="AB36" s="22">
        <v>1219181.0103213261</v>
      </c>
      <c r="AC36" s="22">
        <v>0</v>
      </c>
      <c r="AD36" s="22">
        <v>65688.707298913971</v>
      </c>
      <c r="AE36" s="42"/>
    </row>
    <row r="37" spans="1:31" x14ac:dyDescent="0.3">
      <c r="A37" s="20">
        <v>8912300</v>
      </c>
      <c r="B37" s="20" t="s">
        <v>143</v>
      </c>
      <c r="C37" s="21">
        <v>188</v>
      </c>
      <c r="D37" s="22">
        <v>927042.8646595059</v>
      </c>
      <c r="E37" s="45">
        <v>0</v>
      </c>
      <c r="F37" s="11"/>
      <c r="G37" s="22">
        <v>1006845.71374321</v>
      </c>
      <c r="H37" s="22">
        <v>981363.61374320998</v>
      </c>
      <c r="I37" s="22">
        <v>0</v>
      </c>
      <c r="J37" s="22">
        <v>54320.749083704082</v>
      </c>
      <c r="K37" s="42"/>
      <c r="L37" s="22">
        <v>1005791.7384345679</v>
      </c>
      <c r="M37" s="22">
        <v>980309.63843456795</v>
      </c>
      <c r="N37" s="22">
        <v>0</v>
      </c>
      <c r="O37" s="22">
        <v>53266.773775062058</v>
      </c>
      <c r="P37" s="42"/>
      <c r="Q37" s="22">
        <v>1004737.7631259259</v>
      </c>
      <c r="R37" s="22">
        <v>979255.66312592593</v>
      </c>
      <c r="S37" s="22">
        <v>0</v>
      </c>
      <c r="T37" s="22">
        <v>52212.798466420034</v>
      </c>
      <c r="U37" s="42"/>
      <c r="V37" s="22">
        <v>1006845.71374321</v>
      </c>
      <c r="W37" s="22">
        <v>981363.61374320998</v>
      </c>
      <c r="X37" s="22">
        <v>0</v>
      </c>
      <c r="Y37" s="22">
        <v>54320.749083704082</v>
      </c>
      <c r="Z37" s="42"/>
      <c r="AA37" s="22">
        <v>1006845.71374321</v>
      </c>
      <c r="AB37" s="22">
        <v>981363.61374320998</v>
      </c>
      <c r="AC37" s="22">
        <v>0</v>
      </c>
      <c r="AD37" s="22">
        <v>54320.749083704082</v>
      </c>
      <c r="AE37" s="42"/>
    </row>
    <row r="38" spans="1:31" x14ac:dyDescent="0.3">
      <c r="A38" s="20">
        <v>8912301</v>
      </c>
      <c r="B38" s="20" t="s">
        <v>181</v>
      </c>
      <c r="C38" s="21">
        <v>130</v>
      </c>
      <c r="D38" s="22">
        <v>655057.38034306967</v>
      </c>
      <c r="E38" s="45">
        <v>0</v>
      </c>
      <c r="F38" s="11"/>
      <c r="G38" s="22">
        <v>705580.82948992564</v>
      </c>
      <c r="H38" s="22">
        <v>692094.65918992565</v>
      </c>
      <c r="I38" s="22">
        <v>0</v>
      </c>
      <c r="J38" s="22">
        <v>37037.278846855974</v>
      </c>
      <c r="K38" s="42"/>
      <c r="L38" s="22">
        <v>704914.24395916169</v>
      </c>
      <c r="M38" s="22">
        <v>691428.07365916169</v>
      </c>
      <c r="N38" s="22">
        <v>0</v>
      </c>
      <c r="O38" s="22">
        <v>36370.693316092016</v>
      </c>
      <c r="P38" s="42"/>
      <c r="Q38" s="22">
        <v>704247.6584283975</v>
      </c>
      <c r="R38" s="22">
        <v>690761.4881283975</v>
      </c>
      <c r="S38" s="22">
        <v>0</v>
      </c>
      <c r="T38" s="22">
        <v>35704.107785327826</v>
      </c>
      <c r="U38" s="42"/>
      <c r="V38" s="22">
        <v>705580.82948992564</v>
      </c>
      <c r="W38" s="22">
        <v>692094.65918992565</v>
      </c>
      <c r="X38" s="22">
        <v>0</v>
      </c>
      <c r="Y38" s="22">
        <v>37037.278846855974</v>
      </c>
      <c r="Z38" s="42"/>
      <c r="AA38" s="22">
        <v>705580.82948992564</v>
      </c>
      <c r="AB38" s="22">
        <v>692094.65918992565</v>
      </c>
      <c r="AC38" s="22">
        <v>0</v>
      </c>
      <c r="AD38" s="22">
        <v>37037.278846855974</v>
      </c>
      <c r="AE38" s="42"/>
    </row>
    <row r="39" spans="1:31" x14ac:dyDescent="0.3">
      <c r="A39" s="20">
        <v>8912308</v>
      </c>
      <c r="B39" s="20" t="s">
        <v>183</v>
      </c>
      <c r="C39" s="21">
        <v>132</v>
      </c>
      <c r="D39" s="22">
        <v>647569.81186659657</v>
      </c>
      <c r="E39" s="45">
        <v>0</v>
      </c>
      <c r="F39" s="11"/>
      <c r="G39" s="22">
        <v>699532.85482290853</v>
      </c>
      <c r="H39" s="22">
        <v>683080.85832290852</v>
      </c>
      <c r="I39" s="22">
        <v>0</v>
      </c>
      <c r="J39" s="22">
        <v>35511.046456311946</v>
      </c>
      <c r="K39" s="42"/>
      <c r="L39" s="22">
        <v>698891.16486788611</v>
      </c>
      <c r="M39" s="22">
        <v>682439.1683678861</v>
      </c>
      <c r="N39" s="22">
        <v>0</v>
      </c>
      <c r="O39" s="22">
        <v>34869.356501289527</v>
      </c>
      <c r="P39" s="42"/>
      <c r="Q39" s="22">
        <v>698249.47491286369</v>
      </c>
      <c r="R39" s="22">
        <v>681797.47841286368</v>
      </c>
      <c r="S39" s="22">
        <v>0</v>
      </c>
      <c r="T39" s="22">
        <v>34227.666546267108</v>
      </c>
      <c r="U39" s="42"/>
      <c r="V39" s="22">
        <v>699532.85482290853</v>
      </c>
      <c r="W39" s="22">
        <v>683080.85832290852</v>
      </c>
      <c r="X39" s="22">
        <v>0</v>
      </c>
      <c r="Y39" s="22">
        <v>35511.046456311946</v>
      </c>
      <c r="Z39" s="42"/>
      <c r="AA39" s="22">
        <v>699532.85482290853</v>
      </c>
      <c r="AB39" s="22">
        <v>683080.85832290852</v>
      </c>
      <c r="AC39" s="22">
        <v>0</v>
      </c>
      <c r="AD39" s="22">
        <v>35511.046456311946</v>
      </c>
      <c r="AE39" s="42"/>
    </row>
    <row r="40" spans="1:31" x14ac:dyDescent="0.3">
      <c r="A40" s="20">
        <v>8912316</v>
      </c>
      <c r="B40" s="20" t="s">
        <v>184</v>
      </c>
      <c r="C40" s="21">
        <v>228</v>
      </c>
      <c r="D40" s="22">
        <v>972420</v>
      </c>
      <c r="E40" s="45">
        <v>0</v>
      </c>
      <c r="F40" s="11"/>
      <c r="G40" s="22">
        <v>1020336.5401740002</v>
      </c>
      <c r="H40" s="22">
        <v>1004521.6751740002</v>
      </c>
      <c r="I40" s="22">
        <v>181.67517400017277</v>
      </c>
      <c r="J40" s="22">
        <v>32101.675174000207</v>
      </c>
      <c r="K40" s="42"/>
      <c r="L40" s="22">
        <v>1020336.5401740002</v>
      </c>
      <c r="M40" s="22">
        <v>1004521.6751740002</v>
      </c>
      <c r="N40" s="22">
        <v>181.67517400017277</v>
      </c>
      <c r="O40" s="22">
        <v>32101.675174000207</v>
      </c>
      <c r="P40" s="42"/>
      <c r="Q40" s="22">
        <v>1020336.5401740002</v>
      </c>
      <c r="R40" s="22">
        <v>1004521.6751740002</v>
      </c>
      <c r="S40" s="22">
        <v>181.67517400017277</v>
      </c>
      <c r="T40" s="22">
        <v>32101.675174000207</v>
      </c>
      <c r="U40" s="42"/>
      <c r="V40" s="22">
        <v>1020154.865</v>
      </c>
      <c r="W40" s="22">
        <v>1004340</v>
      </c>
      <c r="X40" s="22">
        <v>0</v>
      </c>
      <c r="Y40" s="22">
        <v>31920</v>
      </c>
      <c r="Z40" s="42"/>
      <c r="AA40" s="22">
        <v>1020336.5401740002</v>
      </c>
      <c r="AB40" s="22">
        <v>1004521.6751740002</v>
      </c>
      <c r="AC40" s="22">
        <v>181.67517400017277</v>
      </c>
      <c r="AD40" s="22">
        <v>32101.675174000207</v>
      </c>
      <c r="AE40" s="42"/>
    </row>
    <row r="41" spans="1:31" x14ac:dyDescent="0.3">
      <c r="A41" s="20">
        <v>8912317</v>
      </c>
      <c r="B41" s="20" t="s">
        <v>185</v>
      </c>
      <c r="C41" s="21">
        <v>154</v>
      </c>
      <c r="D41" s="22">
        <v>695965.56332900375</v>
      </c>
      <c r="E41" s="45">
        <v>-1.1631967885472112</v>
      </c>
      <c r="F41" s="11"/>
      <c r="G41" s="22">
        <v>748338.94654749776</v>
      </c>
      <c r="H41" s="22">
        <v>733177.09704749775</v>
      </c>
      <c r="I41" s="22">
        <v>0</v>
      </c>
      <c r="J41" s="22">
        <v>37211.533718494</v>
      </c>
      <c r="K41" s="42"/>
      <c r="L41" s="22">
        <v>747834.87190725398</v>
      </c>
      <c r="M41" s="22">
        <v>732673.02240725397</v>
      </c>
      <c r="N41" s="22">
        <v>0</v>
      </c>
      <c r="O41" s="22">
        <v>36707.45907825022</v>
      </c>
      <c r="P41" s="42"/>
      <c r="Q41" s="22">
        <v>747330.79726701044</v>
      </c>
      <c r="R41" s="22">
        <v>732168.94776701042</v>
      </c>
      <c r="S41" s="22">
        <v>0</v>
      </c>
      <c r="T41" s="22">
        <v>36203.384438006673</v>
      </c>
      <c r="U41" s="42"/>
      <c r="V41" s="22">
        <v>748338.94654749776</v>
      </c>
      <c r="W41" s="22">
        <v>733177.09704749775</v>
      </c>
      <c r="X41" s="22">
        <v>0</v>
      </c>
      <c r="Y41" s="22">
        <v>37211.533718494</v>
      </c>
      <c r="Z41" s="42"/>
      <c r="AA41" s="22">
        <v>748338.94654749776</v>
      </c>
      <c r="AB41" s="22">
        <v>733177.09704749775</v>
      </c>
      <c r="AC41" s="22">
        <v>0</v>
      </c>
      <c r="AD41" s="22">
        <v>37211.533718494</v>
      </c>
      <c r="AE41" s="42"/>
    </row>
    <row r="42" spans="1:31" x14ac:dyDescent="0.3">
      <c r="A42" s="20">
        <v>8912346</v>
      </c>
      <c r="B42" s="20" t="s">
        <v>186</v>
      </c>
      <c r="C42" s="21">
        <v>74</v>
      </c>
      <c r="D42" s="22">
        <v>423599.83059510193</v>
      </c>
      <c r="E42" s="45">
        <v>-926.51371166742354</v>
      </c>
      <c r="F42" s="11"/>
      <c r="G42" s="22">
        <v>460808.48807175836</v>
      </c>
      <c r="H42" s="22">
        <v>449167.00277175836</v>
      </c>
      <c r="I42" s="22">
        <v>0</v>
      </c>
      <c r="J42" s="22">
        <v>25567.17217665643</v>
      </c>
      <c r="K42" s="42"/>
      <c r="L42" s="22">
        <v>460448.00169367075</v>
      </c>
      <c r="M42" s="22">
        <v>448806.51639367075</v>
      </c>
      <c r="N42" s="22">
        <v>0</v>
      </c>
      <c r="O42" s="22">
        <v>25206.685798568826</v>
      </c>
      <c r="P42" s="42"/>
      <c r="Q42" s="22">
        <v>460087.51531558321</v>
      </c>
      <c r="R42" s="22">
        <v>448446.03001558321</v>
      </c>
      <c r="S42" s="22">
        <v>0</v>
      </c>
      <c r="T42" s="22">
        <v>24846.19942048128</v>
      </c>
      <c r="U42" s="42"/>
      <c r="V42" s="22">
        <v>460808.48807175836</v>
      </c>
      <c r="W42" s="22">
        <v>449167.00277175836</v>
      </c>
      <c r="X42" s="22">
        <v>0</v>
      </c>
      <c r="Y42" s="22">
        <v>25567.17217665643</v>
      </c>
      <c r="Z42" s="42"/>
      <c r="AA42" s="22">
        <v>460808.48807175836</v>
      </c>
      <c r="AB42" s="22">
        <v>449167.00277175836</v>
      </c>
      <c r="AC42" s="22">
        <v>0</v>
      </c>
      <c r="AD42" s="22">
        <v>25567.17217665643</v>
      </c>
      <c r="AE42" s="42"/>
    </row>
    <row r="43" spans="1:31" x14ac:dyDescent="0.3">
      <c r="A43" s="20">
        <v>8912395</v>
      </c>
      <c r="B43" s="20" t="s">
        <v>188</v>
      </c>
      <c r="C43" s="21">
        <v>194</v>
      </c>
      <c r="D43" s="22">
        <v>870435.54960482742</v>
      </c>
      <c r="E43" s="45">
        <v>0</v>
      </c>
      <c r="F43" s="11"/>
      <c r="G43" s="22">
        <v>933445.76787931041</v>
      </c>
      <c r="H43" s="22">
        <v>918177.84657931037</v>
      </c>
      <c r="I43" s="22">
        <v>0</v>
      </c>
      <c r="J43" s="22">
        <v>47742.296974482946</v>
      </c>
      <c r="K43" s="42"/>
      <c r="L43" s="22">
        <v>932731.97477586207</v>
      </c>
      <c r="M43" s="22">
        <v>917464.05347586202</v>
      </c>
      <c r="N43" s="22">
        <v>0</v>
      </c>
      <c r="O43" s="22">
        <v>47028.503871034598</v>
      </c>
      <c r="P43" s="42"/>
      <c r="Q43" s="22">
        <v>932018.18167241383</v>
      </c>
      <c r="R43" s="22">
        <v>916750.26037241379</v>
      </c>
      <c r="S43" s="22">
        <v>0</v>
      </c>
      <c r="T43" s="22">
        <v>46314.710767586366</v>
      </c>
      <c r="U43" s="42"/>
      <c r="V43" s="22">
        <v>933445.76787931041</v>
      </c>
      <c r="W43" s="22">
        <v>918177.84657931037</v>
      </c>
      <c r="X43" s="22">
        <v>0</v>
      </c>
      <c r="Y43" s="22">
        <v>47742.296974482946</v>
      </c>
      <c r="Z43" s="42"/>
      <c r="AA43" s="22">
        <v>933445.76787931041</v>
      </c>
      <c r="AB43" s="22">
        <v>918177.84657931037</v>
      </c>
      <c r="AC43" s="22">
        <v>0</v>
      </c>
      <c r="AD43" s="22">
        <v>47742.296974482946</v>
      </c>
      <c r="AE43" s="42"/>
    </row>
    <row r="44" spans="1:31" x14ac:dyDescent="0.3">
      <c r="A44" s="20">
        <v>8912406</v>
      </c>
      <c r="B44" s="20" t="s">
        <v>292</v>
      </c>
      <c r="C44" s="21">
        <v>180</v>
      </c>
      <c r="D44" s="22">
        <v>912999.59240403981</v>
      </c>
      <c r="E44" s="45">
        <v>0</v>
      </c>
      <c r="F44" s="11"/>
      <c r="G44" s="22">
        <v>997865.56366556301</v>
      </c>
      <c r="H44" s="22">
        <v>964646.42766556307</v>
      </c>
      <c r="I44" s="22">
        <v>0</v>
      </c>
      <c r="J44" s="22">
        <v>51646.835261523258</v>
      </c>
      <c r="K44" s="42"/>
      <c r="L44" s="22">
        <v>996849.27492384112</v>
      </c>
      <c r="M44" s="22">
        <v>963630.13892384106</v>
      </c>
      <c r="N44" s="22">
        <v>0</v>
      </c>
      <c r="O44" s="22">
        <v>50630.546519801253</v>
      </c>
      <c r="P44" s="42"/>
      <c r="Q44" s="22">
        <v>995832.98618211923</v>
      </c>
      <c r="R44" s="22">
        <v>962613.85018211929</v>
      </c>
      <c r="S44" s="22">
        <v>0</v>
      </c>
      <c r="T44" s="22">
        <v>49614.257778079482</v>
      </c>
      <c r="U44" s="42"/>
      <c r="V44" s="22">
        <v>997865.56366556301</v>
      </c>
      <c r="W44" s="22">
        <v>964646.42766556307</v>
      </c>
      <c r="X44" s="22">
        <v>0</v>
      </c>
      <c r="Y44" s="22">
        <v>51646.835261523258</v>
      </c>
      <c r="Z44" s="42"/>
      <c r="AA44" s="22">
        <v>997865.56366556301</v>
      </c>
      <c r="AB44" s="22">
        <v>964646.42766556307</v>
      </c>
      <c r="AC44" s="22">
        <v>0</v>
      </c>
      <c r="AD44" s="22">
        <v>51646.835261523258</v>
      </c>
      <c r="AE44" s="42"/>
    </row>
    <row r="45" spans="1:31" x14ac:dyDescent="0.3">
      <c r="A45" s="20">
        <v>8912416</v>
      </c>
      <c r="B45" s="20" t="s">
        <v>189</v>
      </c>
      <c r="C45" s="21">
        <v>241</v>
      </c>
      <c r="D45" s="22">
        <v>1058177.5408015817</v>
      </c>
      <c r="E45" s="45">
        <v>0</v>
      </c>
      <c r="F45" s="11"/>
      <c r="G45" s="22">
        <v>1131633.734913277</v>
      </c>
      <c r="H45" s="22">
        <v>1116219.4659132769</v>
      </c>
      <c r="I45" s="22">
        <v>0</v>
      </c>
      <c r="J45" s="22">
        <v>58041.925111695193</v>
      </c>
      <c r="K45" s="42"/>
      <c r="L45" s="22">
        <v>1130743.3676816386</v>
      </c>
      <c r="M45" s="22">
        <v>1115329.0986816385</v>
      </c>
      <c r="N45" s="22">
        <v>0</v>
      </c>
      <c r="O45" s="22">
        <v>57151.557880056789</v>
      </c>
      <c r="P45" s="42"/>
      <c r="Q45" s="22">
        <v>1129853.0004500002</v>
      </c>
      <c r="R45" s="22">
        <v>1114438.7314500001</v>
      </c>
      <c r="S45" s="22">
        <v>0</v>
      </c>
      <c r="T45" s="22">
        <v>56261.190648418386</v>
      </c>
      <c r="U45" s="42"/>
      <c r="V45" s="22">
        <v>1131633.734913277</v>
      </c>
      <c r="W45" s="22">
        <v>1116219.4659132769</v>
      </c>
      <c r="X45" s="22">
        <v>0</v>
      </c>
      <c r="Y45" s="22">
        <v>58041.925111695193</v>
      </c>
      <c r="Z45" s="42"/>
      <c r="AA45" s="22">
        <v>1131633.734913277</v>
      </c>
      <c r="AB45" s="22">
        <v>1116219.4659132769</v>
      </c>
      <c r="AC45" s="22">
        <v>0</v>
      </c>
      <c r="AD45" s="22">
        <v>58041.925111695193</v>
      </c>
      <c r="AE45" s="42"/>
    </row>
    <row r="46" spans="1:31" x14ac:dyDescent="0.3">
      <c r="A46" s="20">
        <v>8912436</v>
      </c>
      <c r="B46" s="20" t="s">
        <v>190</v>
      </c>
      <c r="C46" s="21">
        <v>168</v>
      </c>
      <c r="D46" s="22">
        <v>777633.79624902317</v>
      </c>
      <c r="E46" s="45">
        <v>1126.1168159797567</v>
      </c>
      <c r="F46" s="11"/>
      <c r="G46" s="22">
        <v>829268.27619565232</v>
      </c>
      <c r="H46" s="22">
        <v>817790.76399565232</v>
      </c>
      <c r="I46" s="22">
        <v>0</v>
      </c>
      <c r="J46" s="22">
        <v>40156.967746629147</v>
      </c>
      <c r="K46" s="42"/>
      <c r="L46" s="22">
        <v>828653.23271739134</v>
      </c>
      <c r="M46" s="22">
        <v>817175.72051739134</v>
      </c>
      <c r="N46" s="22">
        <v>0</v>
      </c>
      <c r="O46" s="22">
        <v>39541.924268368166</v>
      </c>
      <c r="P46" s="42"/>
      <c r="Q46" s="22">
        <v>828038.18923913059</v>
      </c>
      <c r="R46" s="22">
        <v>816560.67703913059</v>
      </c>
      <c r="S46" s="22">
        <v>0</v>
      </c>
      <c r="T46" s="22">
        <v>38926.880790107418</v>
      </c>
      <c r="U46" s="42"/>
      <c r="V46" s="22">
        <v>829268.27619565232</v>
      </c>
      <c r="W46" s="22">
        <v>817790.76399565232</v>
      </c>
      <c r="X46" s="22">
        <v>0</v>
      </c>
      <c r="Y46" s="22">
        <v>40156.967746629147</v>
      </c>
      <c r="Z46" s="42"/>
      <c r="AA46" s="22">
        <v>829268.27619565232</v>
      </c>
      <c r="AB46" s="22">
        <v>817790.76399565232</v>
      </c>
      <c r="AC46" s="22">
        <v>0</v>
      </c>
      <c r="AD46" s="22">
        <v>40156.967746629147</v>
      </c>
      <c r="AE46" s="42"/>
    </row>
    <row r="47" spans="1:31" x14ac:dyDescent="0.3">
      <c r="A47" s="20">
        <v>8912440</v>
      </c>
      <c r="B47" s="20" t="s">
        <v>191</v>
      </c>
      <c r="C47" s="21">
        <v>291</v>
      </c>
      <c r="D47" s="22">
        <v>1346475.7745327509</v>
      </c>
      <c r="E47" s="45">
        <v>0</v>
      </c>
      <c r="F47" s="11"/>
      <c r="G47" s="22">
        <v>1445421.6519781619</v>
      </c>
      <c r="H47" s="22">
        <v>1422512.0351781619</v>
      </c>
      <c r="I47" s="22">
        <v>0</v>
      </c>
      <c r="J47" s="22">
        <v>76036.260645410977</v>
      </c>
      <c r="K47" s="42"/>
      <c r="L47" s="22">
        <v>1443878.9902205621</v>
      </c>
      <c r="M47" s="22">
        <v>1420969.3734205621</v>
      </c>
      <c r="N47" s="22">
        <v>0</v>
      </c>
      <c r="O47" s="22">
        <v>74493.598887811182</v>
      </c>
      <c r="P47" s="42"/>
      <c r="Q47" s="22">
        <v>1442336.3284629625</v>
      </c>
      <c r="R47" s="22">
        <v>1419426.7116629626</v>
      </c>
      <c r="S47" s="22">
        <v>0</v>
      </c>
      <c r="T47" s="22">
        <v>72950.93713021162</v>
      </c>
      <c r="U47" s="42"/>
      <c r="V47" s="22">
        <v>1445421.6519781619</v>
      </c>
      <c r="W47" s="22">
        <v>1422512.0351781619</v>
      </c>
      <c r="X47" s="22">
        <v>0</v>
      </c>
      <c r="Y47" s="22">
        <v>76036.260645410977</v>
      </c>
      <c r="Z47" s="42"/>
      <c r="AA47" s="22">
        <v>1445421.6519781619</v>
      </c>
      <c r="AB47" s="22">
        <v>1422512.0351781619</v>
      </c>
      <c r="AC47" s="22">
        <v>0</v>
      </c>
      <c r="AD47" s="22">
        <v>76036.260645410977</v>
      </c>
      <c r="AE47" s="42"/>
    </row>
    <row r="48" spans="1:31" x14ac:dyDescent="0.3">
      <c r="A48" s="20">
        <v>8912444</v>
      </c>
      <c r="B48" s="20" t="s">
        <v>192</v>
      </c>
      <c r="C48" s="21">
        <v>208</v>
      </c>
      <c r="D48" s="22">
        <v>965380.89122407534</v>
      </c>
      <c r="E48" s="45">
        <v>0</v>
      </c>
      <c r="F48" s="11"/>
      <c r="G48" s="22">
        <v>1036649.9847204299</v>
      </c>
      <c r="H48" s="22">
        <v>1020468.8512204299</v>
      </c>
      <c r="I48" s="22">
        <v>0</v>
      </c>
      <c r="J48" s="22">
        <v>55087.959996354533</v>
      </c>
      <c r="K48" s="42"/>
      <c r="L48" s="22">
        <v>1035691.0318253308</v>
      </c>
      <c r="M48" s="22">
        <v>1019509.8983253308</v>
      </c>
      <c r="N48" s="22">
        <v>0</v>
      </c>
      <c r="O48" s="22">
        <v>54129.007101255469</v>
      </c>
      <c r="P48" s="42"/>
      <c r="Q48" s="22">
        <v>1034732.078930232</v>
      </c>
      <c r="R48" s="22">
        <v>1018550.945430232</v>
      </c>
      <c r="S48" s="22">
        <v>0</v>
      </c>
      <c r="T48" s="22">
        <v>53170.054206156638</v>
      </c>
      <c r="U48" s="42"/>
      <c r="V48" s="22">
        <v>1036649.9847204299</v>
      </c>
      <c r="W48" s="22">
        <v>1020468.8512204299</v>
      </c>
      <c r="X48" s="22">
        <v>0</v>
      </c>
      <c r="Y48" s="22">
        <v>55087.959996354533</v>
      </c>
      <c r="Z48" s="42"/>
      <c r="AA48" s="22">
        <v>1036649.9847204299</v>
      </c>
      <c r="AB48" s="22">
        <v>1020468.8512204299</v>
      </c>
      <c r="AC48" s="22">
        <v>0</v>
      </c>
      <c r="AD48" s="22">
        <v>55087.959996354533</v>
      </c>
      <c r="AE48" s="42"/>
    </row>
    <row r="49" spans="1:31" x14ac:dyDescent="0.3">
      <c r="A49" s="20">
        <v>8912450</v>
      </c>
      <c r="B49" s="20" t="s">
        <v>193</v>
      </c>
      <c r="C49" s="21">
        <v>38</v>
      </c>
      <c r="D49" s="22">
        <v>272123.83786648104</v>
      </c>
      <c r="E49" s="45">
        <v>0</v>
      </c>
      <c r="F49" s="11"/>
      <c r="G49" s="22">
        <v>291946.12073515472</v>
      </c>
      <c r="H49" s="22">
        <v>287550.17933515471</v>
      </c>
      <c r="I49" s="22">
        <v>0</v>
      </c>
      <c r="J49" s="22">
        <v>15426.341468673665</v>
      </c>
      <c r="K49" s="42"/>
      <c r="L49" s="22">
        <v>291785.53329041559</v>
      </c>
      <c r="M49" s="22">
        <v>287389.59189041558</v>
      </c>
      <c r="N49" s="22">
        <v>0</v>
      </c>
      <c r="O49" s="22">
        <v>15265.75402393454</v>
      </c>
      <c r="P49" s="42"/>
      <c r="Q49" s="22">
        <v>291624.94584567641</v>
      </c>
      <c r="R49" s="22">
        <v>287229.0044456764</v>
      </c>
      <c r="S49" s="22">
        <v>0</v>
      </c>
      <c r="T49" s="22">
        <v>15105.166579195356</v>
      </c>
      <c r="U49" s="42"/>
      <c r="V49" s="22">
        <v>291946.12073515472</v>
      </c>
      <c r="W49" s="22">
        <v>287550.17933515471</v>
      </c>
      <c r="X49" s="22">
        <v>0</v>
      </c>
      <c r="Y49" s="22">
        <v>15426.341468673665</v>
      </c>
      <c r="Z49" s="42"/>
      <c r="AA49" s="22">
        <v>291946.12073515472</v>
      </c>
      <c r="AB49" s="22">
        <v>287550.17933515471</v>
      </c>
      <c r="AC49" s="22">
        <v>0</v>
      </c>
      <c r="AD49" s="22">
        <v>15426.341468673665</v>
      </c>
      <c r="AE49" s="42"/>
    </row>
    <row r="50" spans="1:31" x14ac:dyDescent="0.3">
      <c r="A50" s="20">
        <v>8912464</v>
      </c>
      <c r="B50" s="20" t="s">
        <v>194</v>
      </c>
      <c r="C50" s="21">
        <v>402</v>
      </c>
      <c r="D50" s="22">
        <v>1743493.9951851603</v>
      </c>
      <c r="E50" s="45">
        <v>8003.8703490173393</v>
      </c>
      <c r="F50" s="11"/>
      <c r="G50" s="22">
        <v>1880489.8166124858</v>
      </c>
      <c r="H50" s="22">
        <v>1831315.0326124858</v>
      </c>
      <c r="I50" s="22">
        <v>0</v>
      </c>
      <c r="J50" s="22">
        <v>87821.0374273255</v>
      </c>
      <c r="K50" s="42"/>
      <c r="L50" s="22">
        <v>1878405.7220434023</v>
      </c>
      <c r="M50" s="22">
        <v>1829230.9380434023</v>
      </c>
      <c r="N50" s="22">
        <v>0</v>
      </c>
      <c r="O50" s="22">
        <v>85736.942858241964</v>
      </c>
      <c r="P50" s="42"/>
      <c r="Q50" s="22">
        <v>1876321.6274743187</v>
      </c>
      <c r="R50" s="22">
        <v>1827146.8434743187</v>
      </c>
      <c r="S50" s="22">
        <v>0</v>
      </c>
      <c r="T50" s="22">
        <v>83652.848289158428</v>
      </c>
      <c r="U50" s="42"/>
      <c r="V50" s="22">
        <v>1880489.8166124858</v>
      </c>
      <c r="W50" s="22">
        <v>1831315.0326124858</v>
      </c>
      <c r="X50" s="22">
        <v>0</v>
      </c>
      <c r="Y50" s="22">
        <v>87821.0374273255</v>
      </c>
      <c r="Z50" s="42"/>
      <c r="AA50" s="22">
        <v>1880489.8166124858</v>
      </c>
      <c r="AB50" s="22">
        <v>1831315.0326124858</v>
      </c>
      <c r="AC50" s="22">
        <v>0</v>
      </c>
      <c r="AD50" s="22">
        <v>87821.0374273255</v>
      </c>
      <c r="AE50" s="42"/>
    </row>
    <row r="51" spans="1:31" x14ac:dyDescent="0.3">
      <c r="A51" s="20">
        <v>8912466</v>
      </c>
      <c r="B51" s="20" t="s">
        <v>145</v>
      </c>
      <c r="C51" s="21">
        <v>268</v>
      </c>
      <c r="D51" s="22">
        <v>1315364.7759464451</v>
      </c>
      <c r="E51" s="45">
        <v>2167.9332603749735</v>
      </c>
      <c r="F51" s="11"/>
      <c r="G51" s="22">
        <v>1409724.1575277306</v>
      </c>
      <c r="H51" s="22">
        <v>1389211.0670277306</v>
      </c>
      <c r="I51" s="22">
        <v>0</v>
      </c>
      <c r="J51" s="22">
        <v>73846.29108128557</v>
      </c>
      <c r="K51" s="42"/>
      <c r="L51" s="22">
        <v>1408008.2833398532</v>
      </c>
      <c r="M51" s="22">
        <v>1387495.1928398532</v>
      </c>
      <c r="N51" s="22">
        <v>0</v>
      </c>
      <c r="O51" s="22">
        <v>72130.416893408168</v>
      </c>
      <c r="P51" s="42"/>
      <c r="Q51" s="22">
        <v>1406292.4091519758</v>
      </c>
      <c r="R51" s="22">
        <v>1385779.3186519758</v>
      </c>
      <c r="S51" s="22">
        <v>0</v>
      </c>
      <c r="T51" s="22">
        <v>70414.542705530766</v>
      </c>
      <c r="U51" s="42"/>
      <c r="V51" s="22">
        <v>1409724.1575277306</v>
      </c>
      <c r="W51" s="22">
        <v>1389211.0670277306</v>
      </c>
      <c r="X51" s="22">
        <v>0</v>
      </c>
      <c r="Y51" s="22">
        <v>73846.29108128557</v>
      </c>
      <c r="Z51" s="42"/>
      <c r="AA51" s="22">
        <v>1409724.1575277306</v>
      </c>
      <c r="AB51" s="22">
        <v>1389211.0670277306</v>
      </c>
      <c r="AC51" s="22">
        <v>0</v>
      </c>
      <c r="AD51" s="22">
        <v>73846.29108128557</v>
      </c>
      <c r="AE51" s="42"/>
    </row>
    <row r="52" spans="1:31" x14ac:dyDescent="0.3">
      <c r="A52" s="20">
        <v>8912470</v>
      </c>
      <c r="B52" s="20" t="s">
        <v>195</v>
      </c>
      <c r="C52" s="21">
        <v>217</v>
      </c>
      <c r="D52" s="22">
        <v>1065948.5999568037</v>
      </c>
      <c r="E52" s="45">
        <v>2085.5972762635492</v>
      </c>
      <c r="F52" s="11"/>
      <c r="G52" s="22">
        <v>1152773.119150161</v>
      </c>
      <c r="H52" s="22">
        <v>1125308.4791501611</v>
      </c>
      <c r="I52" s="22">
        <v>0</v>
      </c>
      <c r="J52" s="22">
        <v>59359.879193357425</v>
      </c>
      <c r="K52" s="42"/>
      <c r="L52" s="22">
        <v>1151417.3642076321</v>
      </c>
      <c r="M52" s="22">
        <v>1123952.7242076322</v>
      </c>
      <c r="N52" s="22">
        <v>0</v>
      </c>
      <c r="O52" s="22">
        <v>58004.124250828521</v>
      </c>
      <c r="P52" s="42"/>
      <c r="Q52" s="22">
        <v>1150061.6092651035</v>
      </c>
      <c r="R52" s="22">
        <v>1122596.9692651036</v>
      </c>
      <c r="S52" s="22">
        <v>0</v>
      </c>
      <c r="T52" s="22">
        <v>56648.369308299851</v>
      </c>
      <c r="U52" s="42"/>
      <c r="V52" s="22">
        <v>1152773.119150161</v>
      </c>
      <c r="W52" s="22">
        <v>1125308.4791501611</v>
      </c>
      <c r="X52" s="22">
        <v>0</v>
      </c>
      <c r="Y52" s="22">
        <v>59359.879193357425</v>
      </c>
      <c r="Z52" s="42"/>
      <c r="AA52" s="22">
        <v>1152773.119150161</v>
      </c>
      <c r="AB52" s="22">
        <v>1125308.4791501611</v>
      </c>
      <c r="AC52" s="22">
        <v>0</v>
      </c>
      <c r="AD52" s="22">
        <v>59359.879193357425</v>
      </c>
      <c r="AE52" s="42"/>
    </row>
    <row r="53" spans="1:31" x14ac:dyDescent="0.3">
      <c r="A53" s="20">
        <v>8912471</v>
      </c>
      <c r="B53" s="20" t="s">
        <v>13</v>
      </c>
      <c r="C53" s="21">
        <v>298</v>
      </c>
      <c r="D53" s="22">
        <v>1322042.9718572733</v>
      </c>
      <c r="E53" s="45">
        <v>0</v>
      </c>
      <c r="F53" s="11"/>
      <c r="G53" s="22">
        <v>1422692.240634389</v>
      </c>
      <c r="H53" s="22">
        <v>1395489.1686343891</v>
      </c>
      <c r="I53" s="22">
        <v>0</v>
      </c>
      <c r="J53" s="22">
        <v>73446.196777115809</v>
      </c>
      <c r="K53" s="42"/>
      <c r="L53" s="22">
        <v>1421301.8975262258</v>
      </c>
      <c r="M53" s="22">
        <v>1394098.8255262258</v>
      </c>
      <c r="N53" s="22">
        <v>0</v>
      </c>
      <c r="O53" s="22">
        <v>72055.853668952594</v>
      </c>
      <c r="P53" s="42"/>
      <c r="Q53" s="22">
        <v>1419911.5544180626</v>
      </c>
      <c r="R53" s="22">
        <v>1392708.4824180626</v>
      </c>
      <c r="S53" s="22">
        <v>0</v>
      </c>
      <c r="T53" s="22">
        <v>70665.510560789378</v>
      </c>
      <c r="U53" s="42"/>
      <c r="V53" s="22">
        <v>1422692.240634389</v>
      </c>
      <c r="W53" s="22">
        <v>1395489.1686343891</v>
      </c>
      <c r="X53" s="22">
        <v>0</v>
      </c>
      <c r="Y53" s="22">
        <v>73446.196777115809</v>
      </c>
      <c r="Z53" s="42"/>
      <c r="AA53" s="22">
        <v>1422692.240634389</v>
      </c>
      <c r="AB53" s="22">
        <v>1395489.1686343891</v>
      </c>
      <c r="AC53" s="22">
        <v>0</v>
      </c>
      <c r="AD53" s="22">
        <v>73446.196777115809</v>
      </c>
      <c r="AE53" s="42"/>
    </row>
    <row r="54" spans="1:31" x14ac:dyDescent="0.3">
      <c r="A54" s="20">
        <v>8912490</v>
      </c>
      <c r="B54" s="20" t="s">
        <v>14</v>
      </c>
      <c r="C54" s="21">
        <v>358</v>
      </c>
      <c r="D54" s="22">
        <v>1545874.9273960968</v>
      </c>
      <c r="E54" s="45">
        <v>0</v>
      </c>
      <c r="F54" s="11"/>
      <c r="G54" s="22">
        <v>1648802.0878191867</v>
      </c>
      <c r="H54" s="22">
        <v>1629752.4005191866</v>
      </c>
      <c r="I54" s="22">
        <v>0</v>
      </c>
      <c r="J54" s="22">
        <v>83877.473123089876</v>
      </c>
      <c r="K54" s="42"/>
      <c r="L54" s="22">
        <v>1647129.1793627352</v>
      </c>
      <c r="M54" s="22">
        <v>1628079.4920627351</v>
      </c>
      <c r="N54" s="22">
        <v>0</v>
      </c>
      <c r="O54" s="22">
        <v>82204.564666638384</v>
      </c>
      <c r="P54" s="42"/>
      <c r="Q54" s="22">
        <v>1645456.270906284</v>
      </c>
      <c r="R54" s="22">
        <v>1626406.5836062839</v>
      </c>
      <c r="S54" s="22">
        <v>0</v>
      </c>
      <c r="T54" s="22">
        <v>80531.656210187124</v>
      </c>
      <c r="U54" s="42"/>
      <c r="V54" s="22">
        <v>1648802.0878191867</v>
      </c>
      <c r="W54" s="22">
        <v>1629752.4005191866</v>
      </c>
      <c r="X54" s="22">
        <v>0</v>
      </c>
      <c r="Y54" s="22">
        <v>83877.473123089876</v>
      </c>
      <c r="Z54" s="42"/>
      <c r="AA54" s="22">
        <v>1648802.0878191867</v>
      </c>
      <c r="AB54" s="22">
        <v>1629752.4005191866</v>
      </c>
      <c r="AC54" s="22">
        <v>0</v>
      </c>
      <c r="AD54" s="22">
        <v>83877.473123089876</v>
      </c>
      <c r="AE54" s="42"/>
    </row>
    <row r="55" spans="1:31" x14ac:dyDescent="0.3">
      <c r="A55" s="20">
        <v>8912532</v>
      </c>
      <c r="B55" s="20" t="s">
        <v>196</v>
      </c>
      <c r="C55" s="21">
        <v>155</v>
      </c>
      <c r="D55" s="22">
        <v>841655.05464234157</v>
      </c>
      <c r="E55" s="45">
        <v>0</v>
      </c>
      <c r="F55" s="11"/>
      <c r="G55" s="22">
        <v>904113.21303004585</v>
      </c>
      <c r="H55" s="22">
        <v>887932.07953004586</v>
      </c>
      <c r="I55" s="22">
        <v>0</v>
      </c>
      <c r="J55" s="22">
        <v>46277.02488770429</v>
      </c>
      <c r="K55" s="42"/>
      <c r="L55" s="22">
        <v>903066.54918000684</v>
      </c>
      <c r="M55" s="22">
        <v>886885.41568000684</v>
      </c>
      <c r="N55" s="22">
        <v>0</v>
      </c>
      <c r="O55" s="22">
        <v>45230.36103766528</v>
      </c>
      <c r="P55" s="42"/>
      <c r="Q55" s="22">
        <v>902019.88532996806</v>
      </c>
      <c r="R55" s="22">
        <v>885838.75182996807</v>
      </c>
      <c r="S55" s="22">
        <v>0</v>
      </c>
      <c r="T55" s="22">
        <v>44183.697187626502</v>
      </c>
      <c r="U55" s="42"/>
      <c r="V55" s="22">
        <v>904113.21303004585</v>
      </c>
      <c r="W55" s="22">
        <v>887932.07953004586</v>
      </c>
      <c r="X55" s="22">
        <v>0</v>
      </c>
      <c r="Y55" s="22">
        <v>46277.02488770429</v>
      </c>
      <c r="Z55" s="42"/>
      <c r="AA55" s="22">
        <v>904113.21303004585</v>
      </c>
      <c r="AB55" s="22">
        <v>887932.07953004586</v>
      </c>
      <c r="AC55" s="22">
        <v>0</v>
      </c>
      <c r="AD55" s="22">
        <v>46277.02488770429</v>
      </c>
      <c r="AE55" s="42"/>
    </row>
    <row r="56" spans="1:31" x14ac:dyDescent="0.3">
      <c r="A56" s="20">
        <v>8912560</v>
      </c>
      <c r="B56" s="20" t="s">
        <v>146</v>
      </c>
      <c r="C56" s="21">
        <v>414</v>
      </c>
      <c r="D56" s="22">
        <v>1765710</v>
      </c>
      <c r="E56" s="45">
        <v>0</v>
      </c>
      <c r="F56" s="11"/>
      <c r="G56" s="22">
        <v>1839341.4915</v>
      </c>
      <c r="H56" s="22">
        <v>1823670</v>
      </c>
      <c r="I56" s="22">
        <v>0</v>
      </c>
      <c r="J56" s="22">
        <v>57960</v>
      </c>
      <c r="K56" s="42"/>
      <c r="L56" s="22">
        <v>1839341.4915</v>
      </c>
      <c r="M56" s="22">
        <v>1823670</v>
      </c>
      <c r="N56" s="22">
        <v>0</v>
      </c>
      <c r="O56" s="22">
        <v>57960</v>
      </c>
      <c r="P56" s="42"/>
      <c r="Q56" s="22">
        <v>1839341.4915</v>
      </c>
      <c r="R56" s="22">
        <v>1823670</v>
      </c>
      <c r="S56" s="22">
        <v>0</v>
      </c>
      <c r="T56" s="22">
        <v>57960</v>
      </c>
      <c r="U56" s="42"/>
      <c r="V56" s="22">
        <v>1839341.4915</v>
      </c>
      <c r="W56" s="22">
        <v>1823670</v>
      </c>
      <c r="X56" s="22">
        <v>0</v>
      </c>
      <c r="Y56" s="22">
        <v>57960</v>
      </c>
      <c r="Z56" s="42"/>
      <c r="AA56" s="22">
        <v>1839341.4915</v>
      </c>
      <c r="AB56" s="22">
        <v>1823670</v>
      </c>
      <c r="AC56" s="22">
        <v>0</v>
      </c>
      <c r="AD56" s="22">
        <v>57960</v>
      </c>
      <c r="AE56" s="42"/>
    </row>
    <row r="57" spans="1:31" x14ac:dyDescent="0.3">
      <c r="A57" s="20">
        <v>8912565</v>
      </c>
      <c r="B57" s="20" t="s">
        <v>147</v>
      </c>
      <c r="C57" s="21">
        <v>424</v>
      </c>
      <c r="D57" s="22">
        <v>1808360</v>
      </c>
      <c r="E57" s="45">
        <v>0</v>
      </c>
      <c r="F57" s="11"/>
      <c r="G57" s="22">
        <v>1899369.7279999999</v>
      </c>
      <c r="H57" s="22">
        <v>1867720</v>
      </c>
      <c r="I57" s="22">
        <v>0</v>
      </c>
      <c r="J57" s="22">
        <v>59360</v>
      </c>
      <c r="K57" s="42"/>
      <c r="L57" s="22">
        <v>1899369.7279999999</v>
      </c>
      <c r="M57" s="22">
        <v>1867720</v>
      </c>
      <c r="N57" s="22">
        <v>0</v>
      </c>
      <c r="O57" s="22">
        <v>59360</v>
      </c>
      <c r="P57" s="42"/>
      <c r="Q57" s="22">
        <v>1899369.7279999999</v>
      </c>
      <c r="R57" s="22">
        <v>1867720</v>
      </c>
      <c r="S57" s="22">
        <v>0</v>
      </c>
      <c r="T57" s="22">
        <v>59360</v>
      </c>
      <c r="U57" s="42"/>
      <c r="V57" s="22">
        <v>1899369.7279999999</v>
      </c>
      <c r="W57" s="22">
        <v>1867720</v>
      </c>
      <c r="X57" s="22">
        <v>0</v>
      </c>
      <c r="Y57" s="22">
        <v>59360</v>
      </c>
      <c r="Z57" s="42"/>
      <c r="AA57" s="22">
        <v>1899369.7279999999</v>
      </c>
      <c r="AB57" s="22">
        <v>1867720</v>
      </c>
      <c r="AC57" s="22">
        <v>0</v>
      </c>
      <c r="AD57" s="22">
        <v>59360</v>
      </c>
      <c r="AE57" s="42"/>
    </row>
    <row r="58" spans="1:31" x14ac:dyDescent="0.3">
      <c r="A58" s="20">
        <v>8912568</v>
      </c>
      <c r="B58" s="20" t="s">
        <v>15</v>
      </c>
      <c r="C58" s="21">
        <v>242</v>
      </c>
      <c r="D58" s="22">
        <v>1034281.8419252383</v>
      </c>
      <c r="E58" s="45">
        <v>2151.8419252382096</v>
      </c>
      <c r="F58" s="11"/>
      <c r="G58" s="22">
        <v>1077224.1333330001</v>
      </c>
      <c r="H58" s="22">
        <v>1066776.472333</v>
      </c>
      <c r="I58" s="22">
        <v>766.47233300003666</v>
      </c>
      <c r="J58" s="22">
        <v>32494.630407761782</v>
      </c>
      <c r="K58" s="42"/>
      <c r="L58" s="22">
        <v>1077224.1333330001</v>
      </c>
      <c r="M58" s="22">
        <v>1066776.472333</v>
      </c>
      <c r="N58" s="22">
        <v>766.47233300003666</v>
      </c>
      <c r="O58" s="22">
        <v>32494.630407761782</v>
      </c>
      <c r="P58" s="42"/>
      <c r="Q58" s="22">
        <v>1077224.1333330001</v>
      </c>
      <c r="R58" s="22">
        <v>1066776.472333</v>
      </c>
      <c r="S58" s="22">
        <v>766.47233300003666</v>
      </c>
      <c r="T58" s="22">
        <v>32494.630407761782</v>
      </c>
      <c r="U58" s="42"/>
      <c r="V58" s="22">
        <v>1076457.6610000001</v>
      </c>
      <c r="W58" s="22">
        <v>1066010</v>
      </c>
      <c r="X58" s="22">
        <v>0</v>
      </c>
      <c r="Y58" s="22">
        <v>31728.158074761741</v>
      </c>
      <c r="Z58" s="42"/>
      <c r="AA58" s="22">
        <v>1077224.1333330001</v>
      </c>
      <c r="AB58" s="22">
        <v>1066776.472333</v>
      </c>
      <c r="AC58" s="22">
        <v>766.47233300003666</v>
      </c>
      <c r="AD58" s="22">
        <v>32494.630407761782</v>
      </c>
      <c r="AE58" s="42"/>
    </row>
    <row r="59" spans="1:31" x14ac:dyDescent="0.3">
      <c r="A59" s="20">
        <v>8912574</v>
      </c>
      <c r="B59" s="20" t="s">
        <v>197</v>
      </c>
      <c r="C59" s="21">
        <v>352</v>
      </c>
      <c r="D59" s="22">
        <v>1517896</v>
      </c>
      <c r="E59" s="45">
        <v>0</v>
      </c>
      <c r="F59" s="11"/>
      <c r="G59" s="22">
        <v>1588659.0619999999</v>
      </c>
      <c r="H59" s="22">
        <v>1567176</v>
      </c>
      <c r="I59" s="22">
        <v>0</v>
      </c>
      <c r="J59" s="22">
        <v>49280</v>
      </c>
      <c r="K59" s="42"/>
      <c r="L59" s="22">
        <v>1588659.0619999999</v>
      </c>
      <c r="M59" s="22">
        <v>1567176</v>
      </c>
      <c r="N59" s="22">
        <v>0</v>
      </c>
      <c r="O59" s="22">
        <v>49280</v>
      </c>
      <c r="P59" s="42"/>
      <c r="Q59" s="22">
        <v>1588659.0619999999</v>
      </c>
      <c r="R59" s="22">
        <v>1567176</v>
      </c>
      <c r="S59" s="22">
        <v>0</v>
      </c>
      <c r="T59" s="22">
        <v>49280</v>
      </c>
      <c r="U59" s="42"/>
      <c r="V59" s="22">
        <v>1588659.0619999999</v>
      </c>
      <c r="W59" s="22">
        <v>1567176</v>
      </c>
      <c r="X59" s="22">
        <v>0</v>
      </c>
      <c r="Y59" s="22">
        <v>49280</v>
      </c>
      <c r="Z59" s="42"/>
      <c r="AA59" s="22">
        <v>1588659.0619999999</v>
      </c>
      <c r="AB59" s="22">
        <v>1567176</v>
      </c>
      <c r="AC59" s="22">
        <v>0</v>
      </c>
      <c r="AD59" s="22">
        <v>49280</v>
      </c>
      <c r="AE59" s="42"/>
    </row>
    <row r="60" spans="1:31" x14ac:dyDescent="0.3">
      <c r="A60" s="20">
        <v>8912611</v>
      </c>
      <c r="B60" s="20" t="s">
        <v>16</v>
      </c>
      <c r="C60" s="21">
        <v>402</v>
      </c>
      <c r="D60" s="22">
        <v>1759514.9840677294</v>
      </c>
      <c r="E60" s="45">
        <v>0</v>
      </c>
      <c r="F60" s="11"/>
      <c r="G60" s="22">
        <v>1900574.737620949</v>
      </c>
      <c r="H60" s="22">
        <v>1855141.7796209489</v>
      </c>
      <c r="I60" s="22">
        <v>0</v>
      </c>
      <c r="J60" s="22">
        <v>95626.795553219505</v>
      </c>
      <c r="K60" s="42"/>
      <c r="L60" s="22">
        <v>1898680.9866430599</v>
      </c>
      <c r="M60" s="22">
        <v>1853248.0286430598</v>
      </c>
      <c r="N60" s="22">
        <v>0</v>
      </c>
      <c r="O60" s="22">
        <v>93733.044575330336</v>
      </c>
      <c r="P60" s="42"/>
      <c r="Q60" s="22">
        <v>1896787.2356651702</v>
      </c>
      <c r="R60" s="22">
        <v>1851354.2776651701</v>
      </c>
      <c r="S60" s="22">
        <v>0</v>
      </c>
      <c r="T60" s="22">
        <v>91839.293597440701</v>
      </c>
      <c r="U60" s="42"/>
      <c r="V60" s="22">
        <v>1900574.737620949</v>
      </c>
      <c r="W60" s="22">
        <v>1855141.7796209489</v>
      </c>
      <c r="X60" s="22">
        <v>0</v>
      </c>
      <c r="Y60" s="22">
        <v>95626.795553219505</v>
      </c>
      <c r="Z60" s="42"/>
      <c r="AA60" s="22">
        <v>1900574.737620949</v>
      </c>
      <c r="AB60" s="22">
        <v>1855141.7796209489</v>
      </c>
      <c r="AC60" s="22">
        <v>0</v>
      </c>
      <c r="AD60" s="22">
        <v>95626.795553219505</v>
      </c>
      <c r="AE60" s="42"/>
    </row>
    <row r="61" spans="1:31" x14ac:dyDescent="0.3">
      <c r="A61" s="20">
        <v>8912616</v>
      </c>
      <c r="B61" s="20" t="s">
        <v>199</v>
      </c>
      <c r="C61" s="21">
        <v>362</v>
      </c>
      <c r="D61" s="22">
        <v>1547177.6340466142</v>
      </c>
      <c r="E61" s="45">
        <v>3247.6340466140873</v>
      </c>
      <c r="F61" s="11"/>
      <c r="G61" s="22">
        <v>1647804.8985293859</v>
      </c>
      <c r="H61" s="22">
        <v>1621806.042529386</v>
      </c>
      <c r="I61" s="22">
        <v>0</v>
      </c>
      <c r="J61" s="22">
        <v>74628.408482771832</v>
      </c>
      <c r="K61" s="42"/>
      <c r="L61" s="22">
        <v>1646293.9136191003</v>
      </c>
      <c r="M61" s="22">
        <v>1620295.0576191004</v>
      </c>
      <c r="N61" s="22">
        <v>0</v>
      </c>
      <c r="O61" s="22">
        <v>73117.423572486266</v>
      </c>
      <c r="P61" s="42"/>
      <c r="Q61" s="22">
        <v>1644782.9287088148</v>
      </c>
      <c r="R61" s="22">
        <v>1618784.0727088149</v>
      </c>
      <c r="S61" s="22">
        <v>0</v>
      </c>
      <c r="T61" s="22">
        <v>71606.4386622007</v>
      </c>
      <c r="U61" s="42"/>
      <c r="V61" s="22">
        <v>1647804.8985293859</v>
      </c>
      <c r="W61" s="22">
        <v>1621806.042529386</v>
      </c>
      <c r="X61" s="22">
        <v>0</v>
      </c>
      <c r="Y61" s="22">
        <v>74628.408482771832</v>
      </c>
      <c r="Z61" s="42"/>
      <c r="AA61" s="22">
        <v>1647804.8985293859</v>
      </c>
      <c r="AB61" s="22">
        <v>1621806.042529386</v>
      </c>
      <c r="AC61" s="22">
        <v>0</v>
      </c>
      <c r="AD61" s="22">
        <v>74628.408482771832</v>
      </c>
      <c r="AE61" s="42"/>
    </row>
    <row r="62" spans="1:31" x14ac:dyDescent="0.3">
      <c r="A62" s="20">
        <v>8912674</v>
      </c>
      <c r="B62" s="20" t="s">
        <v>149</v>
      </c>
      <c r="C62" s="21">
        <v>612</v>
      </c>
      <c r="D62" s="22">
        <v>2627830</v>
      </c>
      <c r="E62" s="45">
        <v>0</v>
      </c>
      <c r="F62" s="11"/>
      <c r="G62" s="22">
        <v>2770793.392</v>
      </c>
      <c r="H62" s="22">
        <v>2713510</v>
      </c>
      <c r="I62" s="22">
        <v>0</v>
      </c>
      <c r="J62" s="22">
        <v>85680</v>
      </c>
      <c r="K62" s="42"/>
      <c r="L62" s="22">
        <v>2770793.392</v>
      </c>
      <c r="M62" s="22">
        <v>2713510</v>
      </c>
      <c r="N62" s="22">
        <v>0</v>
      </c>
      <c r="O62" s="22">
        <v>85680</v>
      </c>
      <c r="P62" s="42"/>
      <c r="Q62" s="22">
        <v>2770793.392</v>
      </c>
      <c r="R62" s="22">
        <v>2713510</v>
      </c>
      <c r="S62" s="22">
        <v>0</v>
      </c>
      <c r="T62" s="22">
        <v>85680</v>
      </c>
      <c r="U62" s="42"/>
      <c r="V62" s="22">
        <v>2770793.392</v>
      </c>
      <c r="W62" s="22">
        <v>2713510</v>
      </c>
      <c r="X62" s="22">
        <v>0</v>
      </c>
      <c r="Y62" s="22">
        <v>85680</v>
      </c>
      <c r="Z62" s="42"/>
      <c r="AA62" s="22">
        <v>2770793.392</v>
      </c>
      <c r="AB62" s="22">
        <v>2713510</v>
      </c>
      <c r="AC62" s="22">
        <v>0</v>
      </c>
      <c r="AD62" s="22">
        <v>85680</v>
      </c>
      <c r="AE62" s="42"/>
    </row>
    <row r="63" spans="1:31" x14ac:dyDescent="0.3">
      <c r="A63" s="20">
        <v>8912679</v>
      </c>
      <c r="B63" s="20" t="s">
        <v>150</v>
      </c>
      <c r="C63" s="21">
        <v>86</v>
      </c>
      <c r="D63" s="22">
        <v>449858.69237030996</v>
      </c>
      <c r="E63" s="45">
        <v>-44308.609626501355</v>
      </c>
      <c r="F63" s="11"/>
      <c r="G63" s="22">
        <v>530914.89710755111</v>
      </c>
      <c r="H63" s="22">
        <v>519687.23060755112</v>
      </c>
      <c r="I63" s="22">
        <v>0</v>
      </c>
      <c r="J63" s="22">
        <v>69828.538237241155</v>
      </c>
      <c r="K63" s="42"/>
      <c r="L63" s="22">
        <v>530622.80792137503</v>
      </c>
      <c r="M63" s="22">
        <v>519395.14142137504</v>
      </c>
      <c r="N63" s="22">
        <v>0</v>
      </c>
      <c r="O63" s="22">
        <v>69536.449051065079</v>
      </c>
      <c r="P63" s="42"/>
      <c r="Q63" s="22">
        <v>530330.71873519896</v>
      </c>
      <c r="R63" s="22">
        <v>519103.05223519896</v>
      </c>
      <c r="S63" s="22">
        <v>0</v>
      </c>
      <c r="T63" s="22">
        <v>69244.359864889004</v>
      </c>
      <c r="U63" s="42"/>
      <c r="V63" s="22">
        <v>506919.63315878401</v>
      </c>
      <c r="W63" s="22">
        <v>495691.96665878402</v>
      </c>
      <c r="X63" s="22">
        <v>-23995.263948767104</v>
      </c>
      <c r="Y63" s="22">
        <v>45833.274288474058</v>
      </c>
      <c r="Z63" s="42"/>
      <c r="AA63" s="22">
        <v>499468.60049274552</v>
      </c>
      <c r="AB63" s="22">
        <v>488240.93399274553</v>
      </c>
      <c r="AC63" s="22">
        <v>-31446.296614805564</v>
      </c>
      <c r="AD63" s="22">
        <v>38382.241622435569</v>
      </c>
      <c r="AE63" s="42"/>
    </row>
    <row r="64" spans="1:31" x14ac:dyDescent="0.3">
      <c r="A64" s="20">
        <v>8912685</v>
      </c>
      <c r="B64" s="20" t="s">
        <v>200</v>
      </c>
      <c r="C64" s="21">
        <v>198</v>
      </c>
      <c r="D64" s="22">
        <v>894770.4996972268</v>
      </c>
      <c r="E64" s="45">
        <v>0</v>
      </c>
      <c r="F64" s="11"/>
      <c r="G64" s="22">
        <v>1057613.4610398991</v>
      </c>
      <c r="H64" s="22">
        <v>944701.05533989915</v>
      </c>
      <c r="I64" s="22">
        <v>0</v>
      </c>
      <c r="J64" s="22">
        <v>49930.555642672349</v>
      </c>
      <c r="K64" s="42"/>
      <c r="L64" s="22">
        <v>1056791.4193592269</v>
      </c>
      <c r="M64" s="22">
        <v>943879.01365922694</v>
      </c>
      <c r="N64" s="22">
        <v>0</v>
      </c>
      <c r="O64" s="22">
        <v>49108.513962000143</v>
      </c>
      <c r="P64" s="42"/>
      <c r="Q64" s="22">
        <v>1055969.3776785547</v>
      </c>
      <c r="R64" s="22">
        <v>943056.97197855473</v>
      </c>
      <c r="S64" s="22">
        <v>0</v>
      </c>
      <c r="T64" s="22">
        <v>48286.472281327937</v>
      </c>
      <c r="U64" s="42"/>
      <c r="V64" s="22">
        <v>1057613.4610398991</v>
      </c>
      <c r="W64" s="22">
        <v>944701.05533989915</v>
      </c>
      <c r="X64" s="22">
        <v>0</v>
      </c>
      <c r="Y64" s="22">
        <v>49930.555642672349</v>
      </c>
      <c r="Z64" s="42"/>
      <c r="AA64" s="22">
        <v>1057613.4610398991</v>
      </c>
      <c r="AB64" s="22">
        <v>944701.05533989915</v>
      </c>
      <c r="AC64" s="22">
        <v>0</v>
      </c>
      <c r="AD64" s="22">
        <v>49930.555642672349</v>
      </c>
      <c r="AE64" s="42"/>
    </row>
    <row r="65" spans="1:31" x14ac:dyDescent="0.3">
      <c r="A65" s="20">
        <v>8912693</v>
      </c>
      <c r="B65" s="20" t="s">
        <v>17</v>
      </c>
      <c r="C65" s="21">
        <v>483</v>
      </c>
      <c r="D65" s="22">
        <v>2059995</v>
      </c>
      <c r="E65" s="45">
        <v>0</v>
      </c>
      <c r="F65" s="11"/>
      <c r="G65" s="22">
        <v>2159526.2960000001</v>
      </c>
      <c r="H65" s="22">
        <v>2127615</v>
      </c>
      <c r="I65" s="22">
        <v>0</v>
      </c>
      <c r="J65" s="22">
        <v>67620</v>
      </c>
      <c r="K65" s="42"/>
      <c r="L65" s="22">
        <v>2159526.2960000001</v>
      </c>
      <c r="M65" s="22">
        <v>2127615</v>
      </c>
      <c r="N65" s="22">
        <v>0</v>
      </c>
      <c r="O65" s="22">
        <v>67620</v>
      </c>
      <c r="P65" s="42"/>
      <c r="Q65" s="22">
        <v>2159526.2960000001</v>
      </c>
      <c r="R65" s="22">
        <v>2127615</v>
      </c>
      <c r="S65" s="22">
        <v>0</v>
      </c>
      <c r="T65" s="22">
        <v>67620</v>
      </c>
      <c r="U65" s="42"/>
      <c r="V65" s="22">
        <v>2159526.2960000001</v>
      </c>
      <c r="W65" s="22">
        <v>2127615</v>
      </c>
      <c r="X65" s="22">
        <v>0</v>
      </c>
      <c r="Y65" s="22">
        <v>67620</v>
      </c>
      <c r="Z65" s="42"/>
      <c r="AA65" s="22">
        <v>2159526.2960000001</v>
      </c>
      <c r="AB65" s="22">
        <v>2127615</v>
      </c>
      <c r="AC65" s="22">
        <v>0</v>
      </c>
      <c r="AD65" s="22">
        <v>67620</v>
      </c>
      <c r="AE65" s="42"/>
    </row>
    <row r="66" spans="1:31" x14ac:dyDescent="0.3">
      <c r="A66" s="20">
        <v>8912700</v>
      </c>
      <c r="B66" s="20" t="s">
        <v>201</v>
      </c>
      <c r="C66" s="21">
        <v>125</v>
      </c>
      <c r="D66" s="22">
        <v>621506.35601829272</v>
      </c>
      <c r="E66" s="45">
        <v>19995.405453350169</v>
      </c>
      <c r="F66" s="11"/>
      <c r="G66" s="22">
        <v>653384.48762400006</v>
      </c>
      <c r="H66" s="22">
        <v>641613.37122400012</v>
      </c>
      <c r="I66" s="22">
        <v>7085.4098642298777</v>
      </c>
      <c r="J66" s="22">
        <v>20107.015205707401</v>
      </c>
      <c r="K66" s="42"/>
      <c r="L66" s="22">
        <v>653384.48762400006</v>
      </c>
      <c r="M66" s="22">
        <v>641613.37122400012</v>
      </c>
      <c r="N66" s="22">
        <v>7558.6742320459898</v>
      </c>
      <c r="O66" s="22">
        <v>20107.015205707401</v>
      </c>
      <c r="P66" s="42"/>
      <c r="Q66" s="22">
        <v>653384.48762400006</v>
      </c>
      <c r="R66" s="22">
        <v>641613.37122400012</v>
      </c>
      <c r="S66" s="22">
        <v>8031.9385998621601</v>
      </c>
      <c r="T66" s="22">
        <v>20107.015205707401</v>
      </c>
      <c r="U66" s="42"/>
      <c r="V66" s="22">
        <v>650830.96120000014</v>
      </c>
      <c r="W66" s="22">
        <v>639059.84480000008</v>
      </c>
      <c r="X66" s="22">
        <v>4531.8834402298762</v>
      </c>
      <c r="Y66" s="22">
        <v>17553.488781707361</v>
      </c>
      <c r="Z66" s="42"/>
      <c r="AA66" s="22">
        <v>653384.48762400006</v>
      </c>
      <c r="AB66" s="22">
        <v>641613.37122400012</v>
      </c>
      <c r="AC66" s="22">
        <v>7085.4098642298777</v>
      </c>
      <c r="AD66" s="22">
        <v>20107.015205707401</v>
      </c>
      <c r="AE66" s="42"/>
    </row>
    <row r="67" spans="1:31" x14ac:dyDescent="0.3">
      <c r="A67" s="20">
        <v>8912704</v>
      </c>
      <c r="B67" s="20" t="s">
        <v>151</v>
      </c>
      <c r="C67" s="21">
        <v>206</v>
      </c>
      <c r="D67" s="22">
        <v>986282.93886134645</v>
      </c>
      <c r="E67" s="45">
        <v>70188.299400696342</v>
      </c>
      <c r="F67" s="11"/>
      <c r="G67" s="22">
        <v>1037107.0281809997</v>
      </c>
      <c r="H67" s="22">
        <v>1016046.3331809997</v>
      </c>
      <c r="I67" s="22">
        <v>50736.215906398742</v>
      </c>
      <c r="J67" s="22">
        <v>29763.394319653278</v>
      </c>
      <c r="K67" s="42"/>
      <c r="L67" s="22">
        <v>1037107.0281809997</v>
      </c>
      <c r="M67" s="22">
        <v>1016046.3331809997</v>
      </c>
      <c r="N67" s="22">
        <v>51624.184773393848</v>
      </c>
      <c r="O67" s="22">
        <v>29763.394319653278</v>
      </c>
      <c r="P67" s="42"/>
      <c r="Q67" s="22">
        <v>1037107.0281809998</v>
      </c>
      <c r="R67" s="22">
        <v>1016046.3331809998</v>
      </c>
      <c r="S67" s="22">
        <v>52512.153640388955</v>
      </c>
      <c r="T67" s="22">
        <v>29763.394319653395</v>
      </c>
      <c r="U67" s="42"/>
      <c r="V67" s="22">
        <v>1032690.6511999997</v>
      </c>
      <c r="W67" s="22">
        <v>1011629.9561999998</v>
      </c>
      <c r="X67" s="22">
        <v>46319.838925398741</v>
      </c>
      <c r="Y67" s="22">
        <v>25347.017338653328</v>
      </c>
      <c r="Z67" s="42"/>
      <c r="AA67" s="22">
        <v>1037107.0281809997</v>
      </c>
      <c r="AB67" s="22">
        <v>1016046.3331809997</v>
      </c>
      <c r="AC67" s="22">
        <v>50736.215906398742</v>
      </c>
      <c r="AD67" s="22">
        <v>29763.394319653278</v>
      </c>
      <c r="AE67" s="42"/>
    </row>
    <row r="68" spans="1:31" x14ac:dyDescent="0.3">
      <c r="A68" s="20">
        <v>8912705</v>
      </c>
      <c r="B68" s="20" t="s">
        <v>202</v>
      </c>
      <c r="C68" s="21">
        <v>174</v>
      </c>
      <c r="D68" s="22">
        <v>831336.65235177369</v>
      </c>
      <c r="E68" s="45">
        <v>61852.298287854937</v>
      </c>
      <c r="F68" s="11"/>
      <c r="G68" s="22">
        <v>887645.24109900021</v>
      </c>
      <c r="H68" s="22">
        <v>857796.78559900017</v>
      </c>
      <c r="I68" s="22">
        <v>45873.091145702841</v>
      </c>
      <c r="J68" s="22">
        <v>26460.133247226477</v>
      </c>
      <c r="K68" s="42"/>
      <c r="L68" s="22">
        <v>887645.24109900021</v>
      </c>
      <c r="M68" s="22">
        <v>857796.78559900017</v>
      </c>
      <c r="N68" s="22">
        <v>46491.265199756905</v>
      </c>
      <c r="O68" s="22">
        <v>26460.133247226477</v>
      </c>
      <c r="P68" s="42"/>
      <c r="Q68" s="22">
        <v>887645.24109900021</v>
      </c>
      <c r="R68" s="22">
        <v>857796.78559900017</v>
      </c>
      <c r="S68" s="22">
        <v>47109.439253811041</v>
      </c>
      <c r="T68" s="22">
        <v>26460.133247226477</v>
      </c>
      <c r="U68" s="42"/>
      <c r="V68" s="22">
        <v>884016.17530000024</v>
      </c>
      <c r="W68" s="22">
        <v>854167.7198000002</v>
      </c>
      <c r="X68" s="22">
        <v>42244.025346702838</v>
      </c>
      <c r="Y68" s="22">
        <v>22831.067448226502</v>
      </c>
      <c r="Z68" s="42"/>
      <c r="AA68" s="22">
        <v>887645.24109900021</v>
      </c>
      <c r="AB68" s="22">
        <v>857796.78559900017</v>
      </c>
      <c r="AC68" s="22">
        <v>45873.091145702841</v>
      </c>
      <c r="AD68" s="22">
        <v>26460.133247226477</v>
      </c>
      <c r="AE68" s="42"/>
    </row>
    <row r="69" spans="1:31" x14ac:dyDescent="0.3">
      <c r="A69" s="20">
        <v>8912718</v>
      </c>
      <c r="B69" s="20" t="s">
        <v>152</v>
      </c>
      <c r="C69" s="21">
        <v>180</v>
      </c>
      <c r="D69" s="22">
        <v>767712.42608913046</v>
      </c>
      <c r="E69" s="45">
        <v>12.426089130436736</v>
      </c>
      <c r="F69" s="11"/>
      <c r="G69" s="22">
        <v>810399.30158492178</v>
      </c>
      <c r="H69" s="22">
        <v>797768.5323849218</v>
      </c>
      <c r="I69" s="22">
        <v>0</v>
      </c>
      <c r="J69" s="22">
        <v>30056.106295791338</v>
      </c>
      <c r="K69" s="42"/>
      <c r="L69" s="22">
        <v>809901.68992062588</v>
      </c>
      <c r="M69" s="22">
        <v>797270.9207206259</v>
      </c>
      <c r="N69" s="22">
        <v>0</v>
      </c>
      <c r="O69" s="22">
        <v>29558.494631495443</v>
      </c>
      <c r="P69" s="42"/>
      <c r="Q69" s="22">
        <v>809404.07825632999</v>
      </c>
      <c r="R69" s="22">
        <v>796773.30905633001</v>
      </c>
      <c r="S69" s="22">
        <v>0</v>
      </c>
      <c r="T69" s="22">
        <v>29060.882967199548</v>
      </c>
      <c r="U69" s="42"/>
      <c r="V69" s="22">
        <v>810399.30158492178</v>
      </c>
      <c r="W69" s="22">
        <v>797768.5323849218</v>
      </c>
      <c r="X69" s="22">
        <v>0</v>
      </c>
      <c r="Y69" s="22">
        <v>30056.106295791338</v>
      </c>
      <c r="Z69" s="42"/>
      <c r="AA69" s="22">
        <v>810399.30158492178</v>
      </c>
      <c r="AB69" s="22">
        <v>797768.5323849218</v>
      </c>
      <c r="AC69" s="22">
        <v>0</v>
      </c>
      <c r="AD69" s="22">
        <v>30056.106295791338</v>
      </c>
      <c r="AE69" s="42"/>
    </row>
    <row r="70" spans="1:31" x14ac:dyDescent="0.3">
      <c r="A70" s="20">
        <v>8912731</v>
      </c>
      <c r="B70" s="20" t="s">
        <v>203</v>
      </c>
      <c r="C70" s="21">
        <v>413</v>
      </c>
      <c r="D70" s="22">
        <v>1777795</v>
      </c>
      <c r="E70" s="45">
        <v>0</v>
      </c>
      <c r="F70" s="11"/>
      <c r="G70" s="22">
        <v>1878088.7010975</v>
      </c>
      <c r="H70" s="22">
        <v>1836205.6510975</v>
      </c>
      <c r="I70" s="22">
        <v>590.65109750001648</v>
      </c>
      <c r="J70" s="22">
        <v>58410.651097499998</v>
      </c>
      <c r="K70" s="42"/>
      <c r="L70" s="22">
        <v>1878088.7010975</v>
      </c>
      <c r="M70" s="22">
        <v>1836205.6510975</v>
      </c>
      <c r="N70" s="22">
        <v>590.65109750001648</v>
      </c>
      <c r="O70" s="22">
        <v>58410.651097499998</v>
      </c>
      <c r="P70" s="42"/>
      <c r="Q70" s="22">
        <v>1878088.7010975</v>
      </c>
      <c r="R70" s="22">
        <v>1836205.6510975</v>
      </c>
      <c r="S70" s="22">
        <v>590.65109750001648</v>
      </c>
      <c r="T70" s="22">
        <v>58410.651097499998</v>
      </c>
      <c r="U70" s="42"/>
      <c r="V70" s="22">
        <v>1877498.05</v>
      </c>
      <c r="W70" s="22">
        <v>1835615</v>
      </c>
      <c r="X70" s="22">
        <v>0</v>
      </c>
      <c r="Y70" s="22">
        <v>57820</v>
      </c>
      <c r="Z70" s="42"/>
      <c r="AA70" s="22">
        <v>1878088.7010975</v>
      </c>
      <c r="AB70" s="22">
        <v>1836205.6510975</v>
      </c>
      <c r="AC70" s="22">
        <v>590.65109750001648</v>
      </c>
      <c r="AD70" s="22">
        <v>58410.651097499998</v>
      </c>
      <c r="AE70" s="42"/>
    </row>
    <row r="71" spans="1:31" x14ac:dyDescent="0.3">
      <c r="A71" s="20">
        <v>8912734</v>
      </c>
      <c r="B71" s="20" t="s">
        <v>153</v>
      </c>
      <c r="C71" s="21">
        <v>156</v>
      </c>
      <c r="D71" s="22">
        <v>689923.91378017853</v>
      </c>
      <c r="E71" s="45">
        <v>0</v>
      </c>
      <c r="F71" s="11"/>
      <c r="G71" s="22">
        <v>746527.55163856817</v>
      </c>
      <c r="H71" s="22">
        <v>727310.69853856822</v>
      </c>
      <c r="I71" s="22">
        <v>0</v>
      </c>
      <c r="J71" s="22">
        <v>37386.784758389695</v>
      </c>
      <c r="K71" s="42"/>
      <c r="L71" s="22">
        <v>746033.366337794</v>
      </c>
      <c r="M71" s="22">
        <v>726816.51323779405</v>
      </c>
      <c r="N71" s="22">
        <v>0</v>
      </c>
      <c r="O71" s="22">
        <v>36892.599457615521</v>
      </c>
      <c r="P71" s="42"/>
      <c r="Q71" s="22">
        <v>745539.18103701971</v>
      </c>
      <c r="R71" s="22">
        <v>726322.32793701976</v>
      </c>
      <c r="S71" s="22">
        <v>0</v>
      </c>
      <c r="T71" s="22">
        <v>36398.414156841231</v>
      </c>
      <c r="U71" s="42"/>
      <c r="V71" s="22">
        <v>746527.55163856817</v>
      </c>
      <c r="W71" s="22">
        <v>727310.69853856822</v>
      </c>
      <c r="X71" s="22">
        <v>0</v>
      </c>
      <c r="Y71" s="22">
        <v>37386.784758389695</v>
      </c>
      <c r="Z71" s="42"/>
      <c r="AA71" s="22">
        <v>746527.55163856817</v>
      </c>
      <c r="AB71" s="22">
        <v>727310.69853856822</v>
      </c>
      <c r="AC71" s="22">
        <v>0</v>
      </c>
      <c r="AD71" s="22">
        <v>37386.784758389695</v>
      </c>
      <c r="AE71" s="42"/>
    </row>
    <row r="72" spans="1:31" x14ac:dyDescent="0.3">
      <c r="A72" s="20">
        <v>8912737</v>
      </c>
      <c r="B72" s="20" t="s">
        <v>205</v>
      </c>
      <c r="C72" s="21">
        <v>392</v>
      </c>
      <c r="D72" s="22">
        <v>1671880</v>
      </c>
      <c r="E72" s="45">
        <v>0</v>
      </c>
      <c r="F72" s="11"/>
      <c r="G72" s="22">
        <v>1776255.8743350001</v>
      </c>
      <c r="H72" s="22">
        <v>1728650.4983350001</v>
      </c>
      <c r="I72" s="22">
        <v>1890.4983350000734</v>
      </c>
      <c r="J72" s="22">
        <v>56770.498335000128</v>
      </c>
      <c r="K72" s="42"/>
      <c r="L72" s="22">
        <v>1776255.8743350001</v>
      </c>
      <c r="M72" s="22">
        <v>1728650.4983350001</v>
      </c>
      <c r="N72" s="22">
        <v>1890.4983350000734</v>
      </c>
      <c r="O72" s="22">
        <v>56770.498335000128</v>
      </c>
      <c r="P72" s="42"/>
      <c r="Q72" s="22">
        <v>1776255.8743350001</v>
      </c>
      <c r="R72" s="22">
        <v>1728650.4983350001</v>
      </c>
      <c r="S72" s="22">
        <v>1890.4983350000734</v>
      </c>
      <c r="T72" s="22">
        <v>56770.498335000128</v>
      </c>
      <c r="U72" s="42"/>
      <c r="V72" s="22">
        <v>1774365.3759999999</v>
      </c>
      <c r="W72" s="22">
        <v>1726760</v>
      </c>
      <c r="X72" s="22">
        <v>0</v>
      </c>
      <c r="Y72" s="22">
        <v>54880</v>
      </c>
      <c r="Z72" s="42"/>
      <c r="AA72" s="22">
        <v>1776255.8743350001</v>
      </c>
      <c r="AB72" s="22">
        <v>1728650.4983350001</v>
      </c>
      <c r="AC72" s="22">
        <v>1890.4983350000734</v>
      </c>
      <c r="AD72" s="22">
        <v>56770.498335000128</v>
      </c>
      <c r="AE72" s="42"/>
    </row>
    <row r="73" spans="1:31" x14ac:dyDescent="0.3">
      <c r="A73" s="20">
        <v>8912741</v>
      </c>
      <c r="B73" s="20" t="s">
        <v>206</v>
      </c>
      <c r="C73" s="21">
        <v>81</v>
      </c>
      <c r="D73" s="22">
        <v>456803.38271158672</v>
      </c>
      <c r="E73" s="45">
        <v>-52650.135220618555</v>
      </c>
      <c r="F73" s="11"/>
      <c r="G73" s="22">
        <v>543063.83221559192</v>
      </c>
      <c r="H73" s="22">
        <v>535766.91871559189</v>
      </c>
      <c r="I73" s="22">
        <v>0</v>
      </c>
      <c r="J73" s="22">
        <v>78963.536004005175</v>
      </c>
      <c r="K73" s="42"/>
      <c r="L73" s="22">
        <v>542610.03385942755</v>
      </c>
      <c r="M73" s="22">
        <v>535313.12035942753</v>
      </c>
      <c r="N73" s="22">
        <v>0</v>
      </c>
      <c r="O73" s="22">
        <v>78509.737647840811</v>
      </c>
      <c r="P73" s="42"/>
      <c r="Q73" s="22">
        <v>542156.23550326319</v>
      </c>
      <c r="R73" s="22">
        <v>534859.32200326317</v>
      </c>
      <c r="S73" s="22">
        <v>0</v>
      </c>
      <c r="T73" s="22">
        <v>78055.939291676448</v>
      </c>
      <c r="U73" s="42"/>
      <c r="V73" s="22">
        <v>510323.55416341277</v>
      </c>
      <c r="W73" s="22">
        <v>503026.64066341275</v>
      </c>
      <c r="X73" s="22">
        <v>-32740.278052179143</v>
      </c>
      <c r="Y73" s="22">
        <v>46223.257951826032</v>
      </c>
      <c r="Z73" s="42"/>
      <c r="AA73" s="22">
        <v>502789.29538228351</v>
      </c>
      <c r="AB73" s="22">
        <v>495492.38188228349</v>
      </c>
      <c r="AC73" s="22">
        <v>-40274.536833308382</v>
      </c>
      <c r="AD73" s="22">
        <v>38688.99917069677</v>
      </c>
      <c r="AE73" s="42"/>
    </row>
    <row r="74" spans="1:31" x14ac:dyDescent="0.3">
      <c r="A74" s="20">
        <v>8912742</v>
      </c>
      <c r="B74" s="20" t="s">
        <v>154</v>
      </c>
      <c r="C74" s="21">
        <v>99</v>
      </c>
      <c r="D74" s="22">
        <v>473969.74767999997</v>
      </c>
      <c r="E74" s="45">
        <v>0</v>
      </c>
      <c r="F74" s="11"/>
      <c r="G74" s="22">
        <v>505331.45886100002</v>
      </c>
      <c r="H74" s="22">
        <v>499901.83276100003</v>
      </c>
      <c r="I74" s="22">
        <v>0</v>
      </c>
      <c r="J74" s="22">
        <v>25932.085081000056</v>
      </c>
      <c r="K74" s="42"/>
      <c r="L74" s="22">
        <v>505053.63886100001</v>
      </c>
      <c r="M74" s="22">
        <v>499624.01276100002</v>
      </c>
      <c r="N74" s="22">
        <v>0</v>
      </c>
      <c r="O74" s="22">
        <v>25654.265081000049</v>
      </c>
      <c r="P74" s="42"/>
      <c r="Q74" s="22">
        <v>504775.81886100001</v>
      </c>
      <c r="R74" s="22">
        <v>499346.19276100001</v>
      </c>
      <c r="S74" s="22">
        <v>0</v>
      </c>
      <c r="T74" s="22">
        <v>25376.445081000042</v>
      </c>
      <c r="U74" s="42"/>
      <c r="V74" s="22">
        <v>505331.45886100002</v>
      </c>
      <c r="W74" s="22">
        <v>499901.83276100003</v>
      </c>
      <c r="X74" s="22">
        <v>0</v>
      </c>
      <c r="Y74" s="22">
        <v>25932.085081000056</v>
      </c>
      <c r="Z74" s="42"/>
      <c r="AA74" s="22">
        <v>505331.45886100002</v>
      </c>
      <c r="AB74" s="22">
        <v>499901.83276100003</v>
      </c>
      <c r="AC74" s="22">
        <v>0</v>
      </c>
      <c r="AD74" s="22">
        <v>25932.085081000056</v>
      </c>
      <c r="AE74" s="42"/>
    </row>
    <row r="75" spans="1:31" x14ac:dyDescent="0.3">
      <c r="A75" s="20">
        <v>8912748</v>
      </c>
      <c r="B75" s="20" t="s">
        <v>156</v>
      </c>
      <c r="C75" s="21">
        <v>172</v>
      </c>
      <c r="D75" s="22">
        <v>790437.46357999998</v>
      </c>
      <c r="E75" s="45">
        <v>0</v>
      </c>
      <c r="F75" s="11"/>
      <c r="G75" s="22">
        <v>856832.76190000004</v>
      </c>
      <c r="H75" s="22">
        <v>833134.40890000004</v>
      </c>
      <c r="I75" s="22">
        <v>0</v>
      </c>
      <c r="J75" s="22">
        <v>42696.945320000057</v>
      </c>
      <c r="K75" s="42"/>
      <c r="L75" s="22">
        <v>856188.76190000004</v>
      </c>
      <c r="M75" s="22">
        <v>832490.40890000004</v>
      </c>
      <c r="N75" s="22">
        <v>0</v>
      </c>
      <c r="O75" s="22">
        <v>42052.945320000057</v>
      </c>
      <c r="P75" s="42"/>
      <c r="Q75" s="22">
        <v>855544.76190000004</v>
      </c>
      <c r="R75" s="22">
        <v>831846.40890000004</v>
      </c>
      <c r="S75" s="22">
        <v>0</v>
      </c>
      <c r="T75" s="22">
        <v>41408.945320000057</v>
      </c>
      <c r="U75" s="42"/>
      <c r="V75" s="22">
        <v>856832.76190000004</v>
      </c>
      <c r="W75" s="22">
        <v>833134.40890000004</v>
      </c>
      <c r="X75" s="22">
        <v>0</v>
      </c>
      <c r="Y75" s="22">
        <v>42696.945320000057</v>
      </c>
      <c r="Z75" s="42"/>
      <c r="AA75" s="22">
        <v>856832.76190000004</v>
      </c>
      <c r="AB75" s="22">
        <v>833134.40890000004</v>
      </c>
      <c r="AC75" s="22">
        <v>0</v>
      </c>
      <c r="AD75" s="22">
        <v>42696.945320000057</v>
      </c>
      <c r="AE75" s="42"/>
    </row>
    <row r="76" spans="1:31" x14ac:dyDescent="0.3">
      <c r="A76" s="20">
        <v>8912751</v>
      </c>
      <c r="B76" s="20" t="s">
        <v>18</v>
      </c>
      <c r="C76" s="21">
        <v>52</v>
      </c>
      <c r="D76" s="22">
        <v>369838.10268916114</v>
      </c>
      <c r="E76" s="45">
        <v>-10827.079301273581</v>
      </c>
      <c r="F76" s="11"/>
      <c r="G76" s="22">
        <v>403820.40674452169</v>
      </c>
      <c r="H76" s="22">
        <v>399845.19914452167</v>
      </c>
      <c r="I76" s="22">
        <v>0</v>
      </c>
      <c r="J76" s="22">
        <v>30007.09645536053</v>
      </c>
      <c r="K76" s="42"/>
      <c r="L76" s="22">
        <v>403628.21196191304</v>
      </c>
      <c r="M76" s="22">
        <v>399653.00436191302</v>
      </c>
      <c r="N76" s="22">
        <v>0</v>
      </c>
      <c r="O76" s="22">
        <v>29814.901672751876</v>
      </c>
      <c r="P76" s="42"/>
      <c r="Q76" s="22">
        <v>403436.01717930438</v>
      </c>
      <c r="R76" s="22">
        <v>399460.80957930436</v>
      </c>
      <c r="S76" s="22">
        <v>0</v>
      </c>
      <c r="T76" s="22">
        <v>29622.706890143221</v>
      </c>
      <c r="U76" s="42"/>
      <c r="V76" s="22">
        <v>403820.40674452169</v>
      </c>
      <c r="W76" s="22">
        <v>399845.19914452167</v>
      </c>
      <c r="X76" s="22">
        <v>0</v>
      </c>
      <c r="Y76" s="22">
        <v>30007.09645536053</v>
      </c>
      <c r="Z76" s="42"/>
      <c r="AA76" s="22">
        <v>400633.84024480003</v>
      </c>
      <c r="AB76" s="22">
        <v>396658.6326448</v>
      </c>
      <c r="AC76" s="22">
        <v>-3186.5664997216577</v>
      </c>
      <c r="AD76" s="22">
        <v>26820.529955638864</v>
      </c>
      <c r="AE76" s="42"/>
    </row>
    <row r="77" spans="1:31" x14ac:dyDescent="0.3">
      <c r="A77" s="20">
        <v>8912768</v>
      </c>
      <c r="B77" s="20" t="s">
        <v>19</v>
      </c>
      <c r="C77" s="21">
        <v>200</v>
      </c>
      <c r="D77" s="22">
        <v>853000</v>
      </c>
      <c r="E77" s="45">
        <v>0</v>
      </c>
      <c r="F77" s="11"/>
      <c r="G77" s="22">
        <v>895559.10699999996</v>
      </c>
      <c r="H77" s="22">
        <v>881000</v>
      </c>
      <c r="I77" s="22">
        <v>0</v>
      </c>
      <c r="J77" s="22">
        <v>28000</v>
      </c>
      <c r="K77" s="42"/>
      <c r="L77" s="22">
        <v>895559.10699999996</v>
      </c>
      <c r="M77" s="22">
        <v>881000</v>
      </c>
      <c r="N77" s="22">
        <v>0</v>
      </c>
      <c r="O77" s="22">
        <v>28000</v>
      </c>
      <c r="P77" s="42"/>
      <c r="Q77" s="22">
        <v>895559.10699999996</v>
      </c>
      <c r="R77" s="22">
        <v>881000</v>
      </c>
      <c r="S77" s="22">
        <v>0</v>
      </c>
      <c r="T77" s="22">
        <v>28000</v>
      </c>
      <c r="U77" s="42"/>
      <c r="V77" s="22">
        <v>895559.10699999996</v>
      </c>
      <c r="W77" s="22">
        <v>881000</v>
      </c>
      <c r="X77" s="22">
        <v>0</v>
      </c>
      <c r="Y77" s="22">
        <v>28000</v>
      </c>
      <c r="Z77" s="42"/>
      <c r="AA77" s="22">
        <v>895559.10699999996</v>
      </c>
      <c r="AB77" s="22">
        <v>881000</v>
      </c>
      <c r="AC77" s="22">
        <v>0</v>
      </c>
      <c r="AD77" s="22">
        <v>28000</v>
      </c>
      <c r="AE77" s="42"/>
    </row>
    <row r="78" spans="1:31" x14ac:dyDescent="0.3">
      <c r="A78" s="20">
        <v>8912769</v>
      </c>
      <c r="B78" s="20" t="s">
        <v>157</v>
      </c>
      <c r="C78" s="21">
        <v>134</v>
      </c>
      <c r="D78" s="22">
        <v>607741.58829284622</v>
      </c>
      <c r="E78" s="45">
        <v>0</v>
      </c>
      <c r="F78" s="11"/>
      <c r="G78" s="22">
        <v>651117.36214519117</v>
      </c>
      <c r="H78" s="22">
        <v>639985.10944519122</v>
      </c>
      <c r="I78" s="22">
        <v>0</v>
      </c>
      <c r="J78" s="22">
        <v>32243.521152344998</v>
      </c>
      <c r="K78" s="42"/>
      <c r="L78" s="22">
        <v>650756.6524000637</v>
      </c>
      <c r="M78" s="22">
        <v>639624.39970006375</v>
      </c>
      <c r="N78" s="22">
        <v>0</v>
      </c>
      <c r="O78" s="22">
        <v>31882.811407217523</v>
      </c>
      <c r="P78" s="42"/>
      <c r="Q78" s="22">
        <v>650395.94265493634</v>
      </c>
      <c r="R78" s="22">
        <v>639263.68995493639</v>
      </c>
      <c r="S78" s="22">
        <v>0</v>
      </c>
      <c r="T78" s="22">
        <v>31522.101662090165</v>
      </c>
      <c r="U78" s="42"/>
      <c r="V78" s="22">
        <v>651117.36214519117</v>
      </c>
      <c r="W78" s="22">
        <v>639985.10944519122</v>
      </c>
      <c r="X78" s="22">
        <v>0</v>
      </c>
      <c r="Y78" s="22">
        <v>32243.521152344998</v>
      </c>
      <c r="Z78" s="42"/>
      <c r="AA78" s="22">
        <v>651117.36214519117</v>
      </c>
      <c r="AB78" s="22">
        <v>639985.10944519122</v>
      </c>
      <c r="AC78" s="22">
        <v>0</v>
      </c>
      <c r="AD78" s="22">
        <v>32243.521152344998</v>
      </c>
      <c r="AE78" s="42"/>
    </row>
    <row r="79" spans="1:31" x14ac:dyDescent="0.3">
      <c r="A79" s="20">
        <v>8912772</v>
      </c>
      <c r="B79" s="20" t="s">
        <v>20</v>
      </c>
      <c r="C79" s="21">
        <v>85</v>
      </c>
      <c r="D79" s="22">
        <v>458247.21616560273</v>
      </c>
      <c r="E79" s="45">
        <v>-47805.074745685473</v>
      </c>
      <c r="F79" s="11"/>
      <c r="G79" s="22">
        <v>538101.1626122063</v>
      </c>
      <c r="H79" s="22">
        <v>532538.19771220628</v>
      </c>
      <c r="I79" s="22">
        <v>0</v>
      </c>
      <c r="J79" s="22">
        <v>74290.981546603551</v>
      </c>
      <c r="K79" s="42"/>
      <c r="L79" s="22">
        <v>537737.98769123689</v>
      </c>
      <c r="M79" s="22">
        <v>532175.02279123687</v>
      </c>
      <c r="N79" s="22">
        <v>0</v>
      </c>
      <c r="O79" s="22">
        <v>73927.806625634141</v>
      </c>
      <c r="P79" s="42"/>
      <c r="Q79" s="22">
        <v>537374.81277026737</v>
      </c>
      <c r="R79" s="22">
        <v>531811.84787026735</v>
      </c>
      <c r="S79" s="22">
        <v>0</v>
      </c>
      <c r="T79" s="22">
        <v>73564.631704664615</v>
      </c>
      <c r="U79" s="42"/>
      <c r="V79" s="22">
        <v>511070.12821930985</v>
      </c>
      <c r="W79" s="22">
        <v>505507.16331930982</v>
      </c>
      <c r="X79" s="22">
        <v>-27031.034392896487</v>
      </c>
      <c r="Y79" s="22">
        <v>47259.947153707093</v>
      </c>
      <c r="Z79" s="42"/>
      <c r="AA79" s="22">
        <v>503407.6075938532</v>
      </c>
      <c r="AB79" s="22">
        <v>497844.64269385318</v>
      </c>
      <c r="AC79" s="22">
        <v>-34693.555018353101</v>
      </c>
      <c r="AD79" s="22">
        <v>39597.426528250449</v>
      </c>
      <c r="AE79" s="42"/>
    </row>
    <row r="80" spans="1:31" x14ac:dyDescent="0.3">
      <c r="A80" s="20">
        <v>8912775</v>
      </c>
      <c r="B80" s="20" t="s">
        <v>21</v>
      </c>
      <c r="C80" s="21">
        <v>170</v>
      </c>
      <c r="D80" s="22">
        <v>737822.97788036813</v>
      </c>
      <c r="E80" s="45">
        <v>12772.977880368098</v>
      </c>
      <c r="F80" s="11"/>
      <c r="G80" s="22">
        <v>790858.19097277429</v>
      </c>
      <c r="H80" s="22">
        <v>763438.79307277431</v>
      </c>
      <c r="I80" s="22">
        <v>0</v>
      </c>
      <c r="J80" s="22">
        <v>25615.815192406182</v>
      </c>
      <c r="K80" s="42"/>
      <c r="L80" s="22">
        <v>790382.90804281062</v>
      </c>
      <c r="M80" s="22">
        <v>762963.51014281064</v>
      </c>
      <c r="N80" s="22">
        <v>0</v>
      </c>
      <c r="O80" s="22">
        <v>25140.532262442517</v>
      </c>
      <c r="P80" s="42"/>
      <c r="Q80" s="22">
        <v>789907.62511284719</v>
      </c>
      <c r="R80" s="22">
        <v>762488.22721284721</v>
      </c>
      <c r="S80" s="22">
        <v>0</v>
      </c>
      <c r="T80" s="22">
        <v>24665.249332479085</v>
      </c>
      <c r="U80" s="42"/>
      <c r="V80" s="22">
        <v>790858.19097277429</v>
      </c>
      <c r="W80" s="22">
        <v>763438.79307277431</v>
      </c>
      <c r="X80" s="22">
        <v>0</v>
      </c>
      <c r="Y80" s="22">
        <v>25615.815192406182</v>
      </c>
      <c r="Z80" s="42"/>
      <c r="AA80" s="22">
        <v>790858.19097277429</v>
      </c>
      <c r="AB80" s="22">
        <v>763438.79307277431</v>
      </c>
      <c r="AC80" s="22">
        <v>0</v>
      </c>
      <c r="AD80" s="22">
        <v>25615.815192406182</v>
      </c>
      <c r="AE80" s="42"/>
    </row>
    <row r="81" spans="1:31" x14ac:dyDescent="0.3">
      <c r="A81" s="20">
        <v>8912779</v>
      </c>
      <c r="B81" s="20" t="s">
        <v>207</v>
      </c>
      <c r="C81" s="21">
        <v>29</v>
      </c>
      <c r="D81" s="22">
        <v>256048.46781733204</v>
      </c>
      <c r="E81" s="45">
        <v>-15816.417685667939</v>
      </c>
      <c r="F81" s="11"/>
      <c r="G81" s="22">
        <v>288955.17009000003</v>
      </c>
      <c r="H81" s="22">
        <v>285744.42549000005</v>
      </c>
      <c r="I81" s="22">
        <v>0</v>
      </c>
      <c r="J81" s="22">
        <v>29695.95767266801</v>
      </c>
      <c r="K81" s="42"/>
      <c r="L81" s="22">
        <v>288824.49008999998</v>
      </c>
      <c r="M81" s="22">
        <v>285613.74549</v>
      </c>
      <c r="N81" s="22">
        <v>0</v>
      </c>
      <c r="O81" s="22">
        <v>29565.277672667959</v>
      </c>
      <c r="P81" s="42"/>
      <c r="Q81" s="22">
        <v>288693.81009000004</v>
      </c>
      <c r="R81" s="22">
        <v>285483.06549000007</v>
      </c>
      <c r="S81" s="22">
        <v>0</v>
      </c>
      <c r="T81" s="22">
        <v>29434.597672668024</v>
      </c>
      <c r="U81" s="42"/>
      <c r="V81" s="22">
        <v>278709.31208781997</v>
      </c>
      <c r="W81" s="22">
        <v>275498.56748781999</v>
      </c>
      <c r="X81" s="22">
        <v>-10245.858002180046</v>
      </c>
      <c r="Y81" s="22">
        <v>19450.099670487951</v>
      </c>
      <c r="Z81" s="42"/>
      <c r="AA81" s="22">
        <v>275894.36372744001</v>
      </c>
      <c r="AB81" s="22">
        <v>272683.61912744003</v>
      </c>
      <c r="AC81" s="22">
        <v>-13060.806362560046</v>
      </c>
      <c r="AD81" s="22">
        <v>16635.151310107991</v>
      </c>
      <c r="AE81" s="42"/>
    </row>
    <row r="82" spans="1:31" x14ac:dyDescent="0.3">
      <c r="A82" s="20">
        <v>8912781</v>
      </c>
      <c r="B82" s="20" t="s">
        <v>208</v>
      </c>
      <c r="C82" s="21">
        <v>95</v>
      </c>
      <c r="D82" s="22">
        <v>512649.41432609851</v>
      </c>
      <c r="E82" s="45">
        <v>-300.25916464703823</v>
      </c>
      <c r="F82" s="11"/>
      <c r="G82" s="22">
        <v>548755.62098628795</v>
      </c>
      <c r="H82" s="22">
        <v>539467.76518628793</v>
      </c>
      <c r="I82" s="22">
        <v>0</v>
      </c>
      <c r="J82" s="22">
        <v>26818.350860189414</v>
      </c>
      <c r="K82" s="42"/>
      <c r="L82" s="22">
        <v>548449.32468999166</v>
      </c>
      <c r="M82" s="22">
        <v>539161.46888999164</v>
      </c>
      <c r="N82" s="22">
        <v>0</v>
      </c>
      <c r="O82" s="22">
        <v>26512.054563893122</v>
      </c>
      <c r="P82" s="42"/>
      <c r="Q82" s="22">
        <v>548143.02839369536</v>
      </c>
      <c r="R82" s="22">
        <v>538855.17259369534</v>
      </c>
      <c r="S82" s="22">
        <v>0</v>
      </c>
      <c r="T82" s="22">
        <v>26205.75826759683</v>
      </c>
      <c r="U82" s="42"/>
      <c r="V82" s="22">
        <v>548755.62098628795</v>
      </c>
      <c r="W82" s="22">
        <v>539467.76518628793</v>
      </c>
      <c r="X82" s="22">
        <v>0</v>
      </c>
      <c r="Y82" s="22">
        <v>26818.350860189414</v>
      </c>
      <c r="Z82" s="42"/>
      <c r="AA82" s="22">
        <v>548755.62098628795</v>
      </c>
      <c r="AB82" s="22">
        <v>539467.76518628793</v>
      </c>
      <c r="AC82" s="22">
        <v>0</v>
      </c>
      <c r="AD82" s="22">
        <v>26818.350860189414</v>
      </c>
      <c r="AE82" s="42"/>
    </row>
    <row r="83" spans="1:31" x14ac:dyDescent="0.3">
      <c r="A83" s="20">
        <v>8912784</v>
      </c>
      <c r="B83" s="20" t="s">
        <v>209</v>
      </c>
      <c r="C83" s="21">
        <v>175</v>
      </c>
      <c r="D83" s="22">
        <v>790900.75794483675</v>
      </c>
      <c r="E83" s="45">
        <v>14526.688334204629</v>
      </c>
      <c r="F83" s="11"/>
      <c r="G83" s="22">
        <v>843109.620562069</v>
      </c>
      <c r="H83" s="22">
        <v>819169.75986206904</v>
      </c>
      <c r="I83" s="22">
        <v>0</v>
      </c>
      <c r="J83" s="22">
        <v>28269.001917232294</v>
      </c>
      <c r="K83" s="42"/>
      <c r="L83" s="22">
        <v>842533.21826321841</v>
      </c>
      <c r="M83" s="22">
        <v>818593.35756321845</v>
      </c>
      <c r="N83" s="22">
        <v>0</v>
      </c>
      <c r="O83" s="22">
        <v>27692.599618381704</v>
      </c>
      <c r="P83" s="42"/>
      <c r="Q83" s="22">
        <v>841956.81596436782</v>
      </c>
      <c r="R83" s="22">
        <v>818016.95526436786</v>
      </c>
      <c r="S83" s="22">
        <v>0</v>
      </c>
      <c r="T83" s="22">
        <v>27116.197319531115</v>
      </c>
      <c r="U83" s="42"/>
      <c r="V83" s="22">
        <v>843109.620562069</v>
      </c>
      <c r="W83" s="22">
        <v>819169.75986206904</v>
      </c>
      <c r="X83" s="22">
        <v>0</v>
      </c>
      <c r="Y83" s="22">
        <v>28269.001917232294</v>
      </c>
      <c r="Z83" s="42"/>
      <c r="AA83" s="22">
        <v>843109.620562069</v>
      </c>
      <c r="AB83" s="22">
        <v>819169.75986206904</v>
      </c>
      <c r="AC83" s="22">
        <v>0</v>
      </c>
      <c r="AD83" s="22">
        <v>28269.001917232294</v>
      </c>
      <c r="AE83" s="42"/>
    </row>
    <row r="84" spans="1:31" x14ac:dyDescent="0.3">
      <c r="A84" s="20">
        <v>8912787</v>
      </c>
      <c r="B84" s="20" t="s">
        <v>210</v>
      </c>
      <c r="C84" s="21">
        <v>119</v>
      </c>
      <c r="D84" s="22">
        <v>644860.44751944346</v>
      </c>
      <c r="E84" s="45">
        <v>0</v>
      </c>
      <c r="F84" s="11"/>
      <c r="G84" s="22">
        <v>692524.44808123156</v>
      </c>
      <c r="H84" s="22">
        <v>681057.50308123161</v>
      </c>
      <c r="I84" s="22">
        <v>0</v>
      </c>
      <c r="J84" s="22">
        <v>36197.055561788147</v>
      </c>
      <c r="K84" s="42"/>
      <c r="L84" s="22">
        <v>691795.42514337855</v>
      </c>
      <c r="M84" s="22">
        <v>680328.48014337861</v>
      </c>
      <c r="N84" s="22">
        <v>0</v>
      </c>
      <c r="O84" s="22">
        <v>35468.032623935142</v>
      </c>
      <c r="P84" s="42"/>
      <c r="Q84" s="22">
        <v>691066.40220552543</v>
      </c>
      <c r="R84" s="22">
        <v>679599.45720552548</v>
      </c>
      <c r="S84" s="22">
        <v>0</v>
      </c>
      <c r="T84" s="22">
        <v>34739.009686082019</v>
      </c>
      <c r="U84" s="42"/>
      <c r="V84" s="22">
        <v>692524.44808123156</v>
      </c>
      <c r="W84" s="22">
        <v>681057.50308123161</v>
      </c>
      <c r="X84" s="22">
        <v>0</v>
      </c>
      <c r="Y84" s="22">
        <v>36197.055561788147</v>
      </c>
      <c r="Z84" s="42"/>
      <c r="AA84" s="22">
        <v>692524.44808123156</v>
      </c>
      <c r="AB84" s="22">
        <v>681057.50308123161</v>
      </c>
      <c r="AC84" s="22">
        <v>0</v>
      </c>
      <c r="AD84" s="22">
        <v>36197.055561788147</v>
      </c>
      <c r="AE84" s="42"/>
    </row>
    <row r="85" spans="1:31" x14ac:dyDescent="0.3">
      <c r="A85" s="20">
        <v>8912788</v>
      </c>
      <c r="B85" s="20" t="s">
        <v>22</v>
      </c>
      <c r="C85" s="21">
        <v>208</v>
      </c>
      <c r="D85" s="22">
        <v>887120</v>
      </c>
      <c r="E85" s="45">
        <v>0</v>
      </c>
      <c r="F85" s="11"/>
      <c r="G85" s="22">
        <v>934077.47</v>
      </c>
      <c r="H85" s="22">
        <v>916240</v>
      </c>
      <c r="I85" s="22">
        <v>0</v>
      </c>
      <c r="J85" s="22">
        <v>29120</v>
      </c>
      <c r="K85" s="42"/>
      <c r="L85" s="22">
        <v>934077.47</v>
      </c>
      <c r="M85" s="22">
        <v>916240</v>
      </c>
      <c r="N85" s="22">
        <v>0</v>
      </c>
      <c r="O85" s="22">
        <v>29120</v>
      </c>
      <c r="P85" s="42"/>
      <c r="Q85" s="22">
        <v>934077.47</v>
      </c>
      <c r="R85" s="22">
        <v>916240</v>
      </c>
      <c r="S85" s="22">
        <v>0</v>
      </c>
      <c r="T85" s="22">
        <v>29120</v>
      </c>
      <c r="U85" s="42"/>
      <c r="V85" s="22">
        <v>934077.47</v>
      </c>
      <c r="W85" s="22">
        <v>916240</v>
      </c>
      <c r="X85" s="22">
        <v>0</v>
      </c>
      <c r="Y85" s="22">
        <v>29120</v>
      </c>
      <c r="Z85" s="42"/>
      <c r="AA85" s="22">
        <v>934077.47</v>
      </c>
      <c r="AB85" s="22">
        <v>916240</v>
      </c>
      <c r="AC85" s="22">
        <v>0</v>
      </c>
      <c r="AD85" s="22">
        <v>29120</v>
      </c>
      <c r="AE85" s="42"/>
    </row>
    <row r="86" spans="1:31" x14ac:dyDescent="0.3">
      <c r="A86" s="20">
        <v>8912790</v>
      </c>
      <c r="B86" s="20" t="s">
        <v>211</v>
      </c>
      <c r="C86" s="21">
        <v>50</v>
      </c>
      <c r="D86" s="22">
        <v>302047.3364105263</v>
      </c>
      <c r="E86" s="45">
        <v>2675.4096139451403</v>
      </c>
      <c r="F86" s="11"/>
      <c r="G86" s="22">
        <v>322771.79662991455</v>
      </c>
      <c r="H86" s="22">
        <v>315438.48812991456</v>
      </c>
      <c r="I86" s="22">
        <v>0</v>
      </c>
      <c r="J86" s="22">
        <v>13391.151719388261</v>
      </c>
      <c r="K86" s="42"/>
      <c r="L86" s="22">
        <v>322637.9333820513</v>
      </c>
      <c r="M86" s="22">
        <v>315304.62488205131</v>
      </c>
      <c r="N86" s="22">
        <v>0</v>
      </c>
      <c r="O86" s="22">
        <v>13257.288471525011</v>
      </c>
      <c r="P86" s="42"/>
      <c r="Q86" s="22">
        <v>322504.07013418805</v>
      </c>
      <c r="R86" s="22">
        <v>315170.76163418806</v>
      </c>
      <c r="S86" s="22">
        <v>0</v>
      </c>
      <c r="T86" s="22">
        <v>13123.425223661761</v>
      </c>
      <c r="U86" s="42"/>
      <c r="V86" s="22">
        <v>322771.79662991455</v>
      </c>
      <c r="W86" s="22">
        <v>315438.48812991456</v>
      </c>
      <c r="X86" s="22">
        <v>0</v>
      </c>
      <c r="Y86" s="22">
        <v>13391.151719388261</v>
      </c>
      <c r="Z86" s="42"/>
      <c r="AA86" s="22">
        <v>322771.79662991455</v>
      </c>
      <c r="AB86" s="22">
        <v>315438.48812991456</v>
      </c>
      <c r="AC86" s="22">
        <v>0</v>
      </c>
      <c r="AD86" s="22">
        <v>13391.151719388261</v>
      </c>
      <c r="AE86" s="42"/>
    </row>
    <row r="87" spans="1:31" x14ac:dyDescent="0.3">
      <c r="A87" s="20">
        <v>8912793</v>
      </c>
      <c r="B87" s="20" t="s">
        <v>23</v>
      </c>
      <c r="C87" s="21">
        <v>24</v>
      </c>
      <c r="D87" s="22">
        <v>227297.35352968273</v>
      </c>
      <c r="E87" s="45">
        <v>-37196.051986839004</v>
      </c>
      <c r="F87" s="11"/>
      <c r="G87" s="22">
        <v>280720.93224782607</v>
      </c>
      <c r="H87" s="22">
        <v>277308.32684782607</v>
      </c>
      <c r="I87" s="22">
        <v>0</v>
      </c>
      <c r="J87" s="22">
        <v>50010.97331814334</v>
      </c>
      <c r="K87" s="42"/>
      <c r="L87" s="22">
        <v>280648.41050869564</v>
      </c>
      <c r="M87" s="22">
        <v>277235.80510869564</v>
      </c>
      <c r="N87" s="22">
        <v>0</v>
      </c>
      <c r="O87" s="22">
        <v>49938.451579012908</v>
      </c>
      <c r="P87" s="42"/>
      <c r="Q87" s="22">
        <v>280575.88876956521</v>
      </c>
      <c r="R87" s="22">
        <v>277163.28336956521</v>
      </c>
      <c r="S87" s="22">
        <v>0</v>
      </c>
      <c r="T87" s="22">
        <v>49865.929839882476</v>
      </c>
      <c r="U87" s="42"/>
      <c r="V87" s="22">
        <v>242549.76717399998</v>
      </c>
      <c r="W87" s="22">
        <v>239137.16177399998</v>
      </c>
      <c r="X87" s="22">
        <v>-38171.16507382608</v>
      </c>
      <c r="Y87" s="22">
        <v>11839.808244317246</v>
      </c>
      <c r="Z87" s="42"/>
      <c r="AA87" s="22">
        <v>241281.82020799999</v>
      </c>
      <c r="AB87" s="22">
        <v>237869.21480799999</v>
      </c>
      <c r="AC87" s="22">
        <v>-39439.112039826083</v>
      </c>
      <c r="AD87" s="22">
        <v>10571.861278317258</v>
      </c>
      <c r="AE87" s="42"/>
    </row>
    <row r="88" spans="1:31" x14ac:dyDescent="0.3">
      <c r="A88" s="20">
        <v>8912796</v>
      </c>
      <c r="B88" s="20" t="s">
        <v>24</v>
      </c>
      <c r="C88" s="21">
        <v>180</v>
      </c>
      <c r="D88" s="22">
        <v>778822.62936249981</v>
      </c>
      <c r="E88" s="45">
        <v>0</v>
      </c>
      <c r="F88" s="11"/>
      <c r="G88" s="22">
        <v>836945.58461249992</v>
      </c>
      <c r="H88" s="22">
        <v>820886.95271249989</v>
      </c>
      <c r="I88" s="22">
        <v>0</v>
      </c>
      <c r="J88" s="22">
        <v>42064.323350000079</v>
      </c>
      <c r="K88" s="42"/>
      <c r="L88" s="22">
        <v>836393.33461249992</v>
      </c>
      <c r="M88" s="22">
        <v>820334.70271249989</v>
      </c>
      <c r="N88" s="22">
        <v>0</v>
      </c>
      <c r="O88" s="22">
        <v>41512.073350000079</v>
      </c>
      <c r="P88" s="42"/>
      <c r="Q88" s="22">
        <v>835841.08461249992</v>
      </c>
      <c r="R88" s="22">
        <v>819782.45271249989</v>
      </c>
      <c r="S88" s="22">
        <v>0</v>
      </c>
      <c r="T88" s="22">
        <v>40959.823350000079</v>
      </c>
      <c r="U88" s="42"/>
      <c r="V88" s="22">
        <v>836945.58461249992</v>
      </c>
      <c r="W88" s="22">
        <v>820886.95271249989</v>
      </c>
      <c r="X88" s="22">
        <v>0</v>
      </c>
      <c r="Y88" s="22">
        <v>42064.323350000079</v>
      </c>
      <c r="Z88" s="42"/>
      <c r="AA88" s="22">
        <v>836945.58461249992</v>
      </c>
      <c r="AB88" s="22">
        <v>820886.95271249989</v>
      </c>
      <c r="AC88" s="22">
        <v>0</v>
      </c>
      <c r="AD88" s="22">
        <v>42064.323350000079</v>
      </c>
      <c r="AE88" s="42"/>
    </row>
    <row r="89" spans="1:31" x14ac:dyDescent="0.3">
      <c r="A89" s="20">
        <v>8912802</v>
      </c>
      <c r="B89" s="20" t="s">
        <v>25</v>
      </c>
      <c r="C89" s="21">
        <v>141</v>
      </c>
      <c r="D89" s="22">
        <v>705583.06094086729</v>
      </c>
      <c r="E89" s="45">
        <v>0</v>
      </c>
      <c r="F89" s="11"/>
      <c r="G89" s="22">
        <v>758933.09505437827</v>
      </c>
      <c r="H89" s="22">
        <v>745234.87815437827</v>
      </c>
      <c r="I89" s="22">
        <v>0</v>
      </c>
      <c r="J89" s="22">
        <v>39651.817213510978</v>
      </c>
      <c r="K89" s="42"/>
      <c r="L89" s="22">
        <v>758167.31490808772</v>
      </c>
      <c r="M89" s="22">
        <v>744469.09800808772</v>
      </c>
      <c r="N89" s="22">
        <v>0</v>
      </c>
      <c r="O89" s="22">
        <v>38886.03706722043</v>
      </c>
      <c r="P89" s="42"/>
      <c r="Q89" s="22">
        <v>757401.53476179717</v>
      </c>
      <c r="R89" s="22">
        <v>743703.31786179717</v>
      </c>
      <c r="S89" s="22">
        <v>0</v>
      </c>
      <c r="T89" s="22">
        <v>38120.256920929882</v>
      </c>
      <c r="U89" s="42"/>
      <c r="V89" s="22">
        <v>758933.09505437827</v>
      </c>
      <c r="W89" s="22">
        <v>745234.87815437827</v>
      </c>
      <c r="X89" s="22">
        <v>0</v>
      </c>
      <c r="Y89" s="22">
        <v>39651.817213510978</v>
      </c>
      <c r="Z89" s="42"/>
      <c r="AA89" s="22">
        <v>758933.09505437827</v>
      </c>
      <c r="AB89" s="22">
        <v>745234.87815437827</v>
      </c>
      <c r="AC89" s="22">
        <v>0</v>
      </c>
      <c r="AD89" s="22">
        <v>39651.817213510978</v>
      </c>
      <c r="AE89" s="42"/>
    </row>
    <row r="90" spans="1:31" x14ac:dyDescent="0.3">
      <c r="A90" s="20">
        <v>8912806</v>
      </c>
      <c r="B90" s="20" t="s">
        <v>212</v>
      </c>
      <c r="C90" s="21">
        <v>156</v>
      </c>
      <c r="D90" s="22">
        <v>665340</v>
      </c>
      <c r="E90" s="45">
        <v>0</v>
      </c>
      <c r="F90" s="11"/>
      <c r="G90" s="22">
        <v>701144.63016461628</v>
      </c>
      <c r="H90" s="22">
        <v>691701.87386461627</v>
      </c>
      <c r="I90" s="22">
        <v>0</v>
      </c>
      <c r="J90" s="22">
        <v>26361.873864616267</v>
      </c>
      <c r="K90" s="42"/>
      <c r="L90" s="22">
        <v>700753.53814612632</v>
      </c>
      <c r="M90" s="22">
        <v>691310.78184612631</v>
      </c>
      <c r="N90" s="22">
        <v>0</v>
      </c>
      <c r="O90" s="22">
        <v>25970.781846126309</v>
      </c>
      <c r="P90" s="42"/>
      <c r="Q90" s="22">
        <v>700362.44612763636</v>
      </c>
      <c r="R90" s="22">
        <v>690919.68982763635</v>
      </c>
      <c r="S90" s="22">
        <v>0</v>
      </c>
      <c r="T90" s="22">
        <v>25579.68982763635</v>
      </c>
      <c r="U90" s="42"/>
      <c r="V90" s="22">
        <v>701144.63016461628</v>
      </c>
      <c r="W90" s="22">
        <v>691701.87386461627</v>
      </c>
      <c r="X90" s="22">
        <v>0</v>
      </c>
      <c r="Y90" s="22">
        <v>26361.873864616267</v>
      </c>
      <c r="Z90" s="42"/>
      <c r="AA90" s="22">
        <v>701144.63016461628</v>
      </c>
      <c r="AB90" s="22">
        <v>691701.87386461627</v>
      </c>
      <c r="AC90" s="22">
        <v>0</v>
      </c>
      <c r="AD90" s="22">
        <v>26361.873864616267</v>
      </c>
      <c r="AE90" s="42"/>
    </row>
    <row r="91" spans="1:31" x14ac:dyDescent="0.3">
      <c r="A91" s="20">
        <v>8912810</v>
      </c>
      <c r="B91" s="20" t="s">
        <v>213</v>
      </c>
      <c r="C91" s="21">
        <v>197</v>
      </c>
      <c r="D91" s="22">
        <v>847883.62871655833</v>
      </c>
      <c r="E91" s="45">
        <v>6385.1140183871139</v>
      </c>
      <c r="F91" s="11"/>
      <c r="G91" s="22">
        <v>900022.15983793477</v>
      </c>
      <c r="H91" s="22">
        <v>886898.87833793473</v>
      </c>
      <c r="I91" s="22">
        <v>0</v>
      </c>
      <c r="J91" s="22">
        <v>39015.249621376395</v>
      </c>
      <c r="K91" s="42"/>
      <c r="L91" s="22">
        <v>899436.90826757485</v>
      </c>
      <c r="M91" s="22">
        <v>886313.62676757481</v>
      </c>
      <c r="N91" s="22">
        <v>0</v>
      </c>
      <c r="O91" s="22">
        <v>38429.998051016475</v>
      </c>
      <c r="P91" s="42"/>
      <c r="Q91" s="22">
        <v>898851.65669721493</v>
      </c>
      <c r="R91" s="22">
        <v>885728.37519721489</v>
      </c>
      <c r="S91" s="22">
        <v>0</v>
      </c>
      <c r="T91" s="22">
        <v>37844.746480656555</v>
      </c>
      <c r="U91" s="42"/>
      <c r="V91" s="22">
        <v>900022.15983793477</v>
      </c>
      <c r="W91" s="22">
        <v>886898.87833793473</v>
      </c>
      <c r="X91" s="22">
        <v>0</v>
      </c>
      <c r="Y91" s="22">
        <v>39015.249621376395</v>
      </c>
      <c r="Z91" s="42"/>
      <c r="AA91" s="22">
        <v>900022.15983793477</v>
      </c>
      <c r="AB91" s="22">
        <v>886898.87833793473</v>
      </c>
      <c r="AC91" s="22">
        <v>0</v>
      </c>
      <c r="AD91" s="22">
        <v>39015.249621376395</v>
      </c>
      <c r="AE91" s="42"/>
    </row>
    <row r="92" spans="1:31" x14ac:dyDescent="0.3">
      <c r="A92" s="20">
        <v>8912812</v>
      </c>
      <c r="B92" s="20" t="s">
        <v>214</v>
      </c>
      <c r="C92" s="21">
        <v>321</v>
      </c>
      <c r="D92" s="22">
        <v>1369065</v>
      </c>
      <c r="E92" s="45">
        <v>0</v>
      </c>
      <c r="F92" s="11"/>
      <c r="G92" s="22">
        <v>1440302.1128</v>
      </c>
      <c r="H92" s="22">
        <v>1414005</v>
      </c>
      <c r="I92" s="22">
        <v>0</v>
      </c>
      <c r="J92" s="22">
        <v>44940</v>
      </c>
      <c r="K92" s="42"/>
      <c r="L92" s="22">
        <v>1440302.1128</v>
      </c>
      <c r="M92" s="22">
        <v>1414005</v>
      </c>
      <c r="N92" s="22">
        <v>0</v>
      </c>
      <c r="O92" s="22">
        <v>44940</v>
      </c>
      <c r="P92" s="42"/>
      <c r="Q92" s="22">
        <v>1440302.1128</v>
      </c>
      <c r="R92" s="22">
        <v>1414005</v>
      </c>
      <c r="S92" s="22">
        <v>0</v>
      </c>
      <c r="T92" s="22">
        <v>44940</v>
      </c>
      <c r="U92" s="42"/>
      <c r="V92" s="22">
        <v>1440302.1128</v>
      </c>
      <c r="W92" s="22">
        <v>1414005</v>
      </c>
      <c r="X92" s="22">
        <v>0</v>
      </c>
      <c r="Y92" s="22">
        <v>44940</v>
      </c>
      <c r="Z92" s="42"/>
      <c r="AA92" s="22">
        <v>1440302.1128</v>
      </c>
      <c r="AB92" s="22">
        <v>1414005</v>
      </c>
      <c r="AC92" s="22">
        <v>0</v>
      </c>
      <c r="AD92" s="22">
        <v>44940</v>
      </c>
      <c r="AE92" s="42"/>
    </row>
    <row r="93" spans="1:31" x14ac:dyDescent="0.3">
      <c r="A93" s="20">
        <v>8912813</v>
      </c>
      <c r="B93" s="20" t="s">
        <v>26</v>
      </c>
      <c r="C93" s="21">
        <v>82</v>
      </c>
      <c r="D93" s="22">
        <v>469441.85514060501</v>
      </c>
      <c r="E93" s="45">
        <v>-16959.803210590184</v>
      </c>
      <c r="F93" s="11"/>
      <c r="G93" s="22">
        <v>518562.73856840003</v>
      </c>
      <c r="H93" s="22">
        <v>512342.25766840001</v>
      </c>
      <c r="I93" s="22">
        <v>0</v>
      </c>
      <c r="J93" s="22">
        <v>42900.402527794999</v>
      </c>
      <c r="K93" s="42"/>
      <c r="L93" s="22">
        <v>518251.93279442086</v>
      </c>
      <c r="M93" s="22">
        <v>512031.45189442084</v>
      </c>
      <c r="N93" s="22">
        <v>0</v>
      </c>
      <c r="O93" s="22">
        <v>42589.596753815829</v>
      </c>
      <c r="P93" s="42"/>
      <c r="Q93" s="22">
        <v>517941.12702044181</v>
      </c>
      <c r="R93" s="22">
        <v>511720.64612044179</v>
      </c>
      <c r="S93" s="22">
        <v>0</v>
      </c>
      <c r="T93" s="22">
        <v>42278.790979836776</v>
      </c>
      <c r="U93" s="42"/>
      <c r="V93" s="22">
        <v>518562.73856840003</v>
      </c>
      <c r="W93" s="22">
        <v>512342.25766840001</v>
      </c>
      <c r="X93" s="22">
        <v>0</v>
      </c>
      <c r="Y93" s="22">
        <v>42900.402527794999</v>
      </c>
      <c r="Z93" s="42"/>
      <c r="AA93" s="22">
        <v>516006.623866776</v>
      </c>
      <c r="AB93" s="22">
        <v>509786.14296677598</v>
      </c>
      <c r="AC93" s="22">
        <v>-2556.1147016240307</v>
      </c>
      <c r="AD93" s="22">
        <v>40344.28782617097</v>
      </c>
      <c r="AE93" s="42"/>
    </row>
    <row r="94" spans="1:31" x14ac:dyDescent="0.3">
      <c r="A94" s="20">
        <v>8912821</v>
      </c>
      <c r="B94" s="20" t="s">
        <v>215</v>
      </c>
      <c r="C94" s="21">
        <v>187</v>
      </c>
      <c r="D94" s="22">
        <v>835561.70524771092</v>
      </c>
      <c r="E94" s="45">
        <v>3045.3371769814066</v>
      </c>
      <c r="F94" s="11"/>
      <c r="G94" s="22">
        <v>896440.83031981997</v>
      </c>
      <c r="H94" s="22">
        <v>880514.51781981997</v>
      </c>
      <c r="I94" s="22">
        <v>0</v>
      </c>
      <c r="J94" s="22">
        <v>44952.812572109047</v>
      </c>
      <c r="K94" s="42"/>
      <c r="L94" s="22">
        <v>895683.12582495483</v>
      </c>
      <c r="M94" s="22">
        <v>879756.81332495483</v>
      </c>
      <c r="N94" s="22">
        <v>0</v>
      </c>
      <c r="O94" s="22">
        <v>44195.108077243902</v>
      </c>
      <c r="P94" s="42"/>
      <c r="Q94" s="22">
        <v>894925.42133008968</v>
      </c>
      <c r="R94" s="22">
        <v>878999.10883008968</v>
      </c>
      <c r="S94" s="22">
        <v>0</v>
      </c>
      <c r="T94" s="22">
        <v>43437.403582378756</v>
      </c>
      <c r="U94" s="42"/>
      <c r="V94" s="22">
        <v>896440.83031981997</v>
      </c>
      <c r="W94" s="22">
        <v>880514.51781981997</v>
      </c>
      <c r="X94" s="22">
        <v>0</v>
      </c>
      <c r="Y94" s="22">
        <v>44952.812572109047</v>
      </c>
      <c r="Z94" s="42"/>
      <c r="AA94" s="22">
        <v>896440.83031981997</v>
      </c>
      <c r="AB94" s="22">
        <v>880514.51781981997</v>
      </c>
      <c r="AC94" s="22">
        <v>0</v>
      </c>
      <c r="AD94" s="22">
        <v>44952.812572109047</v>
      </c>
      <c r="AE94" s="42"/>
    </row>
    <row r="95" spans="1:31" x14ac:dyDescent="0.3">
      <c r="A95" s="20">
        <v>8912822</v>
      </c>
      <c r="B95" s="20" t="s">
        <v>216</v>
      </c>
      <c r="C95" s="21">
        <v>260</v>
      </c>
      <c r="D95" s="22">
        <v>1108901.8225593984</v>
      </c>
      <c r="E95" s="45">
        <v>1.8225593984139548</v>
      </c>
      <c r="F95" s="11"/>
      <c r="G95" s="22">
        <v>1166322.7324999999</v>
      </c>
      <c r="H95" s="22">
        <v>1145300</v>
      </c>
      <c r="I95" s="22">
        <v>0</v>
      </c>
      <c r="J95" s="22">
        <v>36398.177440601634</v>
      </c>
      <c r="K95" s="42"/>
      <c r="L95" s="22">
        <v>1166322.7324999999</v>
      </c>
      <c r="M95" s="22">
        <v>1145300</v>
      </c>
      <c r="N95" s="22">
        <v>0</v>
      </c>
      <c r="O95" s="22">
        <v>36398.177440601634</v>
      </c>
      <c r="P95" s="42"/>
      <c r="Q95" s="22">
        <v>1166322.7324999999</v>
      </c>
      <c r="R95" s="22">
        <v>1145300</v>
      </c>
      <c r="S95" s="22">
        <v>0</v>
      </c>
      <c r="T95" s="22">
        <v>36398.177440601634</v>
      </c>
      <c r="U95" s="42"/>
      <c r="V95" s="22">
        <v>1166322.7324999999</v>
      </c>
      <c r="W95" s="22">
        <v>1145300</v>
      </c>
      <c r="X95" s="22">
        <v>0</v>
      </c>
      <c r="Y95" s="22">
        <v>36398.177440601634</v>
      </c>
      <c r="Z95" s="42"/>
      <c r="AA95" s="22">
        <v>1166322.7324999999</v>
      </c>
      <c r="AB95" s="22">
        <v>1145300</v>
      </c>
      <c r="AC95" s="22">
        <v>0</v>
      </c>
      <c r="AD95" s="22">
        <v>36398.177440601634</v>
      </c>
      <c r="AE95" s="42"/>
    </row>
    <row r="96" spans="1:31" x14ac:dyDescent="0.3">
      <c r="A96" s="20">
        <v>8912826</v>
      </c>
      <c r="B96" s="20" t="s">
        <v>217</v>
      </c>
      <c r="C96" s="21">
        <v>162</v>
      </c>
      <c r="D96" s="22">
        <v>699349.84785999998</v>
      </c>
      <c r="E96" s="45">
        <v>0</v>
      </c>
      <c r="F96" s="11"/>
      <c r="G96" s="22">
        <v>751492.89393999998</v>
      </c>
      <c r="H96" s="22">
        <v>737263.58074</v>
      </c>
      <c r="I96" s="22">
        <v>0</v>
      </c>
      <c r="J96" s="22">
        <v>37913.732880000025</v>
      </c>
      <c r="K96" s="42"/>
      <c r="L96" s="22">
        <v>751047.29394</v>
      </c>
      <c r="M96" s="22">
        <v>736817.98074000003</v>
      </c>
      <c r="N96" s="22">
        <v>0</v>
      </c>
      <c r="O96" s="22">
        <v>37468.132880000048</v>
      </c>
      <c r="P96" s="42"/>
      <c r="Q96" s="22">
        <v>750601.69394000003</v>
      </c>
      <c r="R96" s="22">
        <v>736372.38074000005</v>
      </c>
      <c r="S96" s="22">
        <v>0</v>
      </c>
      <c r="T96" s="22">
        <v>37022.532880000072</v>
      </c>
      <c r="U96" s="42"/>
      <c r="V96" s="22">
        <v>751492.89393999998</v>
      </c>
      <c r="W96" s="22">
        <v>737263.58074</v>
      </c>
      <c r="X96" s="22">
        <v>0</v>
      </c>
      <c r="Y96" s="22">
        <v>37913.732880000025</v>
      </c>
      <c r="Z96" s="42"/>
      <c r="AA96" s="22">
        <v>751492.89393999998</v>
      </c>
      <c r="AB96" s="22">
        <v>737263.58074</v>
      </c>
      <c r="AC96" s="22">
        <v>0</v>
      </c>
      <c r="AD96" s="22">
        <v>37913.732880000025</v>
      </c>
      <c r="AE96" s="42"/>
    </row>
    <row r="97" spans="1:31" x14ac:dyDescent="0.3">
      <c r="A97" s="20">
        <v>8912829</v>
      </c>
      <c r="B97" s="20" t="s">
        <v>218</v>
      </c>
      <c r="C97" s="21">
        <v>103</v>
      </c>
      <c r="D97" s="22">
        <v>533329.80056258151</v>
      </c>
      <c r="E97" s="45">
        <v>0</v>
      </c>
      <c r="F97" s="11"/>
      <c r="G97" s="22">
        <v>574767.51060845668</v>
      </c>
      <c r="H97" s="22">
        <v>561261.99760845664</v>
      </c>
      <c r="I97" s="22">
        <v>0</v>
      </c>
      <c r="J97" s="22">
        <v>27932.197045875131</v>
      </c>
      <c r="K97" s="42"/>
      <c r="L97" s="22">
        <v>574457.03048779303</v>
      </c>
      <c r="M97" s="22">
        <v>560951.517487793</v>
      </c>
      <c r="N97" s="22">
        <v>0</v>
      </c>
      <c r="O97" s="22">
        <v>27621.716925211484</v>
      </c>
      <c r="P97" s="42"/>
      <c r="Q97" s="22">
        <v>574146.55036712938</v>
      </c>
      <c r="R97" s="22">
        <v>560641.03736712935</v>
      </c>
      <c r="S97" s="22">
        <v>0</v>
      </c>
      <c r="T97" s="22">
        <v>27311.236804547836</v>
      </c>
      <c r="U97" s="42"/>
      <c r="V97" s="22">
        <v>574767.51060845668</v>
      </c>
      <c r="W97" s="22">
        <v>561261.99760845664</v>
      </c>
      <c r="X97" s="22">
        <v>0</v>
      </c>
      <c r="Y97" s="22">
        <v>27932.197045875131</v>
      </c>
      <c r="Z97" s="42"/>
      <c r="AA97" s="22">
        <v>574767.51060845668</v>
      </c>
      <c r="AB97" s="22">
        <v>561261.99760845664</v>
      </c>
      <c r="AC97" s="22">
        <v>0</v>
      </c>
      <c r="AD97" s="22">
        <v>27932.197045875131</v>
      </c>
      <c r="AE97" s="42"/>
    </row>
    <row r="98" spans="1:31" x14ac:dyDescent="0.3">
      <c r="A98" s="20">
        <v>8912844</v>
      </c>
      <c r="B98" s="20" t="s">
        <v>28</v>
      </c>
      <c r="C98" s="21">
        <v>48</v>
      </c>
      <c r="D98" s="22">
        <v>326796.22803646809</v>
      </c>
      <c r="E98" s="45">
        <v>13127.766496468092</v>
      </c>
      <c r="F98" s="11"/>
      <c r="G98" s="22">
        <v>346486.251379225</v>
      </c>
      <c r="H98" s="22">
        <v>336503.30737922498</v>
      </c>
      <c r="I98" s="22">
        <v>6231.5810622249774</v>
      </c>
      <c r="J98" s="22">
        <v>9707.079342756886</v>
      </c>
      <c r="K98" s="42"/>
      <c r="L98" s="22">
        <v>346486.251379225</v>
      </c>
      <c r="M98" s="22">
        <v>336503.30737922498</v>
      </c>
      <c r="N98" s="22">
        <v>6364.8210622249662</v>
      </c>
      <c r="O98" s="22">
        <v>9707.079342756886</v>
      </c>
      <c r="P98" s="42"/>
      <c r="Q98" s="22">
        <v>346486.251379225</v>
      </c>
      <c r="R98" s="22">
        <v>336503.30737922498</v>
      </c>
      <c r="S98" s="22">
        <v>6498.0610622249569</v>
      </c>
      <c r="T98" s="22">
        <v>9707.079342756886</v>
      </c>
      <c r="U98" s="42"/>
      <c r="V98" s="22">
        <v>345564.44</v>
      </c>
      <c r="W98" s="22">
        <v>335581.49599999998</v>
      </c>
      <c r="X98" s="22">
        <v>5309.7696829999768</v>
      </c>
      <c r="Y98" s="22">
        <v>8785.2679635318927</v>
      </c>
      <c r="Z98" s="42"/>
      <c r="AA98" s="22">
        <v>346486.251379225</v>
      </c>
      <c r="AB98" s="22">
        <v>336503.30737922498</v>
      </c>
      <c r="AC98" s="22">
        <v>6231.5810622249774</v>
      </c>
      <c r="AD98" s="22">
        <v>9707.079342756886</v>
      </c>
      <c r="AE98" s="42"/>
    </row>
    <row r="99" spans="1:31" x14ac:dyDescent="0.3">
      <c r="A99" s="20">
        <v>8912850</v>
      </c>
      <c r="B99" s="20" t="s">
        <v>158</v>
      </c>
      <c r="C99" s="21">
        <v>47</v>
      </c>
      <c r="D99" s="22">
        <v>332014.99265588657</v>
      </c>
      <c r="E99" s="45">
        <v>-9916.5874165377172</v>
      </c>
      <c r="F99" s="11"/>
      <c r="G99" s="22">
        <v>362821.5243151515</v>
      </c>
      <c r="H99" s="22">
        <v>358438.60311515152</v>
      </c>
      <c r="I99" s="22">
        <v>0</v>
      </c>
      <c r="J99" s="22">
        <v>26423.61045926495</v>
      </c>
      <c r="K99" s="42"/>
      <c r="L99" s="22">
        <v>362716.13037575758</v>
      </c>
      <c r="M99" s="22">
        <v>358333.2091757576</v>
      </c>
      <c r="N99" s="22">
        <v>0</v>
      </c>
      <c r="O99" s="22">
        <v>26318.216519871028</v>
      </c>
      <c r="P99" s="42"/>
      <c r="Q99" s="22">
        <v>362610.73643636366</v>
      </c>
      <c r="R99" s="22">
        <v>358227.81523636368</v>
      </c>
      <c r="S99" s="22">
        <v>0</v>
      </c>
      <c r="T99" s="22">
        <v>26212.822580477106</v>
      </c>
      <c r="U99" s="42"/>
      <c r="V99" s="22">
        <v>362382.89452179999</v>
      </c>
      <c r="W99" s="22">
        <v>357999.9733218</v>
      </c>
      <c r="X99" s="22">
        <v>-438.62979335152221</v>
      </c>
      <c r="Y99" s="22">
        <v>25984.980665913434</v>
      </c>
      <c r="Z99" s="42"/>
      <c r="AA99" s="22">
        <v>358340.77062559995</v>
      </c>
      <c r="AB99" s="22">
        <v>353957.84942559997</v>
      </c>
      <c r="AC99" s="22">
        <v>-4480.7536895515232</v>
      </c>
      <c r="AD99" s="22">
        <v>21942.856769713399</v>
      </c>
      <c r="AE99" s="42"/>
    </row>
    <row r="100" spans="1:31" x14ac:dyDescent="0.3">
      <c r="A100" s="20">
        <v>8912901</v>
      </c>
      <c r="B100" s="20" t="s">
        <v>220</v>
      </c>
      <c r="C100" s="21">
        <v>521</v>
      </c>
      <c r="D100" s="22">
        <v>2222065</v>
      </c>
      <c r="E100" s="45">
        <v>0</v>
      </c>
      <c r="F100" s="11"/>
      <c r="G100" s="22">
        <v>2327177.8640000001</v>
      </c>
      <c r="H100" s="22">
        <v>2295005</v>
      </c>
      <c r="I100" s="22">
        <v>0</v>
      </c>
      <c r="J100" s="22">
        <v>72940</v>
      </c>
      <c r="K100" s="42"/>
      <c r="L100" s="22">
        <v>2327177.8640000001</v>
      </c>
      <c r="M100" s="22">
        <v>2295005</v>
      </c>
      <c r="N100" s="22">
        <v>0</v>
      </c>
      <c r="O100" s="22">
        <v>72940</v>
      </c>
      <c r="P100" s="42"/>
      <c r="Q100" s="22">
        <v>2327177.8640000001</v>
      </c>
      <c r="R100" s="22">
        <v>2295005</v>
      </c>
      <c r="S100" s="22">
        <v>0</v>
      </c>
      <c r="T100" s="22">
        <v>72940</v>
      </c>
      <c r="U100" s="42"/>
      <c r="V100" s="22">
        <v>2327177.8640000001</v>
      </c>
      <c r="W100" s="22">
        <v>2295005</v>
      </c>
      <c r="X100" s="22">
        <v>0</v>
      </c>
      <c r="Y100" s="22">
        <v>72940</v>
      </c>
      <c r="Z100" s="42"/>
      <c r="AA100" s="22">
        <v>2327177.8640000001</v>
      </c>
      <c r="AB100" s="22">
        <v>2295005</v>
      </c>
      <c r="AC100" s="22">
        <v>0</v>
      </c>
      <c r="AD100" s="22">
        <v>72940</v>
      </c>
      <c r="AE100" s="42"/>
    </row>
    <row r="101" spans="1:31" x14ac:dyDescent="0.3">
      <c r="A101" s="20">
        <v>8912911</v>
      </c>
      <c r="B101" s="20" t="s">
        <v>31</v>
      </c>
      <c r="C101" s="21">
        <v>351</v>
      </c>
      <c r="D101" s="22">
        <v>1550879.8418090311</v>
      </c>
      <c r="E101" s="45">
        <v>0</v>
      </c>
      <c r="F101" s="11"/>
      <c r="G101" s="22">
        <v>1651413.1769878389</v>
      </c>
      <c r="H101" s="22">
        <v>1635879.5459878389</v>
      </c>
      <c r="I101" s="22">
        <v>0</v>
      </c>
      <c r="J101" s="22">
        <v>84999.704178807791</v>
      </c>
      <c r="K101" s="42"/>
      <c r="L101" s="22">
        <v>1649862.4872709983</v>
      </c>
      <c r="M101" s="22">
        <v>1634328.8562709983</v>
      </c>
      <c r="N101" s="22">
        <v>0</v>
      </c>
      <c r="O101" s="22">
        <v>83449.014461967163</v>
      </c>
      <c r="P101" s="42"/>
      <c r="Q101" s="22">
        <v>1648311.7975541581</v>
      </c>
      <c r="R101" s="22">
        <v>1632778.1665541581</v>
      </c>
      <c r="S101" s="22">
        <v>0</v>
      </c>
      <c r="T101" s="22">
        <v>81898.324745127</v>
      </c>
      <c r="U101" s="42"/>
      <c r="V101" s="22">
        <v>1651413.1769878389</v>
      </c>
      <c r="W101" s="22">
        <v>1635879.5459878389</v>
      </c>
      <c r="X101" s="22">
        <v>0</v>
      </c>
      <c r="Y101" s="22">
        <v>84999.704178807791</v>
      </c>
      <c r="Z101" s="42"/>
      <c r="AA101" s="22">
        <v>1651413.1769878389</v>
      </c>
      <c r="AB101" s="22">
        <v>1635879.5459878389</v>
      </c>
      <c r="AC101" s="22">
        <v>0</v>
      </c>
      <c r="AD101" s="22">
        <v>84999.704178807791</v>
      </c>
      <c r="AE101" s="42"/>
    </row>
    <row r="102" spans="1:31" x14ac:dyDescent="0.3">
      <c r="A102" s="20">
        <v>8912912</v>
      </c>
      <c r="B102" s="20" t="s">
        <v>32</v>
      </c>
      <c r="C102" s="21">
        <v>350</v>
      </c>
      <c r="D102" s="22">
        <v>1527010.4475169876</v>
      </c>
      <c r="E102" s="45">
        <v>0</v>
      </c>
      <c r="F102" s="11"/>
      <c r="G102" s="22">
        <v>1645516.6911535254</v>
      </c>
      <c r="H102" s="22">
        <v>1611955.9091535253</v>
      </c>
      <c r="I102" s="22">
        <v>0</v>
      </c>
      <c r="J102" s="22">
        <v>84945.461636537686</v>
      </c>
      <c r="K102" s="42"/>
      <c r="L102" s="22">
        <v>1644002.0129660752</v>
      </c>
      <c r="M102" s="22">
        <v>1610441.2309660753</v>
      </c>
      <c r="N102" s="22">
        <v>0</v>
      </c>
      <c r="O102" s="22">
        <v>83430.783449087758</v>
      </c>
      <c r="P102" s="42"/>
      <c r="Q102" s="22">
        <v>1642487.3347786248</v>
      </c>
      <c r="R102" s="22">
        <v>1608926.5527786249</v>
      </c>
      <c r="S102" s="22">
        <v>0</v>
      </c>
      <c r="T102" s="22">
        <v>81916.105261637364</v>
      </c>
      <c r="U102" s="42"/>
      <c r="V102" s="22">
        <v>1645516.6911535254</v>
      </c>
      <c r="W102" s="22">
        <v>1611955.9091535253</v>
      </c>
      <c r="X102" s="22">
        <v>0</v>
      </c>
      <c r="Y102" s="22">
        <v>84945.461636537686</v>
      </c>
      <c r="Z102" s="42"/>
      <c r="AA102" s="22">
        <v>1645516.6911535254</v>
      </c>
      <c r="AB102" s="22">
        <v>1611955.9091535253</v>
      </c>
      <c r="AC102" s="22">
        <v>0</v>
      </c>
      <c r="AD102" s="22">
        <v>84945.461636537686</v>
      </c>
      <c r="AE102" s="42"/>
    </row>
    <row r="103" spans="1:31" x14ac:dyDescent="0.3">
      <c r="A103" s="20">
        <v>8912913</v>
      </c>
      <c r="B103" s="20" t="s">
        <v>33</v>
      </c>
      <c r="C103" s="21">
        <v>415</v>
      </c>
      <c r="D103" s="22">
        <v>1920692.2050874541</v>
      </c>
      <c r="E103" s="45">
        <v>0</v>
      </c>
      <c r="F103" s="11"/>
      <c r="G103" s="22">
        <v>2048853.536395971</v>
      </c>
      <c r="H103" s="22">
        <v>2028977.498395971</v>
      </c>
      <c r="I103" s="22">
        <v>0</v>
      </c>
      <c r="J103" s="22">
        <v>108285.29330851696</v>
      </c>
      <c r="K103" s="42"/>
      <c r="L103" s="22">
        <v>2046491.8257732603</v>
      </c>
      <c r="M103" s="22">
        <v>2026615.7877732604</v>
      </c>
      <c r="N103" s="22">
        <v>0</v>
      </c>
      <c r="O103" s="22">
        <v>105923.58268580632</v>
      </c>
      <c r="P103" s="42"/>
      <c r="Q103" s="22">
        <v>2044130.1151505497</v>
      </c>
      <c r="R103" s="22">
        <v>2024254.0771505497</v>
      </c>
      <c r="S103" s="22">
        <v>0</v>
      </c>
      <c r="T103" s="22">
        <v>103561.87206309568</v>
      </c>
      <c r="U103" s="42"/>
      <c r="V103" s="22">
        <v>2048853.536395971</v>
      </c>
      <c r="W103" s="22">
        <v>2028977.498395971</v>
      </c>
      <c r="X103" s="22">
        <v>0</v>
      </c>
      <c r="Y103" s="22">
        <v>108285.29330851696</v>
      </c>
      <c r="Z103" s="42"/>
      <c r="AA103" s="22">
        <v>2048853.536395971</v>
      </c>
      <c r="AB103" s="22">
        <v>2028977.498395971</v>
      </c>
      <c r="AC103" s="22">
        <v>0</v>
      </c>
      <c r="AD103" s="22">
        <v>108285.29330851696</v>
      </c>
      <c r="AE103" s="42"/>
    </row>
    <row r="104" spans="1:31" x14ac:dyDescent="0.3">
      <c r="A104" s="20">
        <v>8912916</v>
      </c>
      <c r="B104" s="20" t="s">
        <v>221</v>
      </c>
      <c r="C104" s="21">
        <v>310</v>
      </c>
      <c r="D104" s="22">
        <v>1427906.3070859918</v>
      </c>
      <c r="E104" s="45">
        <v>0</v>
      </c>
      <c r="F104" s="11"/>
      <c r="G104" s="22">
        <v>1553251.1086072614</v>
      </c>
      <c r="H104" s="22">
        <v>1506168.8686072615</v>
      </c>
      <c r="I104" s="22">
        <v>0</v>
      </c>
      <c r="J104" s="22">
        <v>78262.561521269614</v>
      </c>
      <c r="K104" s="42"/>
      <c r="L104" s="22">
        <v>1551576.9462287594</v>
      </c>
      <c r="M104" s="22">
        <v>1504494.7062287594</v>
      </c>
      <c r="N104" s="22">
        <v>0</v>
      </c>
      <c r="O104" s="22">
        <v>76588.399142767536</v>
      </c>
      <c r="P104" s="42"/>
      <c r="Q104" s="22">
        <v>1549902.7838502575</v>
      </c>
      <c r="R104" s="22">
        <v>1502820.5438502575</v>
      </c>
      <c r="S104" s="22">
        <v>0</v>
      </c>
      <c r="T104" s="22">
        <v>74914.23676426569</v>
      </c>
      <c r="U104" s="42"/>
      <c r="V104" s="22">
        <v>1553251.1086072614</v>
      </c>
      <c r="W104" s="22">
        <v>1506168.8686072615</v>
      </c>
      <c r="X104" s="22">
        <v>0</v>
      </c>
      <c r="Y104" s="22">
        <v>78262.561521269614</v>
      </c>
      <c r="Z104" s="42"/>
      <c r="AA104" s="22">
        <v>1553251.1086072614</v>
      </c>
      <c r="AB104" s="22">
        <v>1506168.8686072615</v>
      </c>
      <c r="AC104" s="22">
        <v>0</v>
      </c>
      <c r="AD104" s="22">
        <v>78262.561521269614</v>
      </c>
      <c r="AE104" s="42"/>
    </row>
    <row r="105" spans="1:31" x14ac:dyDescent="0.3">
      <c r="A105" s="20">
        <v>8912918</v>
      </c>
      <c r="B105" s="20" t="s">
        <v>222</v>
      </c>
      <c r="C105" s="21">
        <v>312</v>
      </c>
      <c r="D105" s="22">
        <v>1359474.339759083</v>
      </c>
      <c r="E105" s="45">
        <v>0</v>
      </c>
      <c r="F105" s="11"/>
      <c r="G105" s="22">
        <v>1448253.9015966251</v>
      </c>
      <c r="H105" s="22">
        <v>1434238.7465966251</v>
      </c>
      <c r="I105" s="22">
        <v>0</v>
      </c>
      <c r="J105" s="22">
        <v>74764.406837542076</v>
      </c>
      <c r="K105" s="42"/>
      <c r="L105" s="22">
        <v>1446902.9173103778</v>
      </c>
      <c r="M105" s="22">
        <v>1432887.7623103778</v>
      </c>
      <c r="N105" s="22">
        <v>0</v>
      </c>
      <c r="O105" s="22">
        <v>73413.422551294789</v>
      </c>
      <c r="P105" s="42"/>
      <c r="Q105" s="22">
        <v>1445551.9330241305</v>
      </c>
      <c r="R105" s="22">
        <v>1431536.7780241305</v>
      </c>
      <c r="S105" s="22">
        <v>0</v>
      </c>
      <c r="T105" s="22">
        <v>72062.438265047502</v>
      </c>
      <c r="U105" s="42"/>
      <c r="V105" s="22">
        <v>1448253.9015966251</v>
      </c>
      <c r="W105" s="22">
        <v>1434238.7465966251</v>
      </c>
      <c r="X105" s="22">
        <v>0</v>
      </c>
      <c r="Y105" s="22">
        <v>74764.406837542076</v>
      </c>
      <c r="Z105" s="42"/>
      <c r="AA105" s="22">
        <v>1448253.9015966251</v>
      </c>
      <c r="AB105" s="22">
        <v>1434238.7465966251</v>
      </c>
      <c r="AC105" s="22">
        <v>0</v>
      </c>
      <c r="AD105" s="22">
        <v>74764.406837542076</v>
      </c>
      <c r="AE105" s="42"/>
    </row>
    <row r="106" spans="1:31" x14ac:dyDescent="0.3">
      <c r="A106" s="13">
        <v>8912923</v>
      </c>
      <c r="B106" s="14" t="s">
        <v>34</v>
      </c>
      <c r="C106" s="21">
        <v>289</v>
      </c>
      <c r="D106" s="22">
        <v>1232585</v>
      </c>
      <c r="E106" s="45">
        <v>0</v>
      </c>
      <c r="F106" s="11"/>
      <c r="G106" s="22">
        <v>1294704.7849999999</v>
      </c>
      <c r="H106" s="22">
        <v>1273045</v>
      </c>
      <c r="I106" s="22">
        <v>0</v>
      </c>
      <c r="J106" s="22">
        <v>40460</v>
      </c>
      <c r="K106" s="42"/>
      <c r="L106" s="22">
        <v>1294704.7849999999</v>
      </c>
      <c r="M106" s="22">
        <v>1273045</v>
      </c>
      <c r="N106" s="22">
        <v>0</v>
      </c>
      <c r="O106" s="22">
        <v>40460</v>
      </c>
      <c r="P106" s="42"/>
      <c r="Q106" s="22">
        <v>1294704.7849999999</v>
      </c>
      <c r="R106" s="22">
        <v>1273045</v>
      </c>
      <c r="S106" s="22">
        <v>0</v>
      </c>
      <c r="T106" s="22">
        <v>40460</v>
      </c>
      <c r="U106" s="42"/>
      <c r="V106" s="22">
        <v>1294704.7849999999</v>
      </c>
      <c r="W106" s="22">
        <v>1273045</v>
      </c>
      <c r="X106" s="22">
        <v>0</v>
      </c>
      <c r="Y106" s="22">
        <v>40460</v>
      </c>
      <c r="Z106" s="42"/>
      <c r="AA106" s="22">
        <v>1294704.7849999999</v>
      </c>
      <c r="AB106" s="22">
        <v>1273045</v>
      </c>
      <c r="AC106" s="22">
        <v>0</v>
      </c>
      <c r="AD106" s="22">
        <v>40460</v>
      </c>
      <c r="AE106" s="42"/>
    </row>
    <row r="107" spans="1:31" x14ac:dyDescent="0.3">
      <c r="A107" s="20">
        <v>8912925</v>
      </c>
      <c r="B107" s="20" t="s">
        <v>223</v>
      </c>
      <c r="C107" s="21">
        <v>167</v>
      </c>
      <c r="D107" s="22">
        <v>773655.13367522974</v>
      </c>
      <c r="E107" s="45">
        <v>0</v>
      </c>
      <c r="F107" s="11"/>
      <c r="G107" s="22">
        <v>833376.66420091956</v>
      </c>
      <c r="H107" s="22">
        <v>815587.5829009196</v>
      </c>
      <c r="I107" s="22">
        <v>0</v>
      </c>
      <c r="J107" s="22">
        <v>41932.449225689867</v>
      </c>
      <c r="K107" s="42"/>
      <c r="L107" s="22">
        <v>832679.7883388506</v>
      </c>
      <c r="M107" s="22">
        <v>814890.70703885064</v>
      </c>
      <c r="N107" s="22">
        <v>0</v>
      </c>
      <c r="O107" s="22">
        <v>41235.573363620904</v>
      </c>
      <c r="P107" s="42"/>
      <c r="Q107" s="22">
        <v>831982.91247678164</v>
      </c>
      <c r="R107" s="22">
        <v>814193.83117678168</v>
      </c>
      <c r="S107" s="22">
        <v>0</v>
      </c>
      <c r="T107" s="22">
        <v>40538.697501551942</v>
      </c>
      <c r="U107" s="42"/>
      <c r="V107" s="22">
        <v>833376.66420091956</v>
      </c>
      <c r="W107" s="22">
        <v>815587.5829009196</v>
      </c>
      <c r="X107" s="22">
        <v>0</v>
      </c>
      <c r="Y107" s="22">
        <v>41932.449225689867</v>
      </c>
      <c r="Z107" s="42"/>
      <c r="AA107" s="22">
        <v>833376.66420091956</v>
      </c>
      <c r="AB107" s="22">
        <v>815587.5829009196</v>
      </c>
      <c r="AC107" s="22">
        <v>0</v>
      </c>
      <c r="AD107" s="22">
        <v>41932.449225689867</v>
      </c>
      <c r="AE107" s="42"/>
    </row>
    <row r="108" spans="1:31" x14ac:dyDescent="0.3">
      <c r="A108" s="20">
        <v>8912926</v>
      </c>
      <c r="B108" s="20" t="s">
        <v>36</v>
      </c>
      <c r="C108" s="21">
        <v>224</v>
      </c>
      <c r="D108" s="22">
        <v>975745.08330881037</v>
      </c>
      <c r="E108" s="45">
        <v>0</v>
      </c>
      <c r="F108" s="11"/>
      <c r="G108" s="22">
        <v>1043602.7773862833</v>
      </c>
      <c r="H108" s="22">
        <v>1029918.7393862833</v>
      </c>
      <c r="I108" s="22">
        <v>0</v>
      </c>
      <c r="J108" s="22">
        <v>54173.656077472959</v>
      </c>
      <c r="K108" s="42"/>
      <c r="L108" s="22">
        <v>1042722.3758463355</v>
      </c>
      <c r="M108" s="22">
        <v>1029038.3378463355</v>
      </c>
      <c r="N108" s="22">
        <v>0</v>
      </c>
      <c r="O108" s="22">
        <v>53293.254537525121</v>
      </c>
      <c r="P108" s="42"/>
      <c r="Q108" s="22">
        <v>1041841.9743063878</v>
      </c>
      <c r="R108" s="22">
        <v>1028157.9363063879</v>
      </c>
      <c r="S108" s="22">
        <v>0</v>
      </c>
      <c r="T108" s="22">
        <v>52412.852997577516</v>
      </c>
      <c r="U108" s="42"/>
      <c r="V108" s="22">
        <v>1043602.7773862833</v>
      </c>
      <c r="W108" s="22">
        <v>1029918.7393862833</v>
      </c>
      <c r="X108" s="22">
        <v>0</v>
      </c>
      <c r="Y108" s="22">
        <v>54173.656077472959</v>
      </c>
      <c r="Z108" s="42"/>
      <c r="AA108" s="22">
        <v>1043602.7773862833</v>
      </c>
      <c r="AB108" s="22">
        <v>1029918.7393862833</v>
      </c>
      <c r="AC108" s="22">
        <v>0</v>
      </c>
      <c r="AD108" s="22">
        <v>54173.656077472959</v>
      </c>
      <c r="AE108" s="42"/>
    </row>
    <row r="109" spans="1:31" x14ac:dyDescent="0.3">
      <c r="A109" s="20">
        <v>8912927</v>
      </c>
      <c r="B109" s="20" t="s">
        <v>37</v>
      </c>
      <c r="C109" s="21">
        <v>205</v>
      </c>
      <c r="D109" s="22">
        <v>1040164.9437027841</v>
      </c>
      <c r="E109" s="45">
        <v>0</v>
      </c>
      <c r="F109" s="11"/>
      <c r="G109" s="22">
        <v>1117584.6255589528</v>
      </c>
      <c r="H109" s="22">
        <v>1099492.3345589528</v>
      </c>
      <c r="I109" s="22">
        <v>0</v>
      </c>
      <c r="J109" s="22">
        <v>59327.390856168699</v>
      </c>
      <c r="K109" s="42"/>
      <c r="L109" s="22">
        <v>1116287.5543635737</v>
      </c>
      <c r="M109" s="22">
        <v>1098195.2633635737</v>
      </c>
      <c r="N109" s="22">
        <v>0</v>
      </c>
      <c r="O109" s="22">
        <v>58030.319660789566</v>
      </c>
      <c r="P109" s="42"/>
      <c r="Q109" s="22">
        <v>1114990.4831681943</v>
      </c>
      <c r="R109" s="22">
        <v>1096898.1921681943</v>
      </c>
      <c r="S109" s="22">
        <v>0</v>
      </c>
      <c r="T109" s="22">
        <v>56733.248465410201</v>
      </c>
      <c r="U109" s="42"/>
      <c r="V109" s="22">
        <v>1117584.6255589528</v>
      </c>
      <c r="W109" s="22">
        <v>1099492.3345589528</v>
      </c>
      <c r="X109" s="22">
        <v>0</v>
      </c>
      <c r="Y109" s="22">
        <v>59327.390856168699</v>
      </c>
      <c r="Z109" s="42"/>
      <c r="AA109" s="22">
        <v>1117584.6255589528</v>
      </c>
      <c r="AB109" s="22">
        <v>1099492.3345589528</v>
      </c>
      <c r="AC109" s="22">
        <v>0</v>
      </c>
      <c r="AD109" s="22">
        <v>59327.390856168699</v>
      </c>
      <c r="AE109" s="42"/>
    </row>
    <row r="110" spans="1:31" x14ac:dyDescent="0.3">
      <c r="A110" s="20">
        <v>8912928</v>
      </c>
      <c r="B110" s="20" t="s">
        <v>224</v>
      </c>
      <c r="C110" s="21">
        <v>346</v>
      </c>
      <c r="D110" s="22">
        <v>1553068.5883107653</v>
      </c>
      <c r="E110" s="45">
        <v>0</v>
      </c>
      <c r="F110" s="11"/>
      <c r="G110" s="22">
        <v>1671329.703281621</v>
      </c>
      <c r="H110" s="22">
        <v>1641878.0892816209</v>
      </c>
      <c r="I110" s="22">
        <v>0</v>
      </c>
      <c r="J110" s="22">
        <v>88809.500970855588</v>
      </c>
      <c r="K110" s="42"/>
      <c r="L110" s="22">
        <v>1669596.792225508</v>
      </c>
      <c r="M110" s="22">
        <v>1640145.178225508</v>
      </c>
      <c r="N110" s="22">
        <v>0</v>
      </c>
      <c r="O110" s="22">
        <v>87076.589914742624</v>
      </c>
      <c r="P110" s="42"/>
      <c r="Q110" s="22">
        <v>1667863.8811693951</v>
      </c>
      <c r="R110" s="22">
        <v>1638412.267169395</v>
      </c>
      <c r="S110" s="22">
        <v>0</v>
      </c>
      <c r="T110" s="22">
        <v>85343.678858629661</v>
      </c>
      <c r="U110" s="42"/>
      <c r="V110" s="22">
        <v>1671329.703281621</v>
      </c>
      <c r="W110" s="22">
        <v>1641878.0892816209</v>
      </c>
      <c r="X110" s="22">
        <v>0</v>
      </c>
      <c r="Y110" s="22">
        <v>88809.500970855588</v>
      </c>
      <c r="Z110" s="42"/>
      <c r="AA110" s="22">
        <v>1671329.703281621</v>
      </c>
      <c r="AB110" s="22">
        <v>1641878.0892816209</v>
      </c>
      <c r="AC110" s="22">
        <v>0</v>
      </c>
      <c r="AD110" s="22">
        <v>88809.500970855588</v>
      </c>
      <c r="AE110" s="42"/>
    </row>
    <row r="111" spans="1:31" x14ac:dyDescent="0.3">
      <c r="A111" s="20">
        <v>8912930</v>
      </c>
      <c r="B111" s="20" t="s">
        <v>38</v>
      </c>
      <c r="C111" s="21">
        <v>313</v>
      </c>
      <c r="D111" s="22">
        <v>1334945</v>
      </c>
      <c r="E111" s="45">
        <v>0</v>
      </c>
      <c r="F111" s="11"/>
      <c r="G111" s="22">
        <v>1399150.68</v>
      </c>
      <c r="H111" s="22">
        <v>1378765</v>
      </c>
      <c r="I111" s="22">
        <v>0</v>
      </c>
      <c r="J111" s="22">
        <v>43820</v>
      </c>
      <c r="K111" s="42"/>
      <c r="L111" s="22">
        <v>1399150.68</v>
      </c>
      <c r="M111" s="22">
        <v>1378765</v>
      </c>
      <c r="N111" s="22">
        <v>0</v>
      </c>
      <c r="O111" s="22">
        <v>43820</v>
      </c>
      <c r="P111" s="42"/>
      <c r="Q111" s="22">
        <v>1399150.68</v>
      </c>
      <c r="R111" s="22">
        <v>1378765</v>
      </c>
      <c r="S111" s="22">
        <v>0</v>
      </c>
      <c r="T111" s="22">
        <v>43820</v>
      </c>
      <c r="U111" s="42"/>
      <c r="V111" s="22">
        <v>1399150.68</v>
      </c>
      <c r="W111" s="22">
        <v>1378765</v>
      </c>
      <c r="X111" s="22">
        <v>0</v>
      </c>
      <c r="Y111" s="22">
        <v>43820</v>
      </c>
      <c r="Z111" s="42"/>
      <c r="AA111" s="22">
        <v>1399150.68</v>
      </c>
      <c r="AB111" s="22">
        <v>1378765</v>
      </c>
      <c r="AC111" s="22">
        <v>0</v>
      </c>
      <c r="AD111" s="22">
        <v>43820</v>
      </c>
      <c r="AE111" s="42"/>
    </row>
    <row r="112" spans="1:31" x14ac:dyDescent="0.3">
      <c r="A112" s="20">
        <v>8912937</v>
      </c>
      <c r="B112" s="20" t="s">
        <v>225</v>
      </c>
      <c r="C112" s="21">
        <v>355</v>
      </c>
      <c r="D112" s="22">
        <v>1649926.5678752298</v>
      </c>
      <c r="E112" s="45">
        <v>0</v>
      </c>
      <c r="F112" s="11"/>
      <c r="G112" s="22">
        <v>1775338.3459871735</v>
      </c>
      <c r="H112" s="22">
        <v>1742487.6651871735</v>
      </c>
      <c r="I112" s="22">
        <v>0</v>
      </c>
      <c r="J112" s="22">
        <v>92561.097311943769</v>
      </c>
      <c r="K112" s="42"/>
      <c r="L112" s="22">
        <v>1773365.5265725157</v>
      </c>
      <c r="M112" s="22">
        <v>1740514.8457725157</v>
      </c>
      <c r="N112" s="22">
        <v>0</v>
      </c>
      <c r="O112" s="22">
        <v>90588.277897285996</v>
      </c>
      <c r="P112" s="42"/>
      <c r="Q112" s="22">
        <v>1771392.7071578579</v>
      </c>
      <c r="R112" s="22">
        <v>1738542.026357858</v>
      </c>
      <c r="S112" s="22">
        <v>0</v>
      </c>
      <c r="T112" s="22">
        <v>88615.458482628223</v>
      </c>
      <c r="U112" s="42"/>
      <c r="V112" s="22">
        <v>1775338.3459871735</v>
      </c>
      <c r="W112" s="22">
        <v>1742487.6651871735</v>
      </c>
      <c r="X112" s="22">
        <v>0</v>
      </c>
      <c r="Y112" s="22">
        <v>92561.097311943769</v>
      </c>
      <c r="Z112" s="42"/>
      <c r="AA112" s="22">
        <v>1775338.3459871735</v>
      </c>
      <c r="AB112" s="22">
        <v>1742487.6651871735</v>
      </c>
      <c r="AC112" s="22">
        <v>0</v>
      </c>
      <c r="AD112" s="22">
        <v>92561.097311943769</v>
      </c>
      <c r="AE112" s="42"/>
    </row>
    <row r="113" spans="1:31" x14ac:dyDescent="0.3">
      <c r="A113" s="20">
        <v>8912941</v>
      </c>
      <c r="B113" s="20" t="s">
        <v>226</v>
      </c>
      <c r="C113" s="21">
        <v>215</v>
      </c>
      <c r="D113" s="22">
        <v>926345.78158243233</v>
      </c>
      <c r="E113" s="45">
        <v>0</v>
      </c>
      <c r="F113" s="11"/>
      <c r="G113" s="22">
        <v>1006856.3451675677</v>
      </c>
      <c r="H113" s="22">
        <v>977536.1093675677</v>
      </c>
      <c r="I113" s="22">
        <v>0</v>
      </c>
      <c r="J113" s="22">
        <v>51190.327785135363</v>
      </c>
      <c r="K113" s="42"/>
      <c r="L113" s="22">
        <v>1006131.5343567568</v>
      </c>
      <c r="M113" s="22">
        <v>976811.29855675681</v>
      </c>
      <c r="N113" s="22">
        <v>0</v>
      </c>
      <c r="O113" s="22">
        <v>50465.516974324477</v>
      </c>
      <c r="P113" s="42"/>
      <c r="Q113" s="22">
        <v>1005406.7235459461</v>
      </c>
      <c r="R113" s="22">
        <v>976086.48774594604</v>
      </c>
      <c r="S113" s="22">
        <v>0</v>
      </c>
      <c r="T113" s="22">
        <v>49740.706163513707</v>
      </c>
      <c r="U113" s="42"/>
      <c r="V113" s="22">
        <v>1006856.3451675677</v>
      </c>
      <c r="W113" s="22">
        <v>977536.1093675677</v>
      </c>
      <c r="X113" s="22">
        <v>0</v>
      </c>
      <c r="Y113" s="22">
        <v>51190.327785135363</v>
      </c>
      <c r="Z113" s="42"/>
      <c r="AA113" s="22">
        <v>1006856.3451675677</v>
      </c>
      <c r="AB113" s="22">
        <v>977536.1093675677</v>
      </c>
      <c r="AC113" s="22">
        <v>0</v>
      </c>
      <c r="AD113" s="22">
        <v>51190.327785135363</v>
      </c>
      <c r="AE113" s="42"/>
    </row>
    <row r="114" spans="1:31" x14ac:dyDescent="0.3">
      <c r="A114" s="20">
        <v>8912942</v>
      </c>
      <c r="B114" s="20" t="s">
        <v>227</v>
      </c>
      <c r="C114" s="21">
        <v>293</v>
      </c>
      <c r="D114" s="22">
        <v>1264964.3324983215</v>
      </c>
      <c r="E114" s="45">
        <v>0</v>
      </c>
      <c r="F114" s="11"/>
      <c r="G114" s="22">
        <v>1371243.2773402114</v>
      </c>
      <c r="H114" s="22">
        <v>1335670.0293402115</v>
      </c>
      <c r="I114" s="22">
        <v>0</v>
      </c>
      <c r="J114" s="22">
        <v>70705.696841889992</v>
      </c>
      <c r="K114" s="42"/>
      <c r="L114" s="22">
        <v>1370004.4398921137</v>
      </c>
      <c r="M114" s="22">
        <v>1334431.1918921138</v>
      </c>
      <c r="N114" s="22">
        <v>0</v>
      </c>
      <c r="O114" s="22">
        <v>69466.859393792227</v>
      </c>
      <c r="P114" s="42"/>
      <c r="Q114" s="22">
        <v>1368765.6024440157</v>
      </c>
      <c r="R114" s="22">
        <v>1333192.3544440158</v>
      </c>
      <c r="S114" s="22">
        <v>0</v>
      </c>
      <c r="T114" s="22">
        <v>68228.021945694229</v>
      </c>
      <c r="U114" s="42"/>
      <c r="V114" s="22">
        <v>1371243.2773402114</v>
      </c>
      <c r="W114" s="22">
        <v>1335670.0293402115</v>
      </c>
      <c r="X114" s="22">
        <v>0</v>
      </c>
      <c r="Y114" s="22">
        <v>70705.696841889992</v>
      </c>
      <c r="Z114" s="42"/>
      <c r="AA114" s="22">
        <v>1371243.2773402114</v>
      </c>
      <c r="AB114" s="22">
        <v>1335670.0293402115</v>
      </c>
      <c r="AC114" s="22">
        <v>0</v>
      </c>
      <c r="AD114" s="22">
        <v>70705.696841889992</v>
      </c>
      <c r="AE114" s="42"/>
    </row>
    <row r="115" spans="1:31" x14ac:dyDescent="0.3">
      <c r="A115" s="20">
        <v>8912946</v>
      </c>
      <c r="B115" s="20" t="s">
        <v>40</v>
      </c>
      <c r="C115" s="21">
        <v>313</v>
      </c>
      <c r="D115" s="22">
        <v>1334945</v>
      </c>
      <c r="E115" s="45">
        <v>0</v>
      </c>
      <c r="F115" s="11"/>
      <c r="G115" s="22">
        <v>1385408.8271999999</v>
      </c>
      <c r="H115" s="22">
        <v>1378765</v>
      </c>
      <c r="I115" s="22">
        <v>0</v>
      </c>
      <c r="J115" s="22">
        <v>43820</v>
      </c>
      <c r="K115" s="42"/>
      <c r="L115" s="22">
        <v>1385408.8271999999</v>
      </c>
      <c r="M115" s="22">
        <v>1378765</v>
      </c>
      <c r="N115" s="22">
        <v>0</v>
      </c>
      <c r="O115" s="22">
        <v>43820</v>
      </c>
      <c r="P115" s="42"/>
      <c r="Q115" s="22">
        <v>1385408.8271999999</v>
      </c>
      <c r="R115" s="22">
        <v>1378765</v>
      </c>
      <c r="S115" s="22">
        <v>0</v>
      </c>
      <c r="T115" s="22">
        <v>43820</v>
      </c>
      <c r="U115" s="42"/>
      <c r="V115" s="22">
        <v>1385408.8271999999</v>
      </c>
      <c r="W115" s="22">
        <v>1378765</v>
      </c>
      <c r="X115" s="22">
        <v>0</v>
      </c>
      <c r="Y115" s="22">
        <v>43820</v>
      </c>
      <c r="Z115" s="42"/>
      <c r="AA115" s="22">
        <v>1385408.8271999999</v>
      </c>
      <c r="AB115" s="22">
        <v>1378765</v>
      </c>
      <c r="AC115" s="22">
        <v>0</v>
      </c>
      <c r="AD115" s="22">
        <v>43820</v>
      </c>
      <c r="AE115" s="42"/>
    </row>
    <row r="116" spans="1:31" x14ac:dyDescent="0.3">
      <c r="A116" s="20">
        <v>8912947</v>
      </c>
      <c r="B116" s="20" t="s">
        <v>41</v>
      </c>
      <c r="C116" s="21">
        <v>409</v>
      </c>
      <c r="D116" s="22">
        <v>1744385</v>
      </c>
      <c r="E116" s="45">
        <v>0</v>
      </c>
      <c r="F116" s="11"/>
      <c r="G116" s="22">
        <v>1830155.912</v>
      </c>
      <c r="H116" s="22">
        <v>1801645</v>
      </c>
      <c r="I116" s="22">
        <v>0</v>
      </c>
      <c r="J116" s="22">
        <v>57260</v>
      </c>
      <c r="K116" s="42"/>
      <c r="L116" s="22">
        <v>1830155.912</v>
      </c>
      <c r="M116" s="22">
        <v>1801645</v>
      </c>
      <c r="N116" s="22">
        <v>0</v>
      </c>
      <c r="O116" s="22">
        <v>57260</v>
      </c>
      <c r="P116" s="42"/>
      <c r="Q116" s="22">
        <v>1830155.912</v>
      </c>
      <c r="R116" s="22">
        <v>1801645</v>
      </c>
      <c r="S116" s="22">
        <v>0</v>
      </c>
      <c r="T116" s="22">
        <v>57260</v>
      </c>
      <c r="U116" s="42"/>
      <c r="V116" s="22">
        <v>1830155.912</v>
      </c>
      <c r="W116" s="22">
        <v>1801645</v>
      </c>
      <c r="X116" s="22">
        <v>0</v>
      </c>
      <c r="Y116" s="22">
        <v>57260</v>
      </c>
      <c r="Z116" s="42"/>
      <c r="AA116" s="22">
        <v>1830155.912</v>
      </c>
      <c r="AB116" s="22">
        <v>1801645</v>
      </c>
      <c r="AC116" s="22">
        <v>0</v>
      </c>
      <c r="AD116" s="22">
        <v>57260</v>
      </c>
      <c r="AE116" s="42"/>
    </row>
    <row r="117" spans="1:31" x14ac:dyDescent="0.3">
      <c r="A117" s="20">
        <v>8912948</v>
      </c>
      <c r="B117" s="20" t="s">
        <v>42</v>
      </c>
      <c r="C117" s="21">
        <v>373</v>
      </c>
      <c r="D117" s="22">
        <v>1789464.9976350267</v>
      </c>
      <c r="E117" s="45">
        <v>0</v>
      </c>
      <c r="F117" s="11"/>
      <c r="G117" s="22">
        <v>1925102.67946396</v>
      </c>
      <c r="H117" s="22">
        <v>1891636.99386396</v>
      </c>
      <c r="I117" s="22">
        <v>0</v>
      </c>
      <c r="J117" s="22">
        <v>102171.99622893333</v>
      </c>
      <c r="K117" s="42"/>
      <c r="L117" s="22">
        <v>1922769.5873657414</v>
      </c>
      <c r="M117" s="22">
        <v>1889303.9017657414</v>
      </c>
      <c r="N117" s="22">
        <v>0</v>
      </c>
      <c r="O117" s="22">
        <v>99838.904130714713</v>
      </c>
      <c r="P117" s="42"/>
      <c r="Q117" s="22">
        <v>1920436.4952675228</v>
      </c>
      <c r="R117" s="22">
        <v>1886970.8096675228</v>
      </c>
      <c r="S117" s="22">
        <v>0</v>
      </c>
      <c r="T117" s="22">
        <v>97505.812032496091</v>
      </c>
      <c r="U117" s="42"/>
      <c r="V117" s="22">
        <v>1925102.67946396</v>
      </c>
      <c r="W117" s="22">
        <v>1891636.99386396</v>
      </c>
      <c r="X117" s="22">
        <v>0</v>
      </c>
      <c r="Y117" s="22">
        <v>102171.99622893333</v>
      </c>
      <c r="Z117" s="42"/>
      <c r="AA117" s="22">
        <v>1925102.67946396</v>
      </c>
      <c r="AB117" s="22">
        <v>1891636.99386396</v>
      </c>
      <c r="AC117" s="22">
        <v>0</v>
      </c>
      <c r="AD117" s="22">
        <v>102171.99622893333</v>
      </c>
      <c r="AE117" s="42"/>
    </row>
    <row r="118" spans="1:31" x14ac:dyDescent="0.3">
      <c r="A118" s="20">
        <v>8913004</v>
      </c>
      <c r="B118" s="20" t="s">
        <v>228</v>
      </c>
      <c r="C118" s="21">
        <v>212</v>
      </c>
      <c r="D118" s="22">
        <v>972641.3420208802</v>
      </c>
      <c r="E118" s="45">
        <v>0</v>
      </c>
      <c r="F118" s="11"/>
      <c r="G118" s="22">
        <v>1049109.474500264</v>
      </c>
      <c r="H118" s="22">
        <v>1025665.942500264</v>
      </c>
      <c r="I118" s="22">
        <v>0</v>
      </c>
      <c r="J118" s="22">
        <v>53024.600479383837</v>
      </c>
      <c r="K118" s="42"/>
      <c r="L118" s="22">
        <v>1048104.0939366934</v>
      </c>
      <c r="M118" s="22">
        <v>1024660.5619366934</v>
      </c>
      <c r="N118" s="22">
        <v>0</v>
      </c>
      <c r="O118" s="22">
        <v>52019.219915813184</v>
      </c>
      <c r="P118" s="42"/>
      <c r="Q118" s="22">
        <v>1047098.713373123</v>
      </c>
      <c r="R118" s="22">
        <v>1023655.181373123</v>
      </c>
      <c r="S118" s="22">
        <v>0</v>
      </c>
      <c r="T118" s="22">
        <v>51013.839352242765</v>
      </c>
      <c r="U118" s="42"/>
      <c r="V118" s="22">
        <v>1049109.474500264</v>
      </c>
      <c r="W118" s="22">
        <v>1025665.942500264</v>
      </c>
      <c r="X118" s="22">
        <v>0</v>
      </c>
      <c r="Y118" s="22">
        <v>53024.600479383837</v>
      </c>
      <c r="Z118" s="42"/>
      <c r="AA118" s="22">
        <v>1049109.474500264</v>
      </c>
      <c r="AB118" s="22">
        <v>1025665.942500264</v>
      </c>
      <c r="AC118" s="22">
        <v>0</v>
      </c>
      <c r="AD118" s="22">
        <v>53024.600479383837</v>
      </c>
      <c r="AE118" s="42"/>
    </row>
    <row r="119" spans="1:31" x14ac:dyDescent="0.3">
      <c r="A119" s="20">
        <v>8913008</v>
      </c>
      <c r="B119" s="20" t="s">
        <v>229</v>
      </c>
      <c r="C119" s="21">
        <v>311</v>
      </c>
      <c r="D119" s="22">
        <v>1326415</v>
      </c>
      <c r="E119" s="45">
        <v>0</v>
      </c>
      <c r="F119" s="11"/>
      <c r="G119" s="22">
        <v>1384778.1665255001</v>
      </c>
      <c r="H119" s="22">
        <v>1370113.5505255002</v>
      </c>
      <c r="I119" s="22">
        <v>158.55052550017083</v>
      </c>
      <c r="J119" s="22">
        <v>43698.550525500206</v>
      </c>
      <c r="K119" s="42"/>
      <c r="L119" s="22">
        <v>1384778.1665255001</v>
      </c>
      <c r="M119" s="22">
        <v>1370113.5505255002</v>
      </c>
      <c r="N119" s="22">
        <v>158.55052550017083</v>
      </c>
      <c r="O119" s="22">
        <v>43698.550525500206</v>
      </c>
      <c r="P119" s="42"/>
      <c r="Q119" s="22">
        <v>1384778.1665255001</v>
      </c>
      <c r="R119" s="22">
        <v>1370113.5505255002</v>
      </c>
      <c r="S119" s="22">
        <v>158.55052550017083</v>
      </c>
      <c r="T119" s="22">
        <v>43698.550525500206</v>
      </c>
      <c r="U119" s="42"/>
      <c r="V119" s="22">
        <v>1384619.6159999999</v>
      </c>
      <c r="W119" s="22">
        <v>1369955</v>
      </c>
      <c r="X119" s="22">
        <v>0</v>
      </c>
      <c r="Y119" s="22">
        <v>43540</v>
      </c>
      <c r="Z119" s="42"/>
      <c r="AA119" s="22">
        <v>1384778.1665255001</v>
      </c>
      <c r="AB119" s="22">
        <v>1370113.5505255002</v>
      </c>
      <c r="AC119" s="22">
        <v>158.55052550017083</v>
      </c>
      <c r="AD119" s="22">
        <v>43698.550525500206</v>
      </c>
      <c r="AE119" s="42"/>
    </row>
    <row r="120" spans="1:31" x14ac:dyDescent="0.3">
      <c r="A120" s="20">
        <v>8913018</v>
      </c>
      <c r="B120" s="20" t="s">
        <v>43</v>
      </c>
      <c r="C120" s="21">
        <v>207</v>
      </c>
      <c r="D120" s="22">
        <v>882855</v>
      </c>
      <c r="E120" s="45">
        <v>0</v>
      </c>
      <c r="F120" s="11"/>
      <c r="G120" s="22">
        <v>944798.75049943826</v>
      </c>
      <c r="H120" s="22">
        <v>928872.43799943826</v>
      </c>
      <c r="I120" s="22">
        <v>0</v>
      </c>
      <c r="J120" s="22">
        <v>46017.437999438262</v>
      </c>
      <c r="K120" s="42"/>
      <c r="L120" s="22">
        <v>944142.17746573035</v>
      </c>
      <c r="M120" s="22">
        <v>928215.86496573035</v>
      </c>
      <c r="N120" s="22">
        <v>0</v>
      </c>
      <c r="O120" s="22">
        <v>45360.864965730347</v>
      </c>
      <c r="P120" s="42"/>
      <c r="Q120" s="22">
        <v>943485.60443202266</v>
      </c>
      <c r="R120" s="22">
        <v>927559.29193202266</v>
      </c>
      <c r="S120" s="22">
        <v>0</v>
      </c>
      <c r="T120" s="22">
        <v>44704.291932022665</v>
      </c>
      <c r="U120" s="42"/>
      <c r="V120" s="22">
        <v>944798.75049943826</v>
      </c>
      <c r="W120" s="22">
        <v>928872.43799943826</v>
      </c>
      <c r="X120" s="22">
        <v>0</v>
      </c>
      <c r="Y120" s="22">
        <v>46017.437999438262</v>
      </c>
      <c r="Z120" s="42"/>
      <c r="AA120" s="22">
        <v>944798.75049943826</v>
      </c>
      <c r="AB120" s="22">
        <v>928872.43799943826</v>
      </c>
      <c r="AC120" s="22">
        <v>0</v>
      </c>
      <c r="AD120" s="22">
        <v>46017.437999438262</v>
      </c>
      <c r="AE120" s="42"/>
    </row>
    <row r="121" spans="1:31" x14ac:dyDescent="0.3">
      <c r="A121" s="20">
        <v>8913021</v>
      </c>
      <c r="B121" s="20" t="s">
        <v>230</v>
      </c>
      <c r="C121" s="21">
        <v>97</v>
      </c>
      <c r="D121" s="22">
        <v>530938.33824067994</v>
      </c>
      <c r="E121" s="45">
        <v>0</v>
      </c>
      <c r="F121" s="11"/>
      <c r="G121" s="22">
        <v>565259.43266787298</v>
      </c>
      <c r="H121" s="22">
        <v>559763.39186787303</v>
      </c>
      <c r="I121" s="22">
        <v>0</v>
      </c>
      <c r="J121" s="22">
        <v>28825.053627193091</v>
      </c>
      <c r="K121" s="42"/>
      <c r="L121" s="22">
        <v>564745.66995059862</v>
      </c>
      <c r="M121" s="22">
        <v>559249.62915059866</v>
      </c>
      <c r="N121" s="22">
        <v>0</v>
      </c>
      <c r="O121" s="22">
        <v>28311.290909918724</v>
      </c>
      <c r="P121" s="42"/>
      <c r="Q121" s="22">
        <v>564231.90723332413</v>
      </c>
      <c r="R121" s="22">
        <v>558735.86643332418</v>
      </c>
      <c r="S121" s="22">
        <v>0</v>
      </c>
      <c r="T121" s="22">
        <v>27797.52819264424</v>
      </c>
      <c r="U121" s="42"/>
      <c r="V121" s="22">
        <v>565259.43266787298</v>
      </c>
      <c r="W121" s="22">
        <v>559763.39186787303</v>
      </c>
      <c r="X121" s="22">
        <v>0</v>
      </c>
      <c r="Y121" s="22">
        <v>28825.053627193091</v>
      </c>
      <c r="Z121" s="42"/>
      <c r="AA121" s="22">
        <v>565259.43266787298</v>
      </c>
      <c r="AB121" s="22">
        <v>559763.39186787303</v>
      </c>
      <c r="AC121" s="22">
        <v>0</v>
      </c>
      <c r="AD121" s="22">
        <v>28825.053627193091</v>
      </c>
      <c r="AE121" s="42"/>
    </row>
    <row r="122" spans="1:31" x14ac:dyDescent="0.3">
      <c r="A122" s="20">
        <v>8913031</v>
      </c>
      <c r="B122" s="20" t="s">
        <v>231</v>
      </c>
      <c r="C122" s="21">
        <v>53</v>
      </c>
      <c r="D122" s="22">
        <v>326192.21051849128</v>
      </c>
      <c r="E122" s="45">
        <v>-5938.3417002442666</v>
      </c>
      <c r="F122" s="11"/>
      <c r="G122" s="22">
        <v>358355.2088749425</v>
      </c>
      <c r="H122" s="22">
        <v>350710.5788749425</v>
      </c>
      <c r="I122" s="22">
        <v>0</v>
      </c>
      <c r="J122" s="22">
        <v>24518.368356451218</v>
      </c>
      <c r="K122" s="42"/>
      <c r="L122" s="22">
        <v>358104.99278298847</v>
      </c>
      <c r="M122" s="22">
        <v>350460.36278298846</v>
      </c>
      <c r="N122" s="22">
        <v>0</v>
      </c>
      <c r="O122" s="22">
        <v>24268.152264497185</v>
      </c>
      <c r="P122" s="42"/>
      <c r="Q122" s="22">
        <v>357854.77669103449</v>
      </c>
      <c r="R122" s="22">
        <v>350210.14669103449</v>
      </c>
      <c r="S122" s="22">
        <v>0</v>
      </c>
      <c r="T122" s="22">
        <v>24017.93617254321</v>
      </c>
      <c r="U122" s="42"/>
      <c r="V122" s="22">
        <v>358355.2088749425</v>
      </c>
      <c r="W122" s="22">
        <v>350710.5788749425</v>
      </c>
      <c r="X122" s="22">
        <v>0</v>
      </c>
      <c r="Y122" s="22">
        <v>24518.368356451218</v>
      </c>
      <c r="Z122" s="42"/>
      <c r="AA122" s="22">
        <v>358355.2088749425</v>
      </c>
      <c r="AB122" s="22">
        <v>350710.5788749425</v>
      </c>
      <c r="AC122" s="22">
        <v>0</v>
      </c>
      <c r="AD122" s="22">
        <v>24518.368356451218</v>
      </c>
      <c r="AE122" s="42"/>
    </row>
    <row r="123" spans="1:31" x14ac:dyDescent="0.3">
      <c r="A123" s="20">
        <v>8913032</v>
      </c>
      <c r="B123" s="20" t="s">
        <v>232</v>
      </c>
      <c r="C123" s="21">
        <v>176</v>
      </c>
      <c r="D123" s="22">
        <v>784644.80336119188</v>
      </c>
      <c r="E123" s="45">
        <v>0</v>
      </c>
      <c r="F123" s="11"/>
      <c r="G123" s="22">
        <v>851744.5174138674</v>
      </c>
      <c r="H123" s="22">
        <v>826609.20201386744</v>
      </c>
      <c r="I123" s="22">
        <v>0</v>
      </c>
      <c r="J123" s="22">
        <v>41964.398652675562</v>
      </c>
      <c r="K123" s="42"/>
      <c r="L123" s="22">
        <v>851143.73435684259</v>
      </c>
      <c r="M123" s="22">
        <v>826008.41895684262</v>
      </c>
      <c r="N123" s="22">
        <v>0</v>
      </c>
      <c r="O123" s="22">
        <v>41363.615595650743</v>
      </c>
      <c r="P123" s="42"/>
      <c r="Q123" s="22">
        <v>850542.95129981788</v>
      </c>
      <c r="R123" s="22">
        <v>825407.63589981792</v>
      </c>
      <c r="S123" s="22">
        <v>0</v>
      </c>
      <c r="T123" s="22">
        <v>40762.83253862604</v>
      </c>
      <c r="U123" s="42"/>
      <c r="V123" s="22">
        <v>851744.5174138674</v>
      </c>
      <c r="W123" s="22">
        <v>826609.20201386744</v>
      </c>
      <c r="X123" s="22">
        <v>0</v>
      </c>
      <c r="Y123" s="22">
        <v>41964.398652675562</v>
      </c>
      <c r="Z123" s="42"/>
      <c r="AA123" s="22">
        <v>851744.5174138674</v>
      </c>
      <c r="AB123" s="22">
        <v>826609.20201386744</v>
      </c>
      <c r="AC123" s="22">
        <v>0</v>
      </c>
      <c r="AD123" s="22">
        <v>41964.398652675562</v>
      </c>
      <c r="AE123" s="42"/>
    </row>
    <row r="124" spans="1:31" x14ac:dyDescent="0.3">
      <c r="A124" s="20">
        <v>8913061</v>
      </c>
      <c r="B124" s="20" t="s">
        <v>234</v>
      </c>
      <c r="C124" s="21">
        <v>98</v>
      </c>
      <c r="D124" s="22">
        <v>510781.40318017954</v>
      </c>
      <c r="E124" s="45">
        <v>-2951.0880687924209</v>
      </c>
      <c r="F124" s="11"/>
      <c r="G124" s="22">
        <v>554974.40936074767</v>
      </c>
      <c r="H124" s="22">
        <v>540366.12926074769</v>
      </c>
      <c r="I124" s="22">
        <v>0</v>
      </c>
      <c r="J124" s="22">
        <v>29584.726080568158</v>
      </c>
      <c r="K124" s="42"/>
      <c r="L124" s="22">
        <v>554652.40936074767</v>
      </c>
      <c r="M124" s="22">
        <v>540044.12926074769</v>
      </c>
      <c r="N124" s="22">
        <v>0</v>
      </c>
      <c r="O124" s="22">
        <v>29262.726080568158</v>
      </c>
      <c r="P124" s="42"/>
      <c r="Q124" s="22">
        <v>554330.40936074767</v>
      </c>
      <c r="R124" s="22">
        <v>539722.12926074769</v>
      </c>
      <c r="S124" s="22">
        <v>0</v>
      </c>
      <c r="T124" s="22">
        <v>28940.726080568158</v>
      </c>
      <c r="U124" s="42"/>
      <c r="V124" s="22">
        <v>554974.40936074767</v>
      </c>
      <c r="W124" s="22">
        <v>540366.12926074769</v>
      </c>
      <c r="X124" s="22">
        <v>0</v>
      </c>
      <c r="Y124" s="22">
        <v>29584.726080568158</v>
      </c>
      <c r="Z124" s="42"/>
      <c r="AA124" s="22">
        <v>554974.40936074767</v>
      </c>
      <c r="AB124" s="22">
        <v>540366.12926074769</v>
      </c>
      <c r="AC124" s="22">
        <v>0</v>
      </c>
      <c r="AD124" s="22">
        <v>29584.726080568158</v>
      </c>
      <c r="AE124" s="42"/>
    </row>
    <row r="125" spans="1:31" x14ac:dyDescent="0.3">
      <c r="A125" s="20">
        <v>8913072</v>
      </c>
      <c r="B125" s="20" t="s">
        <v>235</v>
      </c>
      <c r="C125" s="21">
        <v>91</v>
      </c>
      <c r="D125" s="22">
        <v>445090.58153419779</v>
      </c>
      <c r="E125" s="45">
        <v>-41196.354084281571</v>
      </c>
      <c r="F125" s="11"/>
      <c r="G125" s="22">
        <v>516601.63309170929</v>
      </c>
      <c r="H125" s="22">
        <v>511052.61349170929</v>
      </c>
      <c r="I125" s="22">
        <v>0</v>
      </c>
      <c r="J125" s="22">
        <v>65962.031957511499</v>
      </c>
      <c r="K125" s="42"/>
      <c r="L125" s="22">
        <v>516351.60502153385</v>
      </c>
      <c r="M125" s="22">
        <v>510802.58542153385</v>
      </c>
      <c r="N125" s="22">
        <v>0</v>
      </c>
      <c r="O125" s="22">
        <v>65712.003887336061</v>
      </c>
      <c r="P125" s="42"/>
      <c r="Q125" s="22">
        <v>516101.57695135841</v>
      </c>
      <c r="R125" s="22">
        <v>510552.55735135841</v>
      </c>
      <c r="S125" s="22">
        <v>0</v>
      </c>
      <c r="T125" s="22">
        <v>65461.975817160623</v>
      </c>
      <c r="U125" s="42"/>
      <c r="V125" s="22">
        <v>495856.26019355521</v>
      </c>
      <c r="W125" s="22">
        <v>490307.24059355521</v>
      </c>
      <c r="X125" s="22">
        <v>-20745.372898154077</v>
      </c>
      <c r="Y125" s="22">
        <v>45216.659059357422</v>
      </c>
      <c r="Z125" s="42"/>
      <c r="AA125" s="22">
        <v>488442.94318800757</v>
      </c>
      <c r="AB125" s="22">
        <v>482893.92358800757</v>
      </c>
      <c r="AC125" s="22">
        <v>-28158.689903701743</v>
      </c>
      <c r="AD125" s="22">
        <v>37803.342053809785</v>
      </c>
      <c r="AE125" s="42"/>
    </row>
    <row r="126" spans="1:31" x14ac:dyDescent="0.3">
      <c r="A126" s="20">
        <v>8913073</v>
      </c>
      <c r="B126" s="20" t="s">
        <v>236</v>
      </c>
      <c r="C126" s="21">
        <v>206</v>
      </c>
      <c r="D126" s="22">
        <v>903884.4051589109</v>
      </c>
      <c r="E126" s="45">
        <v>0</v>
      </c>
      <c r="F126" s="11"/>
      <c r="G126" s="22">
        <v>971720.87638767739</v>
      </c>
      <c r="H126" s="22">
        <v>952481.89088767744</v>
      </c>
      <c r="I126" s="22">
        <v>0</v>
      </c>
      <c r="J126" s="22">
        <v>48597.485728766536</v>
      </c>
      <c r="K126" s="42"/>
      <c r="L126" s="22">
        <v>971017.30439608521</v>
      </c>
      <c r="M126" s="22">
        <v>951778.31889608526</v>
      </c>
      <c r="N126" s="22">
        <v>0</v>
      </c>
      <c r="O126" s="22">
        <v>47893.913737174356</v>
      </c>
      <c r="P126" s="42"/>
      <c r="Q126" s="22">
        <v>970313.73240449291</v>
      </c>
      <c r="R126" s="22">
        <v>951074.74690449296</v>
      </c>
      <c r="S126" s="22">
        <v>0</v>
      </c>
      <c r="T126" s="22">
        <v>47190.34174558206</v>
      </c>
      <c r="U126" s="42"/>
      <c r="V126" s="22">
        <v>971720.87638767739</v>
      </c>
      <c r="W126" s="22">
        <v>952481.89088767744</v>
      </c>
      <c r="X126" s="22">
        <v>0</v>
      </c>
      <c r="Y126" s="22">
        <v>48597.485728766536</v>
      </c>
      <c r="Z126" s="42"/>
      <c r="AA126" s="22">
        <v>971720.87638767739</v>
      </c>
      <c r="AB126" s="22">
        <v>952481.89088767744</v>
      </c>
      <c r="AC126" s="22">
        <v>0</v>
      </c>
      <c r="AD126" s="22">
        <v>48597.485728766536</v>
      </c>
      <c r="AE126" s="42"/>
    </row>
    <row r="127" spans="1:31" x14ac:dyDescent="0.3">
      <c r="A127" s="20">
        <v>8913076</v>
      </c>
      <c r="B127" s="20" t="s">
        <v>237</v>
      </c>
      <c r="C127" s="21">
        <v>30</v>
      </c>
      <c r="D127" s="22">
        <v>283962.97607142851</v>
      </c>
      <c r="E127" s="45">
        <v>0</v>
      </c>
      <c r="F127" s="11"/>
      <c r="G127" s="22">
        <v>304145.19697714283</v>
      </c>
      <c r="H127" s="22">
        <v>297977.11717714282</v>
      </c>
      <c r="I127" s="22">
        <v>0</v>
      </c>
      <c r="J127" s="22">
        <v>14014.141105714312</v>
      </c>
      <c r="K127" s="42"/>
      <c r="L127" s="22">
        <v>304051.0826914286</v>
      </c>
      <c r="M127" s="22">
        <v>297883.00289142859</v>
      </c>
      <c r="N127" s="22">
        <v>0</v>
      </c>
      <c r="O127" s="22">
        <v>13920.026820000086</v>
      </c>
      <c r="P127" s="42"/>
      <c r="Q127" s="22">
        <v>303956.96840571426</v>
      </c>
      <c r="R127" s="22">
        <v>297788.88860571425</v>
      </c>
      <c r="S127" s="22">
        <v>0</v>
      </c>
      <c r="T127" s="22">
        <v>13825.912534285744</v>
      </c>
      <c r="U127" s="42"/>
      <c r="V127" s="22">
        <v>304145.19697714283</v>
      </c>
      <c r="W127" s="22">
        <v>297977.11717714282</v>
      </c>
      <c r="X127" s="22">
        <v>0</v>
      </c>
      <c r="Y127" s="22">
        <v>14014.141105714312</v>
      </c>
      <c r="Z127" s="42"/>
      <c r="AA127" s="22">
        <v>304145.19697714283</v>
      </c>
      <c r="AB127" s="22">
        <v>297977.11717714282</v>
      </c>
      <c r="AC127" s="22">
        <v>0</v>
      </c>
      <c r="AD127" s="22">
        <v>14014.141105714312</v>
      </c>
      <c r="AE127" s="42"/>
    </row>
    <row r="128" spans="1:31" x14ac:dyDescent="0.3">
      <c r="A128" s="20">
        <v>8913081</v>
      </c>
      <c r="B128" s="20" t="s">
        <v>238</v>
      </c>
      <c r="C128" s="21">
        <v>369</v>
      </c>
      <c r="D128" s="22">
        <v>1573785</v>
      </c>
      <c r="E128" s="45">
        <v>0</v>
      </c>
      <c r="F128" s="11"/>
      <c r="G128" s="22">
        <v>1652648.0719999999</v>
      </c>
      <c r="H128" s="22">
        <v>1625445</v>
      </c>
      <c r="I128" s="22">
        <v>0</v>
      </c>
      <c r="J128" s="22">
        <v>51660</v>
      </c>
      <c r="K128" s="42"/>
      <c r="L128" s="22">
        <v>1652648.0719999999</v>
      </c>
      <c r="M128" s="22">
        <v>1625445</v>
      </c>
      <c r="N128" s="22">
        <v>0</v>
      </c>
      <c r="O128" s="22">
        <v>51660</v>
      </c>
      <c r="P128" s="42"/>
      <c r="Q128" s="22">
        <v>1652648.0719999999</v>
      </c>
      <c r="R128" s="22">
        <v>1625445</v>
      </c>
      <c r="S128" s="22">
        <v>0</v>
      </c>
      <c r="T128" s="22">
        <v>51660</v>
      </c>
      <c r="U128" s="42"/>
      <c r="V128" s="22">
        <v>1652648.0719999999</v>
      </c>
      <c r="W128" s="22">
        <v>1625445</v>
      </c>
      <c r="X128" s="22">
        <v>0</v>
      </c>
      <c r="Y128" s="22">
        <v>51660</v>
      </c>
      <c r="Z128" s="42"/>
      <c r="AA128" s="22">
        <v>1652648.0719999999</v>
      </c>
      <c r="AB128" s="22">
        <v>1625445</v>
      </c>
      <c r="AC128" s="22">
        <v>0</v>
      </c>
      <c r="AD128" s="22">
        <v>51660</v>
      </c>
      <c r="AE128" s="42"/>
    </row>
    <row r="129" spans="1:31" x14ac:dyDescent="0.3">
      <c r="A129" s="20">
        <v>8913084</v>
      </c>
      <c r="B129" s="20" t="s">
        <v>239</v>
      </c>
      <c r="C129" s="21">
        <v>90</v>
      </c>
      <c r="D129" s="22">
        <v>466905.83370243665</v>
      </c>
      <c r="E129" s="45">
        <v>-12371.183027341476</v>
      </c>
      <c r="F129" s="11"/>
      <c r="G129" s="22">
        <v>511565.9956913002</v>
      </c>
      <c r="H129" s="22">
        <v>504527.01009130018</v>
      </c>
      <c r="I129" s="22">
        <v>0</v>
      </c>
      <c r="J129" s="22">
        <v>37621.176388863532</v>
      </c>
      <c r="K129" s="42"/>
      <c r="L129" s="22">
        <v>511306.02646053093</v>
      </c>
      <c r="M129" s="22">
        <v>504267.04086053092</v>
      </c>
      <c r="N129" s="22">
        <v>0</v>
      </c>
      <c r="O129" s="22">
        <v>37361.207158094272</v>
      </c>
      <c r="P129" s="42"/>
      <c r="Q129" s="22">
        <v>511046.05722976173</v>
      </c>
      <c r="R129" s="22">
        <v>504007.07162976172</v>
      </c>
      <c r="S129" s="22">
        <v>0</v>
      </c>
      <c r="T129" s="22">
        <v>37101.23792732507</v>
      </c>
      <c r="U129" s="42"/>
      <c r="V129" s="22">
        <v>511565.9956913002</v>
      </c>
      <c r="W129" s="22">
        <v>504527.01009130018</v>
      </c>
      <c r="X129" s="22">
        <v>0</v>
      </c>
      <c r="Y129" s="22">
        <v>37621.176388863532</v>
      </c>
      <c r="Z129" s="42"/>
      <c r="AA129" s="22">
        <v>511565.9956913002</v>
      </c>
      <c r="AB129" s="22">
        <v>504527.01009130018</v>
      </c>
      <c r="AC129" s="22">
        <v>0</v>
      </c>
      <c r="AD129" s="22">
        <v>37621.176388863532</v>
      </c>
      <c r="AE129" s="42"/>
    </row>
    <row r="130" spans="1:31" x14ac:dyDescent="0.3">
      <c r="A130" s="20">
        <v>8913087</v>
      </c>
      <c r="B130" s="20" t="s">
        <v>240</v>
      </c>
      <c r="C130" s="21">
        <v>142</v>
      </c>
      <c r="D130" s="22">
        <v>669026.69720363943</v>
      </c>
      <c r="E130" s="45">
        <v>0</v>
      </c>
      <c r="F130" s="11"/>
      <c r="G130" s="22">
        <v>716499.75331210042</v>
      </c>
      <c r="H130" s="22">
        <v>704640.36571210041</v>
      </c>
      <c r="I130" s="22">
        <v>0</v>
      </c>
      <c r="J130" s="22">
        <v>35613.668508460978</v>
      </c>
      <c r="K130" s="42"/>
      <c r="L130" s="22">
        <v>715958.59403814934</v>
      </c>
      <c r="M130" s="22">
        <v>704099.20643814933</v>
      </c>
      <c r="N130" s="22">
        <v>0</v>
      </c>
      <c r="O130" s="22">
        <v>35072.509234509896</v>
      </c>
      <c r="P130" s="42"/>
      <c r="Q130" s="22">
        <v>715417.43476419803</v>
      </c>
      <c r="R130" s="22">
        <v>703558.04716419801</v>
      </c>
      <c r="S130" s="22">
        <v>0</v>
      </c>
      <c r="T130" s="22">
        <v>34531.349960558582</v>
      </c>
      <c r="U130" s="42"/>
      <c r="V130" s="22">
        <v>716499.75331210042</v>
      </c>
      <c r="W130" s="22">
        <v>704640.36571210041</v>
      </c>
      <c r="X130" s="22">
        <v>0</v>
      </c>
      <c r="Y130" s="22">
        <v>35613.668508460978</v>
      </c>
      <c r="Z130" s="42"/>
      <c r="AA130" s="22">
        <v>716499.75331210042</v>
      </c>
      <c r="AB130" s="22">
        <v>704640.36571210041</v>
      </c>
      <c r="AC130" s="22">
        <v>0</v>
      </c>
      <c r="AD130" s="22">
        <v>35613.668508460978</v>
      </c>
      <c r="AE130" s="42"/>
    </row>
    <row r="131" spans="1:31" x14ac:dyDescent="0.3">
      <c r="A131" s="20">
        <v>8913088</v>
      </c>
      <c r="B131" s="20" t="s">
        <v>241</v>
      </c>
      <c r="C131" s="21">
        <v>95</v>
      </c>
      <c r="D131" s="22">
        <v>473498.75236086623</v>
      </c>
      <c r="E131" s="45">
        <v>-23968.245178953457</v>
      </c>
      <c r="F131" s="11"/>
      <c r="G131" s="22">
        <v>532572.72598480643</v>
      </c>
      <c r="H131" s="22">
        <v>523165.12068480643</v>
      </c>
      <c r="I131" s="22">
        <v>0</v>
      </c>
      <c r="J131" s="22">
        <v>49666.368323940202</v>
      </c>
      <c r="K131" s="42"/>
      <c r="L131" s="22">
        <v>532316.12598480645</v>
      </c>
      <c r="M131" s="22">
        <v>522908.52068480646</v>
      </c>
      <c r="N131" s="22">
        <v>0</v>
      </c>
      <c r="O131" s="22">
        <v>49409.768323940225</v>
      </c>
      <c r="P131" s="42"/>
      <c r="Q131" s="22">
        <v>532059.52598480647</v>
      </c>
      <c r="R131" s="22">
        <v>522651.92068480648</v>
      </c>
      <c r="S131" s="22">
        <v>0</v>
      </c>
      <c r="T131" s="22">
        <v>49153.168323940248</v>
      </c>
      <c r="U131" s="42"/>
      <c r="V131" s="22">
        <v>532423.54488425213</v>
      </c>
      <c r="W131" s="22">
        <v>523015.93958425213</v>
      </c>
      <c r="X131" s="22">
        <v>-149.1811005543457</v>
      </c>
      <c r="Y131" s="22">
        <v>49517.187223385903</v>
      </c>
      <c r="Z131" s="42"/>
      <c r="AA131" s="22">
        <v>524176.46102117706</v>
      </c>
      <c r="AB131" s="22">
        <v>514768.85572117707</v>
      </c>
      <c r="AC131" s="22">
        <v>-8396.2649636293827</v>
      </c>
      <c r="AD131" s="22">
        <v>41270.103360310837</v>
      </c>
      <c r="AE131" s="42"/>
    </row>
    <row r="132" spans="1:31" x14ac:dyDescent="0.3">
      <c r="A132" s="20">
        <v>8913112</v>
      </c>
      <c r="B132" s="20" t="s">
        <v>242</v>
      </c>
      <c r="C132" s="21">
        <v>96</v>
      </c>
      <c r="D132" s="22">
        <v>492558.41024283442</v>
      </c>
      <c r="E132" s="45">
        <v>-9941.5068254019334</v>
      </c>
      <c r="F132" s="11"/>
      <c r="G132" s="22">
        <v>534869.62661655922</v>
      </c>
      <c r="H132" s="22">
        <v>528435.43211655924</v>
      </c>
      <c r="I132" s="22">
        <v>0</v>
      </c>
      <c r="J132" s="22">
        <v>35877.021873724821</v>
      </c>
      <c r="K132" s="42"/>
      <c r="L132" s="22">
        <v>534597.68320192501</v>
      </c>
      <c r="M132" s="22">
        <v>528163.48870192503</v>
      </c>
      <c r="N132" s="22">
        <v>0</v>
      </c>
      <c r="O132" s="22">
        <v>35605.078459090611</v>
      </c>
      <c r="P132" s="42"/>
      <c r="Q132" s="22">
        <v>534325.73978729092</v>
      </c>
      <c r="R132" s="22">
        <v>527891.54528729094</v>
      </c>
      <c r="S132" s="22">
        <v>0</v>
      </c>
      <c r="T132" s="22">
        <v>35333.135044456518</v>
      </c>
      <c r="U132" s="42"/>
      <c r="V132" s="22">
        <v>534869.62661655922</v>
      </c>
      <c r="W132" s="22">
        <v>528435.43211655924</v>
      </c>
      <c r="X132" s="22">
        <v>0</v>
      </c>
      <c r="Y132" s="22">
        <v>35877.021873724821</v>
      </c>
      <c r="Z132" s="42"/>
      <c r="AA132" s="22">
        <v>534869.62661655922</v>
      </c>
      <c r="AB132" s="22">
        <v>528435.43211655924</v>
      </c>
      <c r="AC132" s="22">
        <v>0</v>
      </c>
      <c r="AD132" s="22">
        <v>35877.021873724821</v>
      </c>
      <c r="AE132" s="42"/>
    </row>
    <row r="133" spans="1:31" x14ac:dyDescent="0.3">
      <c r="A133" s="20">
        <v>8913113</v>
      </c>
      <c r="B133" s="20" t="s">
        <v>44</v>
      </c>
      <c r="C133" s="21">
        <v>96</v>
      </c>
      <c r="D133" s="22">
        <v>506713.41114865994</v>
      </c>
      <c r="E133" s="45">
        <v>0</v>
      </c>
      <c r="F133" s="11"/>
      <c r="G133" s="22">
        <v>544366.62365538324</v>
      </c>
      <c r="H133" s="22">
        <v>533022.07485538325</v>
      </c>
      <c r="I133" s="22">
        <v>0</v>
      </c>
      <c r="J133" s="22">
        <v>26308.66370672331</v>
      </c>
      <c r="K133" s="42"/>
      <c r="L133" s="22">
        <v>544092.58155012014</v>
      </c>
      <c r="M133" s="22">
        <v>532748.03275012015</v>
      </c>
      <c r="N133" s="22">
        <v>0</v>
      </c>
      <c r="O133" s="22">
        <v>26034.621601460211</v>
      </c>
      <c r="P133" s="42"/>
      <c r="Q133" s="22">
        <v>543818.53944485704</v>
      </c>
      <c r="R133" s="22">
        <v>532473.99064485705</v>
      </c>
      <c r="S133" s="22">
        <v>0</v>
      </c>
      <c r="T133" s="22">
        <v>25760.579496197111</v>
      </c>
      <c r="U133" s="42"/>
      <c r="V133" s="22">
        <v>544366.62365538324</v>
      </c>
      <c r="W133" s="22">
        <v>533022.07485538325</v>
      </c>
      <c r="X133" s="22">
        <v>0</v>
      </c>
      <c r="Y133" s="22">
        <v>26308.66370672331</v>
      </c>
      <c r="Z133" s="42"/>
      <c r="AA133" s="22">
        <v>544366.62365538324</v>
      </c>
      <c r="AB133" s="22">
        <v>533022.07485538325</v>
      </c>
      <c r="AC133" s="22">
        <v>0</v>
      </c>
      <c r="AD133" s="22">
        <v>26308.66370672331</v>
      </c>
      <c r="AE133" s="42"/>
    </row>
    <row r="134" spans="1:31" x14ac:dyDescent="0.3">
      <c r="A134" s="20">
        <v>8913117</v>
      </c>
      <c r="B134" s="20" t="s">
        <v>243</v>
      </c>
      <c r="C134" s="21">
        <v>33</v>
      </c>
      <c r="D134" s="22">
        <v>253588.12045143507</v>
      </c>
      <c r="E134" s="45">
        <v>-43457.683888449676</v>
      </c>
      <c r="F134" s="11"/>
      <c r="G134" s="22">
        <v>317063.34965061751</v>
      </c>
      <c r="H134" s="22">
        <v>311466.11695061752</v>
      </c>
      <c r="I134" s="22">
        <v>0</v>
      </c>
      <c r="J134" s="22">
        <v>57877.996499182453</v>
      </c>
      <c r="K134" s="42"/>
      <c r="L134" s="22">
        <v>316960.48015752994</v>
      </c>
      <c r="M134" s="22">
        <v>311363.24745752994</v>
      </c>
      <c r="N134" s="22">
        <v>0</v>
      </c>
      <c r="O134" s="22">
        <v>57775.127006094874</v>
      </c>
      <c r="P134" s="42"/>
      <c r="Q134" s="22">
        <v>316857.61066444241</v>
      </c>
      <c r="R134" s="22">
        <v>311260.37796444242</v>
      </c>
      <c r="S134" s="22">
        <v>0</v>
      </c>
      <c r="T134" s="22">
        <v>57672.257513007353</v>
      </c>
      <c r="U134" s="42"/>
      <c r="V134" s="22">
        <v>274902.57255119999</v>
      </c>
      <c r="W134" s="22">
        <v>269305.3398512</v>
      </c>
      <c r="X134" s="22">
        <v>-42160.777099417508</v>
      </c>
      <c r="Y134" s="22">
        <v>15717.21939976493</v>
      </c>
      <c r="Z134" s="42"/>
      <c r="AA134" s="22">
        <v>272930.52089039999</v>
      </c>
      <c r="AB134" s="22">
        <v>267333.2881904</v>
      </c>
      <c r="AC134" s="22">
        <v>-44132.828760217504</v>
      </c>
      <c r="AD134" s="22">
        <v>13745.167738964927</v>
      </c>
      <c r="AE134" s="42"/>
    </row>
    <row r="135" spans="1:31" x14ac:dyDescent="0.3">
      <c r="A135" s="20">
        <v>8913119</v>
      </c>
      <c r="B135" s="20" t="s">
        <v>244</v>
      </c>
      <c r="C135" s="21">
        <v>51</v>
      </c>
      <c r="D135" s="22">
        <v>313291.8480307248</v>
      </c>
      <c r="E135" s="45">
        <v>-55605.818667132364</v>
      </c>
      <c r="F135" s="11"/>
      <c r="G135" s="22">
        <v>391549.78246542858</v>
      </c>
      <c r="H135" s="22">
        <v>387729.41606542858</v>
      </c>
      <c r="I135" s="22">
        <v>0</v>
      </c>
      <c r="J135" s="22">
        <v>74437.568034703785</v>
      </c>
      <c r="K135" s="42"/>
      <c r="L135" s="22">
        <v>391366.04532257142</v>
      </c>
      <c r="M135" s="22">
        <v>387545.67892257142</v>
      </c>
      <c r="N135" s="22">
        <v>0</v>
      </c>
      <c r="O135" s="22">
        <v>74253.830891846621</v>
      </c>
      <c r="P135" s="42"/>
      <c r="Q135" s="22">
        <v>391182.30817971425</v>
      </c>
      <c r="R135" s="22">
        <v>387361.94177971425</v>
      </c>
      <c r="S135" s="22">
        <v>0</v>
      </c>
      <c r="T135" s="22">
        <v>74070.093748989457</v>
      </c>
      <c r="U135" s="42"/>
      <c r="V135" s="22">
        <v>342440.66100180009</v>
      </c>
      <c r="W135" s="22">
        <v>338620.29460180009</v>
      </c>
      <c r="X135" s="22">
        <v>-49109.1214636285</v>
      </c>
      <c r="Y135" s="22">
        <v>25328.446571075299</v>
      </c>
      <c r="Z135" s="42"/>
      <c r="AA135" s="22">
        <v>338850.84558560007</v>
      </c>
      <c r="AB135" s="22">
        <v>335030.47918560007</v>
      </c>
      <c r="AC135" s="22">
        <v>-52698.936879828507</v>
      </c>
      <c r="AD135" s="22">
        <v>21738.631154875271</v>
      </c>
      <c r="AE135" s="42"/>
    </row>
    <row r="136" spans="1:31" x14ac:dyDescent="0.3">
      <c r="A136" s="20">
        <v>8913126</v>
      </c>
      <c r="B136" s="20" t="s">
        <v>245</v>
      </c>
      <c r="C136" s="21">
        <v>358</v>
      </c>
      <c r="D136" s="22">
        <v>1527959.9303914595</v>
      </c>
      <c r="E136" s="45">
        <v>1089.9303914594266</v>
      </c>
      <c r="F136" s="11"/>
      <c r="G136" s="22">
        <v>1598625.5639605001</v>
      </c>
      <c r="H136" s="22">
        <v>1577860.3235605001</v>
      </c>
      <c r="I136" s="22">
        <v>870.32356049998214</v>
      </c>
      <c r="J136" s="22">
        <v>49900.393169040559</v>
      </c>
      <c r="K136" s="42"/>
      <c r="L136" s="22">
        <v>1598625.5639605001</v>
      </c>
      <c r="M136" s="22">
        <v>1577860.3235605001</v>
      </c>
      <c r="N136" s="22">
        <v>870.32356049998214</v>
      </c>
      <c r="O136" s="22">
        <v>49900.393169040559</v>
      </c>
      <c r="P136" s="42"/>
      <c r="Q136" s="22">
        <v>1598625.5639605001</v>
      </c>
      <c r="R136" s="22">
        <v>1577860.3235605001</v>
      </c>
      <c r="S136" s="22">
        <v>870.32356049998214</v>
      </c>
      <c r="T136" s="22">
        <v>49900.393169040559</v>
      </c>
      <c r="U136" s="42"/>
      <c r="V136" s="22">
        <v>1597755.2404</v>
      </c>
      <c r="W136" s="22">
        <v>1576990</v>
      </c>
      <c r="X136" s="22">
        <v>0</v>
      </c>
      <c r="Y136" s="22">
        <v>49030.069608540507</v>
      </c>
      <c r="Z136" s="42"/>
      <c r="AA136" s="22">
        <v>1598625.5639605001</v>
      </c>
      <c r="AB136" s="22">
        <v>1577860.3235605001</v>
      </c>
      <c r="AC136" s="22">
        <v>870.32356049998214</v>
      </c>
      <c r="AD136" s="22">
        <v>49900.393169040559</v>
      </c>
      <c r="AE136" s="42"/>
    </row>
    <row r="137" spans="1:31" x14ac:dyDescent="0.3">
      <c r="A137" s="20">
        <v>8913133</v>
      </c>
      <c r="B137" s="20" t="s">
        <v>247</v>
      </c>
      <c r="C137" s="21">
        <v>341</v>
      </c>
      <c r="D137" s="22">
        <v>1458652.2367242542</v>
      </c>
      <c r="E137" s="45">
        <v>4287.2367242542696</v>
      </c>
      <c r="F137" s="11"/>
      <c r="G137" s="22">
        <v>1533450.1222169998</v>
      </c>
      <c r="H137" s="22">
        <v>1505173.6697169999</v>
      </c>
      <c r="I137" s="22">
        <v>3068.6697169998602</v>
      </c>
      <c r="J137" s="22">
        <v>46521.432992745657</v>
      </c>
      <c r="K137" s="42"/>
      <c r="L137" s="22">
        <v>1533450.1222169998</v>
      </c>
      <c r="M137" s="22">
        <v>1505173.6697169999</v>
      </c>
      <c r="N137" s="22">
        <v>3068.6697169998602</v>
      </c>
      <c r="O137" s="22">
        <v>46521.432992745657</v>
      </c>
      <c r="P137" s="42"/>
      <c r="Q137" s="22">
        <v>1533450.1222169998</v>
      </c>
      <c r="R137" s="22">
        <v>1505173.6697169999</v>
      </c>
      <c r="S137" s="22">
        <v>3068.6697169998602</v>
      </c>
      <c r="T137" s="22">
        <v>46521.432992745657</v>
      </c>
      <c r="U137" s="42"/>
      <c r="V137" s="22">
        <v>1530381.4524999999</v>
      </c>
      <c r="W137" s="22">
        <v>1502105</v>
      </c>
      <c r="X137" s="22">
        <v>0</v>
      </c>
      <c r="Y137" s="22">
        <v>43452.76327574579</v>
      </c>
      <c r="Z137" s="42"/>
      <c r="AA137" s="22">
        <v>1533450.1222169998</v>
      </c>
      <c r="AB137" s="22">
        <v>1505173.6697169999</v>
      </c>
      <c r="AC137" s="22">
        <v>3068.6697169998602</v>
      </c>
      <c r="AD137" s="22">
        <v>46521.432992745657</v>
      </c>
      <c r="AE137" s="42"/>
    </row>
    <row r="138" spans="1:31" x14ac:dyDescent="0.3">
      <c r="A138" s="20">
        <v>8913143</v>
      </c>
      <c r="B138" s="20" t="s">
        <v>248</v>
      </c>
      <c r="C138" s="21">
        <v>177</v>
      </c>
      <c r="D138" s="22">
        <v>763862.29984660877</v>
      </c>
      <c r="E138" s="45">
        <v>0</v>
      </c>
      <c r="F138" s="11"/>
      <c r="G138" s="22">
        <v>827423.06411464605</v>
      </c>
      <c r="H138" s="22">
        <v>804749.35381464602</v>
      </c>
      <c r="I138" s="22">
        <v>0</v>
      </c>
      <c r="J138" s="22">
        <v>40887.053968037246</v>
      </c>
      <c r="K138" s="42"/>
      <c r="L138" s="22">
        <v>826885.09704300796</v>
      </c>
      <c r="M138" s="22">
        <v>804211.38674300793</v>
      </c>
      <c r="N138" s="22">
        <v>0</v>
      </c>
      <c r="O138" s="22">
        <v>40349.086896399152</v>
      </c>
      <c r="P138" s="42"/>
      <c r="Q138" s="22">
        <v>826347.12997136998</v>
      </c>
      <c r="R138" s="22">
        <v>803673.41967136995</v>
      </c>
      <c r="S138" s="22">
        <v>0</v>
      </c>
      <c r="T138" s="22">
        <v>39811.119824761176</v>
      </c>
      <c r="U138" s="42"/>
      <c r="V138" s="22">
        <v>827423.06411464605</v>
      </c>
      <c r="W138" s="22">
        <v>804749.35381464602</v>
      </c>
      <c r="X138" s="22">
        <v>0</v>
      </c>
      <c r="Y138" s="22">
        <v>40887.053968037246</v>
      </c>
      <c r="Z138" s="42"/>
      <c r="AA138" s="22">
        <v>827423.06411464605</v>
      </c>
      <c r="AB138" s="22">
        <v>804749.35381464602</v>
      </c>
      <c r="AC138" s="22">
        <v>0</v>
      </c>
      <c r="AD138" s="22">
        <v>40887.053968037246</v>
      </c>
      <c r="AE138" s="42"/>
    </row>
    <row r="139" spans="1:31" x14ac:dyDescent="0.3">
      <c r="A139" s="20">
        <v>8913145</v>
      </c>
      <c r="B139" s="20" t="s">
        <v>249</v>
      </c>
      <c r="C139" s="21">
        <v>112</v>
      </c>
      <c r="D139" s="22">
        <v>575633.59847613401</v>
      </c>
      <c r="E139" s="45">
        <v>-2522.6758693495503</v>
      </c>
      <c r="F139" s="11"/>
      <c r="G139" s="22">
        <v>619234.52777988208</v>
      </c>
      <c r="H139" s="22">
        <v>608101.02757988207</v>
      </c>
      <c r="I139" s="22">
        <v>0</v>
      </c>
      <c r="J139" s="22">
        <v>32467.429103748058</v>
      </c>
      <c r="K139" s="42"/>
      <c r="L139" s="22">
        <v>618833.35836656624</v>
      </c>
      <c r="M139" s="22">
        <v>607699.85816656624</v>
      </c>
      <c r="N139" s="22">
        <v>0</v>
      </c>
      <c r="O139" s="22">
        <v>32066.259690432227</v>
      </c>
      <c r="P139" s="42"/>
      <c r="Q139" s="22">
        <v>618432.18895325053</v>
      </c>
      <c r="R139" s="22">
        <v>607298.68875325052</v>
      </c>
      <c r="S139" s="22">
        <v>0</v>
      </c>
      <c r="T139" s="22">
        <v>31665.090277116513</v>
      </c>
      <c r="U139" s="42"/>
      <c r="V139" s="22">
        <v>619234.52777988208</v>
      </c>
      <c r="W139" s="22">
        <v>608101.02757988207</v>
      </c>
      <c r="X139" s="22">
        <v>0</v>
      </c>
      <c r="Y139" s="22">
        <v>32467.429103748058</v>
      </c>
      <c r="Z139" s="42"/>
      <c r="AA139" s="22">
        <v>619234.52777988208</v>
      </c>
      <c r="AB139" s="22">
        <v>608101.02757988207</v>
      </c>
      <c r="AC139" s="22">
        <v>0</v>
      </c>
      <c r="AD139" s="22">
        <v>32467.429103748058</v>
      </c>
      <c r="AE139" s="42"/>
    </row>
    <row r="140" spans="1:31" x14ac:dyDescent="0.3">
      <c r="A140" s="20">
        <v>8913287</v>
      </c>
      <c r="B140" s="20" t="s">
        <v>250</v>
      </c>
      <c r="C140" s="21">
        <v>108</v>
      </c>
      <c r="D140" s="22">
        <v>525203.12464298005</v>
      </c>
      <c r="E140" s="45">
        <v>-26551.168808148654</v>
      </c>
      <c r="F140" s="11"/>
      <c r="G140" s="22">
        <v>596494.51320769964</v>
      </c>
      <c r="H140" s="22">
        <v>580647.15380769968</v>
      </c>
      <c r="I140" s="22">
        <v>0</v>
      </c>
      <c r="J140" s="22">
        <v>55444.029164719628</v>
      </c>
      <c r="K140" s="42"/>
      <c r="L140" s="22">
        <v>596140.38949635939</v>
      </c>
      <c r="M140" s="22">
        <v>580293.03009635943</v>
      </c>
      <c r="N140" s="22">
        <v>0</v>
      </c>
      <c r="O140" s="22">
        <v>55089.905453379382</v>
      </c>
      <c r="P140" s="42"/>
      <c r="Q140" s="22">
        <v>595786.26578501926</v>
      </c>
      <c r="R140" s="22">
        <v>579938.90638501931</v>
      </c>
      <c r="S140" s="22">
        <v>0</v>
      </c>
      <c r="T140" s="22">
        <v>54735.781742039253</v>
      </c>
      <c r="U140" s="42"/>
      <c r="V140" s="22">
        <v>596494.51320769964</v>
      </c>
      <c r="W140" s="22">
        <v>580647.15380769968</v>
      </c>
      <c r="X140" s="22">
        <v>0</v>
      </c>
      <c r="Y140" s="22">
        <v>55444.029164719628</v>
      </c>
      <c r="Z140" s="42"/>
      <c r="AA140" s="22">
        <v>589572.31241317815</v>
      </c>
      <c r="AB140" s="22">
        <v>573724.95301317819</v>
      </c>
      <c r="AC140" s="22">
        <v>-6922.20079452152</v>
      </c>
      <c r="AD140" s="22">
        <v>48521.828370198142</v>
      </c>
      <c r="AE140" s="42"/>
    </row>
    <row r="141" spans="1:31" x14ac:dyDescent="0.3">
      <c r="A141" s="20">
        <v>8913290</v>
      </c>
      <c r="B141" s="20" t="s">
        <v>251</v>
      </c>
      <c r="C141" s="21">
        <v>378</v>
      </c>
      <c r="D141" s="22">
        <v>1612170</v>
      </c>
      <c r="E141" s="45">
        <v>0</v>
      </c>
      <c r="F141" s="11"/>
      <c r="G141" s="22">
        <v>1694417.9010000001</v>
      </c>
      <c r="H141" s="22">
        <v>1665090</v>
      </c>
      <c r="I141" s="22">
        <v>0</v>
      </c>
      <c r="J141" s="22">
        <v>52920</v>
      </c>
      <c r="K141" s="42"/>
      <c r="L141" s="22">
        <v>1694417.9010000001</v>
      </c>
      <c r="M141" s="22">
        <v>1665090</v>
      </c>
      <c r="N141" s="22">
        <v>0</v>
      </c>
      <c r="O141" s="22">
        <v>52920</v>
      </c>
      <c r="P141" s="42"/>
      <c r="Q141" s="22">
        <v>1694417.9010000001</v>
      </c>
      <c r="R141" s="22">
        <v>1665090</v>
      </c>
      <c r="S141" s="22">
        <v>0</v>
      </c>
      <c r="T141" s="22">
        <v>52920</v>
      </c>
      <c r="U141" s="42"/>
      <c r="V141" s="22">
        <v>1694417.9010000001</v>
      </c>
      <c r="W141" s="22">
        <v>1665090</v>
      </c>
      <c r="X141" s="22">
        <v>0</v>
      </c>
      <c r="Y141" s="22">
        <v>52920</v>
      </c>
      <c r="Z141" s="42"/>
      <c r="AA141" s="22">
        <v>1694417.9010000001</v>
      </c>
      <c r="AB141" s="22">
        <v>1665090</v>
      </c>
      <c r="AC141" s="22">
        <v>0</v>
      </c>
      <c r="AD141" s="22">
        <v>52920</v>
      </c>
      <c r="AE141" s="42"/>
    </row>
    <row r="142" spans="1:31" x14ac:dyDescent="0.3">
      <c r="A142" s="20">
        <v>8913293</v>
      </c>
      <c r="B142" s="20" t="s">
        <v>252</v>
      </c>
      <c r="C142" s="21">
        <v>403</v>
      </c>
      <c r="D142" s="22">
        <v>1839618.5827488732</v>
      </c>
      <c r="E142" s="45">
        <v>0</v>
      </c>
      <c r="F142" s="11"/>
      <c r="G142" s="22">
        <v>1970121.9908815073</v>
      </c>
      <c r="H142" s="22">
        <v>1942722.4715815072</v>
      </c>
      <c r="I142" s="22">
        <v>0</v>
      </c>
      <c r="J142" s="22">
        <v>103103.88883263408</v>
      </c>
      <c r="K142" s="42"/>
      <c r="L142" s="22">
        <v>1967806.194543479</v>
      </c>
      <c r="M142" s="22">
        <v>1940406.675243479</v>
      </c>
      <c r="N142" s="22">
        <v>0</v>
      </c>
      <c r="O142" s="22">
        <v>100788.09249460581</v>
      </c>
      <c r="P142" s="42"/>
      <c r="Q142" s="22">
        <v>1965490.3982054507</v>
      </c>
      <c r="R142" s="22">
        <v>1938090.8789054507</v>
      </c>
      <c r="S142" s="22">
        <v>0</v>
      </c>
      <c r="T142" s="22">
        <v>98472.296156577533</v>
      </c>
      <c r="U142" s="42"/>
      <c r="V142" s="22">
        <v>1970121.9908815073</v>
      </c>
      <c r="W142" s="22">
        <v>1942722.4715815072</v>
      </c>
      <c r="X142" s="22">
        <v>0</v>
      </c>
      <c r="Y142" s="22">
        <v>103103.88883263408</v>
      </c>
      <c r="Z142" s="42"/>
      <c r="AA142" s="22">
        <v>1970121.9908815073</v>
      </c>
      <c r="AB142" s="22">
        <v>1942722.4715815072</v>
      </c>
      <c r="AC142" s="22">
        <v>0</v>
      </c>
      <c r="AD142" s="22">
        <v>103103.88883263408</v>
      </c>
      <c r="AE142" s="42"/>
    </row>
    <row r="143" spans="1:31" x14ac:dyDescent="0.3">
      <c r="A143" s="20">
        <v>8913295</v>
      </c>
      <c r="B143" s="20" t="s">
        <v>254</v>
      </c>
      <c r="C143" s="21">
        <v>147</v>
      </c>
      <c r="D143" s="22">
        <v>726431.71024191054</v>
      </c>
      <c r="E143" s="45">
        <v>0</v>
      </c>
      <c r="F143" s="11"/>
      <c r="G143" s="22">
        <v>793266.47090783739</v>
      </c>
      <c r="H143" s="22">
        <v>766586.5349078374</v>
      </c>
      <c r="I143" s="22">
        <v>0</v>
      </c>
      <c r="J143" s="22">
        <v>40154.824665926863</v>
      </c>
      <c r="K143" s="42"/>
      <c r="L143" s="22">
        <v>792544.82635499188</v>
      </c>
      <c r="M143" s="22">
        <v>765864.89035499189</v>
      </c>
      <c r="N143" s="22">
        <v>0</v>
      </c>
      <c r="O143" s="22">
        <v>39433.180113081355</v>
      </c>
      <c r="P143" s="42"/>
      <c r="Q143" s="22">
        <v>791823.18180214637</v>
      </c>
      <c r="R143" s="22">
        <v>765143.24580214638</v>
      </c>
      <c r="S143" s="22">
        <v>0</v>
      </c>
      <c r="T143" s="22">
        <v>38711.535560235847</v>
      </c>
      <c r="U143" s="42"/>
      <c r="V143" s="22">
        <v>793266.47090783739</v>
      </c>
      <c r="W143" s="22">
        <v>766586.5349078374</v>
      </c>
      <c r="X143" s="22">
        <v>0</v>
      </c>
      <c r="Y143" s="22">
        <v>40154.824665926863</v>
      </c>
      <c r="Z143" s="42"/>
      <c r="AA143" s="22">
        <v>793266.47090783739</v>
      </c>
      <c r="AB143" s="22">
        <v>766586.5349078374</v>
      </c>
      <c r="AC143" s="22">
        <v>0</v>
      </c>
      <c r="AD143" s="22">
        <v>40154.824665926863</v>
      </c>
      <c r="AE143" s="42"/>
    </row>
    <row r="144" spans="1:31" x14ac:dyDescent="0.3">
      <c r="A144" s="20">
        <v>8913298</v>
      </c>
      <c r="B144" s="20" t="s">
        <v>255</v>
      </c>
      <c r="C144" s="21">
        <v>207</v>
      </c>
      <c r="D144" s="22">
        <v>897490.85278170451</v>
      </c>
      <c r="E144" s="45">
        <v>0</v>
      </c>
      <c r="F144" s="11"/>
      <c r="G144" s="22">
        <v>972965.34594034101</v>
      </c>
      <c r="H144" s="22">
        <v>946285.40994034102</v>
      </c>
      <c r="I144" s="22">
        <v>0</v>
      </c>
      <c r="J144" s="22">
        <v>48794.557158636511</v>
      </c>
      <c r="K144" s="42"/>
      <c r="L144" s="22">
        <v>972266.08457670454</v>
      </c>
      <c r="M144" s="22">
        <v>945586.14857670455</v>
      </c>
      <c r="N144" s="22">
        <v>0</v>
      </c>
      <c r="O144" s="22">
        <v>48095.295795000042</v>
      </c>
      <c r="P144" s="42"/>
      <c r="Q144" s="22">
        <v>971566.8232130683</v>
      </c>
      <c r="R144" s="22">
        <v>944886.88721306832</v>
      </c>
      <c r="S144" s="22">
        <v>0</v>
      </c>
      <c r="T144" s="22">
        <v>47396.034431363805</v>
      </c>
      <c r="U144" s="42"/>
      <c r="V144" s="22">
        <v>972965.34594034101</v>
      </c>
      <c r="W144" s="22">
        <v>946285.40994034102</v>
      </c>
      <c r="X144" s="22">
        <v>0</v>
      </c>
      <c r="Y144" s="22">
        <v>48794.557158636511</v>
      </c>
      <c r="Z144" s="42"/>
      <c r="AA144" s="22">
        <v>972965.34594034101</v>
      </c>
      <c r="AB144" s="22">
        <v>946285.40994034102</v>
      </c>
      <c r="AC144" s="22">
        <v>0</v>
      </c>
      <c r="AD144" s="22">
        <v>48794.557158636511</v>
      </c>
      <c r="AE144" s="42"/>
    </row>
    <row r="145" spans="1:31" x14ac:dyDescent="0.3">
      <c r="A145" s="20">
        <v>8913352</v>
      </c>
      <c r="B145" s="20" t="s">
        <v>230</v>
      </c>
      <c r="C145" s="21">
        <v>207</v>
      </c>
      <c r="D145" s="22">
        <v>969184.66088988213</v>
      </c>
      <c r="E145" s="45">
        <v>0</v>
      </c>
      <c r="F145" s="11"/>
      <c r="G145" s="22">
        <v>1026275.6591032941</v>
      </c>
      <c r="H145" s="22">
        <v>1022588.6193032941</v>
      </c>
      <c r="I145" s="22">
        <v>0</v>
      </c>
      <c r="J145" s="22">
        <v>53403.95841341198</v>
      </c>
      <c r="K145" s="42"/>
      <c r="L145" s="22">
        <v>1025255.2402797648</v>
      </c>
      <c r="M145" s="22">
        <v>1021568.2004797647</v>
      </c>
      <c r="N145" s="22">
        <v>0</v>
      </c>
      <c r="O145" s="22">
        <v>52383.539589882595</v>
      </c>
      <c r="P145" s="42"/>
      <c r="Q145" s="22">
        <v>1024234.8214562354</v>
      </c>
      <c r="R145" s="22">
        <v>1020547.7816562353</v>
      </c>
      <c r="S145" s="22">
        <v>0</v>
      </c>
      <c r="T145" s="22">
        <v>51363.120766353211</v>
      </c>
      <c r="U145" s="42"/>
      <c r="V145" s="22">
        <v>1026275.6591032941</v>
      </c>
      <c r="W145" s="22">
        <v>1022588.6193032941</v>
      </c>
      <c r="X145" s="22">
        <v>0</v>
      </c>
      <c r="Y145" s="22">
        <v>53403.95841341198</v>
      </c>
      <c r="Z145" s="42"/>
      <c r="AA145" s="22">
        <v>1026275.6591032941</v>
      </c>
      <c r="AB145" s="22">
        <v>1022588.6193032941</v>
      </c>
      <c r="AC145" s="22">
        <v>0</v>
      </c>
      <c r="AD145" s="22">
        <v>53403.95841341198</v>
      </c>
      <c r="AE145" s="42"/>
    </row>
    <row r="146" spans="1:31" x14ac:dyDescent="0.3">
      <c r="A146" s="20">
        <v>8913370</v>
      </c>
      <c r="B146" s="20" t="s">
        <v>256</v>
      </c>
      <c r="C146" s="21">
        <v>201</v>
      </c>
      <c r="D146" s="22">
        <v>857961.21041263838</v>
      </c>
      <c r="E146" s="45">
        <v>0</v>
      </c>
      <c r="F146" s="11"/>
      <c r="G146" s="22">
        <v>906805.76140439184</v>
      </c>
      <c r="H146" s="22">
        <v>904556.27660439187</v>
      </c>
      <c r="I146" s="22">
        <v>0</v>
      </c>
      <c r="J146" s="22">
        <v>46595.066191753489</v>
      </c>
      <c r="K146" s="42"/>
      <c r="L146" s="22">
        <v>906126.19221652148</v>
      </c>
      <c r="M146" s="22">
        <v>903876.7074165215</v>
      </c>
      <c r="N146" s="22">
        <v>0</v>
      </c>
      <c r="O146" s="22">
        <v>45915.497003883123</v>
      </c>
      <c r="P146" s="42"/>
      <c r="Q146" s="22">
        <v>905446.62302865111</v>
      </c>
      <c r="R146" s="22">
        <v>903197.13822865114</v>
      </c>
      <c r="S146" s="22">
        <v>0</v>
      </c>
      <c r="T146" s="22">
        <v>45235.927816012758</v>
      </c>
      <c r="U146" s="42"/>
      <c r="V146" s="22">
        <v>906805.76140439184</v>
      </c>
      <c r="W146" s="22">
        <v>904556.27660439187</v>
      </c>
      <c r="X146" s="22">
        <v>0</v>
      </c>
      <c r="Y146" s="22">
        <v>46595.066191753489</v>
      </c>
      <c r="Z146" s="42"/>
      <c r="AA146" s="22">
        <v>906805.76140439184</v>
      </c>
      <c r="AB146" s="22">
        <v>904556.27660439187</v>
      </c>
      <c r="AC146" s="22">
        <v>0</v>
      </c>
      <c r="AD146" s="22">
        <v>46595.066191753489</v>
      </c>
      <c r="AE146" s="42"/>
    </row>
    <row r="147" spans="1:31" x14ac:dyDescent="0.3">
      <c r="A147" s="20">
        <v>8913450</v>
      </c>
      <c r="B147" s="84" t="s">
        <v>319</v>
      </c>
      <c r="C147" s="21">
        <v>88.5</v>
      </c>
      <c r="D147" s="22">
        <v>738304.08289800002</v>
      </c>
      <c r="E147" s="45">
        <v>169919.76525278005</v>
      </c>
      <c r="F147" s="11"/>
      <c r="G147" s="22">
        <v>452447.37280149985</v>
      </c>
      <c r="H147" s="22">
        <v>415733.68080149987</v>
      </c>
      <c r="I147" s="22">
        <v>62848.289122002119</v>
      </c>
      <c r="J147" s="22">
        <v>-322570.40209650015</v>
      </c>
      <c r="K147" s="42"/>
      <c r="L147" s="22">
        <v>452447.37280149979</v>
      </c>
      <c r="M147" s="22">
        <v>415733.68080149981</v>
      </c>
      <c r="N147" s="22">
        <v>63323.123230197365</v>
      </c>
      <c r="O147" s="22">
        <v>-322570.40209650021</v>
      </c>
      <c r="P147" s="42"/>
      <c r="Q147" s="22">
        <v>452447.37280149985</v>
      </c>
      <c r="R147" s="22">
        <v>415733.68080149987</v>
      </c>
      <c r="S147" s="22">
        <v>63797.957338392676</v>
      </c>
      <c r="T147" s="22">
        <v>-322570.40209650015</v>
      </c>
      <c r="U147" s="42"/>
      <c r="V147" s="22">
        <v>450172.35229999985</v>
      </c>
      <c r="W147" s="22">
        <v>413458.66029999987</v>
      </c>
      <c r="X147" s="22">
        <v>60573.268620502124</v>
      </c>
      <c r="Y147" s="22">
        <v>-324845.42259800015</v>
      </c>
      <c r="Z147" s="42"/>
      <c r="AA147" s="22">
        <v>452447.37280149985</v>
      </c>
      <c r="AB147" s="22">
        <v>415733.68080149987</v>
      </c>
      <c r="AC147" s="22">
        <v>62848.289122002119</v>
      </c>
      <c r="AD147" s="22">
        <v>-322570.40209650015</v>
      </c>
      <c r="AE147" s="42"/>
    </row>
    <row r="148" spans="1:31" x14ac:dyDescent="0.3">
      <c r="A148" s="20">
        <v>8913494</v>
      </c>
      <c r="B148" s="20" t="s">
        <v>257</v>
      </c>
      <c r="C148" s="21">
        <v>159</v>
      </c>
      <c r="D148" s="22">
        <v>707250.96381677408</v>
      </c>
      <c r="E148" s="45">
        <v>0</v>
      </c>
      <c r="F148" s="11"/>
      <c r="G148" s="22">
        <v>748275.57611454849</v>
      </c>
      <c r="H148" s="22">
        <v>745861.23231454846</v>
      </c>
      <c r="I148" s="22">
        <v>0</v>
      </c>
      <c r="J148" s="22">
        <v>38610.268497774377</v>
      </c>
      <c r="K148" s="42"/>
      <c r="L148" s="22">
        <v>747744.54321132263</v>
      </c>
      <c r="M148" s="22">
        <v>745330.1994113226</v>
      </c>
      <c r="N148" s="22">
        <v>0</v>
      </c>
      <c r="O148" s="22">
        <v>38079.235594548518</v>
      </c>
      <c r="P148" s="42"/>
      <c r="Q148" s="22">
        <v>747213.51030809688</v>
      </c>
      <c r="R148" s="22">
        <v>744799.16650809685</v>
      </c>
      <c r="S148" s="22">
        <v>0</v>
      </c>
      <c r="T148" s="22">
        <v>37548.202691322775</v>
      </c>
      <c r="U148" s="42"/>
      <c r="V148" s="22">
        <v>748275.57611454849</v>
      </c>
      <c r="W148" s="22">
        <v>745861.23231454846</v>
      </c>
      <c r="X148" s="22">
        <v>0</v>
      </c>
      <c r="Y148" s="22">
        <v>38610.268497774377</v>
      </c>
      <c r="Z148" s="42"/>
      <c r="AA148" s="22">
        <v>748275.57611454849</v>
      </c>
      <c r="AB148" s="22">
        <v>745861.23231454846</v>
      </c>
      <c r="AC148" s="22">
        <v>0</v>
      </c>
      <c r="AD148" s="22">
        <v>38610.268497774377</v>
      </c>
      <c r="AE148" s="42"/>
    </row>
    <row r="149" spans="1:31" x14ac:dyDescent="0.3">
      <c r="A149" s="20">
        <v>8913496</v>
      </c>
      <c r="B149" s="20" t="s">
        <v>258</v>
      </c>
      <c r="C149" s="21">
        <v>200</v>
      </c>
      <c r="D149" s="22">
        <v>887243.01601251878</v>
      </c>
      <c r="E149" s="45">
        <v>0</v>
      </c>
      <c r="F149" s="11"/>
      <c r="G149" s="22">
        <v>939412.24035369535</v>
      </c>
      <c r="H149" s="22">
        <v>935132.05445369531</v>
      </c>
      <c r="I149" s="22">
        <v>0</v>
      </c>
      <c r="J149" s="22">
        <v>47889.038441176526</v>
      </c>
      <c r="K149" s="42"/>
      <c r="L149" s="22">
        <v>938616.7592073906</v>
      </c>
      <c r="M149" s="22">
        <v>934336.57330739056</v>
      </c>
      <c r="N149" s="22">
        <v>0</v>
      </c>
      <c r="O149" s="22">
        <v>47093.557294871775</v>
      </c>
      <c r="P149" s="42"/>
      <c r="Q149" s="22">
        <v>937821.27806108596</v>
      </c>
      <c r="R149" s="22">
        <v>933541.09216108592</v>
      </c>
      <c r="S149" s="22">
        <v>0</v>
      </c>
      <c r="T149" s="22">
        <v>46298.076148567139</v>
      </c>
      <c r="U149" s="42"/>
      <c r="V149" s="22">
        <v>939412.24035369535</v>
      </c>
      <c r="W149" s="22">
        <v>935132.05445369531</v>
      </c>
      <c r="X149" s="22">
        <v>0</v>
      </c>
      <c r="Y149" s="22">
        <v>47889.038441176526</v>
      </c>
      <c r="Z149" s="42"/>
      <c r="AA149" s="22">
        <v>939412.24035369535</v>
      </c>
      <c r="AB149" s="22">
        <v>935132.05445369531</v>
      </c>
      <c r="AC149" s="22">
        <v>0</v>
      </c>
      <c r="AD149" s="22">
        <v>47889.038441176526</v>
      </c>
      <c r="AE149" s="42"/>
    </row>
    <row r="150" spans="1:31" x14ac:dyDescent="0.3">
      <c r="A150" s="20">
        <v>8913514</v>
      </c>
      <c r="B150" s="20" t="s">
        <v>259</v>
      </c>
      <c r="C150" s="21">
        <v>121</v>
      </c>
      <c r="D150" s="22">
        <v>603512.2464860999</v>
      </c>
      <c r="E150" s="45">
        <v>0</v>
      </c>
      <c r="F150" s="11"/>
      <c r="G150" s="22">
        <v>638462.00567231351</v>
      </c>
      <c r="H150" s="22">
        <v>635502.15277231345</v>
      </c>
      <c r="I150" s="22">
        <v>0</v>
      </c>
      <c r="J150" s="22">
        <v>31989.906286213547</v>
      </c>
      <c r="K150" s="42"/>
      <c r="L150" s="22">
        <v>638023.99615775037</v>
      </c>
      <c r="M150" s="22">
        <v>635064.14325775031</v>
      </c>
      <c r="N150" s="22">
        <v>0</v>
      </c>
      <c r="O150" s="22">
        <v>31551.896771650412</v>
      </c>
      <c r="P150" s="42"/>
      <c r="Q150" s="22">
        <v>637585.98664318724</v>
      </c>
      <c r="R150" s="22">
        <v>634626.13374318718</v>
      </c>
      <c r="S150" s="22">
        <v>0</v>
      </c>
      <c r="T150" s="22">
        <v>31113.887257087277</v>
      </c>
      <c r="U150" s="42"/>
      <c r="V150" s="22">
        <v>638462.00567231351</v>
      </c>
      <c r="W150" s="22">
        <v>635502.15277231345</v>
      </c>
      <c r="X150" s="22">
        <v>0</v>
      </c>
      <c r="Y150" s="22">
        <v>31989.906286213547</v>
      </c>
      <c r="Z150" s="42"/>
      <c r="AA150" s="22">
        <v>638462.00567231351</v>
      </c>
      <c r="AB150" s="22">
        <v>635502.15277231345</v>
      </c>
      <c r="AC150" s="22">
        <v>0</v>
      </c>
      <c r="AD150" s="22">
        <v>31989.906286213547</v>
      </c>
      <c r="AE150" s="42"/>
    </row>
    <row r="151" spans="1:31" x14ac:dyDescent="0.3">
      <c r="A151" s="20">
        <v>8913530</v>
      </c>
      <c r="B151" s="20" t="s">
        <v>260</v>
      </c>
      <c r="C151" s="21">
        <v>106</v>
      </c>
      <c r="D151" s="22">
        <v>516095.69541909557</v>
      </c>
      <c r="E151" s="45">
        <v>1120.7732027471645</v>
      </c>
      <c r="F151" s="11"/>
      <c r="G151" s="22">
        <v>554085.00186186307</v>
      </c>
      <c r="H151" s="22">
        <v>543242.00166186306</v>
      </c>
      <c r="I151" s="22">
        <v>0</v>
      </c>
      <c r="J151" s="22">
        <v>27146.306242767489</v>
      </c>
      <c r="K151" s="42"/>
      <c r="L151" s="22">
        <v>553697.25111261243</v>
      </c>
      <c r="M151" s="22">
        <v>542854.25091261242</v>
      </c>
      <c r="N151" s="22">
        <v>0</v>
      </c>
      <c r="O151" s="22">
        <v>26758.555493516847</v>
      </c>
      <c r="P151" s="42"/>
      <c r="Q151" s="22">
        <v>553309.50036336156</v>
      </c>
      <c r="R151" s="22">
        <v>542466.50016336155</v>
      </c>
      <c r="S151" s="22">
        <v>0</v>
      </c>
      <c r="T151" s="22">
        <v>26370.804744265974</v>
      </c>
      <c r="U151" s="42"/>
      <c r="V151" s="22">
        <v>554085.00186186307</v>
      </c>
      <c r="W151" s="22">
        <v>543242.00166186306</v>
      </c>
      <c r="X151" s="22">
        <v>0</v>
      </c>
      <c r="Y151" s="22">
        <v>27146.306242767489</v>
      </c>
      <c r="Z151" s="42"/>
      <c r="AA151" s="22">
        <v>554085.00186186307</v>
      </c>
      <c r="AB151" s="22">
        <v>543242.00166186306</v>
      </c>
      <c r="AC151" s="22">
        <v>0</v>
      </c>
      <c r="AD151" s="22">
        <v>27146.306242767489</v>
      </c>
      <c r="AE151" s="42"/>
    </row>
    <row r="152" spans="1:31" x14ac:dyDescent="0.3">
      <c r="A152" s="20">
        <v>8913539</v>
      </c>
      <c r="B152" s="20" t="s">
        <v>261</v>
      </c>
      <c r="C152" s="21">
        <v>97</v>
      </c>
      <c r="D152" s="22">
        <v>505705.8048590793</v>
      </c>
      <c r="E152" s="45">
        <v>-17099.000892292177</v>
      </c>
      <c r="F152" s="11"/>
      <c r="G152" s="22">
        <v>551991.11661771731</v>
      </c>
      <c r="H152" s="22">
        <v>549453.90701771737</v>
      </c>
      <c r="I152" s="22">
        <v>0</v>
      </c>
      <c r="J152" s="22">
        <v>43748.102158638067</v>
      </c>
      <c r="K152" s="42"/>
      <c r="L152" s="22">
        <v>551668.06383515848</v>
      </c>
      <c r="M152" s="22">
        <v>549130.85423515853</v>
      </c>
      <c r="N152" s="22">
        <v>0</v>
      </c>
      <c r="O152" s="22">
        <v>43425.049376079231</v>
      </c>
      <c r="P152" s="42"/>
      <c r="Q152" s="22">
        <v>551345.01105259976</v>
      </c>
      <c r="R152" s="22">
        <v>548807.80145259982</v>
      </c>
      <c r="S152" s="22">
        <v>0</v>
      </c>
      <c r="T152" s="22">
        <v>43101.996593520511</v>
      </c>
      <c r="U152" s="42"/>
      <c r="V152" s="22">
        <v>551991.11661771731</v>
      </c>
      <c r="W152" s="22">
        <v>549453.90701771737</v>
      </c>
      <c r="X152" s="22">
        <v>0</v>
      </c>
      <c r="Y152" s="22">
        <v>43748.102158638067</v>
      </c>
      <c r="Z152" s="42"/>
      <c r="AA152" s="22">
        <v>551991.11661771731</v>
      </c>
      <c r="AB152" s="22">
        <v>549453.90701771737</v>
      </c>
      <c r="AC152" s="22">
        <v>0</v>
      </c>
      <c r="AD152" s="22">
        <v>43748.102158638067</v>
      </c>
      <c r="AE152" s="42"/>
    </row>
    <row r="153" spans="1:31" x14ac:dyDescent="0.3">
      <c r="A153" s="20">
        <v>8913546</v>
      </c>
      <c r="B153" s="20" t="s">
        <v>262</v>
      </c>
      <c r="C153" s="21">
        <v>95</v>
      </c>
      <c r="D153" s="22">
        <v>486058.0676584426</v>
      </c>
      <c r="E153" s="45">
        <v>-12409.361103785617</v>
      </c>
      <c r="F153" s="11"/>
      <c r="G153" s="22">
        <v>527776.03642111737</v>
      </c>
      <c r="H153" s="22">
        <v>524652.59762111737</v>
      </c>
      <c r="I153" s="22">
        <v>0</v>
      </c>
      <c r="J153" s="22">
        <v>38594.529962674773</v>
      </c>
      <c r="K153" s="42"/>
      <c r="L153" s="22">
        <v>527473.39312843443</v>
      </c>
      <c r="M153" s="22">
        <v>524349.95432843443</v>
      </c>
      <c r="N153" s="22">
        <v>0</v>
      </c>
      <c r="O153" s="22">
        <v>38291.886669991829</v>
      </c>
      <c r="P153" s="42"/>
      <c r="Q153" s="22">
        <v>527170.74983575149</v>
      </c>
      <c r="R153" s="22">
        <v>524047.31103575148</v>
      </c>
      <c r="S153" s="22">
        <v>0</v>
      </c>
      <c r="T153" s="22">
        <v>37989.243377308885</v>
      </c>
      <c r="U153" s="42"/>
      <c r="V153" s="22">
        <v>527776.03642111737</v>
      </c>
      <c r="W153" s="22">
        <v>524652.59762111737</v>
      </c>
      <c r="X153" s="22">
        <v>0</v>
      </c>
      <c r="Y153" s="22">
        <v>38594.529962674773</v>
      </c>
      <c r="Z153" s="42"/>
      <c r="AA153" s="22">
        <v>527776.03642111737</v>
      </c>
      <c r="AB153" s="22">
        <v>524652.59762111737</v>
      </c>
      <c r="AC153" s="22">
        <v>0</v>
      </c>
      <c r="AD153" s="22">
        <v>38594.529962674773</v>
      </c>
      <c r="AE153" s="42"/>
    </row>
    <row r="154" spans="1:31" x14ac:dyDescent="0.3">
      <c r="A154" s="20">
        <v>8913548</v>
      </c>
      <c r="B154" s="20" t="s">
        <v>320</v>
      </c>
      <c r="C154" s="21">
        <v>97</v>
      </c>
      <c r="D154" s="22">
        <v>512731.14629766025</v>
      </c>
      <c r="E154" s="45">
        <v>0</v>
      </c>
      <c r="F154" s="11"/>
      <c r="G154" s="22">
        <v>543166.74296952086</v>
      </c>
      <c r="H154" s="22">
        <v>540127.58766952087</v>
      </c>
      <c r="I154" s="22">
        <v>0</v>
      </c>
      <c r="J154" s="22">
        <v>27396.441371860623</v>
      </c>
      <c r="K154" s="42"/>
      <c r="L154" s="22">
        <v>542856.64383908606</v>
      </c>
      <c r="M154" s="22">
        <v>539817.48853908607</v>
      </c>
      <c r="N154" s="22">
        <v>0</v>
      </c>
      <c r="O154" s="22">
        <v>27086.342241425824</v>
      </c>
      <c r="P154" s="42"/>
      <c r="Q154" s="22">
        <v>542546.54470865126</v>
      </c>
      <c r="R154" s="22">
        <v>539507.38940865127</v>
      </c>
      <c r="S154" s="22">
        <v>0</v>
      </c>
      <c r="T154" s="22">
        <v>26776.243110991025</v>
      </c>
      <c r="U154" s="42"/>
      <c r="V154" s="22">
        <v>543166.74296952086</v>
      </c>
      <c r="W154" s="22">
        <v>540127.58766952087</v>
      </c>
      <c r="X154" s="22">
        <v>0</v>
      </c>
      <c r="Y154" s="22">
        <v>27396.441371860623</v>
      </c>
      <c r="Z154" s="42"/>
      <c r="AA154" s="22">
        <v>543166.74296952086</v>
      </c>
      <c r="AB154" s="22">
        <v>540127.58766952087</v>
      </c>
      <c r="AC154" s="22">
        <v>0</v>
      </c>
      <c r="AD154" s="22">
        <v>27396.441371860623</v>
      </c>
      <c r="AE154" s="42"/>
    </row>
    <row r="155" spans="1:31" x14ac:dyDescent="0.3">
      <c r="A155" s="20">
        <v>8913566</v>
      </c>
      <c r="B155" s="20" t="s">
        <v>263</v>
      </c>
      <c r="C155" s="21">
        <v>196</v>
      </c>
      <c r="D155" s="22">
        <v>835940</v>
      </c>
      <c r="E155" s="45">
        <v>0</v>
      </c>
      <c r="F155" s="11"/>
      <c r="G155" s="22">
        <v>888379.23991935479</v>
      </c>
      <c r="H155" s="22">
        <v>871712.62111935474</v>
      </c>
      <c r="I155" s="22">
        <v>0</v>
      </c>
      <c r="J155" s="22">
        <v>35772.621119354735</v>
      </c>
      <c r="K155" s="42"/>
      <c r="L155" s="22">
        <v>887824.07862903224</v>
      </c>
      <c r="M155" s="22">
        <v>871157.45982903219</v>
      </c>
      <c r="N155" s="22">
        <v>0</v>
      </c>
      <c r="O155" s="22">
        <v>35217.459829032188</v>
      </c>
      <c r="P155" s="42"/>
      <c r="Q155" s="22">
        <v>887268.9173387097</v>
      </c>
      <c r="R155" s="22">
        <v>870602.29853870964</v>
      </c>
      <c r="S155" s="22">
        <v>0</v>
      </c>
      <c r="T155" s="22">
        <v>34662.298538709641</v>
      </c>
      <c r="U155" s="42"/>
      <c r="V155" s="22">
        <v>888379.23991935479</v>
      </c>
      <c r="W155" s="22">
        <v>871712.62111935474</v>
      </c>
      <c r="X155" s="22">
        <v>0</v>
      </c>
      <c r="Y155" s="22">
        <v>35772.621119354735</v>
      </c>
      <c r="Z155" s="42"/>
      <c r="AA155" s="22">
        <v>888379.23991935479</v>
      </c>
      <c r="AB155" s="22">
        <v>871712.62111935474</v>
      </c>
      <c r="AC155" s="22">
        <v>0</v>
      </c>
      <c r="AD155" s="22">
        <v>35772.621119354735</v>
      </c>
      <c r="AE155" s="42"/>
    </row>
    <row r="156" spans="1:31" x14ac:dyDescent="0.3">
      <c r="A156" s="20">
        <v>8913568</v>
      </c>
      <c r="B156" s="20" t="s">
        <v>264</v>
      </c>
      <c r="C156" s="21">
        <v>103</v>
      </c>
      <c r="D156" s="22">
        <v>508129.26738047093</v>
      </c>
      <c r="E156" s="45">
        <v>0</v>
      </c>
      <c r="F156" s="11"/>
      <c r="G156" s="22">
        <v>537168.4797268362</v>
      </c>
      <c r="H156" s="22">
        <v>534998.27972683625</v>
      </c>
      <c r="I156" s="22">
        <v>0</v>
      </c>
      <c r="J156" s="22">
        <v>26869.012346365314</v>
      </c>
      <c r="K156" s="42"/>
      <c r="L156" s="22">
        <v>536773.8105443276</v>
      </c>
      <c r="M156" s="22">
        <v>534603.61054432765</v>
      </c>
      <c r="N156" s="22">
        <v>0</v>
      </c>
      <c r="O156" s="22">
        <v>26474.343163856713</v>
      </c>
      <c r="P156" s="42"/>
      <c r="Q156" s="22">
        <v>536379.14136181888</v>
      </c>
      <c r="R156" s="22">
        <v>534208.94136181893</v>
      </c>
      <c r="S156" s="22">
        <v>0</v>
      </c>
      <c r="T156" s="22">
        <v>26079.673981347994</v>
      </c>
      <c r="U156" s="42"/>
      <c r="V156" s="22">
        <v>537168.4797268362</v>
      </c>
      <c r="W156" s="22">
        <v>534998.27972683625</v>
      </c>
      <c r="X156" s="22">
        <v>0</v>
      </c>
      <c r="Y156" s="22">
        <v>26869.012346365314</v>
      </c>
      <c r="Z156" s="42"/>
      <c r="AA156" s="22">
        <v>537168.4797268362</v>
      </c>
      <c r="AB156" s="22">
        <v>534998.27972683625</v>
      </c>
      <c r="AC156" s="22">
        <v>0</v>
      </c>
      <c r="AD156" s="22">
        <v>26869.012346365314</v>
      </c>
      <c r="AE156" s="42"/>
    </row>
    <row r="157" spans="1:31" x14ac:dyDescent="0.3">
      <c r="A157" s="20">
        <v>8913586</v>
      </c>
      <c r="B157" s="20" t="s">
        <v>265</v>
      </c>
      <c r="C157" s="21">
        <v>77</v>
      </c>
      <c r="D157" s="22">
        <v>437619.01638817391</v>
      </c>
      <c r="E157" s="45">
        <v>52486.5309389432</v>
      </c>
      <c r="F157" s="11"/>
      <c r="G157" s="22">
        <v>453369.22268200002</v>
      </c>
      <c r="H157" s="22">
        <v>450829.42898200004</v>
      </c>
      <c r="I157" s="22">
        <v>44452.141262769241</v>
      </c>
      <c r="J157" s="22">
        <v>13210.412593826128</v>
      </c>
      <c r="K157" s="42"/>
      <c r="L157" s="22">
        <v>453369.22268200002</v>
      </c>
      <c r="M157" s="22">
        <v>450829.42898200004</v>
      </c>
      <c r="N157" s="22">
        <v>44645.910493538489</v>
      </c>
      <c r="O157" s="22">
        <v>13210.412593826128</v>
      </c>
      <c r="P157" s="42"/>
      <c r="Q157" s="22">
        <v>453369.22268200002</v>
      </c>
      <c r="R157" s="22">
        <v>450829.42898200004</v>
      </c>
      <c r="S157" s="22">
        <v>44839.679724307738</v>
      </c>
      <c r="T157" s="22">
        <v>13210.412593826128</v>
      </c>
      <c r="U157" s="42"/>
      <c r="V157" s="22">
        <v>451764.87010000006</v>
      </c>
      <c r="W157" s="22">
        <v>449225.07640000008</v>
      </c>
      <c r="X157" s="22">
        <v>42847.788680769241</v>
      </c>
      <c r="Y157" s="22">
        <v>11606.060011826165</v>
      </c>
      <c r="Z157" s="42"/>
      <c r="AA157" s="22">
        <v>453369.22268200002</v>
      </c>
      <c r="AB157" s="22">
        <v>450829.42898200004</v>
      </c>
      <c r="AC157" s="22">
        <v>44452.141262769241</v>
      </c>
      <c r="AD157" s="22">
        <v>13210.412593826128</v>
      </c>
      <c r="AE157" s="42"/>
    </row>
    <row r="158" spans="1:31" x14ac:dyDescent="0.3">
      <c r="A158" s="20">
        <v>8913592</v>
      </c>
      <c r="B158" s="20" t="s">
        <v>266</v>
      </c>
      <c r="C158" s="21">
        <v>66</v>
      </c>
      <c r="D158" s="22">
        <v>388352.87056502345</v>
      </c>
      <c r="E158" s="45">
        <v>-20851.587695906743</v>
      </c>
      <c r="F158" s="11"/>
      <c r="G158" s="22">
        <v>431818.94125581393</v>
      </c>
      <c r="H158" s="22">
        <v>430236.41765581392</v>
      </c>
      <c r="I158" s="22">
        <v>0</v>
      </c>
      <c r="J158" s="22">
        <v>41883.547090790467</v>
      </c>
      <c r="K158" s="42"/>
      <c r="L158" s="22">
        <v>431621.59241860465</v>
      </c>
      <c r="M158" s="22">
        <v>430039.06881860463</v>
      </c>
      <c r="N158" s="22">
        <v>0</v>
      </c>
      <c r="O158" s="22">
        <v>41686.198253581184</v>
      </c>
      <c r="P158" s="42"/>
      <c r="Q158" s="22">
        <v>431424.24358139536</v>
      </c>
      <c r="R158" s="22">
        <v>429841.71998139535</v>
      </c>
      <c r="S158" s="22">
        <v>0</v>
      </c>
      <c r="T158" s="22">
        <v>41488.849416371901</v>
      </c>
      <c r="U158" s="42"/>
      <c r="V158" s="22">
        <v>425161.30031419999</v>
      </c>
      <c r="W158" s="22">
        <v>423578.77671419998</v>
      </c>
      <c r="X158" s="22">
        <v>-6657.6409416139441</v>
      </c>
      <c r="Y158" s="22">
        <v>35225.906149176531</v>
      </c>
      <c r="Z158" s="42"/>
      <c r="AA158" s="22">
        <v>419588.61188639997</v>
      </c>
      <c r="AB158" s="22">
        <v>418006.08828639996</v>
      </c>
      <c r="AC158" s="22">
        <v>-12230.329369413947</v>
      </c>
      <c r="AD158" s="22">
        <v>29653.21772137651</v>
      </c>
      <c r="AE158" s="42"/>
    </row>
    <row r="159" spans="1:31" x14ac:dyDescent="0.3">
      <c r="A159" s="20">
        <v>8913606</v>
      </c>
      <c r="B159" s="20" t="s">
        <v>267</v>
      </c>
      <c r="C159" s="21">
        <v>211</v>
      </c>
      <c r="D159" s="22">
        <v>899915</v>
      </c>
      <c r="E159" s="45">
        <v>0</v>
      </c>
      <c r="F159" s="11"/>
      <c r="G159" s="22">
        <v>932907.69759999996</v>
      </c>
      <c r="H159" s="22">
        <v>929455</v>
      </c>
      <c r="I159" s="22">
        <v>0</v>
      </c>
      <c r="J159" s="22">
        <v>29540</v>
      </c>
      <c r="K159" s="42"/>
      <c r="L159" s="22">
        <v>932907.69759999996</v>
      </c>
      <c r="M159" s="22">
        <v>929455</v>
      </c>
      <c r="N159" s="22">
        <v>0</v>
      </c>
      <c r="O159" s="22">
        <v>29540</v>
      </c>
      <c r="P159" s="42"/>
      <c r="Q159" s="22">
        <v>932907.69759999996</v>
      </c>
      <c r="R159" s="22">
        <v>929455</v>
      </c>
      <c r="S159" s="22">
        <v>0</v>
      </c>
      <c r="T159" s="22">
        <v>29540</v>
      </c>
      <c r="U159" s="42"/>
      <c r="V159" s="22">
        <v>932907.69759999996</v>
      </c>
      <c r="W159" s="22">
        <v>929455</v>
      </c>
      <c r="X159" s="22">
        <v>0</v>
      </c>
      <c r="Y159" s="22">
        <v>29540</v>
      </c>
      <c r="Z159" s="42"/>
      <c r="AA159" s="22">
        <v>932907.69759999996</v>
      </c>
      <c r="AB159" s="22">
        <v>929455</v>
      </c>
      <c r="AC159" s="22">
        <v>0</v>
      </c>
      <c r="AD159" s="22">
        <v>29540</v>
      </c>
      <c r="AE159" s="42"/>
    </row>
    <row r="160" spans="1:31" x14ac:dyDescent="0.3">
      <c r="A160" s="20">
        <v>8913764</v>
      </c>
      <c r="B160" s="20" t="s">
        <v>268</v>
      </c>
      <c r="C160" s="21">
        <v>95</v>
      </c>
      <c r="D160" s="22">
        <v>551719.07713865547</v>
      </c>
      <c r="E160" s="45">
        <v>0</v>
      </c>
      <c r="F160" s="11"/>
      <c r="G160" s="22">
        <v>586042.00464233675</v>
      </c>
      <c r="H160" s="22">
        <v>583826.76464233676</v>
      </c>
      <c r="I160" s="22">
        <v>0</v>
      </c>
      <c r="J160" s="22">
        <v>32107.687503681285</v>
      </c>
      <c r="K160" s="42"/>
      <c r="L160" s="22">
        <v>585396.79747582064</v>
      </c>
      <c r="M160" s="22">
        <v>583181.55747582065</v>
      </c>
      <c r="N160" s="22">
        <v>0</v>
      </c>
      <c r="O160" s="22">
        <v>31462.48033716518</v>
      </c>
      <c r="P160" s="42"/>
      <c r="Q160" s="22">
        <v>584751.59030930453</v>
      </c>
      <c r="R160" s="22">
        <v>582536.35030930454</v>
      </c>
      <c r="S160" s="22">
        <v>0</v>
      </c>
      <c r="T160" s="22">
        <v>30817.273170649074</v>
      </c>
      <c r="U160" s="42"/>
      <c r="V160" s="22">
        <v>586042.00464233675</v>
      </c>
      <c r="W160" s="22">
        <v>583826.76464233676</v>
      </c>
      <c r="X160" s="22">
        <v>0</v>
      </c>
      <c r="Y160" s="22">
        <v>32107.687503681285</v>
      </c>
      <c r="Z160" s="42"/>
      <c r="AA160" s="22">
        <v>586042.00464233675</v>
      </c>
      <c r="AB160" s="22">
        <v>583826.76464233676</v>
      </c>
      <c r="AC160" s="22">
        <v>0</v>
      </c>
      <c r="AD160" s="22">
        <v>32107.687503681285</v>
      </c>
      <c r="AE160" s="42"/>
    </row>
    <row r="161" spans="1:31" x14ac:dyDescent="0.3">
      <c r="A161" s="20">
        <v>8913768</v>
      </c>
      <c r="B161" s="20" t="s">
        <v>269</v>
      </c>
      <c r="C161" s="21">
        <v>189</v>
      </c>
      <c r="D161" s="22">
        <v>952984.4041223696</v>
      </c>
      <c r="E161" s="45">
        <v>0</v>
      </c>
      <c r="F161" s="11"/>
      <c r="G161" s="22">
        <v>1007435.6872074814</v>
      </c>
      <c r="H161" s="22">
        <v>1004640.5892074814</v>
      </c>
      <c r="I161" s="22">
        <v>0</v>
      </c>
      <c r="J161" s="22">
        <v>51656.185085111763</v>
      </c>
      <c r="K161" s="42"/>
      <c r="L161" s="22">
        <v>1006301.1649749968</v>
      </c>
      <c r="M161" s="22">
        <v>1003506.0669749968</v>
      </c>
      <c r="N161" s="22">
        <v>0</v>
      </c>
      <c r="O161" s="22">
        <v>50521.662852627225</v>
      </c>
      <c r="P161" s="42"/>
      <c r="Q161" s="22">
        <v>1005166.6427425123</v>
      </c>
      <c r="R161" s="22">
        <v>1002371.5447425123</v>
      </c>
      <c r="S161" s="22">
        <v>0</v>
      </c>
      <c r="T161" s="22">
        <v>49387.140620142687</v>
      </c>
      <c r="U161" s="42"/>
      <c r="V161" s="22">
        <v>1007435.6872074814</v>
      </c>
      <c r="W161" s="22">
        <v>1004640.5892074814</v>
      </c>
      <c r="X161" s="22">
        <v>0</v>
      </c>
      <c r="Y161" s="22">
        <v>51656.185085111763</v>
      </c>
      <c r="Z161" s="42"/>
      <c r="AA161" s="22">
        <v>1007435.6872074814</v>
      </c>
      <c r="AB161" s="22">
        <v>1004640.5892074814</v>
      </c>
      <c r="AC161" s="22">
        <v>0</v>
      </c>
      <c r="AD161" s="22">
        <v>51656.185085111763</v>
      </c>
      <c r="AE161" s="42"/>
    </row>
    <row r="162" spans="1:31" x14ac:dyDescent="0.3">
      <c r="A162" s="20">
        <v>8913772</v>
      </c>
      <c r="B162" s="20" t="s">
        <v>159</v>
      </c>
      <c r="C162" s="21">
        <v>502</v>
      </c>
      <c r="D162" s="22">
        <v>2212003.61439915</v>
      </c>
      <c r="E162" s="45">
        <v>7535.7246363649238</v>
      </c>
      <c r="F162" s="11"/>
      <c r="G162" s="22">
        <v>2382422.1597797503</v>
      </c>
      <c r="H162" s="22">
        <v>2328211.7157797501</v>
      </c>
      <c r="I162" s="22">
        <v>0</v>
      </c>
      <c r="J162" s="22">
        <v>116208.10138060013</v>
      </c>
      <c r="K162" s="42"/>
      <c r="L162" s="22">
        <v>2379813.9844256938</v>
      </c>
      <c r="M162" s="22">
        <v>2325603.5404256936</v>
      </c>
      <c r="N162" s="22">
        <v>0</v>
      </c>
      <c r="O162" s="22">
        <v>113599.9260265436</v>
      </c>
      <c r="P162" s="42"/>
      <c r="Q162" s="22">
        <v>2377205.8090716372</v>
      </c>
      <c r="R162" s="22">
        <v>2322995.3650716371</v>
      </c>
      <c r="S162" s="22">
        <v>0</v>
      </c>
      <c r="T162" s="22">
        <v>110991.75067248708</v>
      </c>
      <c r="U162" s="42"/>
      <c r="V162" s="22">
        <v>2382422.1597797503</v>
      </c>
      <c r="W162" s="22">
        <v>2328211.7157797501</v>
      </c>
      <c r="X162" s="22">
        <v>0</v>
      </c>
      <c r="Y162" s="22">
        <v>116208.10138060013</v>
      </c>
      <c r="Z162" s="42"/>
      <c r="AA162" s="22">
        <v>2382422.1597797503</v>
      </c>
      <c r="AB162" s="22">
        <v>2328211.7157797501</v>
      </c>
      <c r="AC162" s="22">
        <v>0</v>
      </c>
      <c r="AD162" s="22">
        <v>116208.10138060013</v>
      </c>
      <c r="AE162" s="42"/>
    </row>
    <row r="163" spans="1:31" x14ac:dyDescent="0.3">
      <c r="A163" s="20">
        <v>8913774</v>
      </c>
      <c r="B163" s="20" t="s">
        <v>307</v>
      </c>
      <c r="C163" s="21">
        <v>82</v>
      </c>
      <c r="D163" s="22">
        <v>464334.6004174712</v>
      </c>
      <c r="E163" s="45">
        <v>0</v>
      </c>
      <c r="F163" s="11"/>
      <c r="G163" s="22">
        <v>491815.11032160919</v>
      </c>
      <c r="H163" s="22">
        <v>490271.85912160919</v>
      </c>
      <c r="I163" s="22">
        <v>0</v>
      </c>
      <c r="J163" s="22">
        <v>25937.258704137988</v>
      </c>
      <c r="K163" s="42"/>
      <c r="L163" s="22">
        <v>491375.39537908044</v>
      </c>
      <c r="M163" s="22">
        <v>489832.14417908044</v>
      </c>
      <c r="N163" s="22">
        <v>0</v>
      </c>
      <c r="O163" s="22">
        <v>25497.543761609239</v>
      </c>
      <c r="P163" s="42"/>
      <c r="Q163" s="22">
        <v>490935.68043655169</v>
      </c>
      <c r="R163" s="22">
        <v>489392.42923655169</v>
      </c>
      <c r="S163" s="22">
        <v>0</v>
      </c>
      <c r="T163" s="22">
        <v>25057.828819080489</v>
      </c>
      <c r="U163" s="42"/>
      <c r="V163" s="22">
        <v>491815.11032160919</v>
      </c>
      <c r="W163" s="22">
        <v>490271.85912160919</v>
      </c>
      <c r="X163" s="22">
        <v>0</v>
      </c>
      <c r="Y163" s="22">
        <v>25937.258704137988</v>
      </c>
      <c r="Z163" s="42"/>
      <c r="AA163" s="22">
        <v>491815.11032160919</v>
      </c>
      <c r="AB163" s="22">
        <v>490271.85912160919</v>
      </c>
      <c r="AC163" s="22">
        <v>0</v>
      </c>
      <c r="AD163" s="22">
        <v>25937.258704137988</v>
      </c>
      <c r="AE163" s="42"/>
    </row>
    <row r="164" spans="1:31" x14ac:dyDescent="0.3">
      <c r="A164" s="20">
        <v>8913775</v>
      </c>
      <c r="B164" s="20" t="s">
        <v>46</v>
      </c>
      <c r="C164" s="21">
        <v>564</v>
      </c>
      <c r="D164" s="22">
        <v>2573744.3572850525</v>
      </c>
      <c r="E164" s="45">
        <v>0</v>
      </c>
      <c r="F164" s="11"/>
      <c r="G164" s="22">
        <v>2758155.0075418949</v>
      </c>
      <c r="H164" s="22">
        <v>2713426.8795418949</v>
      </c>
      <c r="I164" s="22">
        <v>0</v>
      </c>
      <c r="J164" s="22">
        <v>139682.52225684235</v>
      </c>
      <c r="K164" s="42"/>
      <c r="L164" s="22">
        <v>2754910.7591208424</v>
      </c>
      <c r="M164" s="22">
        <v>2710182.6311208424</v>
      </c>
      <c r="N164" s="22">
        <v>0</v>
      </c>
      <c r="O164" s="22">
        <v>136438.27383578988</v>
      </c>
      <c r="P164" s="42"/>
      <c r="Q164" s="22">
        <v>2751666.51069979</v>
      </c>
      <c r="R164" s="22">
        <v>2706938.3826997899</v>
      </c>
      <c r="S164" s="22">
        <v>0</v>
      </c>
      <c r="T164" s="22">
        <v>133194.02541473741</v>
      </c>
      <c r="U164" s="42"/>
      <c r="V164" s="22">
        <v>2758155.0075418949</v>
      </c>
      <c r="W164" s="22">
        <v>2713426.8795418949</v>
      </c>
      <c r="X164" s="22">
        <v>0</v>
      </c>
      <c r="Y164" s="22">
        <v>139682.52225684235</v>
      </c>
      <c r="Z164" s="42"/>
      <c r="AA164" s="22">
        <v>2758155.0075418949</v>
      </c>
      <c r="AB164" s="22">
        <v>2713426.8795418949</v>
      </c>
      <c r="AC164" s="22">
        <v>0</v>
      </c>
      <c r="AD164" s="22">
        <v>139682.52225684235</v>
      </c>
      <c r="AE164" s="42"/>
    </row>
    <row r="165" spans="1:31" x14ac:dyDescent="0.3">
      <c r="A165" s="20">
        <v>8913776</v>
      </c>
      <c r="B165" s="20" t="s">
        <v>160</v>
      </c>
      <c r="C165" s="21">
        <v>418</v>
      </c>
      <c r="D165" s="22">
        <v>1782770</v>
      </c>
      <c r="E165" s="45">
        <v>0</v>
      </c>
      <c r="F165" s="11"/>
      <c r="G165" s="22">
        <v>1870585.6159999999</v>
      </c>
      <c r="H165" s="22">
        <v>1841290</v>
      </c>
      <c r="I165" s="22">
        <v>0</v>
      </c>
      <c r="J165" s="22">
        <v>58520</v>
      </c>
      <c r="K165" s="42"/>
      <c r="L165" s="22">
        <v>1870585.6159999999</v>
      </c>
      <c r="M165" s="22">
        <v>1841290</v>
      </c>
      <c r="N165" s="22">
        <v>0</v>
      </c>
      <c r="O165" s="22">
        <v>58520</v>
      </c>
      <c r="P165" s="42"/>
      <c r="Q165" s="22">
        <v>1870585.6159999999</v>
      </c>
      <c r="R165" s="22">
        <v>1841290</v>
      </c>
      <c r="S165" s="22">
        <v>0</v>
      </c>
      <c r="T165" s="22">
        <v>58520</v>
      </c>
      <c r="U165" s="42"/>
      <c r="V165" s="22">
        <v>1870585.6159999999</v>
      </c>
      <c r="W165" s="22">
        <v>1841290</v>
      </c>
      <c r="X165" s="22">
        <v>0</v>
      </c>
      <c r="Y165" s="22">
        <v>58520</v>
      </c>
      <c r="Z165" s="42"/>
      <c r="AA165" s="22">
        <v>1870585.6159999999</v>
      </c>
      <c r="AB165" s="22">
        <v>1841290</v>
      </c>
      <c r="AC165" s="22">
        <v>0</v>
      </c>
      <c r="AD165" s="22">
        <v>58520</v>
      </c>
      <c r="AE165" s="42"/>
    </row>
    <row r="166" spans="1:31" x14ac:dyDescent="0.3">
      <c r="A166" s="20">
        <v>8913779</v>
      </c>
      <c r="B166" s="20" t="s">
        <v>321</v>
      </c>
      <c r="C166" s="21">
        <v>370</v>
      </c>
      <c r="D166" s="22">
        <v>1724079.6367028102</v>
      </c>
      <c r="E166" s="45">
        <v>0</v>
      </c>
      <c r="F166" s="11"/>
      <c r="G166" s="22">
        <v>1870931.1508157388</v>
      </c>
      <c r="H166" s="22">
        <v>1818094.4148157388</v>
      </c>
      <c r="I166" s="22">
        <v>0</v>
      </c>
      <c r="J166" s="22">
        <v>94014.778112928616</v>
      </c>
      <c r="K166" s="42"/>
      <c r="L166" s="22">
        <v>1868834.4293032195</v>
      </c>
      <c r="M166" s="22">
        <v>1815997.6933032195</v>
      </c>
      <c r="N166" s="22">
        <v>0</v>
      </c>
      <c r="O166" s="22">
        <v>91918.056600409327</v>
      </c>
      <c r="P166" s="42"/>
      <c r="Q166" s="22">
        <v>1866737.7077907003</v>
      </c>
      <c r="R166" s="22">
        <v>1813900.9717907002</v>
      </c>
      <c r="S166" s="22">
        <v>0</v>
      </c>
      <c r="T166" s="22">
        <v>89821.335087890038</v>
      </c>
      <c r="U166" s="42"/>
      <c r="V166" s="22">
        <v>1870931.1508157388</v>
      </c>
      <c r="W166" s="22">
        <v>1818094.4148157388</v>
      </c>
      <c r="X166" s="22">
        <v>0</v>
      </c>
      <c r="Y166" s="22">
        <v>94014.778112928616</v>
      </c>
      <c r="Z166" s="42"/>
      <c r="AA166" s="22">
        <v>1870931.1508157388</v>
      </c>
      <c r="AB166" s="22">
        <v>1818094.4148157388</v>
      </c>
      <c r="AC166" s="22">
        <v>0</v>
      </c>
      <c r="AD166" s="22">
        <v>94014.778112928616</v>
      </c>
      <c r="AE166" s="42"/>
    </row>
    <row r="167" spans="1:31" x14ac:dyDescent="0.3">
      <c r="A167" s="20">
        <v>8913780</v>
      </c>
      <c r="B167" s="20" t="s">
        <v>270</v>
      </c>
      <c r="C167" s="21">
        <v>180</v>
      </c>
      <c r="D167" s="22">
        <v>891311.24632999988</v>
      </c>
      <c r="E167" s="45">
        <v>0</v>
      </c>
      <c r="F167" s="11"/>
      <c r="G167" s="22">
        <v>955885.80389946303</v>
      </c>
      <c r="H167" s="22">
        <v>940851.36489946302</v>
      </c>
      <c r="I167" s="22">
        <v>0</v>
      </c>
      <c r="J167" s="22">
        <v>49540.118569463142</v>
      </c>
      <c r="K167" s="42"/>
      <c r="L167" s="22">
        <v>954868.98242295301</v>
      </c>
      <c r="M167" s="22">
        <v>939834.54342295299</v>
      </c>
      <c r="N167" s="22">
        <v>0</v>
      </c>
      <c r="O167" s="22">
        <v>48523.297092953115</v>
      </c>
      <c r="P167" s="42"/>
      <c r="Q167" s="22">
        <v>953852.16094644298</v>
      </c>
      <c r="R167" s="22">
        <v>938817.72194644297</v>
      </c>
      <c r="S167" s="22">
        <v>0</v>
      </c>
      <c r="T167" s="22">
        <v>47506.475616443087</v>
      </c>
      <c r="U167" s="42"/>
      <c r="V167" s="22">
        <v>955885.80389946303</v>
      </c>
      <c r="W167" s="22">
        <v>940851.36489946302</v>
      </c>
      <c r="X167" s="22">
        <v>0</v>
      </c>
      <c r="Y167" s="22">
        <v>49540.118569463142</v>
      </c>
      <c r="Z167" s="42"/>
      <c r="AA167" s="22">
        <v>955885.80389946303</v>
      </c>
      <c r="AB167" s="22">
        <v>940851.36489946302</v>
      </c>
      <c r="AC167" s="22">
        <v>0</v>
      </c>
      <c r="AD167" s="22">
        <v>49540.118569463142</v>
      </c>
      <c r="AE167" s="42"/>
    </row>
    <row r="168" spans="1:31" x14ac:dyDescent="0.3">
      <c r="A168" s="20">
        <v>8913781</v>
      </c>
      <c r="B168" s="20" t="s">
        <v>48</v>
      </c>
      <c r="C168" s="21">
        <v>276</v>
      </c>
      <c r="D168" s="22">
        <v>1226077.3083722438</v>
      </c>
      <c r="E168" s="45">
        <v>0</v>
      </c>
      <c r="F168" s="11"/>
      <c r="G168" s="22">
        <v>1304059.8803772219</v>
      </c>
      <c r="H168" s="22">
        <v>1292268.5888772218</v>
      </c>
      <c r="I168" s="22">
        <v>0</v>
      </c>
      <c r="J168" s="22">
        <v>66191.280504978029</v>
      </c>
      <c r="K168" s="42"/>
      <c r="L168" s="22">
        <v>1302744.4860897455</v>
      </c>
      <c r="M168" s="22">
        <v>1290953.1945897455</v>
      </c>
      <c r="N168" s="22">
        <v>0</v>
      </c>
      <c r="O168" s="22">
        <v>64875.886217501713</v>
      </c>
      <c r="P168" s="42"/>
      <c r="Q168" s="22">
        <v>1301429.0918022697</v>
      </c>
      <c r="R168" s="22">
        <v>1289637.8003022696</v>
      </c>
      <c r="S168" s="22">
        <v>0</v>
      </c>
      <c r="T168" s="22">
        <v>63560.491930025863</v>
      </c>
      <c r="U168" s="42"/>
      <c r="V168" s="22">
        <v>1304059.8803772219</v>
      </c>
      <c r="W168" s="22">
        <v>1292268.5888772218</v>
      </c>
      <c r="X168" s="22">
        <v>0</v>
      </c>
      <c r="Y168" s="22">
        <v>66191.280504978029</v>
      </c>
      <c r="Z168" s="42"/>
      <c r="AA168" s="22">
        <v>1304059.8803772219</v>
      </c>
      <c r="AB168" s="22">
        <v>1292268.5888772218</v>
      </c>
      <c r="AC168" s="22">
        <v>0</v>
      </c>
      <c r="AD168" s="22">
        <v>66191.280504978029</v>
      </c>
      <c r="AE168" s="42"/>
    </row>
    <row r="169" spans="1:31" x14ac:dyDescent="0.3">
      <c r="A169" s="20">
        <v>8913782</v>
      </c>
      <c r="B169" s="20" t="s">
        <v>161</v>
      </c>
      <c r="C169" s="21">
        <v>290</v>
      </c>
      <c r="D169" s="22">
        <v>1458738.1094453444</v>
      </c>
      <c r="E169" s="45">
        <v>0</v>
      </c>
      <c r="F169" s="11"/>
      <c r="G169" s="22">
        <v>1568568.7315714078</v>
      </c>
      <c r="H169" s="22">
        <v>1541627.2275714078</v>
      </c>
      <c r="I169" s="22">
        <v>0</v>
      </c>
      <c r="J169" s="22">
        <v>82889.118126063375</v>
      </c>
      <c r="K169" s="42"/>
      <c r="L169" s="22">
        <v>1566672.8943280061</v>
      </c>
      <c r="M169" s="22">
        <v>1539731.3903280061</v>
      </c>
      <c r="N169" s="22">
        <v>0</v>
      </c>
      <c r="O169" s="22">
        <v>80993.280882661697</v>
      </c>
      <c r="P169" s="42"/>
      <c r="Q169" s="22">
        <v>1564777.0570846044</v>
      </c>
      <c r="R169" s="22">
        <v>1537835.5530846044</v>
      </c>
      <c r="S169" s="22">
        <v>0</v>
      </c>
      <c r="T169" s="22">
        <v>79097.443639260018</v>
      </c>
      <c r="U169" s="42"/>
      <c r="V169" s="22">
        <v>1568568.7315714078</v>
      </c>
      <c r="W169" s="22">
        <v>1541627.2275714078</v>
      </c>
      <c r="X169" s="22">
        <v>0</v>
      </c>
      <c r="Y169" s="22">
        <v>82889.118126063375</v>
      </c>
      <c r="Z169" s="42"/>
      <c r="AA169" s="22">
        <v>1568568.7315714078</v>
      </c>
      <c r="AB169" s="22">
        <v>1541627.2275714078</v>
      </c>
      <c r="AC169" s="22">
        <v>0</v>
      </c>
      <c r="AD169" s="22">
        <v>82889.118126063375</v>
      </c>
      <c r="AE169" s="42"/>
    </row>
    <row r="170" spans="1:31" x14ac:dyDescent="0.3">
      <c r="A170" s="20">
        <v>8913793</v>
      </c>
      <c r="B170" s="20" t="s">
        <v>50</v>
      </c>
      <c r="C170" s="21">
        <v>324</v>
      </c>
      <c r="D170" s="22">
        <v>1485663.0371102865</v>
      </c>
      <c r="E170" s="45">
        <v>0</v>
      </c>
      <c r="F170" s="11"/>
      <c r="G170" s="22">
        <v>1577728.1522274243</v>
      </c>
      <c r="H170" s="22">
        <v>1570187.3372274244</v>
      </c>
      <c r="I170" s="22">
        <v>0</v>
      </c>
      <c r="J170" s="22">
        <v>84524.300117137842</v>
      </c>
      <c r="K170" s="42"/>
      <c r="L170" s="22">
        <v>1575984.099047028</v>
      </c>
      <c r="M170" s="22">
        <v>1568443.284047028</v>
      </c>
      <c r="N170" s="22">
        <v>0</v>
      </c>
      <c r="O170" s="22">
        <v>82780.246936741518</v>
      </c>
      <c r="P170" s="42"/>
      <c r="Q170" s="22">
        <v>1574240.0458666319</v>
      </c>
      <c r="R170" s="22">
        <v>1566699.230866632</v>
      </c>
      <c r="S170" s="22">
        <v>0</v>
      </c>
      <c r="T170" s="22">
        <v>81036.193756345427</v>
      </c>
      <c r="U170" s="42"/>
      <c r="V170" s="22">
        <v>1577728.1522274243</v>
      </c>
      <c r="W170" s="22">
        <v>1570187.3372274244</v>
      </c>
      <c r="X170" s="22">
        <v>0</v>
      </c>
      <c r="Y170" s="22">
        <v>84524.300117137842</v>
      </c>
      <c r="Z170" s="42"/>
      <c r="AA170" s="22">
        <v>1577728.1522274243</v>
      </c>
      <c r="AB170" s="22">
        <v>1570187.3372274244</v>
      </c>
      <c r="AC170" s="22">
        <v>0</v>
      </c>
      <c r="AD170" s="22">
        <v>84524.300117137842</v>
      </c>
      <c r="AE170" s="42"/>
    </row>
    <row r="171" spans="1:31" x14ac:dyDescent="0.3">
      <c r="A171" s="20">
        <v>8913795</v>
      </c>
      <c r="B171" s="20" t="s">
        <v>51</v>
      </c>
      <c r="C171" s="21">
        <v>371</v>
      </c>
      <c r="D171" s="22">
        <v>1582315</v>
      </c>
      <c r="E171" s="45">
        <v>0</v>
      </c>
      <c r="F171" s="11"/>
      <c r="G171" s="22">
        <v>1683004.6801455</v>
      </c>
      <c r="H171" s="22">
        <v>1634614.6001454999</v>
      </c>
      <c r="I171" s="22">
        <v>359.60014549989961</v>
      </c>
      <c r="J171" s="22">
        <v>52299.60014549992</v>
      </c>
      <c r="K171" s="42"/>
      <c r="L171" s="22">
        <v>1683004.6801455</v>
      </c>
      <c r="M171" s="22">
        <v>1634614.6001454999</v>
      </c>
      <c r="N171" s="22">
        <v>359.60014549989961</v>
      </c>
      <c r="O171" s="22">
        <v>52299.60014549992</v>
      </c>
      <c r="P171" s="42"/>
      <c r="Q171" s="22">
        <v>1683004.6801455</v>
      </c>
      <c r="R171" s="22">
        <v>1634614.6001454999</v>
      </c>
      <c r="S171" s="22">
        <v>359.60014549989961</v>
      </c>
      <c r="T171" s="22">
        <v>52299.60014549992</v>
      </c>
      <c r="U171" s="42"/>
      <c r="V171" s="22">
        <v>1682645.08</v>
      </c>
      <c r="W171" s="22">
        <v>1634255</v>
      </c>
      <c r="X171" s="22">
        <v>0</v>
      </c>
      <c r="Y171" s="22">
        <v>51940</v>
      </c>
      <c r="Z171" s="42"/>
      <c r="AA171" s="22">
        <v>1683004.6801455</v>
      </c>
      <c r="AB171" s="22">
        <v>1634614.6001454999</v>
      </c>
      <c r="AC171" s="22">
        <v>359.60014549989961</v>
      </c>
      <c r="AD171" s="22">
        <v>52299.60014549992</v>
      </c>
      <c r="AE171" s="42"/>
    </row>
    <row r="172" spans="1:31" x14ac:dyDescent="0.3">
      <c r="A172" s="20">
        <v>8913796</v>
      </c>
      <c r="B172" s="20" t="s">
        <v>272</v>
      </c>
      <c r="C172" s="21">
        <v>291</v>
      </c>
      <c r="D172" s="22">
        <v>1268899.3687472732</v>
      </c>
      <c r="E172" s="45">
        <v>0</v>
      </c>
      <c r="F172" s="11"/>
      <c r="G172" s="22">
        <v>1358370.3980774989</v>
      </c>
      <c r="H172" s="22">
        <v>1339991.9790774989</v>
      </c>
      <c r="I172" s="22">
        <v>0</v>
      </c>
      <c r="J172" s="22">
        <v>71092.610330225667</v>
      </c>
      <c r="K172" s="42"/>
      <c r="L172" s="22">
        <v>1357006.778095233</v>
      </c>
      <c r="M172" s="22">
        <v>1338628.359095233</v>
      </c>
      <c r="N172" s="22">
        <v>0</v>
      </c>
      <c r="O172" s="22">
        <v>69728.9903479598</v>
      </c>
      <c r="P172" s="42"/>
      <c r="Q172" s="22">
        <v>1355643.1581129669</v>
      </c>
      <c r="R172" s="22">
        <v>1337264.7391129669</v>
      </c>
      <c r="S172" s="22">
        <v>0</v>
      </c>
      <c r="T172" s="22">
        <v>68365.3703656937</v>
      </c>
      <c r="U172" s="42"/>
      <c r="V172" s="22">
        <v>1358370.3980774989</v>
      </c>
      <c r="W172" s="22">
        <v>1339991.9790774989</v>
      </c>
      <c r="X172" s="22">
        <v>0</v>
      </c>
      <c r="Y172" s="22">
        <v>71092.610330225667</v>
      </c>
      <c r="Z172" s="42"/>
      <c r="AA172" s="22">
        <v>1358370.3980774989</v>
      </c>
      <c r="AB172" s="22">
        <v>1339991.9790774989</v>
      </c>
      <c r="AC172" s="22">
        <v>0</v>
      </c>
      <c r="AD172" s="22">
        <v>71092.610330225667</v>
      </c>
      <c r="AE172" s="42"/>
    </row>
    <row r="173" spans="1:31" x14ac:dyDescent="0.3">
      <c r="A173" s="20">
        <v>8913797</v>
      </c>
      <c r="B173" s="20" t="s">
        <v>52</v>
      </c>
      <c r="C173" s="21">
        <v>213</v>
      </c>
      <c r="D173" s="22">
        <v>1274730.1359979478</v>
      </c>
      <c r="E173" s="45">
        <v>104369.77256293454</v>
      </c>
      <c r="F173" s="11"/>
      <c r="G173" s="22">
        <v>1338462.4995494999</v>
      </c>
      <c r="H173" s="22">
        <v>1317242.0932495</v>
      </c>
      <c r="I173" s="22">
        <v>78017.986841953403</v>
      </c>
      <c r="J173" s="22">
        <v>42511.95725155226</v>
      </c>
      <c r="K173" s="42"/>
      <c r="L173" s="22">
        <v>1338462.4995494999</v>
      </c>
      <c r="M173" s="22">
        <v>1317242.0932495</v>
      </c>
      <c r="N173" s="22">
        <v>79628.358646737557</v>
      </c>
      <c r="O173" s="22">
        <v>42511.95725155226</v>
      </c>
      <c r="P173" s="42"/>
      <c r="Q173" s="22">
        <v>1338462.4995494999</v>
      </c>
      <c r="R173" s="22">
        <v>1317242.0932495</v>
      </c>
      <c r="S173" s="22">
        <v>81238.730451521915</v>
      </c>
      <c r="T173" s="22">
        <v>42511.95725155226</v>
      </c>
      <c r="U173" s="42"/>
      <c r="V173" s="22">
        <v>1332547.6362000001</v>
      </c>
      <c r="W173" s="22">
        <v>1311327.2299000002</v>
      </c>
      <c r="X173" s="22">
        <v>72103.123492453393</v>
      </c>
      <c r="Y173" s="22">
        <v>36597.09390205238</v>
      </c>
      <c r="Z173" s="42"/>
      <c r="AA173" s="22">
        <v>1338462.4995494999</v>
      </c>
      <c r="AB173" s="22">
        <v>1317242.0932495</v>
      </c>
      <c r="AC173" s="22">
        <v>78017.986841953403</v>
      </c>
      <c r="AD173" s="22">
        <v>42511.95725155226</v>
      </c>
      <c r="AE173" s="42"/>
    </row>
    <row r="174" spans="1:31" x14ac:dyDescent="0.3">
      <c r="A174" s="20">
        <v>8914121</v>
      </c>
      <c r="B174" s="20" t="s">
        <v>53</v>
      </c>
      <c r="C174" s="21">
        <v>889</v>
      </c>
      <c r="D174" s="22">
        <v>5254366.2524928786</v>
      </c>
      <c r="E174" s="45">
        <v>0</v>
      </c>
      <c r="F174" s="11"/>
      <c r="G174" s="22">
        <v>5561308.9714906663</v>
      </c>
      <c r="H174" s="22">
        <v>5539965.0226906659</v>
      </c>
      <c r="I174" s="22">
        <v>0</v>
      </c>
      <c r="J174" s="22">
        <v>285598.77019778732</v>
      </c>
      <c r="K174" s="42"/>
      <c r="L174" s="22">
        <v>5557836.0769142527</v>
      </c>
      <c r="M174" s="22">
        <v>5536492.1281142524</v>
      </c>
      <c r="N174" s="22">
        <v>0</v>
      </c>
      <c r="O174" s="22">
        <v>282125.87562137377</v>
      </c>
      <c r="P174" s="42"/>
      <c r="Q174" s="22">
        <v>5554363.1823378401</v>
      </c>
      <c r="R174" s="22">
        <v>5533019.2335378397</v>
      </c>
      <c r="S174" s="22">
        <v>0</v>
      </c>
      <c r="T174" s="22">
        <v>278652.98104496114</v>
      </c>
      <c r="U174" s="42"/>
      <c r="V174" s="22">
        <v>5561308.9714906663</v>
      </c>
      <c r="W174" s="22">
        <v>5539965.0226906659</v>
      </c>
      <c r="X174" s="22">
        <v>0</v>
      </c>
      <c r="Y174" s="22">
        <v>285598.77019778732</v>
      </c>
      <c r="Z174" s="42"/>
      <c r="AA174" s="22">
        <v>5561308.9714906663</v>
      </c>
      <c r="AB174" s="22">
        <v>5539965.0226906659</v>
      </c>
      <c r="AC174" s="22">
        <v>0</v>
      </c>
      <c r="AD174" s="22">
        <v>285598.77019778732</v>
      </c>
      <c r="AE174" s="42"/>
    </row>
    <row r="175" spans="1:31" x14ac:dyDescent="0.3">
      <c r="A175" s="20">
        <v>8912002</v>
      </c>
      <c r="B175" s="20" t="s">
        <v>322</v>
      </c>
      <c r="C175" s="21">
        <v>404</v>
      </c>
      <c r="D175" s="22">
        <v>1816705.3885157204</v>
      </c>
      <c r="E175" s="45">
        <v>0</v>
      </c>
      <c r="F175" s="11"/>
      <c r="G175" s="22">
        <v>1928235.6202355195</v>
      </c>
      <c r="H175" s="22">
        <v>1920742.9366355194</v>
      </c>
      <c r="I175" s="22">
        <v>0</v>
      </c>
      <c r="J175" s="22">
        <v>104037.548119799</v>
      </c>
      <c r="K175" s="42"/>
      <c r="L175" s="22">
        <v>1926071.3238478454</v>
      </c>
      <c r="M175" s="22">
        <v>1918578.6402478453</v>
      </c>
      <c r="N175" s="22">
        <v>0</v>
      </c>
      <c r="O175" s="22">
        <v>101873.25173212495</v>
      </c>
      <c r="P175" s="42"/>
      <c r="Q175" s="22">
        <v>1923907.0274601714</v>
      </c>
      <c r="R175" s="22">
        <v>1916414.3438601713</v>
      </c>
      <c r="S175" s="22">
        <v>0</v>
      </c>
      <c r="T175" s="22">
        <v>99708.955344450893</v>
      </c>
      <c r="U175" s="42"/>
      <c r="V175" s="22">
        <v>1928235.6202355195</v>
      </c>
      <c r="W175" s="22">
        <v>1920742.9366355194</v>
      </c>
      <c r="X175" s="22">
        <v>0</v>
      </c>
      <c r="Y175" s="22">
        <v>104037.548119799</v>
      </c>
      <c r="Z175" s="42"/>
      <c r="AA175" s="22">
        <v>1928235.6202355195</v>
      </c>
      <c r="AB175" s="22">
        <v>1920742.9366355194</v>
      </c>
      <c r="AC175" s="22">
        <v>0</v>
      </c>
      <c r="AD175" s="22">
        <v>104037.548119799</v>
      </c>
      <c r="AE175" s="42"/>
    </row>
    <row r="176" spans="1:31" x14ac:dyDescent="0.3">
      <c r="A176" s="20">
        <v>8912003</v>
      </c>
      <c r="B176" s="20" t="s">
        <v>54</v>
      </c>
      <c r="C176" s="21">
        <v>196</v>
      </c>
      <c r="D176" s="22">
        <v>1066980.5913481154</v>
      </c>
      <c r="E176" s="45">
        <v>0</v>
      </c>
      <c r="F176" s="11"/>
      <c r="G176" s="22">
        <v>1132478.5854657744</v>
      </c>
      <c r="H176" s="22">
        <v>1129195.2745657745</v>
      </c>
      <c r="I176" s="22">
        <v>0</v>
      </c>
      <c r="J176" s="22">
        <v>62214.683217659127</v>
      </c>
      <c r="K176" s="42"/>
      <c r="L176" s="22">
        <v>1131041.9815443864</v>
      </c>
      <c r="M176" s="22">
        <v>1127758.6706443864</v>
      </c>
      <c r="N176" s="22">
        <v>0</v>
      </c>
      <c r="O176" s="22">
        <v>60778.079296271084</v>
      </c>
      <c r="P176" s="42"/>
      <c r="Q176" s="22">
        <v>1129605.3776229983</v>
      </c>
      <c r="R176" s="22">
        <v>1126322.0667229984</v>
      </c>
      <c r="S176" s="22">
        <v>0</v>
      </c>
      <c r="T176" s="22">
        <v>59341.475374883041</v>
      </c>
      <c r="U176" s="42"/>
      <c r="V176" s="22">
        <v>1132478.5854657744</v>
      </c>
      <c r="W176" s="22">
        <v>1129195.2745657745</v>
      </c>
      <c r="X176" s="22">
        <v>0</v>
      </c>
      <c r="Y176" s="22">
        <v>62214.683217659127</v>
      </c>
      <c r="Z176" s="42"/>
      <c r="AA176" s="22">
        <v>1132478.5854657744</v>
      </c>
      <c r="AB176" s="22">
        <v>1129195.2745657745</v>
      </c>
      <c r="AC176" s="22">
        <v>0</v>
      </c>
      <c r="AD176" s="22">
        <v>62214.683217659127</v>
      </c>
      <c r="AE176" s="42"/>
    </row>
    <row r="177" spans="1:31" x14ac:dyDescent="0.3">
      <c r="A177" s="20">
        <v>8912006</v>
      </c>
      <c r="B177" s="20" t="s">
        <v>308</v>
      </c>
      <c r="C177" s="21">
        <v>278</v>
      </c>
      <c r="D177" s="22">
        <v>1185670</v>
      </c>
      <c r="E177" s="45">
        <v>0</v>
      </c>
      <c r="F177" s="11"/>
      <c r="G177" s="22">
        <v>1231991.2671999999</v>
      </c>
      <c r="H177" s="22">
        <v>1224590</v>
      </c>
      <c r="I177" s="22">
        <v>0</v>
      </c>
      <c r="J177" s="22">
        <v>38920</v>
      </c>
      <c r="K177" s="42"/>
      <c r="L177" s="22">
        <v>1231991.2671999999</v>
      </c>
      <c r="M177" s="22">
        <v>1224590</v>
      </c>
      <c r="N177" s="22">
        <v>0</v>
      </c>
      <c r="O177" s="22">
        <v>38920</v>
      </c>
      <c r="P177" s="42"/>
      <c r="Q177" s="22">
        <v>1231991.2671999999</v>
      </c>
      <c r="R177" s="22">
        <v>1224590</v>
      </c>
      <c r="S177" s="22">
        <v>0</v>
      </c>
      <c r="T177" s="22">
        <v>38920</v>
      </c>
      <c r="U177" s="42"/>
      <c r="V177" s="22">
        <v>1231991.2671999999</v>
      </c>
      <c r="W177" s="22">
        <v>1224590</v>
      </c>
      <c r="X177" s="22">
        <v>0</v>
      </c>
      <c r="Y177" s="22">
        <v>38920</v>
      </c>
      <c r="Z177" s="42"/>
      <c r="AA177" s="22">
        <v>1231991.2671999999</v>
      </c>
      <c r="AB177" s="22">
        <v>1224590</v>
      </c>
      <c r="AC177" s="22">
        <v>0</v>
      </c>
      <c r="AD177" s="22">
        <v>38920</v>
      </c>
      <c r="AE177" s="42"/>
    </row>
    <row r="178" spans="1:31" x14ac:dyDescent="0.3">
      <c r="A178" s="20">
        <v>8912008</v>
      </c>
      <c r="B178" s="20" t="s">
        <v>56</v>
      </c>
      <c r="C178" s="21">
        <v>179</v>
      </c>
      <c r="D178" s="22">
        <v>1052672.2642547053</v>
      </c>
      <c r="E178" s="45">
        <v>130038.33373626771</v>
      </c>
      <c r="F178" s="11"/>
      <c r="G178" s="22">
        <v>1088019.0263834998</v>
      </c>
      <c r="H178" s="22">
        <v>1084839.6087834998</v>
      </c>
      <c r="I178" s="22">
        <v>109230.28406531233</v>
      </c>
      <c r="J178" s="22">
        <v>32167.344528794521</v>
      </c>
      <c r="K178" s="42"/>
      <c r="L178" s="22">
        <v>1088019.0263835001</v>
      </c>
      <c r="M178" s="22">
        <v>1084839.6087835</v>
      </c>
      <c r="N178" s="22">
        <v>110325.52197638643</v>
      </c>
      <c r="O178" s="22">
        <v>32167.344528794754</v>
      </c>
      <c r="P178" s="42"/>
      <c r="Q178" s="22">
        <v>1088019.0263834998</v>
      </c>
      <c r="R178" s="22">
        <v>1084839.6087834998</v>
      </c>
      <c r="S178" s="22">
        <v>111420.75988745999</v>
      </c>
      <c r="T178" s="22">
        <v>32167.344528794521</v>
      </c>
      <c r="U178" s="42"/>
      <c r="V178" s="22">
        <v>1083260.3942999998</v>
      </c>
      <c r="W178" s="22">
        <v>1080080.9766999998</v>
      </c>
      <c r="X178" s="22">
        <v>104471.65198181233</v>
      </c>
      <c r="Y178" s="22">
        <v>27408.712445294484</v>
      </c>
      <c r="Z178" s="42"/>
      <c r="AA178" s="22">
        <v>1088019.0263834998</v>
      </c>
      <c r="AB178" s="22">
        <v>1084839.6087834998</v>
      </c>
      <c r="AC178" s="22">
        <v>109230.28406531233</v>
      </c>
      <c r="AD178" s="22">
        <v>32167.344528794521</v>
      </c>
      <c r="AE178" s="42"/>
    </row>
    <row r="179" spans="1:31" x14ac:dyDescent="0.3">
      <c r="A179" s="20">
        <v>8912009</v>
      </c>
      <c r="B179" s="20" t="s">
        <v>136</v>
      </c>
      <c r="C179" s="21">
        <v>404</v>
      </c>
      <c r="D179" s="22">
        <v>1723060</v>
      </c>
      <c r="E179" s="45">
        <v>0</v>
      </c>
      <c r="F179" s="11"/>
      <c r="G179" s="22">
        <v>1817042.99591886</v>
      </c>
      <c r="H179" s="22">
        <v>1809902.3367188598</v>
      </c>
      <c r="I179" s="22">
        <v>0</v>
      </c>
      <c r="J179" s="22">
        <v>86842.336718859849</v>
      </c>
      <c r="K179" s="42"/>
      <c r="L179" s="22">
        <v>1815239.8485170244</v>
      </c>
      <c r="M179" s="22">
        <v>1808099.1893170243</v>
      </c>
      <c r="N179" s="22">
        <v>0</v>
      </c>
      <c r="O179" s="22">
        <v>85039.189317024313</v>
      </c>
      <c r="P179" s="42"/>
      <c r="Q179" s="22">
        <v>1813436.7011151889</v>
      </c>
      <c r="R179" s="22">
        <v>1806296.0419151888</v>
      </c>
      <c r="S179" s="22">
        <v>0</v>
      </c>
      <c r="T179" s="22">
        <v>83236.041915188776</v>
      </c>
      <c r="U179" s="42"/>
      <c r="V179" s="22">
        <v>1817042.99591886</v>
      </c>
      <c r="W179" s="22">
        <v>1809902.3367188598</v>
      </c>
      <c r="X179" s="22">
        <v>0</v>
      </c>
      <c r="Y179" s="22">
        <v>86842.336718859849</v>
      </c>
      <c r="Z179" s="42"/>
      <c r="AA179" s="22">
        <v>1817042.99591886</v>
      </c>
      <c r="AB179" s="22">
        <v>1809902.3367188598</v>
      </c>
      <c r="AC179" s="22">
        <v>0</v>
      </c>
      <c r="AD179" s="22">
        <v>86842.336718859849</v>
      </c>
      <c r="AE179" s="42"/>
    </row>
    <row r="180" spans="1:31" x14ac:dyDescent="0.3">
      <c r="A180" s="20">
        <v>8912012</v>
      </c>
      <c r="B180" s="20" t="s">
        <v>134</v>
      </c>
      <c r="C180" s="21">
        <v>255</v>
      </c>
      <c r="D180" s="22">
        <v>1127823.1562195446</v>
      </c>
      <c r="E180" s="45">
        <v>0</v>
      </c>
      <c r="F180" s="11"/>
      <c r="G180" s="22">
        <v>1195940.647111451</v>
      </c>
      <c r="H180" s="22">
        <v>1191353.946311451</v>
      </c>
      <c r="I180" s="22">
        <v>0</v>
      </c>
      <c r="J180" s="22">
        <v>63530.790091906441</v>
      </c>
      <c r="K180" s="42"/>
      <c r="L180" s="22">
        <v>1194781.5942471803</v>
      </c>
      <c r="M180" s="22">
        <v>1190194.8934471803</v>
      </c>
      <c r="N180" s="22">
        <v>0</v>
      </c>
      <c r="O180" s="22">
        <v>62371.737227635691</v>
      </c>
      <c r="P180" s="42"/>
      <c r="Q180" s="22">
        <v>1193622.5413829093</v>
      </c>
      <c r="R180" s="22">
        <v>1189035.8405829093</v>
      </c>
      <c r="S180" s="22">
        <v>0</v>
      </c>
      <c r="T180" s="22">
        <v>61212.684363364708</v>
      </c>
      <c r="U180" s="42"/>
      <c r="V180" s="22">
        <v>1195940.647111451</v>
      </c>
      <c r="W180" s="22">
        <v>1191353.946311451</v>
      </c>
      <c r="X180" s="22">
        <v>0</v>
      </c>
      <c r="Y180" s="22">
        <v>63530.790091906441</v>
      </c>
      <c r="Z180" s="42"/>
      <c r="AA180" s="22">
        <v>1195940.647111451</v>
      </c>
      <c r="AB180" s="22">
        <v>1191353.946311451</v>
      </c>
      <c r="AC180" s="22">
        <v>0</v>
      </c>
      <c r="AD180" s="22">
        <v>63530.790091906441</v>
      </c>
      <c r="AE180" s="42"/>
    </row>
    <row r="181" spans="1:31" x14ac:dyDescent="0.3">
      <c r="A181" s="20">
        <v>8912013</v>
      </c>
      <c r="B181" s="20" t="s">
        <v>119</v>
      </c>
      <c r="C181" s="21">
        <v>182</v>
      </c>
      <c r="D181" s="22">
        <v>934799.53528594261</v>
      </c>
      <c r="E181" s="45">
        <v>0</v>
      </c>
      <c r="F181" s="11"/>
      <c r="G181" s="22">
        <v>992818.33263184782</v>
      </c>
      <c r="H181" s="22">
        <v>989008.46523184783</v>
      </c>
      <c r="I181" s="22">
        <v>0</v>
      </c>
      <c r="J181" s="22">
        <v>54208.929945905227</v>
      </c>
      <c r="K181" s="42"/>
      <c r="L181" s="22">
        <v>991684.98481661687</v>
      </c>
      <c r="M181" s="22">
        <v>987875.11741661688</v>
      </c>
      <c r="N181" s="22">
        <v>0</v>
      </c>
      <c r="O181" s="22">
        <v>53075.582130674273</v>
      </c>
      <c r="P181" s="42"/>
      <c r="Q181" s="22">
        <v>990551.63700138568</v>
      </c>
      <c r="R181" s="22">
        <v>986741.76960138569</v>
      </c>
      <c r="S181" s="22">
        <v>0</v>
      </c>
      <c r="T181" s="22">
        <v>51942.234315443086</v>
      </c>
      <c r="U181" s="42"/>
      <c r="V181" s="22">
        <v>992818.33263184782</v>
      </c>
      <c r="W181" s="22">
        <v>989008.46523184783</v>
      </c>
      <c r="X181" s="22">
        <v>0</v>
      </c>
      <c r="Y181" s="22">
        <v>54208.929945905227</v>
      </c>
      <c r="Z181" s="42"/>
      <c r="AA181" s="22">
        <v>992818.33263184782</v>
      </c>
      <c r="AB181" s="22">
        <v>989008.46523184783</v>
      </c>
      <c r="AC181" s="22">
        <v>0</v>
      </c>
      <c r="AD181" s="22">
        <v>54208.929945905227</v>
      </c>
      <c r="AE181" s="42"/>
    </row>
    <row r="182" spans="1:31" x14ac:dyDescent="0.3">
      <c r="A182" s="20">
        <v>8912014</v>
      </c>
      <c r="B182" s="20" t="s">
        <v>96</v>
      </c>
      <c r="C182" s="21">
        <v>189</v>
      </c>
      <c r="D182" s="22">
        <v>984461.07792076934</v>
      </c>
      <c r="E182" s="45">
        <v>0</v>
      </c>
      <c r="F182" s="11"/>
      <c r="G182" s="22">
        <v>1047678.6374705124</v>
      </c>
      <c r="H182" s="22">
        <v>1041997.3830705124</v>
      </c>
      <c r="I182" s="22">
        <v>0</v>
      </c>
      <c r="J182" s="22">
        <v>57536.305149743101</v>
      </c>
      <c r="K182" s="42"/>
      <c r="L182" s="22">
        <v>1046413.6705774488</v>
      </c>
      <c r="M182" s="22">
        <v>1040732.4161774488</v>
      </c>
      <c r="N182" s="22">
        <v>0</v>
      </c>
      <c r="O182" s="22">
        <v>56271.338256679475</v>
      </c>
      <c r="P182" s="42"/>
      <c r="Q182" s="22">
        <v>1045148.7036843852</v>
      </c>
      <c r="R182" s="22">
        <v>1039467.4492843852</v>
      </c>
      <c r="S182" s="22">
        <v>0</v>
      </c>
      <c r="T182" s="22">
        <v>55006.37136361585</v>
      </c>
      <c r="U182" s="42"/>
      <c r="V182" s="22">
        <v>1047678.6374705124</v>
      </c>
      <c r="W182" s="22">
        <v>1041997.3830705124</v>
      </c>
      <c r="X182" s="22">
        <v>0</v>
      </c>
      <c r="Y182" s="22">
        <v>57536.305149743101</v>
      </c>
      <c r="Z182" s="42"/>
      <c r="AA182" s="22">
        <v>1047678.6374705124</v>
      </c>
      <c r="AB182" s="22">
        <v>1041997.3830705124</v>
      </c>
      <c r="AC182" s="22">
        <v>0</v>
      </c>
      <c r="AD182" s="22">
        <v>57536.305149743101</v>
      </c>
      <c r="AE182" s="42"/>
    </row>
    <row r="183" spans="1:31" x14ac:dyDescent="0.3">
      <c r="A183" s="20">
        <v>8912015</v>
      </c>
      <c r="B183" s="20" t="s">
        <v>127</v>
      </c>
      <c r="C183" s="21">
        <v>394</v>
      </c>
      <c r="D183" s="22">
        <v>1787594.3512213752</v>
      </c>
      <c r="E183" s="45">
        <v>0</v>
      </c>
      <c r="F183" s="11"/>
      <c r="G183" s="22">
        <v>1898834.9708735263</v>
      </c>
      <c r="H183" s="22">
        <v>1888202.1644735264</v>
      </c>
      <c r="I183" s="22">
        <v>0</v>
      </c>
      <c r="J183" s="22">
        <v>100607.81325215125</v>
      </c>
      <c r="K183" s="42"/>
      <c r="L183" s="22">
        <v>1896644.6427505286</v>
      </c>
      <c r="M183" s="22">
        <v>1886011.8363505288</v>
      </c>
      <c r="N183" s="22">
        <v>0</v>
      </c>
      <c r="O183" s="22">
        <v>98417.485129153589</v>
      </c>
      <c r="P183" s="42"/>
      <c r="Q183" s="22">
        <v>1894454.314627531</v>
      </c>
      <c r="R183" s="22">
        <v>1883821.5082275311</v>
      </c>
      <c r="S183" s="22">
        <v>0</v>
      </c>
      <c r="T183" s="22">
        <v>96227.157006155932</v>
      </c>
      <c r="U183" s="42"/>
      <c r="V183" s="22">
        <v>1898834.9708735263</v>
      </c>
      <c r="W183" s="22">
        <v>1888202.1644735264</v>
      </c>
      <c r="X183" s="22">
        <v>0</v>
      </c>
      <c r="Y183" s="22">
        <v>100607.81325215125</v>
      </c>
      <c r="Z183" s="42"/>
      <c r="AA183" s="22">
        <v>1898834.9708735263</v>
      </c>
      <c r="AB183" s="22">
        <v>1888202.1644735264</v>
      </c>
      <c r="AC183" s="22">
        <v>0</v>
      </c>
      <c r="AD183" s="22">
        <v>100607.81325215125</v>
      </c>
      <c r="AE183" s="42"/>
    </row>
    <row r="184" spans="1:31" x14ac:dyDescent="0.3">
      <c r="A184" s="20">
        <v>8912016</v>
      </c>
      <c r="B184" s="20" t="s">
        <v>99</v>
      </c>
      <c r="C184" s="21">
        <v>245</v>
      </c>
      <c r="D184" s="22">
        <v>1139218.4927427715</v>
      </c>
      <c r="E184" s="45">
        <v>0</v>
      </c>
      <c r="F184" s="11"/>
      <c r="G184" s="22">
        <v>1210075.8260841609</v>
      </c>
      <c r="H184" s="22">
        <v>1202830.9236841609</v>
      </c>
      <c r="I184" s="22">
        <v>0</v>
      </c>
      <c r="J184" s="22">
        <v>63612.430941389408</v>
      </c>
      <c r="K184" s="42"/>
      <c r="L184" s="22">
        <v>1208738.5174732246</v>
      </c>
      <c r="M184" s="22">
        <v>1201493.6150732245</v>
      </c>
      <c r="N184" s="22">
        <v>0</v>
      </c>
      <c r="O184" s="22">
        <v>62275.122330453014</v>
      </c>
      <c r="P184" s="42"/>
      <c r="Q184" s="22">
        <v>1207401.2088622879</v>
      </c>
      <c r="R184" s="22">
        <v>1200156.3064622879</v>
      </c>
      <c r="S184" s="22">
        <v>0</v>
      </c>
      <c r="T184" s="22">
        <v>60937.813719516387</v>
      </c>
      <c r="U184" s="42"/>
      <c r="V184" s="22">
        <v>1210075.8260841609</v>
      </c>
      <c r="W184" s="22">
        <v>1202830.9236841609</v>
      </c>
      <c r="X184" s="22">
        <v>0</v>
      </c>
      <c r="Y184" s="22">
        <v>63612.430941389408</v>
      </c>
      <c r="Z184" s="42"/>
      <c r="AA184" s="22">
        <v>1210075.8260841609</v>
      </c>
      <c r="AB184" s="22">
        <v>1202830.9236841609</v>
      </c>
      <c r="AC184" s="22">
        <v>0</v>
      </c>
      <c r="AD184" s="22">
        <v>63612.430941389408</v>
      </c>
      <c r="AE184" s="42"/>
    </row>
    <row r="185" spans="1:31" x14ac:dyDescent="0.3">
      <c r="A185" s="20">
        <v>8912017</v>
      </c>
      <c r="B185" s="20" t="s">
        <v>125</v>
      </c>
      <c r="C185" s="21">
        <v>186</v>
      </c>
      <c r="D185" s="22">
        <v>979907.11100184603</v>
      </c>
      <c r="E185" s="45">
        <v>16926.688269051127</v>
      </c>
      <c r="F185" s="11"/>
      <c r="G185" s="22">
        <v>1024070.5737902113</v>
      </c>
      <c r="H185" s="22">
        <v>1019275.3865902113</v>
      </c>
      <c r="I185" s="22">
        <v>0</v>
      </c>
      <c r="J185" s="22">
        <v>39368.275588365272</v>
      </c>
      <c r="K185" s="42"/>
      <c r="L185" s="22">
        <v>1022897.527330584</v>
      </c>
      <c r="M185" s="22">
        <v>1018102.340130584</v>
      </c>
      <c r="N185" s="22">
        <v>0</v>
      </c>
      <c r="O185" s="22">
        <v>38195.229128737934</v>
      </c>
      <c r="P185" s="42"/>
      <c r="Q185" s="22">
        <v>1021724.4808709567</v>
      </c>
      <c r="R185" s="22">
        <v>1016929.2936709566</v>
      </c>
      <c r="S185" s="22">
        <v>0</v>
      </c>
      <c r="T185" s="22">
        <v>37022.182669110596</v>
      </c>
      <c r="U185" s="42"/>
      <c r="V185" s="22">
        <v>1024070.5737902113</v>
      </c>
      <c r="W185" s="22">
        <v>1019275.3865902113</v>
      </c>
      <c r="X185" s="22">
        <v>0</v>
      </c>
      <c r="Y185" s="22">
        <v>39368.275588365272</v>
      </c>
      <c r="Z185" s="42"/>
      <c r="AA185" s="22">
        <v>1024070.5737902113</v>
      </c>
      <c r="AB185" s="22">
        <v>1019275.3865902113</v>
      </c>
      <c r="AC185" s="22">
        <v>0</v>
      </c>
      <c r="AD185" s="22">
        <v>39368.275588365272</v>
      </c>
      <c r="AE185" s="42"/>
    </row>
    <row r="186" spans="1:31" x14ac:dyDescent="0.3">
      <c r="A186" s="20">
        <v>8912020</v>
      </c>
      <c r="B186" s="20" t="s">
        <v>57</v>
      </c>
      <c r="C186" s="21">
        <v>261</v>
      </c>
      <c r="D186" s="22">
        <v>1255386.3477718567</v>
      </c>
      <c r="E186" s="45">
        <v>4658.0285122861378</v>
      </c>
      <c r="F186" s="11"/>
      <c r="G186" s="22">
        <v>1324859.9579843974</v>
      </c>
      <c r="H186" s="22">
        <v>1322045.3915843975</v>
      </c>
      <c r="I186" s="22">
        <v>0</v>
      </c>
      <c r="J186" s="22">
        <v>66659.043812540825</v>
      </c>
      <c r="K186" s="42"/>
      <c r="L186" s="22">
        <v>1323394.8741688172</v>
      </c>
      <c r="M186" s="22">
        <v>1320580.3077688173</v>
      </c>
      <c r="N186" s="22">
        <v>0</v>
      </c>
      <c r="O186" s="22">
        <v>65193.959996960592</v>
      </c>
      <c r="P186" s="42"/>
      <c r="Q186" s="22">
        <v>1321929.790353237</v>
      </c>
      <c r="R186" s="22">
        <v>1319115.2239532371</v>
      </c>
      <c r="S186" s="22">
        <v>0</v>
      </c>
      <c r="T186" s="22">
        <v>63728.876181380358</v>
      </c>
      <c r="U186" s="42"/>
      <c r="V186" s="22">
        <v>1324859.9579843974</v>
      </c>
      <c r="W186" s="22">
        <v>1322045.3915843975</v>
      </c>
      <c r="X186" s="22">
        <v>0</v>
      </c>
      <c r="Y186" s="22">
        <v>66659.043812540825</v>
      </c>
      <c r="Z186" s="42"/>
      <c r="AA186" s="22">
        <v>1324859.9579843974</v>
      </c>
      <c r="AB186" s="22">
        <v>1322045.3915843975</v>
      </c>
      <c r="AC186" s="22">
        <v>0</v>
      </c>
      <c r="AD186" s="22">
        <v>66659.043812540825</v>
      </c>
      <c r="AE186" s="42"/>
    </row>
    <row r="187" spans="1:31" x14ac:dyDescent="0.3">
      <c r="A187" s="20">
        <v>8912022</v>
      </c>
      <c r="B187" s="20" t="s">
        <v>58</v>
      </c>
      <c r="C187" s="21">
        <v>151</v>
      </c>
      <c r="D187" s="22">
        <v>825903.16722036712</v>
      </c>
      <c r="E187" s="45">
        <v>0</v>
      </c>
      <c r="F187" s="11"/>
      <c r="G187" s="22">
        <v>875787.79119439714</v>
      </c>
      <c r="H187" s="22">
        <v>871565.94159439718</v>
      </c>
      <c r="I187" s="22">
        <v>0</v>
      </c>
      <c r="J187" s="22">
        <v>45662.774374030065</v>
      </c>
      <c r="K187" s="42"/>
      <c r="L187" s="22">
        <v>874777.25627291959</v>
      </c>
      <c r="M187" s="22">
        <v>870555.40667291963</v>
      </c>
      <c r="N187" s="22">
        <v>0</v>
      </c>
      <c r="O187" s="22">
        <v>44652.239452552516</v>
      </c>
      <c r="P187" s="42"/>
      <c r="Q187" s="22">
        <v>873766.72135144204</v>
      </c>
      <c r="R187" s="22">
        <v>869544.87175144209</v>
      </c>
      <c r="S187" s="22">
        <v>0</v>
      </c>
      <c r="T187" s="22">
        <v>43641.704531074967</v>
      </c>
      <c r="U187" s="42"/>
      <c r="V187" s="22">
        <v>875787.79119439714</v>
      </c>
      <c r="W187" s="22">
        <v>871565.94159439718</v>
      </c>
      <c r="X187" s="22">
        <v>0</v>
      </c>
      <c r="Y187" s="22">
        <v>45662.774374030065</v>
      </c>
      <c r="Z187" s="42"/>
      <c r="AA187" s="22">
        <v>875787.79119439714</v>
      </c>
      <c r="AB187" s="22">
        <v>871565.94159439718</v>
      </c>
      <c r="AC187" s="22">
        <v>0</v>
      </c>
      <c r="AD187" s="22">
        <v>45662.774374030065</v>
      </c>
      <c r="AE187" s="42"/>
    </row>
    <row r="188" spans="1:31" x14ac:dyDescent="0.3">
      <c r="A188" s="20">
        <v>8912023</v>
      </c>
      <c r="B188" s="20" t="s">
        <v>98</v>
      </c>
      <c r="C188" s="21">
        <v>318</v>
      </c>
      <c r="D188" s="22">
        <v>1603264.6663269086</v>
      </c>
      <c r="E188" s="45">
        <v>0</v>
      </c>
      <c r="F188" s="11"/>
      <c r="G188" s="22">
        <v>1696246.6172658182</v>
      </c>
      <c r="H188" s="22">
        <v>1691138.7004658182</v>
      </c>
      <c r="I188" s="22">
        <v>0</v>
      </c>
      <c r="J188" s="22">
        <v>87874.034138909541</v>
      </c>
      <c r="K188" s="42"/>
      <c r="L188" s="22">
        <v>1694096.7918112727</v>
      </c>
      <c r="M188" s="22">
        <v>1688988.8750112727</v>
      </c>
      <c r="N188" s="22">
        <v>0</v>
      </c>
      <c r="O188" s="22">
        <v>85724.208684364101</v>
      </c>
      <c r="P188" s="42"/>
      <c r="Q188" s="22">
        <v>1691946.9663567271</v>
      </c>
      <c r="R188" s="22">
        <v>1686839.0495567271</v>
      </c>
      <c r="S188" s="22">
        <v>0</v>
      </c>
      <c r="T188" s="22">
        <v>83574.383229818428</v>
      </c>
      <c r="U188" s="42"/>
      <c r="V188" s="22">
        <v>1696246.6172658182</v>
      </c>
      <c r="W188" s="22">
        <v>1691138.7004658182</v>
      </c>
      <c r="X188" s="22">
        <v>0</v>
      </c>
      <c r="Y188" s="22">
        <v>87874.034138909541</v>
      </c>
      <c r="Z188" s="42"/>
      <c r="AA188" s="22">
        <v>1696246.6172658182</v>
      </c>
      <c r="AB188" s="22">
        <v>1691138.7004658182</v>
      </c>
      <c r="AC188" s="22">
        <v>0</v>
      </c>
      <c r="AD188" s="22">
        <v>87874.034138909541</v>
      </c>
      <c r="AE188" s="42"/>
    </row>
    <row r="189" spans="1:31" x14ac:dyDescent="0.3">
      <c r="A189" s="20">
        <v>8912024</v>
      </c>
      <c r="B189" s="20" t="s">
        <v>106</v>
      </c>
      <c r="C189" s="21">
        <v>200</v>
      </c>
      <c r="D189" s="22">
        <v>899143.06449318177</v>
      </c>
      <c r="E189" s="45">
        <v>0</v>
      </c>
      <c r="F189" s="11"/>
      <c r="G189" s="22">
        <v>954981.0160863637</v>
      </c>
      <c r="H189" s="22">
        <v>950055.52488636365</v>
      </c>
      <c r="I189" s="22">
        <v>0</v>
      </c>
      <c r="J189" s="22">
        <v>50912.460393181886</v>
      </c>
      <c r="K189" s="42"/>
      <c r="L189" s="22">
        <v>954128.10699545464</v>
      </c>
      <c r="M189" s="22">
        <v>949202.61579545459</v>
      </c>
      <c r="N189" s="22">
        <v>0</v>
      </c>
      <c r="O189" s="22">
        <v>50059.551302272826</v>
      </c>
      <c r="P189" s="42"/>
      <c r="Q189" s="22">
        <v>953275.19790454546</v>
      </c>
      <c r="R189" s="22">
        <v>948349.70670454542</v>
      </c>
      <c r="S189" s="22">
        <v>0</v>
      </c>
      <c r="T189" s="22">
        <v>49206.642211363651</v>
      </c>
      <c r="U189" s="42"/>
      <c r="V189" s="22">
        <v>954981.0160863637</v>
      </c>
      <c r="W189" s="22">
        <v>950055.52488636365</v>
      </c>
      <c r="X189" s="22">
        <v>0</v>
      </c>
      <c r="Y189" s="22">
        <v>50912.460393181886</v>
      </c>
      <c r="Z189" s="42"/>
      <c r="AA189" s="22">
        <v>954981.0160863637</v>
      </c>
      <c r="AB189" s="22">
        <v>950055.52488636365</v>
      </c>
      <c r="AC189" s="22">
        <v>0</v>
      </c>
      <c r="AD189" s="22">
        <v>50912.460393181886</v>
      </c>
      <c r="AE189" s="42"/>
    </row>
    <row r="190" spans="1:31" x14ac:dyDescent="0.3">
      <c r="A190" s="20">
        <v>8912025</v>
      </c>
      <c r="B190" s="20" t="s">
        <v>59</v>
      </c>
      <c r="C190" s="21">
        <v>289</v>
      </c>
      <c r="D190" s="22">
        <v>1705533.4360356939</v>
      </c>
      <c r="E190" s="45">
        <v>257833.79360734488</v>
      </c>
      <c r="F190" s="11"/>
      <c r="G190" s="22">
        <v>1760033.1662069997</v>
      </c>
      <c r="H190" s="22">
        <v>1755915.5598069998</v>
      </c>
      <c r="I190" s="22">
        <v>226437.22944428038</v>
      </c>
      <c r="J190" s="22">
        <v>50382.123771305894</v>
      </c>
      <c r="K190" s="42"/>
      <c r="L190" s="22">
        <v>1760033.1662069999</v>
      </c>
      <c r="M190" s="22">
        <v>1755915.559807</v>
      </c>
      <c r="N190" s="22">
        <v>228256.49472565512</v>
      </c>
      <c r="O190" s="22">
        <v>50382.123771306127</v>
      </c>
      <c r="P190" s="42"/>
      <c r="Q190" s="22">
        <v>1760033.1662069999</v>
      </c>
      <c r="R190" s="22">
        <v>1755915.559807</v>
      </c>
      <c r="S190" s="22">
        <v>230075.76000702937</v>
      </c>
      <c r="T190" s="22">
        <v>50382.123771306127</v>
      </c>
      <c r="U190" s="42"/>
      <c r="V190" s="22">
        <v>1751935.8477999999</v>
      </c>
      <c r="W190" s="22">
        <v>1747818.2413999999</v>
      </c>
      <c r="X190" s="22">
        <v>218339.9110372804</v>
      </c>
      <c r="Y190" s="22">
        <v>42284.805364306085</v>
      </c>
      <c r="Z190" s="42"/>
      <c r="AA190" s="22">
        <v>1760033.1662069997</v>
      </c>
      <c r="AB190" s="22">
        <v>1755915.5598069998</v>
      </c>
      <c r="AC190" s="22">
        <v>226437.22944428038</v>
      </c>
      <c r="AD190" s="22">
        <v>50382.123771305894</v>
      </c>
      <c r="AE190" s="42"/>
    </row>
    <row r="191" spans="1:31" x14ac:dyDescent="0.3">
      <c r="A191" s="20">
        <v>8912026</v>
      </c>
      <c r="B191" s="20" t="s">
        <v>323</v>
      </c>
      <c r="C191" s="21">
        <v>244</v>
      </c>
      <c r="D191" s="22">
        <v>1275915.7197843879</v>
      </c>
      <c r="E191" s="45">
        <v>0</v>
      </c>
      <c r="F191" s="11"/>
      <c r="G191" s="22">
        <v>1352012.6675094906</v>
      </c>
      <c r="H191" s="22">
        <v>1346930.8115094907</v>
      </c>
      <c r="I191" s="22">
        <v>0</v>
      </c>
      <c r="J191" s="22">
        <v>71015.091725102859</v>
      </c>
      <c r="K191" s="42"/>
      <c r="L191" s="22">
        <v>1350375.7884746101</v>
      </c>
      <c r="M191" s="22">
        <v>1345293.9324746102</v>
      </c>
      <c r="N191" s="22">
        <v>0</v>
      </c>
      <c r="O191" s="22">
        <v>69378.21269022231</v>
      </c>
      <c r="P191" s="42"/>
      <c r="Q191" s="22">
        <v>1348738.9094397293</v>
      </c>
      <c r="R191" s="22">
        <v>1343657.0534397294</v>
      </c>
      <c r="S191" s="22">
        <v>0</v>
      </c>
      <c r="T191" s="22">
        <v>67741.333655341528</v>
      </c>
      <c r="U191" s="42"/>
      <c r="V191" s="22">
        <v>1352012.6675094906</v>
      </c>
      <c r="W191" s="22">
        <v>1346930.8115094907</v>
      </c>
      <c r="X191" s="22">
        <v>0</v>
      </c>
      <c r="Y191" s="22">
        <v>71015.091725102859</v>
      </c>
      <c r="Z191" s="42"/>
      <c r="AA191" s="22">
        <v>1352012.6675094906</v>
      </c>
      <c r="AB191" s="22">
        <v>1346930.8115094907</v>
      </c>
      <c r="AC191" s="22">
        <v>0</v>
      </c>
      <c r="AD191" s="22">
        <v>71015.091725102859</v>
      </c>
      <c r="AE191" s="42"/>
    </row>
    <row r="192" spans="1:31" x14ac:dyDescent="0.3">
      <c r="A192" s="20">
        <v>8912027</v>
      </c>
      <c r="B192" s="20" t="s">
        <v>60</v>
      </c>
      <c r="C192" s="21">
        <v>412</v>
      </c>
      <c r="D192" s="22">
        <v>2129819.6712842835</v>
      </c>
      <c r="E192" s="45">
        <v>186308.81204636849</v>
      </c>
      <c r="F192" s="11"/>
      <c r="G192" s="22">
        <v>2203216.4115084996</v>
      </c>
      <c r="H192" s="22">
        <v>2197430.9139084998</v>
      </c>
      <c r="I192" s="22">
        <v>144735.02754956597</v>
      </c>
      <c r="J192" s="22">
        <v>67611.242624216247</v>
      </c>
      <c r="K192" s="42"/>
      <c r="L192" s="22">
        <v>2203216.4115084996</v>
      </c>
      <c r="M192" s="22">
        <v>2197430.9139084998</v>
      </c>
      <c r="N192" s="22">
        <v>147251.70780034983</v>
      </c>
      <c r="O192" s="22">
        <v>67611.242624216247</v>
      </c>
      <c r="P192" s="42"/>
      <c r="Q192" s="22">
        <v>2203216.4115084996</v>
      </c>
      <c r="R192" s="22">
        <v>2197430.9139084998</v>
      </c>
      <c r="S192" s="22">
        <v>149768.38805113328</v>
      </c>
      <c r="T192" s="22">
        <v>67611.242624216247</v>
      </c>
      <c r="U192" s="42"/>
      <c r="V192" s="22">
        <v>2192922.4992999998</v>
      </c>
      <c r="W192" s="22">
        <v>2187137.0016999999</v>
      </c>
      <c r="X192" s="22">
        <v>134441.11534106598</v>
      </c>
      <c r="Y192" s="22">
        <v>57317.330415716395</v>
      </c>
      <c r="Z192" s="42"/>
      <c r="AA192" s="22">
        <v>2203216.4115084996</v>
      </c>
      <c r="AB192" s="22">
        <v>2197430.9139084998</v>
      </c>
      <c r="AC192" s="22">
        <v>144735.02754956597</v>
      </c>
      <c r="AD192" s="22">
        <v>67611.242624216247</v>
      </c>
      <c r="AE192" s="42"/>
    </row>
    <row r="193" spans="1:31" x14ac:dyDescent="0.3">
      <c r="A193" s="20">
        <v>8912028</v>
      </c>
      <c r="B193" s="20" t="s">
        <v>295</v>
      </c>
      <c r="C193" s="21">
        <v>211</v>
      </c>
      <c r="D193" s="22">
        <v>1077926.2186994476</v>
      </c>
      <c r="E193" s="45">
        <v>0</v>
      </c>
      <c r="F193" s="11"/>
      <c r="G193" s="22">
        <v>1144625.7751234993</v>
      </c>
      <c r="H193" s="22">
        <v>1138892.3991234994</v>
      </c>
      <c r="I193" s="22">
        <v>0</v>
      </c>
      <c r="J193" s="22">
        <v>60966.180424051825</v>
      </c>
      <c r="K193" s="42"/>
      <c r="L193" s="22">
        <v>1143338.2764537479</v>
      </c>
      <c r="M193" s="22">
        <v>1137604.9004537479</v>
      </c>
      <c r="N193" s="22">
        <v>0</v>
      </c>
      <c r="O193" s="22">
        <v>59678.681754300371</v>
      </c>
      <c r="P193" s="42"/>
      <c r="Q193" s="22">
        <v>1142050.7777839967</v>
      </c>
      <c r="R193" s="22">
        <v>1136317.4017839967</v>
      </c>
      <c r="S193" s="22">
        <v>0</v>
      </c>
      <c r="T193" s="22">
        <v>58391.183084549149</v>
      </c>
      <c r="U193" s="42"/>
      <c r="V193" s="22">
        <v>1144625.7751234993</v>
      </c>
      <c r="W193" s="22">
        <v>1138892.3991234994</v>
      </c>
      <c r="X193" s="22">
        <v>0</v>
      </c>
      <c r="Y193" s="22">
        <v>60966.180424051825</v>
      </c>
      <c r="Z193" s="42"/>
      <c r="AA193" s="22">
        <v>1144625.7751234993</v>
      </c>
      <c r="AB193" s="22">
        <v>1138892.3991234994</v>
      </c>
      <c r="AC193" s="22">
        <v>0</v>
      </c>
      <c r="AD193" s="22">
        <v>60966.180424051825</v>
      </c>
      <c r="AE193" s="42"/>
    </row>
    <row r="194" spans="1:31" x14ac:dyDescent="0.3">
      <c r="A194" s="20">
        <v>8912029</v>
      </c>
      <c r="B194" s="20" t="s">
        <v>55</v>
      </c>
      <c r="C194" s="21">
        <v>353</v>
      </c>
      <c r="D194" s="22">
        <v>1743431.1501271219</v>
      </c>
      <c r="E194" s="45">
        <v>0</v>
      </c>
      <c r="F194" s="11"/>
      <c r="G194" s="22">
        <v>1853767.5835433048</v>
      </c>
      <c r="H194" s="22">
        <v>1842300.8315433047</v>
      </c>
      <c r="I194" s="22">
        <v>0</v>
      </c>
      <c r="J194" s="22">
        <v>98869.681416182779</v>
      </c>
      <c r="K194" s="42"/>
      <c r="L194" s="22">
        <v>1851379.2562225508</v>
      </c>
      <c r="M194" s="22">
        <v>1839912.5042225507</v>
      </c>
      <c r="N194" s="22">
        <v>0</v>
      </c>
      <c r="O194" s="22">
        <v>96481.354095428716</v>
      </c>
      <c r="P194" s="42"/>
      <c r="Q194" s="22">
        <v>1848990.9289017967</v>
      </c>
      <c r="R194" s="22">
        <v>1837524.1769017966</v>
      </c>
      <c r="S194" s="22">
        <v>0</v>
      </c>
      <c r="T194" s="22">
        <v>94093.026774674654</v>
      </c>
      <c r="U194" s="42"/>
      <c r="V194" s="22">
        <v>1853767.5835433048</v>
      </c>
      <c r="W194" s="22">
        <v>1842300.8315433047</v>
      </c>
      <c r="X194" s="22">
        <v>0</v>
      </c>
      <c r="Y194" s="22">
        <v>98869.681416182779</v>
      </c>
      <c r="Z194" s="42"/>
      <c r="AA194" s="22">
        <v>1853767.5835433048</v>
      </c>
      <c r="AB194" s="22">
        <v>1842300.8315433047</v>
      </c>
      <c r="AC194" s="22">
        <v>0</v>
      </c>
      <c r="AD194" s="22">
        <v>98869.681416182779</v>
      </c>
      <c r="AE194" s="42"/>
    </row>
    <row r="195" spans="1:31" x14ac:dyDescent="0.3">
      <c r="A195" s="20">
        <v>8912030</v>
      </c>
      <c r="B195" s="20" t="s">
        <v>273</v>
      </c>
      <c r="C195" s="21">
        <v>235</v>
      </c>
      <c r="D195" s="22">
        <v>1125454.0126780285</v>
      </c>
      <c r="E195" s="45">
        <v>0</v>
      </c>
      <c r="F195" s="11"/>
      <c r="G195" s="22">
        <v>1193392.202643624</v>
      </c>
      <c r="H195" s="22">
        <v>1189587.3258436241</v>
      </c>
      <c r="I195" s="22">
        <v>0</v>
      </c>
      <c r="J195" s="22">
        <v>64133.313165595522</v>
      </c>
      <c r="K195" s="42"/>
      <c r="L195" s="22">
        <v>1192151.9193703074</v>
      </c>
      <c r="M195" s="22">
        <v>1188347.0425703074</v>
      </c>
      <c r="N195" s="22">
        <v>0</v>
      </c>
      <c r="O195" s="22">
        <v>62893.029892278835</v>
      </c>
      <c r="P195" s="42"/>
      <c r="Q195" s="22">
        <v>1190911.6360969907</v>
      </c>
      <c r="R195" s="22">
        <v>1187106.7592969907</v>
      </c>
      <c r="S195" s="22">
        <v>0</v>
      </c>
      <c r="T195" s="22">
        <v>61652.746618962148</v>
      </c>
      <c r="U195" s="42"/>
      <c r="V195" s="22">
        <v>1193392.202643624</v>
      </c>
      <c r="W195" s="22">
        <v>1189587.3258436241</v>
      </c>
      <c r="X195" s="22">
        <v>0</v>
      </c>
      <c r="Y195" s="22">
        <v>64133.313165595522</v>
      </c>
      <c r="Z195" s="42"/>
      <c r="AA195" s="22">
        <v>1193392.202643624</v>
      </c>
      <c r="AB195" s="22">
        <v>1189587.3258436241</v>
      </c>
      <c r="AC195" s="22">
        <v>0</v>
      </c>
      <c r="AD195" s="22">
        <v>64133.313165595522</v>
      </c>
      <c r="AE195" s="42"/>
    </row>
    <row r="196" spans="1:31" x14ac:dyDescent="0.3">
      <c r="A196" s="20">
        <v>8912032</v>
      </c>
      <c r="B196" s="20" t="s">
        <v>301</v>
      </c>
      <c r="C196" s="21">
        <v>204</v>
      </c>
      <c r="D196" s="22">
        <v>1084167.9963068513</v>
      </c>
      <c r="E196" s="45">
        <v>0</v>
      </c>
      <c r="F196" s="11"/>
      <c r="G196" s="22">
        <v>1151236.028279399</v>
      </c>
      <c r="H196" s="22">
        <v>1145820.594079399</v>
      </c>
      <c r="I196" s="22">
        <v>0</v>
      </c>
      <c r="J196" s="22">
        <v>61652.597772547742</v>
      </c>
      <c r="K196" s="42"/>
      <c r="L196" s="22">
        <v>1149854.3043437998</v>
      </c>
      <c r="M196" s="22">
        <v>1144438.8701437998</v>
      </c>
      <c r="N196" s="22">
        <v>0</v>
      </c>
      <c r="O196" s="22">
        <v>60270.873836948536</v>
      </c>
      <c r="P196" s="42"/>
      <c r="Q196" s="22">
        <v>1148472.5804082004</v>
      </c>
      <c r="R196" s="22">
        <v>1143057.1462082004</v>
      </c>
      <c r="S196" s="22">
        <v>0</v>
      </c>
      <c r="T196" s="22">
        <v>58889.149901349097</v>
      </c>
      <c r="U196" s="42"/>
      <c r="V196" s="22">
        <v>1151236.028279399</v>
      </c>
      <c r="W196" s="22">
        <v>1145820.594079399</v>
      </c>
      <c r="X196" s="22">
        <v>0</v>
      </c>
      <c r="Y196" s="22">
        <v>61652.597772547742</v>
      </c>
      <c r="Z196" s="42"/>
      <c r="AA196" s="22">
        <v>1151236.028279399</v>
      </c>
      <c r="AB196" s="22">
        <v>1145820.594079399</v>
      </c>
      <c r="AC196" s="22">
        <v>0</v>
      </c>
      <c r="AD196" s="22">
        <v>61652.597772547742</v>
      </c>
      <c r="AE196" s="42"/>
    </row>
    <row r="197" spans="1:31" x14ac:dyDescent="0.3">
      <c r="A197" s="20">
        <v>8912033</v>
      </c>
      <c r="B197" s="20" t="s">
        <v>49</v>
      </c>
      <c r="C197" s="21">
        <v>378</v>
      </c>
      <c r="D197" s="22">
        <v>1790327.8196247166</v>
      </c>
      <c r="E197" s="45">
        <v>0</v>
      </c>
      <c r="F197" s="11"/>
      <c r="G197" s="22">
        <v>1902899.8341890972</v>
      </c>
      <c r="H197" s="22">
        <v>1892631.8789890972</v>
      </c>
      <c r="I197" s="22">
        <v>0</v>
      </c>
      <c r="J197" s="22">
        <v>102304.05936438055</v>
      </c>
      <c r="K197" s="42"/>
      <c r="L197" s="22">
        <v>1900604.5301495886</v>
      </c>
      <c r="M197" s="22">
        <v>1890336.5749495886</v>
      </c>
      <c r="N197" s="22">
        <v>0</v>
      </c>
      <c r="O197" s="22">
        <v>100008.75532487198</v>
      </c>
      <c r="P197" s="42"/>
      <c r="Q197" s="22">
        <v>1898309.22611008</v>
      </c>
      <c r="R197" s="22">
        <v>1888041.2709100801</v>
      </c>
      <c r="S197" s="22">
        <v>0</v>
      </c>
      <c r="T197" s="22">
        <v>97713.451285363408</v>
      </c>
      <c r="U197" s="42"/>
      <c r="V197" s="22">
        <v>1902899.8341890972</v>
      </c>
      <c r="W197" s="22">
        <v>1892631.8789890972</v>
      </c>
      <c r="X197" s="22">
        <v>0</v>
      </c>
      <c r="Y197" s="22">
        <v>102304.05936438055</v>
      </c>
      <c r="Z197" s="42"/>
      <c r="AA197" s="22">
        <v>1902899.8341890972</v>
      </c>
      <c r="AB197" s="22">
        <v>1892631.8789890972</v>
      </c>
      <c r="AC197" s="22">
        <v>0</v>
      </c>
      <c r="AD197" s="22">
        <v>102304.05936438055</v>
      </c>
      <c r="AE197" s="42"/>
    </row>
    <row r="198" spans="1:31" x14ac:dyDescent="0.3">
      <c r="A198" s="20">
        <v>8912034</v>
      </c>
      <c r="B198" s="20" t="s">
        <v>294</v>
      </c>
      <c r="C198" s="21">
        <v>271</v>
      </c>
      <c r="D198" s="22">
        <v>1258427.0212392365</v>
      </c>
      <c r="E198" s="45">
        <v>7038.1094181246126</v>
      </c>
      <c r="F198" s="11"/>
      <c r="G198" s="22">
        <v>1328807.7566942144</v>
      </c>
      <c r="H198" s="22">
        <v>1323751.9614942144</v>
      </c>
      <c r="I198" s="22">
        <v>0</v>
      </c>
      <c r="J198" s="22">
        <v>65324.940254977904</v>
      </c>
      <c r="K198" s="42"/>
      <c r="L198" s="22">
        <v>1327306.8205439486</v>
      </c>
      <c r="M198" s="22">
        <v>1322251.0253439485</v>
      </c>
      <c r="N198" s="22">
        <v>0</v>
      </c>
      <c r="O198" s="22">
        <v>63824.004104712047</v>
      </c>
      <c r="P198" s="42"/>
      <c r="Q198" s="22">
        <v>1325805.8843936822</v>
      </c>
      <c r="R198" s="22">
        <v>1320750.0891936822</v>
      </c>
      <c r="S198" s="22">
        <v>0</v>
      </c>
      <c r="T198" s="22">
        <v>62323.067954445723</v>
      </c>
      <c r="U198" s="42"/>
      <c r="V198" s="22">
        <v>1328807.7566942144</v>
      </c>
      <c r="W198" s="22">
        <v>1323751.9614942144</v>
      </c>
      <c r="X198" s="22">
        <v>0</v>
      </c>
      <c r="Y198" s="22">
        <v>65324.940254977904</v>
      </c>
      <c r="Z198" s="42"/>
      <c r="AA198" s="22">
        <v>1328807.7566942144</v>
      </c>
      <c r="AB198" s="22">
        <v>1323751.9614942144</v>
      </c>
      <c r="AC198" s="22">
        <v>0</v>
      </c>
      <c r="AD198" s="22">
        <v>65324.940254977904</v>
      </c>
      <c r="AE198" s="42"/>
    </row>
    <row r="199" spans="1:31" x14ac:dyDescent="0.3">
      <c r="A199" s="20">
        <v>8912035</v>
      </c>
      <c r="B199" s="20" t="s">
        <v>324</v>
      </c>
      <c r="C199" s="21">
        <v>271</v>
      </c>
      <c r="D199" s="22">
        <v>1347882.1596775036</v>
      </c>
      <c r="E199" s="45">
        <v>0</v>
      </c>
      <c r="F199" s="11"/>
      <c r="G199" s="22">
        <v>1427802.656857624</v>
      </c>
      <c r="H199" s="22">
        <v>1424518.996057624</v>
      </c>
      <c r="I199" s="22">
        <v>0</v>
      </c>
      <c r="J199" s="22">
        <v>76636.836380120367</v>
      </c>
      <c r="K199" s="42"/>
      <c r="L199" s="22">
        <v>1426029.1699582734</v>
      </c>
      <c r="M199" s="22">
        <v>1422745.5091582735</v>
      </c>
      <c r="N199" s="22">
        <v>0</v>
      </c>
      <c r="O199" s="22">
        <v>74863.34948076983</v>
      </c>
      <c r="P199" s="42"/>
      <c r="Q199" s="22">
        <v>1424255.6830589226</v>
      </c>
      <c r="R199" s="22">
        <v>1420972.0222589227</v>
      </c>
      <c r="S199" s="22">
        <v>0</v>
      </c>
      <c r="T199" s="22">
        <v>73089.86258141906</v>
      </c>
      <c r="U199" s="42"/>
      <c r="V199" s="22">
        <v>1427802.656857624</v>
      </c>
      <c r="W199" s="22">
        <v>1424518.996057624</v>
      </c>
      <c r="X199" s="22">
        <v>0</v>
      </c>
      <c r="Y199" s="22">
        <v>76636.836380120367</v>
      </c>
      <c r="Z199" s="42"/>
      <c r="AA199" s="22">
        <v>1427802.656857624</v>
      </c>
      <c r="AB199" s="22">
        <v>1424518.996057624</v>
      </c>
      <c r="AC199" s="22">
        <v>0</v>
      </c>
      <c r="AD199" s="22">
        <v>76636.836380120367</v>
      </c>
      <c r="AE199" s="42"/>
    </row>
    <row r="200" spans="1:31" x14ac:dyDescent="0.3">
      <c r="A200" s="20">
        <v>8912036</v>
      </c>
      <c r="B200" s="20" t="s">
        <v>300</v>
      </c>
      <c r="C200" s="21">
        <v>299</v>
      </c>
      <c r="D200" s="22">
        <v>1372784.6733118042</v>
      </c>
      <c r="E200" s="45">
        <v>0</v>
      </c>
      <c r="F200" s="11"/>
      <c r="G200" s="22">
        <v>1454041.406204534</v>
      </c>
      <c r="H200" s="22">
        <v>1449741.3742045341</v>
      </c>
      <c r="I200" s="22">
        <v>0</v>
      </c>
      <c r="J200" s="22">
        <v>76956.700892729918</v>
      </c>
      <c r="K200" s="42"/>
      <c r="L200" s="22">
        <v>1452549.8974827293</v>
      </c>
      <c r="M200" s="22">
        <v>1448249.8654827294</v>
      </c>
      <c r="N200" s="22">
        <v>0</v>
      </c>
      <c r="O200" s="22">
        <v>75465.192170925206</v>
      </c>
      <c r="P200" s="42"/>
      <c r="Q200" s="22">
        <v>1451058.388760925</v>
      </c>
      <c r="R200" s="22">
        <v>1446758.3567609251</v>
      </c>
      <c r="S200" s="22">
        <v>0</v>
      </c>
      <c r="T200" s="22">
        <v>73973.683449120959</v>
      </c>
      <c r="U200" s="42"/>
      <c r="V200" s="22">
        <v>1454041.406204534</v>
      </c>
      <c r="W200" s="22">
        <v>1449741.3742045341</v>
      </c>
      <c r="X200" s="22">
        <v>0</v>
      </c>
      <c r="Y200" s="22">
        <v>76956.700892729918</v>
      </c>
      <c r="Z200" s="42"/>
      <c r="AA200" s="22">
        <v>1454041.406204534</v>
      </c>
      <c r="AB200" s="22">
        <v>1449741.3742045341</v>
      </c>
      <c r="AC200" s="22">
        <v>0</v>
      </c>
      <c r="AD200" s="22">
        <v>76956.700892729918</v>
      </c>
      <c r="AE200" s="42"/>
    </row>
    <row r="201" spans="1:31" x14ac:dyDescent="0.3">
      <c r="A201" s="20">
        <v>8912037</v>
      </c>
      <c r="B201" s="20" t="s">
        <v>47</v>
      </c>
      <c r="C201" s="21">
        <v>200</v>
      </c>
      <c r="D201" s="22">
        <v>1120749.0030658459</v>
      </c>
      <c r="E201" s="45">
        <v>0</v>
      </c>
      <c r="F201" s="11"/>
      <c r="G201" s="22">
        <v>1193282.423054897</v>
      </c>
      <c r="H201" s="22">
        <v>1187444.8038548969</v>
      </c>
      <c r="I201" s="22">
        <v>0</v>
      </c>
      <c r="J201" s="22">
        <v>66695.800789050991</v>
      </c>
      <c r="K201" s="42"/>
      <c r="L201" s="22">
        <v>1191725.0257671019</v>
      </c>
      <c r="M201" s="22">
        <v>1185887.4065671018</v>
      </c>
      <c r="N201" s="22">
        <v>0</v>
      </c>
      <c r="O201" s="22">
        <v>65138.403501255903</v>
      </c>
      <c r="P201" s="42"/>
      <c r="Q201" s="22">
        <v>1190167.6284793068</v>
      </c>
      <c r="R201" s="22">
        <v>1184330.0092793067</v>
      </c>
      <c r="S201" s="22">
        <v>0</v>
      </c>
      <c r="T201" s="22">
        <v>63581.006213460816</v>
      </c>
      <c r="U201" s="42"/>
      <c r="V201" s="22">
        <v>1193282.423054897</v>
      </c>
      <c r="W201" s="22">
        <v>1187444.8038548969</v>
      </c>
      <c r="X201" s="22">
        <v>0</v>
      </c>
      <c r="Y201" s="22">
        <v>66695.800789050991</v>
      </c>
      <c r="Z201" s="42"/>
      <c r="AA201" s="22">
        <v>1193282.423054897</v>
      </c>
      <c r="AB201" s="22">
        <v>1187444.8038548969</v>
      </c>
      <c r="AC201" s="22">
        <v>0</v>
      </c>
      <c r="AD201" s="22">
        <v>66695.800789050991</v>
      </c>
      <c r="AE201" s="42"/>
    </row>
    <row r="202" spans="1:31" x14ac:dyDescent="0.3">
      <c r="A202" s="20">
        <v>8912038</v>
      </c>
      <c r="B202" s="20" t="s">
        <v>253</v>
      </c>
      <c r="C202" s="21">
        <v>251</v>
      </c>
      <c r="D202" s="22">
        <v>1208818.242739765</v>
      </c>
      <c r="E202" s="45">
        <v>0</v>
      </c>
      <c r="F202" s="11"/>
      <c r="G202" s="22">
        <v>1279272.6693582158</v>
      </c>
      <c r="H202" s="22">
        <v>1274529.6037582157</v>
      </c>
      <c r="I202" s="22">
        <v>0</v>
      </c>
      <c r="J202" s="22">
        <v>65711.361018450698</v>
      </c>
      <c r="K202" s="42"/>
      <c r="L202" s="22">
        <v>1277822.5566821597</v>
      </c>
      <c r="M202" s="22">
        <v>1273079.4910821596</v>
      </c>
      <c r="N202" s="22">
        <v>0</v>
      </c>
      <c r="O202" s="22">
        <v>64261.248342394596</v>
      </c>
      <c r="P202" s="42"/>
      <c r="Q202" s="22">
        <v>1276372.4440061031</v>
      </c>
      <c r="R202" s="22">
        <v>1271629.378406103</v>
      </c>
      <c r="S202" s="22">
        <v>0</v>
      </c>
      <c r="T202" s="22">
        <v>62811.135666338028</v>
      </c>
      <c r="U202" s="42"/>
      <c r="V202" s="22">
        <v>1279272.6693582158</v>
      </c>
      <c r="W202" s="22">
        <v>1274529.6037582157</v>
      </c>
      <c r="X202" s="22">
        <v>0</v>
      </c>
      <c r="Y202" s="22">
        <v>65711.361018450698</v>
      </c>
      <c r="Z202" s="42"/>
      <c r="AA202" s="22">
        <v>1279272.6693582158</v>
      </c>
      <c r="AB202" s="22">
        <v>1274529.6037582157</v>
      </c>
      <c r="AC202" s="22">
        <v>0</v>
      </c>
      <c r="AD202" s="22">
        <v>65711.361018450698</v>
      </c>
      <c r="AE202" s="42"/>
    </row>
    <row r="203" spans="1:31" x14ac:dyDescent="0.3">
      <c r="A203" s="20">
        <v>8912039</v>
      </c>
      <c r="B203" s="20" t="s">
        <v>291</v>
      </c>
      <c r="C203" s="21">
        <v>159</v>
      </c>
      <c r="D203" s="22">
        <v>802641.81797549024</v>
      </c>
      <c r="E203" s="45">
        <v>-1557.7524434426687</v>
      </c>
      <c r="F203" s="11"/>
      <c r="G203" s="22">
        <v>856483.4551696009</v>
      </c>
      <c r="H203" s="22">
        <v>847101.56716960086</v>
      </c>
      <c r="I203" s="22">
        <v>0</v>
      </c>
      <c r="J203" s="22">
        <v>44459.749194110627</v>
      </c>
      <c r="K203" s="42"/>
      <c r="L203" s="22">
        <v>855611.55791429803</v>
      </c>
      <c r="M203" s="22">
        <v>846229.66991429799</v>
      </c>
      <c r="N203" s="22">
        <v>0</v>
      </c>
      <c r="O203" s="22">
        <v>43587.851938807755</v>
      </c>
      <c r="P203" s="42"/>
      <c r="Q203" s="22">
        <v>854739.66065899527</v>
      </c>
      <c r="R203" s="22">
        <v>845357.77265899524</v>
      </c>
      <c r="S203" s="22">
        <v>0</v>
      </c>
      <c r="T203" s="22">
        <v>42715.954683504999</v>
      </c>
      <c r="U203" s="42"/>
      <c r="V203" s="22">
        <v>856483.4551696009</v>
      </c>
      <c r="W203" s="22">
        <v>847101.56716960086</v>
      </c>
      <c r="X203" s="22">
        <v>0</v>
      </c>
      <c r="Y203" s="22">
        <v>44459.749194110627</v>
      </c>
      <c r="Z203" s="42"/>
      <c r="AA203" s="22">
        <v>856483.4551696009</v>
      </c>
      <c r="AB203" s="22">
        <v>847101.56716960086</v>
      </c>
      <c r="AC203" s="22">
        <v>0</v>
      </c>
      <c r="AD203" s="22">
        <v>44459.749194110627</v>
      </c>
      <c r="AE203" s="42"/>
    </row>
    <row r="204" spans="1:31" x14ac:dyDescent="0.3">
      <c r="A204" s="20">
        <v>8912040</v>
      </c>
      <c r="B204" s="20" t="s">
        <v>198</v>
      </c>
      <c r="C204" s="21">
        <v>78</v>
      </c>
      <c r="D204" s="22">
        <v>470890.09578666661</v>
      </c>
      <c r="E204" s="45">
        <v>0</v>
      </c>
      <c r="F204" s="11"/>
      <c r="G204" s="22">
        <v>499107.83806666668</v>
      </c>
      <c r="H204" s="22">
        <v>497075.09566666669</v>
      </c>
      <c r="I204" s="22">
        <v>0</v>
      </c>
      <c r="J204" s="22">
        <v>26184.999880000076</v>
      </c>
      <c r="K204" s="42"/>
      <c r="L204" s="22">
        <v>498630.50473333331</v>
      </c>
      <c r="M204" s="22">
        <v>496597.76233333332</v>
      </c>
      <c r="N204" s="22">
        <v>0</v>
      </c>
      <c r="O204" s="22">
        <v>25707.666546666704</v>
      </c>
      <c r="P204" s="42"/>
      <c r="Q204" s="22">
        <v>498153.17139999999</v>
      </c>
      <c r="R204" s="22">
        <v>496120.429</v>
      </c>
      <c r="S204" s="22">
        <v>0</v>
      </c>
      <c r="T204" s="22">
        <v>25230.33321333339</v>
      </c>
      <c r="U204" s="42"/>
      <c r="V204" s="22">
        <v>499107.83806666668</v>
      </c>
      <c r="W204" s="22">
        <v>497075.09566666669</v>
      </c>
      <c r="X204" s="22">
        <v>0</v>
      </c>
      <c r="Y204" s="22">
        <v>26184.999880000076</v>
      </c>
      <c r="Z204" s="42"/>
      <c r="AA204" s="22">
        <v>499107.83806666668</v>
      </c>
      <c r="AB204" s="22">
        <v>497075.09566666669</v>
      </c>
      <c r="AC204" s="22">
        <v>0</v>
      </c>
      <c r="AD204" s="22">
        <v>26184.999880000076</v>
      </c>
      <c r="AE204" s="42"/>
    </row>
    <row r="205" spans="1:31" x14ac:dyDescent="0.3">
      <c r="A205" s="20">
        <v>8912041</v>
      </c>
      <c r="B205" s="20" t="s">
        <v>304</v>
      </c>
      <c r="C205" s="21">
        <v>182.5</v>
      </c>
      <c r="D205" s="22">
        <v>800772.41800390708</v>
      </c>
      <c r="E205" s="45">
        <v>0</v>
      </c>
      <c r="F205" s="11"/>
      <c r="G205" s="22">
        <v>848711.60772272944</v>
      </c>
      <c r="H205" s="22">
        <v>844136.93742272945</v>
      </c>
      <c r="I205" s="22">
        <v>0</v>
      </c>
      <c r="J205" s="22">
        <v>43364.519418822369</v>
      </c>
      <c r="K205" s="42"/>
      <c r="L205" s="22">
        <v>848104.50471436209</v>
      </c>
      <c r="M205" s="22">
        <v>843529.83441436209</v>
      </c>
      <c r="N205" s="22">
        <v>0</v>
      </c>
      <c r="O205" s="22">
        <v>42757.416410455015</v>
      </c>
      <c r="P205" s="42"/>
      <c r="Q205" s="22">
        <v>847497.40170599474</v>
      </c>
      <c r="R205" s="22">
        <v>842922.73140599474</v>
      </c>
      <c r="S205" s="22">
        <v>0</v>
      </c>
      <c r="T205" s="22">
        <v>42150.313402087661</v>
      </c>
      <c r="U205" s="42"/>
      <c r="V205" s="22">
        <v>848711.60772272944</v>
      </c>
      <c r="W205" s="22">
        <v>844136.93742272945</v>
      </c>
      <c r="X205" s="22">
        <v>0</v>
      </c>
      <c r="Y205" s="22">
        <v>43364.519418822369</v>
      </c>
      <c r="Z205" s="42"/>
      <c r="AA205" s="22">
        <v>848711.60772272944</v>
      </c>
      <c r="AB205" s="22">
        <v>844136.93742272945</v>
      </c>
      <c r="AC205" s="22">
        <v>0</v>
      </c>
      <c r="AD205" s="22">
        <v>43364.519418822369</v>
      </c>
      <c r="AE205" s="42"/>
    </row>
    <row r="206" spans="1:31" x14ac:dyDescent="0.3">
      <c r="A206" s="20">
        <v>8912087</v>
      </c>
      <c r="B206" s="20" t="s">
        <v>114</v>
      </c>
      <c r="C206" s="21">
        <v>311</v>
      </c>
      <c r="D206" s="22">
        <v>1326415</v>
      </c>
      <c r="E206" s="45">
        <v>0</v>
      </c>
      <c r="F206" s="11"/>
      <c r="G206" s="22">
        <v>1375824.7218345001</v>
      </c>
      <c r="H206" s="22">
        <v>1370456.1970345001</v>
      </c>
      <c r="I206" s="22">
        <v>501.19703449999821</v>
      </c>
      <c r="J206" s="22">
        <v>44041.197034500074</v>
      </c>
      <c r="K206" s="42"/>
      <c r="L206" s="22">
        <v>1375824.7218345001</v>
      </c>
      <c r="M206" s="22">
        <v>1370456.1970345001</v>
      </c>
      <c r="N206" s="22">
        <v>501.19703449999821</v>
      </c>
      <c r="O206" s="22">
        <v>44041.197034500074</v>
      </c>
      <c r="P206" s="42"/>
      <c r="Q206" s="22">
        <v>1375824.7218345001</v>
      </c>
      <c r="R206" s="22">
        <v>1370456.1970345001</v>
      </c>
      <c r="S206" s="22">
        <v>501.19703449999821</v>
      </c>
      <c r="T206" s="22">
        <v>44041.197034500074</v>
      </c>
      <c r="U206" s="42"/>
      <c r="V206" s="22">
        <v>1375323.5248</v>
      </c>
      <c r="W206" s="22">
        <v>1369955</v>
      </c>
      <c r="X206" s="22">
        <v>0</v>
      </c>
      <c r="Y206" s="22">
        <v>43540</v>
      </c>
      <c r="Z206" s="42"/>
      <c r="AA206" s="22">
        <v>1375824.7218345001</v>
      </c>
      <c r="AB206" s="22">
        <v>1370456.1970345001</v>
      </c>
      <c r="AC206" s="22">
        <v>501.19703449999821</v>
      </c>
      <c r="AD206" s="22">
        <v>44041.197034500074</v>
      </c>
      <c r="AE206" s="42"/>
    </row>
    <row r="207" spans="1:31" x14ac:dyDescent="0.3">
      <c r="A207" s="20">
        <v>8912120</v>
      </c>
      <c r="B207" s="20" t="s">
        <v>3</v>
      </c>
      <c r="C207" s="21">
        <v>303</v>
      </c>
      <c r="D207" s="22">
        <v>1292295</v>
      </c>
      <c r="E207" s="45">
        <v>0</v>
      </c>
      <c r="F207" s="11"/>
      <c r="G207" s="22">
        <v>1343267.5408565952</v>
      </c>
      <c r="H207" s="22">
        <v>1339019.6304565952</v>
      </c>
      <c r="I207" s="22">
        <v>0</v>
      </c>
      <c r="J207" s="22">
        <v>46724.630456595216</v>
      </c>
      <c r="K207" s="42"/>
      <c r="L207" s="22">
        <v>1342051.4105701626</v>
      </c>
      <c r="M207" s="22">
        <v>1337803.5001701626</v>
      </c>
      <c r="N207" s="22">
        <v>0</v>
      </c>
      <c r="O207" s="22">
        <v>45508.500170162646</v>
      </c>
      <c r="P207" s="42"/>
      <c r="Q207" s="22">
        <v>1340835.28028373</v>
      </c>
      <c r="R207" s="22">
        <v>1336587.3698837301</v>
      </c>
      <c r="S207" s="22">
        <v>0</v>
      </c>
      <c r="T207" s="22">
        <v>44292.369883730076</v>
      </c>
      <c r="U207" s="42"/>
      <c r="V207" s="22">
        <v>1343267.5408565952</v>
      </c>
      <c r="W207" s="22">
        <v>1339019.6304565952</v>
      </c>
      <c r="X207" s="22">
        <v>0</v>
      </c>
      <c r="Y207" s="22">
        <v>46724.630456595216</v>
      </c>
      <c r="Z207" s="42"/>
      <c r="AA207" s="22">
        <v>1343267.5408565952</v>
      </c>
      <c r="AB207" s="22">
        <v>1339019.6304565952</v>
      </c>
      <c r="AC207" s="22">
        <v>0</v>
      </c>
      <c r="AD207" s="22">
        <v>46724.630456595216</v>
      </c>
      <c r="AE207" s="42"/>
    </row>
    <row r="208" spans="1:31" x14ac:dyDescent="0.3">
      <c r="A208" s="20">
        <v>8912201</v>
      </c>
      <c r="B208" s="20" t="s">
        <v>61</v>
      </c>
      <c r="C208" s="21">
        <v>277</v>
      </c>
      <c r="D208" s="22">
        <v>1181405</v>
      </c>
      <c r="E208" s="45">
        <v>0</v>
      </c>
      <c r="F208" s="11"/>
      <c r="G208" s="22">
        <v>1224875.9439999999</v>
      </c>
      <c r="H208" s="22">
        <v>1220185</v>
      </c>
      <c r="I208" s="22">
        <v>0</v>
      </c>
      <c r="J208" s="22">
        <v>38780</v>
      </c>
      <c r="K208" s="42"/>
      <c r="L208" s="22">
        <v>1224875.9439999999</v>
      </c>
      <c r="M208" s="22">
        <v>1220185</v>
      </c>
      <c r="N208" s="22">
        <v>0</v>
      </c>
      <c r="O208" s="22">
        <v>38780</v>
      </c>
      <c r="P208" s="42"/>
      <c r="Q208" s="22">
        <v>1224875.9439999999</v>
      </c>
      <c r="R208" s="22">
        <v>1220185</v>
      </c>
      <c r="S208" s="22">
        <v>0</v>
      </c>
      <c r="T208" s="22">
        <v>38780</v>
      </c>
      <c r="U208" s="42"/>
      <c r="V208" s="22">
        <v>1224875.9439999999</v>
      </c>
      <c r="W208" s="22">
        <v>1220185</v>
      </c>
      <c r="X208" s="22">
        <v>0</v>
      </c>
      <c r="Y208" s="22">
        <v>38780</v>
      </c>
      <c r="Z208" s="42"/>
      <c r="AA208" s="22">
        <v>1224875.9439999999</v>
      </c>
      <c r="AB208" s="22">
        <v>1220185</v>
      </c>
      <c r="AC208" s="22">
        <v>0</v>
      </c>
      <c r="AD208" s="22">
        <v>38780</v>
      </c>
      <c r="AE208" s="42"/>
    </row>
    <row r="209" spans="1:31" x14ac:dyDescent="0.3">
      <c r="A209" s="20">
        <v>8912203</v>
      </c>
      <c r="B209" s="20" t="s">
        <v>172</v>
      </c>
      <c r="C209" s="21">
        <v>420</v>
      </c>
      <c r="D209" s="22">
        <v>1791300</v>
      </c>
      <c r="E209" s="45">
        <v>0</v>
      </c>
      <c r="F209" s="11"/>
      <c r="G209" s="22">
        <v>1858127.7688</v>
      </c>
      <c r="H209" s="22">
        <v>1850100</v>
      </c>
      <c r="I209" s="22">
        <v>0</v>
      </c>
      <c r="J209" s="22">
        <v>58800</v>
      </c>
      <c r="K209" s="42"/>
      <c r="L209" s="22">
        <v>1858127.7688</v>
      </c>
      <c r="M209" s="22">
        <v>1850100</v>
      </c>
      <c r="N209" s="22">
        <v>0</v>
      </c>
      <c r="O209" s="22">
        <v>58800</v>
      </c>
      <c r="P209" s="42"/>
      <c r="Q209" s="22">
        <v>1858127.7688</v>
      </c>
      <c r="R209" s="22">
        <v>1850100</v>
      </c>
      <c r="S209" s="22">
        <v>0</v>
      </c>
      <c r="T209" s="22">
        <v>58800</v>
      </c>
      <c r="U209" s="42"/>
      <c r="V209" s="22">
        <v>1858127.7688</v>
      </c>
      <c r="W209" s="22">
        <v>1850100</v>
      </c>
      <c r="X209" s="22">
        <v>0</v>
      </c>
      <c r="Y209" s="22">
        <v>58800</v>
      </c>
      <c r="Z209" s="42"/>
      <c r="AA209" s="22">
        <v>1858127.7688</v>
      </c>
      <c r="AB209" s="22">
        <v>1850100</v>
      </c>
      <c r="AC209" s="22">
        <v>0</v>
      </c>
      <c r="AD209" s="22">
        <v>58800</v>
      </c>
      <c r="AE209" s="42"/>
    </row>
    <row r="210" spans="1:31" x14ac:dyDescent="0.3">
      <c r="A210" s="20">
        <v>8912206</v>
      </c>
      <c r="B210" s="20" t="s">
        <v>138</v>
      </c>
      <c r="C210" s="21">
        <v>210</v>
      </c>
      <c r="D210" s="22">
        <v>898879.6566181035</v>
      </c>
      <c r="E210" s="45">
        <v>0</v>
      </c>
      <c r="F210" s="11"/>
      <c r="G210" s="22">
        <v>950674.00507241371</v>
      </c>
      <c r="H210" s="22">
        <v>946530.33787241369</v>
      </c>
      <c r="I210" s="22">
        <v>0</v>
      </c>
      <c r="J210" s="22">
        <v>47650.681254310184</v>
      </c>
      <c r="K210" s="42"/>
      <c r="L210" s="22">
        <v>949983.2809344827</v>
      </c>
      <c r="M210" s="22">
        <v>945839.61373448267</v>
      </c>
      <c r="N210" s="22">
        <v>0</v>
      </c>
      <c r="O210" s="22">
        <v>46959.95711637917</v>
      </c>
      <c r="P210" s="42"/>
      <c r="Q210" s="22">
        <v>949292.55679655168</v>
      </c>
      <c r="R210" s="22">
        <v>945148.88959655166</v>
      </c>
      <c r="S210" s="22">
        <v>0</v>
      </c>
      <c r="T210" s="22">
        <v>46269.232978448155</v>
      </c>
      <c r="U210" s="42"/>
      <c r="V210" s="22">
        <v>950674.00507241371</v>
      </c>
      <c r="W210" s="22">
        <v>946530.33787241369</v>
      </c>
      <c r="X210" s="22">
        <v>0</v>
      </c>
      <c r="Y210" s="22">
        <v>47650.681254310184</v>
      </c>
      <c r="Z210" s="42"/>
      <c r="AA210" s="22">
        <v>950674.00507241371</v>
      </c>
      <c r="AB210" s="22">
        <v>946530.33787241369</v>
      </c>
      <c r="AC210" s="22">
        <v>0</v>
      </c>
      <c r="AD210" s="22">
        <v>47650.681254310184</v>
      </c>
      <c r="AE210" s="42"/>
    </row>
    <row r="211" spans="1:31" x14ac:dyDescent="0.3">
      <c r="A211" s="20">
        <v>8912222</v>
      </c>
      <c r="B211" s="20" t="s">
        <v>8</v>
      </c>
      <c r="C211" s="21">
        <v>214</v>
      </c>
      <c r="D211" s="22">
        <v>1024602.4119043335</v>
      </c>
      <c r="E211" s="45">
        <v>4111.7843831651753</v>
      </c>
      <c r="F211" s="11"/>
      <c r="G211" s="22">
        <v>1082478.5664539519</v>
      </c>
      <c r="H211" s="22">
        <v>1079038.5408539518</v>
      </c>
      <c r="I211" s="22">
        <v>0</v>
      </c>
      <c r="J211" s="22">
        <v>54436.128949618316</v>
      </c>
      <c r="K211" s="42"/>
      <c r="L211" s="22">
        <v>1081346.3121584193</v>
      </c>
      <c r="M211" s="22">
        <v>1077906.2865584192</v>
      </c>
      <c r="N211" s="22">
        <v>0</v>
      </c>
      <c r="O211" s="22">
        <v>53303.874654085725</v>
      </c>
      <c r="P211" s="42"/>
      <c r="Q211" s="22">
        <v>1080214.0578628867</v>
      </c>
      <c r="R211" s="22">
        <v>1076774.0322628866</v>
      </c>
      <c r="S211" s="22">
        <v>0</v>
      </c>
      <c r="T211" s="22">
        <v>52171.620358553133</v>
      </c>
      <c r="U211" s="42"/>
      <c r="V211" s="22">
        <v>1082478.5664539519</v>
      </c>
      <c r="W211" s="22">
        <v>1079038.5408539518</v>
      </c>
      <c r="X211" s="22">
        <v>0</v>
      </c>
      <c r="Y211" s="22">
        <v>54436.128949618316</v>
      </c>
      <c r="Z211" s="42"/>
      <c r="AA211" s="22">
        <v>1082478.5664539519</v>
      </c>
      <c r="AB211" s="22">
        <v>1079038.5408539518</v>
      </c>
      <c r="AC211" s="22">
        <v>0</v>
      </c>
      <c r="AD211" s="22">
        <v>54436.128949618316</v>
      </c>
      <c r="AE211" s="42"/>
    </row>
    <row r="212" spans="1:31" x14ac:dyDescent="0.3">
      <c r="A212" s="20">
        <v>8912226</v>
      </c>
      <c r="B212" s="20" t="s">
        <v>298</v>
      </c>
      <c r="C212" s="21">
        <v>228</v>
      </c>
      <c r="D212" s="22">
        <v>1080275.3868795172</v>
      </c>
      <c r="E212" s="45">
        <v>0</v>
      </c>
      <c r="F212" s="11"/>
      <c r="G212" s="22">
        <v>1145040.1880336679</v>
      </c>
      <c r="H212" s="22">
        <v>1141756.5272336679</v>
      </c>
      <c r="I212" s="22">
        <v>0</v>
      </c>
      <c r="J212" s="22">
        <v>61481.140354150673</v>
      </c>
      <c r="K212" s="42"/>
      <c r="L212" s="22">
        <v>1143891.5053213066</v>
      </c>
      <c r="M212" s="22">
        <v>1140607.8445213067</v>
      </c>
      <c r="N212" s="22">
        <v>0</v>
      </c>
      <c r="O212" s="22">
        <v>60332.457641789457</v>
      </c>
      <c r="P212" s="42"/>
      <c r="Q212" s="22">
        <v>1142742.8226089454</v>
      </c>
      <c r="R212" s="22">
        <v>1139459.1618089455</v>
      </c>
      <c r="S212" s="22">
        <v>0</v>
      </c>
      <c r="T212" s="22">
        <v>59183.77492942824</v>
      </c>
      <c r="U212" s="42"/>
      <c r="V212" s="22">
        <v>1145040.1880336679</v>
      </c>
      <c r="W212" s="22">
        <v>1141756.5272336679</v>
      </c>
      <c r="X212" s="22">
        <v>0</v>
      </c>
      <c r="Y212" s="22">
        <v>61481.140354150673</v>
      </c>
      <c r="Z212" s="42"/>
      <c r="AA212" s="22">
        <v>1145040.1880336679</v>
      </c>
      <c r="AB212" s="22">
        <v>1141756.5272336679</v>
      </c>
      <c r="AC212" s="22">
        <v>0</v>
      </c>
      <c r="AD212" s="22">
        <v>61481.140354150673</v>
      </c>
      <c r="AE212" s="42"/>
    </row>
    <row r="213" spans="1:31" x14ac:dyDescent="0.3">
      <c r="A213" s="20">
        <v>8912227</v>
      </c>
      <c r="B213" s="20" t="s">
        <v>297</v>
      </c>
      <c r="C213" s="21">
        <v>173</v>
      </c>
      <c r="D213" s="22">
        <v>828573.33269376727</v>
      </c>
      <c r="E213" s="45">
        <v>17164.166783411896</v>
      </c>
      <c r="F213" s="11"/>
      <c r="G213" s="22">
        <v>860030.58881108928</v>
      </c>
      <c r="H213" s="22">
        <v>856877.23201108933</v>
      </c>
      <c r="I213" s="22">
        <v>0</v>
      </c>
      <c r="J213" s="22">
        <v>28303.899317322066</v>
      </c>
      <c r="K213" s="42"/>
      <c r="L213" s="22">
        <v>859788.48360200005</v>
      </c>
      <c r="M213" s="22">
        <v>856635.1268020001</v>
      </c>
      <c r="N213" s="22">
        <v>547.14295984961109</v>
      </c>
      <c r="O213" s="22">
        <v>28061.794108232833</v>
      </c>
      <c r="P213" s="42"/>
      <c r="Q213" s="22">
        <v>859788.48360200005</v>
      </c>
      <c r="R213" s="22">
        <v>856635.1268020001</v>
      </c>
      <c r="S213" s="22">
        <v>1336.391128788337</v>
      </c>
      <c r="T213" s="22">
        <v>28061.794108232833</v>
      </c>
      <c r="U213" s="42"/>
      <c r="V213" s="22">
        <v>860030.58881108928</v>
      </c>
      <c r="W213" s="22">
        <v>856877.23201108933</v>
      </c>
      <c r="X213" s="22">
        <v>0</v>
      </c>
      <c r="Y213" s="22">
        <v>28303.899317322066</v>
      </c>
      <c r="Z213" s="42"/>
      <c r="AA213" s="22">
        <v>860030.58881108928</v>
      </c>
      <c r="AB213" s="22">
        <v>856877.23201108933</v>
      </c>
      <c r="AC213" s="22">
        <v>0</v>
      </c>
      <c r="AD213" s="22">
        <v>28303.899317322066</v>
      </c>
      <c r="AE213" s="42"/>
    </row>
    <row r="214" spans="1:31" x14ac:dyDescent="0.3">
      <c r="A214" s="20">
        <v>8912234</v>
      </c>
      <c r="B214" s="20" t="s">
        <v>139</v>
      </c>
      <c r="C214" s="21">
        <v>415</v>
      </c>
      <c r="D214" s="22">
        <v>1769975</v>
      </c>
      <c r="E214" s="45">
        <v>0</v>
      </c>
      <c r="F214" s="11"/>
      <c r="G214" s="22">
        <v>1836624.5322525001</v>
      </c>
      <c r="H214" s="22">
        <v>1828285.0762525001</v>
      </c>
      <c r="I214" s="22">
        <v>210.07625250003767</v>
      </c>
      <c r="J214" s="22">
        <v>58310.076252500061</v>
      </c>
      <c r="K214" s="42"/>
      <c r="L214" s="22">
        <v>1836624.5322525001</v>
      </c>
      <c r="M214" s="22">
        <v>1828285.0762525001</v>
      </c>
      <c r="N214" s="22">
        <v>210.07625250003767</v>
      </c>
      <c r="O214" s="22">
        <v>58310.076252500061</v>
      </c>
      <c r="P214" s="42"/>
      <c r="Q214" s="22">
        <v>1836624.5322525001</v>
      </c>
      <c r="R214" s="22">
        <v>1828285.0762525001</v>
      </c>
      <c r="S214" s="22">
        <v>210.07625250003767</v>
      </c>
      <c r="T214" s="22">
        <v>58310.076252500061</v>
      </c>
      <c r="U214" s="42"/>
      <c r="V214" s="22">
        <v>1836414.456</v>
      </c>
      <c r="W214" s="22">
        <v>1828075</v>
      </c>
      <c r="X214" s="22">
        <v>0</v>
      </c>
      <c r="Y214" s="22">
        <v>58100</v>
      </c>
      <c r="Z214" s="42"/>
      <c r="AA214" s="22">
        <v>1836624.5322525001</v>
      </c>
      <c r="AB214" s="22">
        <v>1828285.0762525001</v>
      </c>
      <c r="AC214" s="22">
        <v>210.07625250003767</v>
      </c>
      <c r="AD214" s="22">
        <v>58310.076252500061</v>
      </c>
      <c r="AE214" s="42"/>
    </row>
    <row r="215" spans="1:31" x14ac:dyDescent="0.3">
      <c r="A215" s="20">
        <v>8912236</v>
      </c>
      <c r="B215" s="20" t="s">
        <v>140</v>
      </c>
      <c r="C215" s="21">
        <v>174</v>
      </c>
      <c r="D215" s="22">
        <v>801976.33022660215</v>
      </c>
      <c r="E215" s="45">
        <v>0</v>
      </c>
      <c r="F215" s="11"/>
      <c r="G215" s="22">
        <v>851077.42973166017</v>
      </c>
      <c r="H215" s="22">
        <v>847350.73533166014</v>
      </c>
      <c r="I215" s="22">
        <v>0</v>
      </c>
      <c r="J215" s="22">
        <v>45374.405105057987</v>
      </c>
      <c r="K215" s="42"/>
      <c r="L215" s="22">
        <v>850353.34478957532</v>
      </c>
      <c r="M215" s="22">
        <v>846626.65038957528</v>
      </c>
      <c r="N215" s="22">
        <v>0</v>
      </c>
      <c r="O215" s="22">
        <v>44650.320162973134</v>
      </c>
      <c r="P215" s="42"/>
      <c r="Q215" s="22">
        <v>849629.25984749035</v>
      </c>
      <c r="R215" s="22">
        <v>845902.56544749031</v>
      </c>
      <c r="S215" s="22">
        <v>0</v>
      </c>
      <c r="T215" s="22">
        <v>43926.235220888164</v>
      </c>
      <c r="U215" s="42"/>
      <c r="V215" s="22">
        <v>851077.42973166017</v>
      </c>
      <c r="W215" s="22">
        <v>847350.73533166014</v>
      </c>
      <c r="X215" s="22">
        <v>0</v>
      </c>
      <c r="Y215" s="22">
        <v>45374.405105057987</v>
      </c>
      <c r="Z215" s="42"/>
      <c r="AA215" s="22">
        <v>851077.42973166017</v>
      </c>
      <c r="AB215" s="22">
        <v>847350.73533166014</v>
      </c>
      <c r="AC215" s="22">
        <v>0</v>
      </c>
      <c r="AD215" s="22">
        <v>45374.405105057987</v>
      </c>
      <c r="AE215" s="42"/>
    </row>
    <row r="216" spans="1:31" x14ac:dyDescent="0.3">
      <c r="A216" s="20">
        <v>8912244</v>
      </c>
      <c r="B216" s="20" t="s">
        <v>10</v>
      </c>
      <c r="C216" s="21">
        <v>213</v>
      </c>
      <c r="D216" s="22">
        <v>908445</v>
      </c>
      <c r="E216" s="45">
        <v>0</v>
      </c>
      <c r="F216" s="11"/>
      <c r="G216" s="22">
        <v>941640.91599999997</v>
      </c>
      <c r="H216" s="22">
        <v>938265</v>
      </c>
      <c r="I216" s="22">
        <v>0</v>
      </c>
      <c r="J216" s="22">
        <v>29820</v>
      </c>
      <c r="K216" s="42"/>
      <c r="L216" s="22">
        <v>941640.91599999997</v>
      </c>
      <c r="M216" s="22">
        <v>938265</v>
      </c>
      <c r="N216" s="22">
        <v>0</v>
      </c>
      <c r="O216" s="22">
        <v>29820</v>
      </c>
      <c r="P216" s="42"/>
      <c r="Q216" s="22">
        <v>941640.91599999997</v>
      </c>
      <c r="R216" s="22">
        <v>938265</v>
      </c>
      <c r="S216" s="22">
        <v>0</v>
      </c>
      <c r="T216" s="22">
        <v>29820</v>
      </c>
      <c r="U216" s="42"/>
      <c r="V216" s="22">
        <v>941640.91599999997</v>
      </c>
      <c r="W216" s="22">
        <v>938265</v>
      </c>
      <c r="X216" s="22">
        <v>0</v>
      </c>
      <c r="Y216" s="22">
        <v>29820</v>
      </c>
      <c r="Z216" s="42"/>
      <c r="AA216" s="22">
        <v>941640.91599999997</v>
      </c>
      <c r="AB216" s="22">
        <v>938265</v>
      </c>
      <c r="AC216" s="22">
        <v>0</v>
      </c>
      <c r="AD216" s="22">
        <v>29820</v>
      </c>
      <c r="AE216" s="42"/>
    </row>
    <row r="217" spans="1:31" x14ac:dyDescent="0.3">
      <c r="A217" s="20">
        <v>8912247</v>
      </c>
      <c r="B217" s="20" t="s">
        <v>11</v>
      </c>
      <c r="C217" s="21">
        <v>237</v>
      </c>
      <c r="D217" s="22">
        <v>1016811.9768650427</v>
      </c>
      <c r="E217" s="45">
        <v>0</v>
      </c>
      <c r="F217" s="11"/>
      <c r="G217" s="22">
        <v>1076004.7476683762</v>
      </c>
      <c r="H217" s="22">
        <v>1072799.2692683763</v>
      </c>
      <c r="I217" s="22">
        <v>0</v>
      </c>
      <c r="J217" s="22">
        <v>55987.292403333588</v>
      </c>
      <c r="K217" s="42"/>
      <c r="L217" s="22">
        <v>1075140.4570700857</v>
      </c>
      <c r="M217" s="22">
        <v>1071934.9786700858</v>
      </c>
      <c r="N217" s="22">
        <v>0</v>
      </c>
      <c r="O217" s="22">
        <v>55123.001805043081</v>
      </c>
      <c r="P217" s="42"/>
      <c r="Q217" s="22">
        <v>1074276.1664717949</v>
      </c>
      <c r="R217" s="22">
        <v>1071070.688071795</v>
      </c>
      <c r="S217" s="22">
        <v>0</v>
      </c>
      <c r="T217" s="22">
        <v>54258.711206752341</v>
      </c>
      <c r="U217" s="42"/>
      <c r="V217" s="22">
        <v>1076004.7476683762</v>
      </c>
      <c r="W217" s="22">
        <v>1072799.2692683763</v>
      </c>
      <c r="X217" s="22">
        <v>0</v>
      </c>
      <c r="Y217" s="22">
        <v>55987.292403333588</v>
      </c>
      <c r="Z217" s="42"/>
      <c r="AA217" s="22">
        <v>1076004.7476683762</v>
      </c>
      <c r="AB217" s="22">
        <v>1072799.2692683763</v>
      </c>
      <c r="AC217" s="22">
        <v>0</v>
      </c>
      <c r="AD217" s="22">
        <v>55987.292403333588</v>
      </c>
      <c r="AE217" s="42"/>
    </row>
    <row r="218" spans="1:31" x14ac:dyDescent="0.3">
      <c r="A218" s="20">
        <v>8912274</v>
      </c>
      <c r="B218" s="20" t="s">
        <v>179</v>
      </c>
      <c r="C218" s="21">
        <v>363</v>
      </c>
      <c r="D218" s="22">
        <v>1618293.8948373429</v>
      </c>
      <c r="E218" s="45">
        <v>0</v>
      </c>
      <c r="F218" s="11"/>
      <c r="G218" s="22">
        <v>1713823.1232938864</v>
      </c>
      <c r="H218" s="22">
        <v>1708246.1120938864</v>
      </c>
      <c r="I218" s="22">
        <v>0</v>
      </c>
      <c r="J218" s="22">
        <v>89952.217256543459</v>
      </c>
      <c r="K218" s="42"/>
      <c r="L218" s="22">
        <v>1712003.5570169901</v>
      </c>
      <c r="M218" s="22">
        <v>1706426.5458169901</v>
      </c>
      <c r="N218" s="22">
        <v>0</v>
      </c>
      <c r="O218" s="22">
        <v>88132.65097964718</v>
      </c>
      <c r="P218" s="42"/>
      <c r="Q218" s="22">
        <v>1710183.9907400939</v>
      </c>
      <c r="R218" s="22">
        <v>1704606.9795400938</v>
      </c>
      <c r="S218" s="22">
        <v>0</v>
      </c>
      <c r="T218" s="22">
        <v>86313.084702750901</v>
      </c>
      <c r="U218" s="42"/>
      <c r="V218" s="22">
        <v>1713823.1232938864</v>
      </c>
      <c r="W218" s="22">
        <v>1708246.1120938864</v>
      </c>
      <c r="X218" s="22">
        <v>0</v>
      </c>
      <c r="Y218" s="22">
        <v>89952.217256543459</v>
      </c>
      <c r="Z218" s="42"/>
      <c r="AA218" s="22">
        <v>1713823.1232938864</v>
      </c>
      <c r="AB218" s="22">
        <v>1708246.1120938864</v>
      </c>
      <c r="AC218" s="22">
        <v>0</v>
      </c>
      <c r="AD218" s="22">
        <v>89952.217256543459</v>
      </c>
      <c r="AE218" s="42"/>
    </row>
    <row r="219" spans="1:31" x14ac:dyDescent="0.3">
      <c r="A219" s="20">
        <v>8912302</v>
      </c>
      <c r="B219" s="20" t="s">
        <v>182</v>
      </c>
      <c r="C219" s="21">
        <v>177</v>
      </c>
      <c r="D219" s="22">
        <v>832433.9682916255</v>
      </c>
      <c r="E219" s="45">
        <v>-857.00591165936726</v>
      </c>
      <c r="F219" s="11"/>
      <c r="G219" s="22">
        <v>884106.52374998189</v>
      </c>
      <c r="H219" s="22">
        <v>879832.55254998186</v>
      </c>
      <c r="I219" s="22">
        <v>0</v>
      </c>
      <c r="J219" s="22">
        <v>47398.584258356364</v>
      </c>
      <c r="K219" s="42"/>
      <c r="L219" s="22">
        <v>883329.92919462791</v>
      </c>
      <c r="M219" s="22">
        <v>879055.95799462788</v>
      </c>
      <c r="N219" s="22">
        <v>0</v>
      </c>
      <c r="O219" s="22">
        <v>46621.989703002386</v>
      </c>
      <c r="P219" s="42"/>
      <c r="Q219" s="22">
        <v>882553.33463927405</v>
      </c>
      <c r="R219" s="22">
        <v>878279.36343927402</v>
      </c>
      <c r="S219" s="22">
        <v>0</v>
      </c>
      <c r="T219" s="22">
        <v>45845.395147648524</v>
      </c>
      <c r="U219" s="42"/>
      <c r="V219" s="22">
        <v>884106.52374998189</v>
      </c>
      <c r="W219" s="22">
        <v>879832.55254998186</v>
      </c>
      <c r="X219" s="22">
        <v>0</v>
      </c>
      <c r="Y219" s="22">
        <v>47398.584258356364</v>
      </c>
      <c r="Z219" s="42"/>
      <c r="AA219" s="22">
        <v>884106.52374998189</v>
      </c>
      <c r="AB219" s="22">
        <v>879832.55254998186</v>
      </c>
      <c r="AC219" s="22">
        <v>0</v>
      </c>
      <c r="AD219" s="22">
        <v>47398.584258356364</v>
      </c>
      <c r="AE219" s="42"/>
    </row>
    <row r="220" spans="1:31" x14ac:dyDescent="0.3">
      <c r="A220" s="20">
        <v>8912310</v>
      </c>
      <c r="B220" s="20" t="s">
        <v>325</v>
      </c>
      <c r="C220" s="21">
        <v>649</v>
      </c>
      <c r="D220" s="22">
        <v>2767985</v>
      </c>
      <c r="E220" s="45">
        <v>0</v>
      </c>
      <c r="F220" s="11"/>
      <c r="G220" s="22">
        <v>2865457.5627730004</v>
      </c>
      <c r="H220" s="22">
        <v>2859984.7947730003</v>
      </c>
      <c r="I220" s="22">
        <v>1139.7947730003461</v>
      </c>
      <c r="J220" s="22">
        <v>91999.794773000292</v>
      </c>
      <c r="K220" s="42"/>
      <c r="L220" s="22">
        <v>2865457.5627730004</v>
      </c>
      <c r="M220" s="22">
        <v>2859984.7947730003</v>
      </c>
      <c r="N220" s="22">
        <v>1139.7947730003461</v>
      </c>
      <c r="O220" s="22">
        <v>91999.794773000292</v>
      </c>
      <c r="P220" s="42"/>
      <c r="Q220" s="22">
        <v>2865457.5627730004</v>
      </c>
      <c r="R220" s="22">
        <v>2859984.7947730003</v>
      </c>
      <c r="S220" s="22">
        <v>1139.7947730003461</v>
      </c>
      <c r="T220" s="22">
        <v>91999.794773000292</v>
      </c>
      <c r="U220" s="42"/>
      <c r="V220" s="22">
        <v>2864317.7680000002</v>
      </c>
      <c r="W220" s="22">
        <v>2858845</v>
      </c>
      <c r="X220" s="22">
        <v>0</v>
      </c>
      <c r="Y220" s="22">
        <v>90860</v>
      </c>
      <c r="Z220" s="42"/>
      <c r="AA220" s="22">
        <v>2865457.5627730004</v>
      </c>
      <c r="AB220" s="22">
        <v>2859984.7947730003</v>
      </c>
      <c r="AC220" s="22">
        <v>1139.7947730003461</v>
      </c>
      <c r="AD220" s="22">
        <v>91999.794773000292</v>
      </c>
      <c r="AE220" s="42"/>
    </row>
    <row r="221" spans="1:31" x14ac:dyDescent="0.3">
      <c r="A221" s="20">
        <v>8912315</v>
      </c>
      <c r="B221" s="20" t="s">
        <v>326</v>
      </c>
      <c r="C221" s="21">
        <v>426</v>
      </c>
      <c r="D221" s="22">
        <v>1816890</v>
      </c>
      <c r="E221" s="45">
        <v>0</v>
      </c>
      <c r="F221" s="11"/>
      <c r="G221" s="22">
        <v>1883253.6864</v>
      </c>
      <c r="H221" s="22">
        <v>1876530</v>
      </c>
      <c r="I221" s="22">
        <v>0</v>
      </c>
      <c r="J221" s="22">
        <v>59640</v>
      </c>
      <c r="K221" s="42"/>
      <c r="L221" s="22">
        <v>1883253.6864</v>
      </c>
      <c r="M221" s="22">
        <v>1876530</v>
      </c>
      <c r="N221" s="22">
        <v>0</v>
      </c>
      <c r="O221" s="22">
        <v>59640</v>
      </c>
      <c r="P221" s="42"/>
      <c r="Q221" s="22">
        <v>1883253.6864</v>
      </c>
      <c r="R221" s="22">
        <v>1876530</v>
      </c>
      <c r="S221" s="22">
        <v>0</v>
      </c>
      <c r="T221" s="22">
        <v>59640</v>
      </c>
      <c r="U221" s="42"/>
      <c r="V221" s="22">
        <v>1883253.6864</v>
      </c>
      <c r="W221" s="22">
        <v>1876530</v>
      </c>
      <c r="X221" s="22">
        <v>0</v>
      </c>
      <c r="Y221" s="22">
        <v>59640</v>
      </c>
      <c r="Z221" s="42"/>
      <c r="AA221" s="22">
        <v>1883253.6864</v>
      </c>
      <c r="AB221" s="22">
        <v>1876530</v>
      </c>
      <c r="AC221" s="22">
        <v>0</v>
      </c>
      <c r="AD221" s="22">
        <v>59640</v>
      </c>
      <c r="AE221" s="42"/>
    </row>
    <row r="222" spans="1:31" x14ac:dyDescent="0.3">
      <c r="A222" s="20">
        <v>8912352</v>
      </c>
      <c r="B222" s="20" t="s">
        <v>274</v>
      </c>
      <c r="C222" s="21">
        <v>209</v>
      </c>
      <c r="D222" s="22">
        <v>996034.08581810817</v>
      </c>
      <c r="E222" s="45">
        <v>0</v>
      </c>
      <c r="F222" s="11"/>
      <c r="G222" s="22">
        <v>1058753.1558230859</v>
      </c>
      <c r="H222" s="22">
        <v>1052550.6854230859</v>
      </c>
      <c r="I222" s="22">
        <v>0</v>
      </c>
      <c r="J222" s="22">
        <v>56516.59960497776</v>
      </c>
      <c r="K222" s="42"/>
      <c r="L222" s="22">
        <v>1057588.4248945666</v>
      </c>
      <c r="M222" s="22">
        <v>1051385.9544945667</v>
      </c>
      <c r="N222" s="22">
        <v>0</v>
      </c>
      <c r="O222" s="22">
        <v>55351.868676458485</v>
      </c>
      <c r="P222" s="42"/>
      <c r="Q222" s="22">
        <v>1056423.6939660471</v>
      </c>
      <c r="R222" s="22">
        <v>1050221.2235660471</v>
      </c>
      <c r="S222" s="22">
        <v>0</v>
      </c>
      <c r="T222" s="22">
        <v>54187.137747938978</v>
      </c>
      <c r="U222" s="42"/>
      <c r="V222" s="22">
        <v>1058753.1558230859</v>
      </c>
      <c r="W222" s="22">
        <v>1052550.6854230859</v>
      </c>
      <c r="X222" s="22">
        <v>0</v>
      </c>
      <c r="Y222" s="22">
        <v>56516.59960497776</v>
      </c>
      <c r="Z222" s="42"/>
      <c r="AA222" s="22">
        <v>1058753.1558230859</v>
      </c>
      <c r="AB222" s="22">
        <v>1052550.6854230859</v>
      </c>
      <c r="AC222" s="22">
        <v>0</v>
      </c>
      <c r="AD222" s="22">
        <v>56516.59960497776</v>
      </c>
      <c r="AE222" s="42"/>
    </row>
    <row r="223" spans="1:31" x14ac:dyDescent="0.3">
      <c r="A223" s="20">
        <v>8912353</v>
      </c>
      <c r="B223" s="20" t="s">
        <v>275</v>
      </c>
      <c r="C223" s="21">
        <v>213</v>
      </c>
      <c r="D223" s="22">
        <v>925993.50674868852</v>
      </c>
      <c r="E223" s="45">
        <v>0</v>
      </c>
      <c r="F223" s="11"/>
      <c r="G223" s="22">
        <v>980905.2852213115</v>
      </c>
      <c r="H223" s="22">
        <v>977256.77322131151</v>
      </c>
      <c r="I223" s="22">
        <v>0</v>
      </c>
      <c r="J223" s="22">
        <v>51263.266472622985</v>
      </c>
      <c r="K223" s="42"/>
      <c r="L223" s="22">
        <v>979998.17046721326</v>
      </c>
      <c r="M223" s="22">
        <v>976349.65846721327</v>
      </c>
      <c r="N223" s="22">
        <v>0</v>
      </c>
      <c r="O223" s="22">
        <v>50356.15171852475</v>
      </c>
      <c r="P223" s="42"/>
      <c r="Q223" s="22">
        <v>979091.05571311479</v>
      </c>
      <c r="R223" s="22">
        <v>975442.54371311481</v>
      </c>
      <c r="S223" s="22">
        <v>0</v>
      </c>
      <c r="T223" s="22">
        <v>49449.036964426283</v>
      </c>
      <c r="U223" s="42"/>
      <c r="V223" s="22">
        <v>980905.2852213115</v>
      </c>
      <c r="W223" s="22">
        <v>977256.77322131151</v>
      </c>
      <c r="X223" s="22">
        <v>0</v>
      </c>
      <c r="Y223" s="22">
        <v>51263.266472622985</v>
      </c>
      <c r="Z223" s="42"/>
      <c r="AA223" s="22">
        <v>980905.2852213115</v>
      </c>
      <c r="AB223" s="22">
        <v>977256.77322131151</v>
      </c>
      <c r="AC223" s="22">
        <v>0</v>
      </c>
      <c r="AD223" s="22">
        <v>51263.266472622985</v>
      </c>
      <c r="AE223" s="42"/>
    </row>
    <row r="224" spans="1:31" x14ac:dyDescent="0.3">
      <c r="A224" s="20">
        <v>8912361</v>
      </c>
      <c r="B224" s="20" t="s">
        <v>187</v>
      </c>
      <c r="C224" s="21">
        <v>204</v>
      </c>
      <c r="D224" s="22">
        <v>944901.44392848131</v>
      </c>
      <c r="E224" s="45">
        <v>0</v>
      </c>
      <c r="F224" s="11"/>
      <c r="G224" s="22">
        <v>999898.24439824559</v>
      </c>
      <c r="H224" s="22">
        <v>997604.89399824559</v>
      </c>
      <c r="I224" s="22">
        <v>0</v>
      </c>
      <c r="J224" s="22">
        <v>52703.45006976428</v>
      </c>
      <c r="K224" s="42"/>
      <c r="L224" s="22">
        <v>998882.76587434974</v>
      </c>
      <c r="M224" s="22">
        <v>996589.41547434975</v>
      </c>
      <c r="N224" s="22">
        <v>0</v>
      </c>
      <c r="O224" s="22">
        <v>51687.971545868437</v>
      </c>
      <c r="P224" s="42"/>
      <c r="Q224" s="22">
        <v>997867.28735045367</v>
      </c>
      <c r="R224" s="22">
        <v>995573.93695045367</v>
      </c>
      <c r="S224" s="22">
        <v>0</v>
      </c>
      <c r="T224" s="22">
        <v>50672.493021972361</v>
      </c>
      <c r="U224" s="42"/>
      <c r="V224" s="22">
        <v>999898.24439824559</v>
      </c>
      <c r="W224" s="22">
        <v>997604.89399824559</v>
      </c>
      <c r="X224" s="22">
        <v>0</v>
      </c>
      <c r="Y224" s="22">
        <v>52703.45006976428</v>
      </c>
      <c r="Z224" s="42"/>
      <c r="AA224" s="22">
        <v>999898.24439824559</v>
      </c>
      <c r="AB224" s="22">
        <v>997604.89399824559</v>
      </c>
      <c r="AC224" s="22">
        <v>0</v>
      </c>
      <c r="AD224" s="22">
        <v>52703.45006976428</v>
      </c>
      <c r="AE224" s="42"/>
    </row>
    <row r="225" spans="1:31" x14ac:dyDescent="0.3">
      <c r="A225" s="20">
        <v>8912414</v>
      </c>
      <c r="B225" s="20" t="s">
        <v>12</v>
      </c>
      <c r="C225" s="21">
        <v>208</v>
      </c>
      <c r="D225" s="22">
        <v>911119.88975416822</v>
      </c>
      <c r="E225" s="45">
        <v>0</v>
      </c>
      <c r="F225" s="11"/>
      <c r="G225" s="22">
        <v>966603.73877104418</v>
      </c>
      <c r="H225" s="22">
        <v>960349.14677104424</v>
      </c>
      <c r="I225" s="22">
        <v>0</v>
      </c>
      <c r="J225" s="22">
        <v>49229.257016876014</v>
      </c>
      <c r="K225" s="42"/>
      <c r="L225" s="22">
        <v>965885.71245504392</v>
      </c>
      <c r="M225" s="22">
        <v>959631.12045504397</v>
      </c>
      <c r="N225" s="22">
        <v>0</v>
      </c>
      <c r="O225" s="22">
        <v>48511.230700875749</v>
      </c>
      <c r="P225" s="42"/>
      <c r="Q225" s="22">
        <v>965167.68613904377</v>
      </c>
      <c r="R225" s="22">
        <v>958913.09413904382</v>
      </c>
      <c r="S225" s="22">
        <v>0</v>
      </c>
      <c r="T225" s="22">
        <v>47793.2043848756</v>
      </c>
      <c r="U225" s="42"/>
      <c r="V225" s="22">
        <v>966603.73877104418</v>
      </c>
      <c r="W225" s="22">
        <v>960349.14677104424</v>
      </c>
      <c r="X225" s="22">
        <v>0</v>
      </c>
      <c r="Y225" s="22">
        <v>49229.257016876014</v>
      </c>
      <c r="Z225" s="42"/>
      <c r="AA225" s="22">
        <v>966603.73877104418</v>
      </c>
      <c r="AB225" s="22">
        <v>960349.14677104424</v>
      </c>
      <c r="AC225" s="22">
        <v>0</v>
      </c>
      <c r="AD225" s="22">
        <v>49229.257016876014</v>
      </c>
      <c r="AE225" s="42"/>
    </row>
    <row r="226" spans="1:31" x14ac:dyDescent="0.3">
      <c r="A226" s="20">
        <v>8912417</v>
      </c>
      <c r="B226" s="20" t="s">
        <v>110</v>
      </c>
      <c r="C226" s="21">
        <v>206</v>
      </c>
      <c r="D226" s="22">
        <v>912826.90473199997</v>
      </c>
      <c r="E226" s="45">
        <v>8717.3742790003562</v>
      </c>
      <c r="F226" s="11"/>
      <c r="G226" s="22">
        <v>957218.99775024643</v>
      </c>
      <c r="H226" s="22">
        <v>952736.54015024647</v>
      </c>
      <c r="I226" s="22">
        <v>0</v>
      </c>
      <c r="J226" s="22">
        <v>39909.6354182465</v>
      </c>
      <c r="K226" s="42"/>
      <c r="L226" s="22">
        <v>956469.73405911832</v>
      </c>
      <c r="M226" s="22">
        <v>951987.27645911835</v>
      </c>
      <c r="N226" s="22">
        <v>0</v>
      </c>
      <c r="O226" s="22">
        <v>39160.371727118385</v>
      </c>
      <c r="P226" s="42"/>
      <c r="Q226" s="22">
        <v>955720.47036799008</v>
      </c>
      <c r="R226" s="22">
        <v>951238.01276799012</v>
      </c>
      <c r="S226" s="22">
        <v>0</v>
      </c>
      <c r="T226" s="22">
        <v>38411.108035990153</v>
      </c>
      <c r="U226" s="42"/>
      <c r="V226" s="22">
        <v>957218.99775024643</v>
      </c>
      <c r="W226" s="22">
        <v>952736.54015024647</v>
      </c>
      <c r="X226" s="22">
        <v>0</v>
      </c>
      <c r="Y226" s="22">
        <v>39909.6354182465</v>
      </c>
      <c r="Z226" s="42"/>
      <c r="AA226" s="22">
        <v>957218.99775024643</v>
      </c>
      <c r="AB226" s="22">
        <v>952736.54015024647</v>
      </c>
      <c r="AC226" s="22">
        <v>0</v>
      </c>
      <c r="AD226" s="22">
        <v>39909.6354182465</v>
      </c>
      <c r="AE226" s="42"/>
    </row>
    <row r="227" spans="1:31" x14ac:dyDescent="0.3">
      <c r="A227" s="20">
        <v>8912418</v>
      </c>
      <c r="B227" s="20" t="s">
        <v>144</v>
      </c>
      <c r="C227" s="21">
        <v>173</v>
      </c>
      <c r="D227" s="22">
        <v>779829.28272199992</v>
      </c>
      <c r="E227" s="45">
        <v>16102.718892919391</v>
      </c>
      <c r="F227" s="11"/>
      <c r="G227" s="22">
        <v>808305.42376600008</v>
      </c>
      <c r="H227" s="22">
        <v>805334.49256600009</v>
      </c>
      <c r="I227" s="22">
        <v>248.87592224434957</v>
      </c>
      <c r="J227" s="22">
        <v>25505.209844000172</v>
      </c>
      <c r="K227" s="42"/>
      <c r="L227" s="22">
        <v>808305.42376600008</v>
      </c>
      <c r="M227" s="22">
        <v>805334.49256600009</v>
      </c>
      <c r="N227" s="22">
        <v>809.62970110736023</v>
      </c>
      <c r="O227" s="22">
        <v>25505.209844000172</v>
      </c>
      <c r="P227" s="42"/>
      <c r="Q227" s="22">
        <v>808305.42376600008</v>
      </c>
      <c r="R227" s="22">
        <v>805334.49256600009</v>
      </c>
      <c r="S227" s="22">
        <v>1370.3834799701351</v>
      </c>
      <c r="T227" s="22">
        <v>25505.209844000172</v>
      </c>
      <c r="U227" s="42"/>
      <c r="V227" s="22">
        <v>808056.54784375569</v>
      </c>
      <c r="W227" s="22">
        <v>805085.6166437557</v>
      </c>
      <c r="X227" s="22">
        <v>0</v>
      </c>
      <c r="Y227" s="22">
        <v>25256.33392175578</v>
      </c>
      <c r="Z227" s="42"/>
      <c r="AA227" s="22">
        <v>808305.42376600008</v>
      </c>
      <c r="AB227" s="22">
        <v>805334.49256600009</v>
      </c>
      <c r="AC227" s="22">
        <v>248.87592224434957</v>
      </c>
      <c r="AD227" s="22">
        <v>25505.209844000172</v>
      </c>
      <c r="AE227" s="42"/>
    </row>
    <row r="228" spans="1:31" x14ac:dyDescent="0.3">
      <c r="A228" s="20">
        <v>8912571</v>
      </c>
      <c r="B228" s="20" t="s">
        <v>148</v>
      </c>
      <c r="C228" s="21">
        <v>429</v>
      </c>
      <c r="D228" s="22">
        <v>1829685</v>
      </c>
      <c r="E228" s="45">
        <v>0</v>
      </c>
      <c r="F228" s="11"/>
      <c r="G228" s="22">
        <v>1893864.226</v>
      </c>
      <c r="H228" s="22">
        <v>1889745</v>
      </c>
      <c r="I228" s="22">
        <v>0</v>
      </c>
      <c r="J228" s="22">
        <v>60060</v>
      </c>
      <c r="K228" s="42"/>
      <c r="L228" s="22">
        <v>1893864.226</v>
      </c>
      <c r="M228" s="22">
        <v>1889745</v>
      </c>
      <c r="N228" s="22">
        <v>0</v>
      </c>
      <c r="O228" s="22">
        <v>60060</v>
      </c>
      <c r="P228" s="42"/>
      <c r="Q228" s="22">
        <v>1893864.226</v>
      </c>
      <c r="R228" s="22">
        <v>1889745</v>
      </c>
      <c r="S228" s="22">
        <v>0</v>
      </c>
      <c r="T228" s="22">
        <v>60060</v>
      </c>
      <c r="U228" s="42"/>
      <c r="V228" s="22">
        <v>1893864.226</v>
      </c>
      <c r="W228" s="22">
        <v>1889745</v>
      </c>
      <c r="X228" s="22">
        <v>0</v>
      </c>
      <c r="Y228" s="22">
        <v>60060</v>
      </c>
      <c r="Z228" s="42"/>
      <c r="AA228" s="22">
        <v>1893864.226</v>
      </c>
      <c r="AB228" s="22">
        <v>1889745</v>
      </c>
      <c r="AC228" s="22">
        <v>0</v>
      </c>
      <c r="AD228" s="22">
        <v>60060</v>
      </c>
      <c r="AE228" s="42"/>
    </row>
    <row r="229" spans="1:31" x14ac:dyDescent="0.3">
      <c r="A229" s="20">
        <v>8912585</v>
      </c>
      <c r="B229" s="20" t="s">
        <v>62</v>
      </c>
      <c r="C229" s="21">
        <v>421</v>
      </c>
      <c r="D229" s="22">
        <v>1795565</v>
      </c>
      <c r="E229" s="45">
        <v>0</v>
      </c>
      <c r="F229" s="11"/>
      <c r="G229" s="22">
        <v>1858935.3359999999</v>
      </c>
      <c r="H229" s="22">
        <v>1854505</v>
      </c>
      <c r="I229" s="22">
        <v>0</v>
      </c>
      <c r="J229" s="22">
        <v>58940</v>
      </c>
      <c r="K229" s="42"/>
      <c r="L229" s="22">
        <v>1858935.3359999999</v>
      </c>
      <c r="M229" s="22">
        <v>1854505</v>
      </c>
      <c r="N229" s="22">
        <v>0</v>
      </c>
      <c r="O229" s="22">
        <v>58940</v>
      </c>
      <c r="P229" s="42"/>
      <c r="Q229" s="22">
        <v>1858935.3359999999</v>
      </c>
      <c r="R229" s="22">
        <v>1854505</v>
      </c>
      <c r="S229" s="22">
        <v>0</v>
      </c>
      <c r="T229" s="22">
        <v>58940</v>
      </c>
      <c r="U229" s="42"/>
      <c r="V229" s="22">
        <v>1858935.3359999999</v>
      </c>
      <c r="W229" s="22">
        <v>1854505</v>
      </c>
      <c r="X229" s="22">
        <v>0</v>
      </c>
      <c r="Y229" s="22">
        <v>58940</v>
      </c>
      <c r="Z229" s="42"/>
      <c r="AA229" s="22">
        <v>1858935.3359999999</v>
      </c>
      <c r="AB229" s="22">
        <v>1854505</v>
      </c>
      <c r="AC229" s="22">
        <v>0</v>
      </c>
      <c r="AD229" s="22">
        <v>58940</v>
      </c>
      <c r="AE229" s="42"/>
    </row>
    <row r="230" spans="1:31" x14ac:dyDescent="0.3">
      <c r="A230" s="20">
        <v>8912590</v>
      </c>
      <c r="B230" s="20" t="s">
        <v>63</v>
      </c>
      <c r="C230" s="21">
        <v>635</v>
      </c>
      <c r="D230" s="22">
        <v>2724625</v>
      </c>
      <c r="E230" s="45">
        <v>0</v>
      </c>
      <c r="F230" s="11"/>
      <c r="G230" s="22">
        <v>2826151.4575999998</v>
      </c>
      <c r="H230" s="22">
        <v>2813525</v>
      </c>
      <c r="I230" s="22">
        <v>0</v>
      </c>
      <c r="J230" s="22">
        <v>88900</v>
      </c>
      <c r="K230" s="42"/>
      <c r="L230" s="22">
        <v>2826151.4575999998</v>
      </c>
      <c r="M230" s="22">
        <v>2813525</v>
      </c>
      <c r="N230" s="22">
        <v>0</v>
      </c>
      <c r="O230" s="22">
        <v>88900</v>
      </c>
      <c r="P230" s="42"/>
      <c r="Q230" s="22">
        <v>2826151.4575999998</v>
      </c>
      <c r="R230" s="22">
        <v>2813525</v>
      </c>
      <c r="S230" s="22">
        <v>0</v>
      </c>
      <c r="T230" s="22">
        <v>88900</v>
      </c>
      <c r="U230" s="42"/>
      <c r="V230" s="22">
        <v>2826151.4575999998</v>
      </c>
      <c r="W230" s="22">
        <v>2813525</v>
      </c>
      <c r="X230" s="22">
        <v>0</v>
      </c>
      <c r="Y230" s="22">
        <v>88900</v>
      </c>
      <c r="Z230" s="42"/>
      <c r="AA230" s="22">
        <v>2826151.4575999998</v>
      </c>
      <c r="AB230" s="22">
        <v>2813525</v>
      </c>
      <c r="AC230" s="22">
        <v>0</v>
      </c>
      <c r="AD230" s="22">
        <v>88900</v>
      </c>
      <c r="AE230" s="42"/>
    </row>
    <row r="231" spans="1:31" x14ac:dyDescent="0.3">
      <c r="A231" s="13">
        <v>8912634</v>
      </c>
      <c r="B231" s="14" t="s">
        <v>64</v>
      </c>
      <c r="C231" s="21">
        <v>425</v>
      </c>
      <c r="D231" s="22">
        <v>1812625</v>
      </c>
      <c r="E231" s="45">
        <v>0</v>
      </c>
      <c r="F231" s="11"/>
      <c r="G231" s="22">
        <v>1901049.4122084489</v>
      </c>
      <c r="H231" s="22">
        <v>1888852.9578084489</v>
      </c>
      <c r="I231" s="22">
        <v>0</v>
      </c>
      <c r="J231" s="22">
        <v>76227.957808448933</v>
      </c>
      <c r="K231" s="42"/>
      <c r="L231" s="22">
        <v>1899310.6413609856</v>
      </c>
      <c r="M231" s="22">
        <v>1887114.1869609857</v>
      </c>
      <c r="N231" s="22">
        <v>0</v>
      </c>
      <c r="O231" s="22">
        <v>74489.186960985651</v>
      </c>
      <c r="P231" s="42"/>
      <c r="Q231" s="22">
        <v>1897571.8705135223</v>
      </c>
      <c r="R231" s="22">
        <v>1885375.4161135224</v>
      </c>
      <c r="S231" s="22">
        <v>0</v>
      </c>
      <c r="T231" s="22">
        <v>72750.416113522369</v>
      </c>
      <c r="U231" s="42"/>
      <c r="V231" s="22">
        <v>1901049.4122084489</v>
      </c>
      <c r="W231" s="22">
        <v>1888852.9578084489</v>
      </c>
      <c r="X231" s="22">
        <v>0</v>
      </c>
      <c r="Y231" s="22">
        <v>76227.957808448933</v>
      </c>
      <c r="Z231" s="42"/>
      <c r="AA231" s="22">
        <v>1901049.4122084489</v>
      </c>
      <c r="AB231" s="22">
        <v>1888852.9578084489</v>
      </c>
      <c r="AC231" s="22">
        <v>0</v>
      </c>
      <c r="AD231" s="22">
        <v>76227.957808448933</v>
      </c>
      <c r="AE231" s="42"/>
    </row>
    <row r="232" spans="1:31" x14ac:dyDescent="0.3">
      <c r="A232" s="20">
        <v>8912678</v>
      </c>
      <c r="B232" s="20" t="s">
        <v>327</v>
      </c>
      <c r="C232" s="21">
        <v>368</v>
      </c>
      <c r="D232" s="22">
        <v>1596044.2542542969</v>
      </c>
      <c r="E232" s="45">
        <v>0</v>
      </c>
      <c r="F232" s="11"/>
      <c r="G232" s="22">
        <v>1693347.8239069874</v>
      </c>
      <c r="H232" s="22">
        <v>1685868.3743069875</v>
      </c>
      <c r="I232" s="22">
        <v>0</v>
      </c>
      <c r="J232" s="22">
        <v>89824.120052690618</v>
      </c>
      <c r="K232" s="42"/>
      <c r="L232" s="22">
        <v>1691781.2135943552</v>
      </c>
      <c r="M232" s="22">
        <v>1684301.7639943552</v>
      </c>
      <c r="N232" s="22">
        <v>0</v>
      </c>
      <c r="O232" s="22">
        <v>88257.509740058333</v>
      </c>
      <c r="P232" s="42"/>
      <c r="Q232" s="22">
        <v>1690214.6032817229</v>
      </c>
      <c r="R232" s="22">
        <v>1682735.1536817229</v>
      </c>
      <c r="S232" s="22">
        <v>0</v>
      </c>
      <c r="T232" s="22">
        <v>86690.899427426048</v>
      </c>
      <c r="U232" s="42"/>
      <c r="V232" s="22">
        <v>1693347.8239069874</v>
      </c>
      <c r="W232" s="22">
        <v>1685868.3743069875</v>
      </c>
      <c r="X232" s="22">
        <v>0</v>
      </c>
      <c r="Y232" s="22">
        <v>89824.120052690618</v>
      </c>
      <c r="Z232" s="42"/>
      <c r="AA232" s="22">
        <v>1693347.8239069874</v>
      </c>
      <c r="AB232" s="22">
        <v>1685868.3743069875</v>
      </c>
      <c r="AC232" s="22">
        <v>0</v>
      </c>
      <c r="AD232" s="22">
        <v>89824.120052690618</v>
      </c>
      <c r="AE232" s="42"/>
    </row>
    <row r="233" spans="1:31" x14ac:dyDescent="0.3">
      <c r="A233" s="20">
        <v>8912692</v>
      </c>
      <c r="B233" s="20" t="s">
        <v>276</v>
      </c>
      <c r="C233" s="21">
        <v>147</v>
      </c>
      <c r="D233" s="22">
        <v>685728.63243361877</v>
      </c>
      <c r="E233" s="45">
        <v>0</v>
      </c>
      <c r="F233" s="11"/>
      <c r="G233" s="22">
        <v>724921.62369467015</v>
      </c>
      <c r="H233" s="22">
        <v>723253.7324946702</v>
      </c>
      <c r="I233" s="22">
        <v>0</v>
      </c>
      <c r="J233" s="22">
        <v>37525.100061051431</v>
      </c>
      <c r="K233" s="42"/>
      <c r="L233" s="22">
        <v>724349.8362155942</v>
      </c>
      <c r="M233" s="22">
        <v>722681.94501559425</v>
      </c>
      <c r="N233" s="22">
        <v>0</v>
      </c>
      <c r="O233" s="22">
        <v>36953.312581975479</v>
      </c>
      <c r="P233" s="42"/>
      <c r="Q233" s="22">
        <v>723778.04873651825</v>
      </c>
      <c r="R233" s="22">
        <v>722110.15753651829</v>
      </c>
      <c r="S233" s="22">
        <v>0</v>
      </c>
      <c r="T233" s="22">
        <v>36381.525102899526</v>
      </c>
      <c r="U233" s="42"/>
      <c r="V233" s="22">
        <v>724921.62369467015</v>
      </c>
      <c r="W233" s="22">
        <v>723253.7324946702</v>
      </c>
      <c r="X233" s="22">
        <v>0</v>
      </c>
      <c r="Y233" s="22">
        <v>37525.100061051431</v>
      </c>
      <c r="Z233" s="42"/>
      <c r="AA233" s="22">
        <v>724921.62369467015</v>
      </c>
      <c r="AB233" s="22">
        <v>723253.7324946702</v>
      </c>
      <c r="AC233" s="22">
        <v>0</v>
      </c>
      <c r="AD233" s="22">
        <v>37525.100061051431</v>
      </c>
      <c r="AE233" s="42"/>
    </row>
    <row r="234" spans="1:31" x14ac:dyDescent="0.3">
      <c r="A234" s="20">
        <v>8912699</v>
      </c>
      <c r="B234" s="20" t="s">
        <v>65</v>
      </c>
      <c r="C234" s="21">
        <v>305</v>
      </c>
      <c r="D234" s="22">
        <v>1300825</v>
      </c>
      <c r="E234" s="45">
        <v>0</v>
      </c>
      <c r="F234" s="11"/>
      <c r="G234" s="22">
        <v>1348277.9475</v>
      </c>
      <c r="H234" s="22">
        <v>1343525</v>
      </c>
      <c r="I234" s="22">
        <v>0</v>
      </c>
      <c r="J234" s="22">
        <v>42700</v>
      </c>
      <c r="K234" s="42"/>
      <c r="L234" s="22">
        <v>1348277.9475</v>
      </c>
      <c r="M234" s="22">
        <v>1343525</v>
      </c>
      <c r="N234" s="22">
        <v>0</v>
      </c>
      <c r="O234" s="22">
        <v>42700</v>
      </c>
      <c r="P234" s="42"/>
      <c r="Q234" s="22">
        <v>1348277.9475</v>
      </c>
      <c r="R234" s="22">
        <v>1343525</v>
      </c>
      <c r="S234" s="22">
        <v>0</v>
      </c>
      <c r="T234" s="22">
        <v>42700</v>
      </c>
      <c r="U234" s="42"/>
      <c r="V234" s="22">
        <v>1348277.9475</v>
      </c>
      <c r="W234" s="22">
        <v>1343525</v>
      </c>
      <c r="X234" s="22">
        <v>0</v>
      </c>
      <c r="Y234" s="22">
        <v>42700</v>
      </c>
      <c r="Z234" s="42"/>
      <c r="AA234" s="22">
        <v>1348277.9475</v>
      </c>
      <c r="AB234" s="22">
        <v>1343525</v>
      </c>
      <c r="AC234" s="22">
        <v>0</v>
      </c>
      <c r="AD234" s="22">
        <v>42700</v>
      </c>
      <c r="AE234" s="42"/>
    </row>
    <row r="235" spans="1:31" x14ac:dyDescent="0.3">
      <c r="A235" s="20">
        <v>8912723</v>
      </c>
      <c r="B235" s="20" t="s">
        <v>66</v>
      </c>
      <c r="C235" s="21">
        <v>181</v>
      </c>
      <c r="D235" s="22">
        <v>789499.98035715206</v>
      </c>
      <c r="E235" s="45">
        <v>0</v>
      </c>
      <c r="F235" s="11"/>
      <c r="G235" s="22">
        <v>834938.68229177489</v>
      </c>
      <c r="H235" s="22">
        <v>832174.15259177494</v>
      </c>
      <c r="I235" s="22">
        <v>0</v>
      </c>
      <c r="J235" s="22">
        <v>42674.172234622878</v>
      </c>
      <c r="K235" s="42"/>
      <c r="L235" s="22">
        <v>834375.2823546828</v>
      </c>
      <c r="M235" s="22">
        <v>831610.75265468284</v>
      </c>
      <c r="N235" s="22">
        <v>0</v>
      </c>
      <c r="O235" s="22">
        <v>42110.772297530784</v>
      </c>
      <c r="P235" s="42"/>
      <c r="Q235" s="22">
        <v>833811.88241759071</v>
      </c>
      <c r="R235" s="22">
        <v>831047.35271759075</v>
      </c>
      <c r="S235" s="22">
        <v>0</v>
      </c>
      <c r="T235" s="22">
        <v>41547.372360438691</v>
      </c>
      <c r="U235" s="42"/>
      <c r="V235" s="22">
        <v>834938.68229177489</v>
      </c>
      <c r="W235" s="22">
        <v>832174.15259177494</v>
      </c>
      <c r="X235" s="22">
        <v>0</v>
      </c>
      <c r="Y235" s="22">
        <v>42674.172234622878</v>
      </c>
      <c r="Z235" s="42"/>
      <c r="AA235" s="22">
        <v>834938.68229177489</v>
      </c>
      <c r="AB235" s="22">
        <v>832174.15259177494</v>
      </c>
      <c r="AC235" s="22">
        <v>0</v>
      </c>
      <c r="AD235" s="22">
        <v>42674.172234622878</v>
      </c>
      <c r="AE235" s="42"/>
    </row>
    <row r="236" spans="1:31" x14ac:dyDescent="0.3">
      <c r="A236" s="20">
        <v>8912732</v>
      </c>
      <c r="B236" s="20" t="s">
        <v>204</v>
      </c>
      <c r="C236" s="21">
        <v>301</v>
      </c>
      <c r="D236" s="22">
        <v>1283765</v>
      </c>
      <c r="E236" s="45">
        <v>0</v>
      </c>
      <c r="F236" s="11"/>
      <c r="G236" s="22">
        <v>1329918.8844000001</v>
      </c>
      <c r="H236" s="22">
        <v>1325905</v>
      </c>
      <c r="I236" s="22">
        <v>0</v>
      </c>
      <c r="J236" s="22">
        <v>42140</v>
      </c>
      <c r="K236" s="42"/>
      <c r="L236" s="22">
        <v>1329918.8844000001</v>
      </c>
      <c r="M236" s="22">
        <v>1325905</v>
      </c>
      <c r="N236" s="22">
        <v>0</v>
      </c>
      <c r="O236" s="22">
        <v>42140</v>
      </c>
      <c r="P236" s="42"/>
      <c r="Q236" s="22">
        <v>1329918.8844000001</v>
      </c>
      <c r="R236" s="22">
        <v>1325905</v>
      </c>
      <c r="S236" s="22">
        <v>0</v>
      </c>
      <c r="T236" s="22">
        <v>42140</v>
      </c>
      <c r="U236" s="42"/>
      <c r="V236" s="22">
        <v>1329918.8844000001</v>
      </c>
      <c r="W236" s="22">
        <v>1325905</v>
      </c>
      <c r="X236" s="22">
        <v>0</v>
      </c>
      <c r="Y236" s="22">
        <v>42140</v>
      </c>
      <c r="Z236" s="42"/>
      <c r="AA236" s="22">
        <v>1329918.8844000001</v>
      </c>
      <c r="AB236" s="22">
        <v>1325905</v>
      </c>
      <c r="AC236" s="22">
        <v>0</v>
      </c>
      <c r="AD236" s="22">
        <v>42140</v>
      </c>
      <c r="AE236" s="42"/>
    </row>
    <row r="237" spans="1:31" x14ac:dyDescent="0.3">
      <c r="A237" s="20">
        <v>8912745</v>
      </c>
      <c r="B237" s="20" t="s">
        <v>155</v>
      </c>
      <c r="C237" s="21">
        <v>90</v>
      </c>
      <c r="D237" s="22">
        <v>453867.10127219604</v>
      </c>
      <c r="E237" s="45">
        <v>-34980.405033723953</v>
      </c>
      <c r="F237" s="11"/>
      <c r="G237" s="22">
        <v>516490.11284244759</v>
      </c>
      <c r="H237" s="22">
        <v>514177.47744244756</v>
      </c>
      <c r="I237" s="22">
        <v>0</v>
      </c>
      <c r="J237" s="22">
        <v>60310.376170251518</v>
      </c>
      <c r="K237" s="42"/>
      <c r="L237" s="22">
        <v>516224.85680489952</v>
      </c>
      <c r="M237" s="22">
        <v>513912.22140489949</v>
      </c>
      <c r="N237" s="22">
        <v>0</v>
      </c>
      <c r="O237" s="22">
        <v>60045.120132703451</v>
      </c>
      <c r="P237" s="42"/>
      <c r="Q237" s="22">
        <v>515959.60076735157</v>
      </c>
      <c r="R237" s="22">
        <v>513646.96536735154</v>
      </c>
      <c r="S237" s="22">
        <v>0</v>
      </c>
      <c r="T237" s="22">
        <v>59779.864095155499</v>
      </c>
      <c r="U237" s="42"/>
      <c r="V237" s="22">
        <v>502772.34785108094</v>
      </c>
      <c r="W237" s="22">
        <v>500459.71245108091</v>
      </c>
      <c r="X237" s="22">
        <v>-13717.764991366659</v>
      </c>
      <c r="Y237" s="22">
        <v>46592.611178884865</v>
      </c>
      <c r="Z237" s="42"/>
      <c r="AA237" s="22">
        <v>495139.6711131151</v>
      </c>
      <c r="AB237" s="22">
        <v>492827.03571311507</v>
      </c>
      <c r="AC237" s="22">
        <v>-21350.441729332484</v>
      </c>
      <c r="AD237" s="22">
        <v>38959.934440919023</v>
      </c>
      <c r="AE237" s="42"/>
    </row>
    <row r="238" spans="1:31" x14ac:dyDescent="0.3">
      <c r="A238" s="20">
        <v>8912770</v>
      </c>
      <c r="B238" s="20" t="s">
        <v>277</v>
      </c>
      <c r="C238" s="21">
        <v>195</v>
      </c>
      <c r="D238" s="22">
        <v>841668.27029396233</v>
      </c>
      <c r="E238" s="45">
        <v>0</v>
      </c>
      <c r="F238" s="11"/>
      <c r="G238" s="22">
        <v>890427.9512161694</v>
      </c>
      <c r="H238" s="22">
        <v>886706.46901616943</v>
      </c>
      <c r="I238" s="22">
        <v>0</v>
      </c>
      <c r="J238" s="22">
        <v>45038.198722207104</v>
      </c>
      <c r="K238" s="42"/>
      <c r="L238" s="22">
        <v>889784.2301891048</v>
      </c>
      <c r="M238" s="22">
        <v>886062.74798910483</v>
      </c>
      <c r="N238" s="22">
        <v>0</v>
      </c>
      <c r="O238" s="22">
        <v>44394.477695142501</v>
      </c>
      <c r="P238" s="42"/>
      <c r="Q238" s="22">
        <v>889140.50916204031</v>
      </c>
      <c r="R238" s="22">
        <v>885419.02696204034</v>
      </c>
      <c r="S238" s="22">
        <v>0</v>
      </c>
      <c r="T238" s="22">
        <v>43750.756668078015</v>
      </c>
      <c r="U238" s="42"/>
      <c r="V238" s="22">
        <v>890427.9512161694</v>
      </c>
      <c r="W238" s="22">
        <v>886706.46901616943</v>
      </c>
      <c r="X238" s="22">
        <v>0</v>
      </c>
      <c r="Y238" s="22">
        <v>45038.198722207104</v>
      </c>
      <c r="Z238" s="42"/>
      <c r="AA238" s="22">
        <v>890427.9512161694</v>
      </c>
      <c r="AB238" s="22">
        <v>886706.46901616943</v>
      </c>
      <c r="AC238" s="22">
        <v>0</v>
      </c>
      <c r="AD238" s="22">
        <v>45038.198722207104</v>
      </c>
      <c r="AE238" s="42"/>
    </row>
    <row r="239" spans="1:31" x14ac:dyDescent="0.3">
      <c r="A239" s="20">
        <v>8912801</v>
      </c>
      <c r="B239" s="20" t="s">
        <v>278</v>
      </c>
      <c r="C239" s="21">
        <v>228</v>
      </c>
      <c r="D239" s="22">
        <v>1095643.0305425578</v>
      </c>
      <c r="E239" s="45">
        <v>12827.379990850455</v>
      </c>
      <c r="F239" s="11"/>
      <c r="G239" s="22">
        <v>1146208.9262780489</v>
      </c>
      <c r="H239" s="22">
        <v>1143394.359878049</v>
      </c>
      <c r="I239" s="22">
        <v>0</v>
      </c>
      <c r="J239" s="22">
        <v>47751.329335491173</v>
      </c>
      <c r="K239" s="42"/>
      <c r="L239" s="22">
        <v>1144952.0970097564</v>
      </c>
      <c r="M239" s="22">
        <v>1142137.5306097565</v>
      </c>
      <c r="N239" s="22">
        <v>0</v>
      </c>
      <c r="O239" s="22">
        <v>46494.500067198649</v>
      </c>
      <c r="P239" s="42"/>
      <c r="Q239" s="22">
        <v>1143695.2677414636</v>
      </c>
      <c r="R239" s="22">
        <v>1140880.7013414637</v>
      </c>
      <c r="S239" s="22">
        <v>0</v>
      </c>
      <c r="T239" s="22">
        <v>45237.670798905892</v>
      </c>
      <c r="U239" s="42"/>
      <c r="V239" s="22">
        <v>1146208.9262780489</v>
      </c>
      <c r="W239" s="22">
        <v>1143394.359878049</v>
      </c>
      <c r="X239" s="22">
        <v>0</v>
      </c>
      <c r="Y239" s="22">
        <v>47751.329335491173</v>
      </c>
      <c r="Z239" s="42"/>
      <c r="AA239" s="22">
        <v>1146208.9262780489</v>
      </c>
      <c r="AB239" s="22">
        <v>1143394.359878049</v>
      </c>
      <c r="AC239" s="22">
        <v>0</v>
      </c>
      <c r="AD239" s="22">
        <v>47751.329335491173</v>
      </c>
      <c r="AE239" s="42"/>
    </row>
    <row r="240" spans="1:31" x14ac:dyDescent="0.3">
      <c r="A240" s="20">
        <v>8912824</v>
      </c>
      <c r="B240" s="20" t="s">
        <v>27</v>
      </c>
      <c r="C240" s="21">
        <v>160</v>
      </c>
      <c r="D240" s="22">
        <v>711229.33492871816</v>
      </c>
      <c r="E240" s="45">
        <v>-8451.3750028908798</v>
      </c>
      <c r="F240" s="11"/>
      <c r="G240" s="22">
        <v>760931.30322850589</v>
      </c>
      <c r="H240" s="22">
        <v>757960.3720285059</v>
      </c>
      <c r="I240" s="22">
        <v>0</v>
      </c>
      <c r="J240" s="22">
        <v>46731.037099787733</v>
      </c>
      <c r="K240" s="42"/>
      <c r="L240" s="22">
        <v>760428.5262170115</v>
      </c>
      <c r="M240" s="22">
        <v>757457.59501701151</v>
      </c>
      <c r="N240" s="22">
        <v>0</v>
      </c>
      <c r="O240" s="22">
        <v>46228.260088293348</v>
      </c>
      <c r="P240" s="42"/>
      <c r="Q240" s="22">
        <v>759925.74920551735</v>
      </c>
      <c r="R240" s="22">
        <v>756954.81800551736</v>
      </c>
      <c r="S240" s="22">
        <v>0</v>
      </c>
      <c r="T240" s="22">
        <v>45725.483076799195</v>
      </c>
      <c r="U240" s="42"/>
      <c r="V240" s="22">
        <v>760931.30322850589</v>
      </c>
      <c r="W240" s="22">
        <v>757960.3720285059</v>
      </c>
      <c r="X240" s="22">
        <v>0</v>
      </c>
      <c r="Y240" s="22">
        <v>46731.037099787733</v>
      </c>
      <c r="Z240" s="42"/>
      <c r="AA240" s="22">
        <v>760931.30322850589</v>
      </c>
      <c r="AB240" s="22">
        <v>757960.3720285059</v>
      </c>
      <c r="AC240" s="22">
        <v>0</v>
      </c>
      <c r="AD240" s="22">
        <v>46731.037099787733</v>
      </c>
      <c r="AE240" s="42"/>
    </row>
    <row r="241" spans="1:31" x14ac:dyDescent="0.3">
      <c r="A241" s="20">
        <v>8912853</v>
      </c>
      <c r="B241" s="20" t="s">
        <v>29</v>
      </c>
      <c r="C241" s="21">
        <v>98</v>
      </c>
      <c r="D241" s="22">
        <v>503906.15748474468</v>
      </c>
      <c r="E241" s="45">
        <v>-28720.230442144821</v>
      </c>
      <c r="F241" s="11"/>
      <c r="G241" s="22">
        <v>562117.62616268592</v>
      </c>
      <c r="H241" s="22">
        <v>560215.18776268594</v>
      </c>
      <c r="I241" s="22">
        <v>0</v>
      </c>
      <c r="J241" s="22">
        <v>56309.03027794126</v>
      </c>
      <c r="K241" s="42"/>
      <c r="L241" s="22">
        <v>561745.80513175798</v>
      </c>
      <c r="M241" s="22">
        <v>559843.366731758</v>
      </c>
      <c r="N241" s="22">
        <v>0</v>
      </c>
      <c r="O241" s="22">
        <v>55937.209247013321</v>
      </c>
      <c r="P241" s="42"/>
      <c r="Q241" s="22">
        <v>561373.98410083016</v>
      </c>
      <c r="R241" s="22">
        <v>559471.54570083017</v>
      </c>
      <c r="S241" s="22">
        <v>0</v>
      </c>
      <c r="T241" s="22">
        <v>55565.388216085499</v>
      </c>
      <c r="U241" s="42"/>
      <c r="V241" s="22">
        <v>559944.79585587478</v>
      </c>
      <c r="W241" s="22">
        <v>558042.35745587479</v>
      </c>
      <c r="X241" s="22">
        <v>-2172.8303068111481</v>
      </c>
      <c r="Y241" s="22">
        <v>54136.199971130118</v>
      </c>
      <c r="Z241" s="42"/>
      <c r="AA241" s="22">
        <v>550827.44319225417</v>
      </c>
      <c r="AB241" s="22">
        <v>548925.00479225419</v>
      </c>
      <c r="AC241" s="22">
        <v>-11290.182970431712</v>
      </c>
      <c r="AD241" s="22">
        <v>45018.84730750951</v>
      </c>
      <c r="AE241" s="42"/>
    </row>
    <row r="242" spans="1:31" x14ac:dyDescent="0.3">
      <c r="A242" s="20">
        <v>8912858</v>
      </c>
      <c r="B242" s="20" t="s">
        <v>67</v>
      </c>
      <c r="C242" s="21">
        <v>197</v>
      </c>
      <c r="D242" s="22">
        <v>840205</v>
      </c>
      <c r="E242" s="45">
        <v>0</v>
      </c>
      <c r="F242" s="11"/>
      <c r="G242" s="22">
        <v>879463.35137508856</v>
      </c>
      <c r="H242" s="22">
        <v>876938.05987508851</v>
      </c>
      <c r="I242" s="22">
        <v>0</v>
      </c>
      <c r="J242" s="22">
        <v>36733.059875088511</v>
      </c>
      <c r="K242" s="42"/>
      <c r="L242" s="22">
        <v>878870.83009250427</v>
      </c>
      <c r="M242" s="22">
        <v>876345.53859250422</v>
      </c>
      <c r="N242" s="22">
        <v>0</v>
      </c>
      <c r="O242" s="22">
        <v>36140.538592504221</v>
      </c>
      <c r="P242" s="42"/>
      <c r="Q242" s="22">
        <v>878278.30880991986</v>
      </c>
      <c r="R242" s="22">
        <v>875753.01730991981</v>
      </c>
      <c r="S242" s="22">
        <v>0</v>
      </c>
      <c r="T242" s="22">
        <v>35548.017309919815</v>
      </c>
      <c r="U242" s="42"/>
      <c r="V242" s="22">
        <v>879463.35137508856</v>
      </c>
      <c r="W242" s="22">
        <v>876938.05987508851</v>
      </c>
      <c r="X242" s="22">
        <v>0</v>
      </c>
      <c r="Y242" s="22">
        <v>36733.059875088511</v>
      </c>
      <c r="Z242" s="42"/>
      <c r="AA242" s="22">
        <v>879463.35137508856</v>
      </c>
      <c r="AB242" s="22">
        <v>876938.05987508851</v>
      </c>
      <c r="AC242" s="22">
        <v>0</v>
      </c>
      <c r="AD242" s="22">
        <v>36733.059875088511</v>
      </c>
      <c r="AE242" s="42"/>
    </row>
    <row r="243" spans="1:31" x14ac:dyDescent="0.3">
      <c r="A243" s="20">
        <v>8912860</v>
      </c>
      <c r="B243" s="20" t="s">
        <v>279</v>
      </c>
      <c r="C243" s="21">
        <v>183</v>
      </c>
      <c r="D243" s="22">
        <v>854702.51795829774</v>
      </c>
      <c r="E243" s="45">
        <v>0</v>
      </c>
      <c r="F243" s="11"/>
      <c r="G243" s="22">
        <v>906320.5943287235</v>
      </c>
      <c r="H243" s="22">
        <v>903610.27112872351</v>
      </c>
      <c r="I243" s="22">
        <v>0</v>
      </c>
      <c r="J243" s="22">
        <v>48907.753170425771</v>
      </c>
      <c r="K243" s="42"/>
      <c r="L243" s="22">
        <v>905508.06241382984</v>
      </c>
      <c r="M243" s="22">
        <v>902797.73921382986</v>
      </c>
      <c r="N243" s="22">
        <v>0</v>
      </c>
      <c r="O243" s="22">
        <v>48095.221255532117</v>
      </c>
      <c r="P243" s="42"/>
      <c r="Q243" s="22">
        <v>904695.53049893631</v>
      </c>
      <c r="R243" s="22">
        <v>901985.20729893632</v>
      </c>
      <c r="S243" s="22">
        <v>0</v>
      </c>
      <c r="T243" s="22">
        <v>47282.689340638579</v>
      </c>
      <c r="U243" s="42"/>
      <c r="V243" s="22">
        <v>906320.5943287235</v>
      </c>
      <c r="W243" s="22">
        <v>903610.27112872351</v>
      </c>
      <c r="X243" s="22">
        <v>0</v>
      </c>
      <c r="Y243" s="22">
        <v>48907.753170425771</v>
      </c>
      <c r="Z243" s="42"/>
      <c r="AA243" s="22">
        <v>906320.5943287235</v>
      </c>
      <c r="AB243" s="22">
        <v>903610.27112872351</v>
      </c>
      <c r="AC243" s="22">
        <v>0</v>
      </c>
      <c r="AD243" s="22">
        <v>48907.753170425771</v>
      </c>
      <c r="AE243" s="42"/>
    </row>
    <row r="244" spans="1:31" x14ac:dyDescent="0.3">
      <c r="A244" s="20">
        <v>8912865</v>
      </c>
      <c r="B244" s="20" t="s">
        <v>68</v>
      </c>
      <c r="C244" s="21">
        <v>255</v>
      </c>
      <c r="D244" s="22">
        <v>1096671.7237613241</v>
      </c>
      <c r="E244" s="45">
        <v>0</v>
      </c>
      <c r="F244" s="11"/>
      <c r="G244" s="22">
        <v>1161506.867963589</v>
      </c>
      <c r="H244" s="22">
        <v>1158317.0260635889</v>
      </c>
      <c r="I244" s="22">
        <v>0</v>
      </c>
      <c r="J244" s="22">
        <v>61645.302302264841</v>
      </c>
      <c r="K244" s="42"/>
      <c r="L244" s="22">
        <v>1160501.524177294</v>
      </c>
      <c r="M244" s="22">
        <v>1157311.6822772939</v>
      </c>
      <c r="N244" s="22">
        <v>0</v>
      </c>
      <c r="O244" s="22">
        <v>60639.958515969804</v>
      </c>
      <c r="P244" s="42"/>
      <c r="Q244" s="22">
        <v>1159496.180390999</v>
      </c>
      <c r="R244" s="22">
        <v>1156306.3384909988</v>
      </c>
      <c r="S244" s="22">
        <v>0</v>
      </c>
      <c r="T244" s="22">
        <v>59634.614729674766</v>
      </c>
      <c r="U244" s="42"/>
      <c r="V244" s="22">
        <v>1161506.867963589</v>
      </c>
      <c r="W244" s="22">
        <v>1158317.0260635889</v>
      </c>
      <c r="X244" s="22">
        <v>0</v>
      </c>
      <c r="Y244" s="22">
        <v>61645.302302264841</v>
      </c>
      <c r="Z244" s="42"/>
      <c r="AA244" s="22">
        <v>1161506.867963589</v>
      </c>
      <c r="AB244" s="22">
        <v>1158317.0260635889</v>
      </c>
      <c r="AC244" s="22">
        <v>0</v>
      </c>
      <c r="AD244" s="22">
        <v>61645.302302264841</v>
      </c>
      <c r="AE244" s="42"/>
    </row>
    <row r="245" spans="1:31" x14ac:dyDescent="0.3">
      <c r="A245" s="20">
        <v>8912876</v>
      </c>
      <c r="B245" s="20" t="s">
        <v>115</v>
      </c>
      <c r="C245" s="21">
        <v>126</v>
      </c>
      <c r="D245" s="22">
        <v>572395.20752382511</v>
      </c>
      <c r="E245" s="45">
        <v>-16039.943457935758</v>
      </c>
      <c r="F245" s="11"/>
      <c r="G245" s="22">
        <v>623288.46299774328</v>
      </c>
      <c r="H245" s="22">
        <v>620447.83579774329</v>
      </c>
      <c r="I245" s="22">
        <v>0</v>
      </c>
      <c r="J245" s="22">
        <v>48052.628273918177</v>
      </c>
      <c r="K245" s="42"/>
      <c r="L245" s="22">
        <v>622919.39352405909</v>
      </c>
      <c r="M245" s="22">
        <v>620078.76632405911</v>
      </c>
      <c r="N245" s="22">
        <v>0</v>
      </c>
      <c r="O245" s="22">
        <v>47683.558800233994</v>
      </c>
      <c r="P245" s="42"/>
      <c r="Q245" s="22">
        <v>622550.32405037479</v>
      </c>
      <c r="R245" s="22">
        <v>619709.69685037481</v>
      </c>
      <c r="S245" s="22">
        <v>0</v>
      </c>
      <c r="T245" s="22">
        <v>47314.489326549694</v>
      </c>
      <c r="U245" s="42"/>
      <c r="V245" s="22">
        <v>623288.46299774328</v>
      </c>
      <c r="W245" s="22">
        <v>620447.83579774329</v>
      </c>
      <c r="X245" s="22">
        <v>0</v>
      </c>
      <c r="Y245" s="22">
        <v>48052.628273918177</v>
      </c>
      <c r="Z245" s="42"/>
      <c r="AA245" s="22">
        <v>623288.46299774328</v>
      </c>
      <c r="AB245" s="22">
        <v>620447.83579774329</v>
      </c>
      <c r="AC245" s="22">
        <v>0</v>
      </c>
      <c r="AD245" s="22">
        <v>48052.628273918177</v>
      </c>
      <c r="AE245" s="42"/>
    </row>
    <row r="246" spans="1:31" x14ac:dyDescent="0.3">
      <c r="A246" s="20">
        <v>8912900</v>
      </c>
      <c r="B246" s="20" t="s">
        <v>219</v>
      </c>
      <c r="C246" s="21">
        <v>193</v>
      </c>
      <c r="D246" s="22">
        <v>880611.44023775531</v>
      </c>
      <c r="E246" s="45">
        <v>0</v>
      </c>
      <c r="F246" s="11"/>
      <c r="G246" s="22">
        <v>934581.89587546454</v>
      </c>
      <c r="H246" s="22">
        <v>929786.7086754645</v>
      </c>
      <c r="I246" s="22">
        <v>0</v>
      </c>
      <c r="J246" s="22">
        <v>49175.268437709194</v>
      </c>
      <c r="K246" s="42"/>
      <c r="L246" s="22">
        <v>933812.28031216597</v>
      </c>
      <c r="M246" s="22">
        <v>929017.09311216592</v>
      </c>
      <c r="N246" s="22">
        <v>0</v>
      </c>
      <c r="O246" s="22">
        <v>48405.652874410618</v>
      </c>
      <c r="P246" s="42"/>
      <c r="Q246" s="22">
        <v>933042.66474886751</v>
      </c>
      <c r="R246" s="22">
        <v>928247.47754886746</v>
      </c>
      <c r="S246" s="22">
        <v>0</v>
      </c>
      <c r="T246" s="22">
        <v>47636.037311112159</v>
      </c>
      <c r="U246" s="42"/>
      <c r="V246" s="22">
        <v>934581.89587546454</v>
      </c>
      <c r="W246" s="22">
        <v>929786.7086754645</v>
      </c>
      <c r="X246" s="22">
        <v>0</v>
      </c>
      <c r="Y246" s="22">
        <v>49175.268437709194</v>
      </c>
      <c r="Z246" s="42"/>
      <c r="AA246" s="22">
        <v>934581.89587546454</v>
      </c>
      <c r="AB246" s="22">
        <v>929786.7086754645</v>
      </c>
      <c r="AC246" s="22">
        <v>0</v>
      </c>
      <c r="AD246" s="22">
        <v>49175.268437709194</v>
      </c>
      <c r="AE246" s="42"/>
    </row>
    <row r="247" spans="1:31" x14ac:dyDescent="0.3">
      <c r="A247" s="20">
        <v>8912910</v>
      </c>
      <c r="B247" s="20" t="s">
        <v>30</v>
      </c>
      <c r="C247" s="21">
        <v>204</v>
      </c>
      <c r="D247" s="22">
        <v>917113.26149657497</v>
      </c>
      <c r="E247" s="45">
        <v>0</v>
      </c>
      <c r="F247" s="11"/>
      <c r="G247" s="22">
        <v>971546.33314208779</v>
      </c>
      <c r="H247" s="22">
        <v>967559.03074208775</v>
      </c>
      <c r="I247" s="22">
        <v>0</v>
      </c>
      <c r="J247" s="22">
        <v>50445.769245512784</v>
      </c>
      <c r="K247" s="42"/>
      <c r="L247" s="22">
        <v>970739.02523263963</v>
      </c>
      <c r="M247" s="22">
        <v>966751.72283263959</v>
      </c>
      <c r="N247" s="22">
        <v>0</v>
      </c>
      <c r="O247" s="22">
        <v>49638.461336064618</v>
      </c>
      <c r="P247" s="42"/>
      <c r="Q247" s="22">
        <v>969931.71732319146</v>
      </c>
      <c r="R247" s="22">
        <v>965944.41492319142</v>
      </c>
      <c r="S247" s="22">
        <v>0</v>
      </c>
      <c r="T247" s="22">
        <v>48831.153426616453</v>
      </c>
      <c r="U247" s="42"/>
      <c r="V247" s="22">
        <v>971546.33314208779</v>
      </c>
      <c r="W247" s="22">
        <v>967559.03074208775</v>
      </c>
      <c r="X247" s="22">
        <v>0</v>
      </c>
      <c r="Y247" s="22">
        <v>50445.769245512784</v>
      </c>
      <c r="Z247" s="42"/>
      <c r="AA247" s="22">
        <v>971546.33314208779</v>
      </c>
      <c r="AB247" s="22">
        <v>967559.03074208775</v>
      </c>
      <c r="AC247" s="22">
        <v>0</v>
      </c>
      <c r="AD247" s="22">
        <v>50445.769245512784</v>
      </c>
      <c r="AE247" s="42"/>
    </row>
    <row r="248" spans="1:31" x14ac:dyDescent="0.3">
      <c r="A248" s="20">
        <v>8912919</v>
      </c>
      <c r="B248" s="20" t="s">
        <v>104</v>
      </c>
      <c r="C248" s="21">
        <v>418</v>
      </c>
      <c r="D248" s="22">
        <v>1897447.4649328284</v>
      </c>
      <c r="E248" s="45">
        <v>0</v>
      </c>
      <c r="F248" s="11"/>
      <c r="G248" s="22">
        <v>2010844.3787122255</v>
      </c>
      <c r="H248" s="22">
        <v>2003026.1387122255</v>
      </c>
      <c r="I248" s="22">
        <v>0</v>
      </c>
      <c r="J248" s="22">
        <v>105578.67377939704</v>
      </c>
      <c r="K248" s="42"/>
      <c r="L248" s="22">
        <v>2008608.5192259981</v>
      </c>
      <c r="M248" s="22">
        <v>2000790.2792259981</v>
      </c>
      <c r="N248" s="22">
        <v>0</v>
      </c>
      <c r="O248" s="22">
        <v>103342.81429316965</v>
      </c>
      <c r="P248" s="42"/>
      <c r="Q248" s="22">
        <v>2006372.6597397709</v>
      </c>
      <c r="R248" s="22">
        <v>1998554.4197397709</v>
      </c>
      <c r="S248" s="22">
        <v>0</v>
      </c>
      <c r="T248" s="22">
        <v>101106.95480694249</v>
      </c>
      <c r="U248" s="42"/>
      <c r="V248" s="22">
        <v>2010844.3787122255</v>
      </c>
      <c r="W248" s="22">
        <v>2003026.1387122255</v>
      </c>
      <c r="X248" s="22">
        <v>0</v>
      </c>
      <c r="Y248" s="22">
        <v>105578.67377939704</v>
      </c>
      <c r="Z248" s="42"/>
      <c r="AA248" s="22">
        <v>2010844.3787122255</v>
      </c>
      <c r="AB248" s="22">
        <v>2003026.1387122255</v>
      </c>
      <c r="AC248" s="22">
        <v>0</v>
      </c>
      <c r="AD248" s="22">
        <v>105578.67377939704</v>
      </c>
      <c r="AE248" s="42"/>
    </row>
    <row r="249" spans="1:31" x14ac:dyDescent="0.3">
      <c r="A249" s="20">
        <v>8912921</v>
      </c>
      <c r="B249" s="20" t="s">
        <v>280</v>
      </c>
      <c r="C249" s="21">
        <v>535</v>
      </c>
      <c r="D249" s="22">
        <v>2281775</v>
      </c>
      <c r="E249" s="45">
        <v>0</v>
      </c>
      <c r="F249" s="11"/>
      <c r="G249" s="22">
        <v>2373497.4591744998</v>
      </c>
      <c r="H249" s="22">
        <v>2358486.4383744998</v>
      </c>
      <c r="I249" s="22">
        <v>1811.4383744999038</v>
      </c>
      <c r="J249" s="22">
        <v>76711.43837449979</v>
      </c>
      <c r="K249" s="42"/>
      <c r="L249" s="22">
        <v>2373497.4591744998</v>
      </c>
      <c r="M249" s="22">
        <v>2358486.4383744998</v>
      </c>
      <c r="N249" s="22">
        <v>1811.4383744999038</v>
      </c>
      <c r="O249" s="22">
        <v>76711.43837449979</v>
      </c>
      <c r="P249" s="42"/>
      <c r="Q249" s="22">
        <v>2373497.4591744998</v>
      </c>
      <c r="R249" s="22">
        <v>2358486.4383744998</v>
      </c>
      <c r="S249" s="22">
        <v>1811.4383744999038</v>
      </c>
      <c r="T249" s="22">
        <v>76711.43837449979</v>
      </c>
      <c r="U249" s="42"/>
      <c r="V249" s="22">
        <v>2371686.0208000001</v>
      </c>
      <c r="W249" s="22">
        <v>2356675</v>
      </c>
      <c r="X249" s="22">
        <v>0</v>
      </c>
      <c r="Y249" s="22">
        <v>74900</v>
      </c>
      <c r="Z249" s="42"/>
      <c r="AA249" s="22">
        <v>2373497.4591744998</v>
      </c>
      <c r="AB249" s="22">
        <v>2358486.4383744998</v>
      </c>
      <c r="AC249" s="22">
        <v>1811.4383744999038</v>
      </c>
      <c r="AD249" s="22">
        <v>76711.43837449979</v>
      </c>
      <c r="AE249" s="42"/>
    </row>
    <row r="250" spans="1:31" x14ac:dyDescent="0.3">
      <c r="A250" s="20">
        <v>8912924</v>
      </c>
      <c r="B250" s="20" t="s">
        <v>35</v>
      </c>
      <c r="C250" s="21">
        <v>139</v>
      </c>
      <c r="D250" s="22">
        <v>721104.819973003</v>
      </c>
      <c r="E250" s="45">
        <v>0</v>
      </c>
      <c r="F250" s="11"/>
      <c r="G250" s="22">
        <v>764369.31027502741</v>
      </c>
      <c r="H250" s="22">
        <v>761844.01877502736</v>
      </c>
      <c r="I250" s="22">
        <v>0</v>
      </c>
      <c r="J250" s="22">
        <v>40739.198802024359</v>
      </c>
      <c r="K250" s="42"/>
      <c r="L250" s="22">
        <v>763593.78393751814</v>
      </c>
      <c r="M250" s="22">
        <v>761068.49243751809</v>
      </c>
      <c r="N250" s="22">
        <v>0</v>
      </c>
      <c r="O250" s="22">
        <v>39963.672464515083</v>
      </c>
      <c r="P250" s="42"/>
      <c r="Q250" s="22">
        <v>762818.25760000898</v>
      </c>
      <c r="R250" s="22">
        <v>760292.96610000893</v>
      </c>
      <c r="S250" s="22">
        <v>0</v>
      </c>
      <c r="T250" s="22">
        <v>39188.146127005923</v>
      </c>
      <c r="U250" s="42"/>
      <c r="V250" s="22">
        <v>764369.31027502741</v>
      </c>
      <c r="W250" s="22">
        <v>761844.01877502736</v>
      </c>
      <c r="X250" s="22">
        <v>0</v>
      </c>
      <c r="Y250" s="22">
        <v>40739.198802024359</v>
      </c>
      <c r="Z250" s="42"/>
      <c r="AA250" s="22">
        <v>764369.31027502741</v>
      </c>
      <c r="AB250" s="22">
        <v>761844.01877502736</v>
      </c>
      <c r="AC250" s="22">
        <v>0</v>
      </c>
      <c r="AD250" s="22">
        <v>40739.198802024359</v>
      </c>
      <c r="AE250" s="42"/>
    </row>
    <row r="251" spans="1:31" x14ac:dyDescent="0.3">
      <c r="A251" s="20">
        <v>8912931</v>
      </c>
      <c r="B251" s="20" t="s">
        <v>105</v>
      </c>
      <c r="C251" s="21">
        <v>309</v>
      </c>
      <c r="D251" s="22">
        <v>1321202.5255634717</v>
      </c>
      <c r="E251" s="45">
        <v>0</v>
      </c>
      <c r="F251" s="11"/>
      <c r="G251" s="22">
        <v>1395388.4618593385</v>
      </c>
      <c r="H251" s="22">
        <v>1390723.5786593384</v>
      </c>
      <c r="I251" s="22">
        <v>0</v>
      </c>
      <c r="J251" s="22">
        <v>69521.053095866693</v>
      </c>
      <c r="K251" s="42"/>
      <c r="L251" s="22">
        <v>1394248.1152596606</v>
      </c>
      <c r="M251" s="22">
        <v>1389583.2320596606</v>
      </c>
      <c r="N251" s="22">
        <v>0</v>
      </c>
      <c r="O251" s="22">
        <v>68380.706496188883</v>
      </c>
      <c r="P251" s="42"/>
      <c r="Q251" s="22">
        <v>1393107.7686599831</v>
      </c>
      <c r="R251" s="22">
        <v>1388442.885459983</v>
      </c>
      <c r="S251" s="22">
        <v>0</v>
      </c>
      <c r="T251" s="22">
        <v>67240.359896511305</v>
      </c>
      <c r="U251" s="42"/>
      <c r="V251" s="22">
        <v>1395388.4618593385</v>
      </c>
      <c r="W251" s="22">
        <v>1390723.5786593384</v>
      </c>
      <c r="X251" s="22">
        <v>0</v>
      </c>
      <c r="Y251" s="22">
        <v>69521.053095866693</v>
      </c>
      <c r="Z251" s="42"/>
      <c r="AA251" s="22">
        <v>1395388.4618593385</v>
      </c>
      <c r="AB251" s="22">
        <v>1390723.5786593384</v>
      </c>
      <c r="AC251" s="22">
        <v>0</v>
      </c>
      <c r="AD251" s="22">
        <v>69521.053095866693</v>
      </c>
      <c r="AE251" s="42"/>
    </row>
    <row r="252" spans="1:31" x14ac:dyDescent="0.3">
      <c r="A252" s="20">
        <v>8912933</v>
      </c>
      <c r="B252" s="20" t="s">
        <v>69</v>
      </c>
      <c r="C252" s="21">
        <v>511</v>
      </c>
      <c r="D252" s="22">
        <v>2453901.5539004169</v>
      </c>
      <c r="E252" s="45">
        <v>1712.3281454382368</v>
      </c>
      <c r="F252" s="11"/>
      <c r="G252" s="22">
        <v>2601020.3061448759</v>
      </c>
      <c r="H252" s="22">
        <v>2588511.122144876</v>
      </c>
      <c r="I252" s="22">
        <v>0</v>
      </c>
      <c r="J252" s="22">
        <v>134609.56824445911</v>
      </c>
      <c r="K252" s="42"/>
      <c r="L252" s="22">
        <v>2597770.6972945929</v>
      </c>
      <c r="M252" s="22">
        <v>2585261.513294593</v>
      </c>
      <c r="N252" s="22">
        <v>0</v>
      </c>
      <c r="O252" s="22">
        <v>131359.95939417602</v>
      </c>
      <c r="P252" s="42"/>
      <c r="Q252" s="22">
        <v>2594521.0884443098</v>
      </c>
      <c r="R252" s="22">
        <v>2582011.9044443099</v>
      </c>
      <c r="S252" s="22">
        <v>0</v>
      </c>
      <c r="T252" s="22">
        <v>128110.35054389294</v>
      </c>
      <c r="U252" s="42"/>
      <c r="V252" s="22">
        <v>2601020.3061448759</v>
      </c>
      <c r="W252" s="22">
        <v>2588511.122144876</v>
      </c>
      <c r="X252" s="22">
        <v>0</v>
      </c>
      <c r="Y252" s="22">
        <v>134609.56824445911</v>
      </c>
      <c r="Z252" s="42"/>
      <c r="AA252" s="22">
        <v>2601020.3061448759</v>
      </c>
      <c r="AB252" s="22">
        <v>2588511.122144876</v>
      </c>
      <c r="AC252" s="22">
        <v>0</v>
      </c>
      <c r="AD252" s="22">
        <v>134609.56824445911</v>
      </c>
      <c r="AE252" s="42"/>
    </row>
    <row r="253" spans="1:31" x14ac:dyDescent="0.3">
      <c r="A253" s="20">
        <v>8912934</v>
      </c>
      <c r="B253" s="20" t="s">
        <v>39</v>
      </c>
      <c r="C253" s="21">
        <v>288</v>
      </c>
      <c r="D253" s="22">
        <v>1267484.3355914047</v>
      </c>
      <c r="E253" s="45">
        <v>0</v>
      </c>
      <c r="F253" s="11"/>
      <c r="G253" s="22">
        <v>1338748.9961712407</v>
      </c>
      <c r="H253" s="22">
        <v>1334240.4777712408</v>
      </c>
      <c r="I253" s="22">
        <v>0</v>
      </c>
      <c r="J253" s="22">
        <v>66756.142179836053</v>
      </c>
      <c r="K253" s="42"/>
      <c r="L253" s="22">
        <v>1337558.1034974831</v>
      </c>
      <c r="M253" s="22">
        <v>1333049.5850974831</v>
      </c>
      <c r="N253" s="22">
        <v>0</v>
      </c>
      <c r="O253" s="22">
        <v>65565.249506078428</v>
      </c>
      <c r="P253" s="42"/>
      <c r="Q253" s="22">
        <v>1336367.2108237254</v>
      </c>
      <c r="R253" s="22">
        <v>1331858.6924237255</v>
      </c>
      <c r="S253" s="22">
        <v>0</v>
      </c>
      <c r="T253" s="22">
        <v>64374.356832320802</v>
      </c>
      <c r="U253" s="42"/>
      <c r="V253" s="22">
        <v>1338748.9961712407</v>
      </c>
      <c r="W253" s="22">
        <v>1334240.4777712408</v>
      </c>
      <c r="X253" s="22">
        <v>0</v>
      </c>
      <c r="Y253" s="22">
        <v>66756.142179836053</v>
      </c>
      <c r="Z253" s="42"/>
      <c r="AA253" s="22">
        <v>1338748.9961712407</v>
      </c>
      <c r="AB253" s="22">
        <v>1334240.4777712408</v>
      </c>
      <c r="AC253" s="22">
        <v>0</v>
      </c>
      <c r="AD253" s="22">
        <v>66756.142179836053</v>
      </c>
      <c r="AE253" s="42"/>
    </row>
    <row r="254" spans="1:31" x14ac:dyDescent="0.3">
      <c r="A254" s="20">
        <v>8912940</v>
      </c>
      <c r="B254" s="20" t="s">
        <v>70</v>
      </c>
      <c r="C254" s="21">
        <v>164</v>
      </c>
      <c r="D254" s="22">
        <v>800184.37650562811</v>
      </c>
      <c r="E254" s="45">
        <v>2673.4295938488085</v>
      </c>
      <c r="F254" s="11"/>
      <c r="G254" s="22">
        <v>845829.89840265387</v>
      </c>
      <c r="H254" s="22">
        <v>842077.14320265385</v>
      </c>
      <c r="I254" s="22">
        <v>0</v>
      </c>
      <c r="J254" s="22">
        <v>41892.766697025741</v>
      </c>
      <c r="K254" s="42"/>
      <c r="L254" s="22">
        <v>844950.23604288581</v>
      </c>
      <c r="M254" s="22">
        <v>841197.48084288579</v>
      </c>
      <c r="N254" s="22">
        <v>0</v>
      </c>
      <c r="O254" s="22">
        <v>41013.104337257682</v>
      </c>
      <c r="P254" s="42"/>
      <c r="Q254" s="22">
        <v>844070.57368311798</v>
      </c>
      <c r="R254" s="22">
        <v>840317.81848311797</v>
      </c>
      <c r="S254" s="22">
        <v>0</v>
      </c>
      <c r="T254" s="22">
        <v>40133.441977489856</v>
      </c>
      <c r="U254" s="42"/>
      <c r="V254" s="22">
        <v>845829.89840265387</v>
      </c>
      <c r="W254" s="22">
        <v>842077.14320265385</v>
      </c>
      <c r="X254" s="22">
        <v>0</v>
      </c>
      <c r="Y254" s="22">
        <v>41892.766697025741</v>
      </c>
      <c r="Z254" s="42"/>
      <c r="AA254" s="22">
        <v>845829.89840265387</v>
      </c>
      <c r="AB254" s="22">
        <v>842077.14320265385</v>
      </c>
      <c r="AC254" s="22">
        <v>0</v>
      </c>
      <c r="AD254" s="22">
        <v>41892.766697025741</v>
      </c>
      <c r="AE254" s="42"/>
    </row>
    <row r="255" spans="1:31" x14ac:dyDescent="0.3">
      <c r="A255" s="20">
        <v>8913055</v>
      </c>
      <c r="B255" s="20" t="s">
        <v>120</v>
      </c>
      <c r="C255" s="21">
        <v>422</v>
      </c>
      <c r="D255" s="22">
        <v>1799830</v>
      </c>
      <c r="E255" s="45">
        <v>0</v>
      </c>
      <c r="F255" s="11"/>
      <c r="G255" s="22">
        <v>1866207.024</v>
      </c>
      <c r="H255" s="22">
        <v>1858910</v>
      </c>
      <c r="I255" s="22">
        <v>0</v>
      </c>
      <c r="J255" s="22">
        <v>59080</v>
      </c>
      <c r="K255" s="42"/>
      <c r="L255" s="22">
        <v>1866207.024</v>
      </c>
      <c r="M255" s="22">
        <v>1858910</v>
      </c>
      <c r="N255" s="22">
        <v>0</v>
      </c>
      <c r="O255" s="22">
        <v>59080</v>
      </c>
      <c r="P255" s="42"/>
      <c r="Q255" s="22">
        <v>1866207.024</v>
      </c>
      <c r="R255" s="22">
        <v>1858910</v>
      </c>
      <c r="S255" s="22">
        <v>0</v>
      </c>
      <c r="T255" s="22">
        <v>59080</v>
      </c>
      <c r="U255" s="42"/>
      <c r="V255" s="22">
        <v>1866207.024</v>
      </c>
      <c r="W255" s="22">
        <v>1858910</v>
      </c>
      <c r="X255" s="22">
        <v>0</v>
      </c>
      <c r="Y255" s="22">
        <v>59080</v>
      </c>
      <c r="Z255" s="42"/>
      <c r="AA255" s="22">
        <v>1866207.024</v>
      </c>
      <c r="AB255" s="22">
        <v>1858910</v>
      </c>
      <c r="AC255" s="22">
        <v>0</v>
      </c>
      <c r="AD255" s="22">
        <v>59080</v>
      </c>
      <c r="AE255" s="42"/>
    </row>
    <row r="256" spans="1:31" x14ac:dyDescent="0.3">
      <c r="A256" s="20">
        <v>8913065</v>
      </c>
      <c r="B256" s="20" t="s">
        <v>309</v>
      </c>
      <c r="C256" s="21">
        <v>150</v>
      </c>
      <c r="D256" s="22">
        <v>662533.32963181823</v>
      </c>
      <c r="E256" s="45">
        <v>0</v>
      </c>
      <c r="F256" s="11"/>
      <c r="G256" s="22">
        <v>700142.5090863636</v>
      </c>
      <c r="H256" s="22">
        <v>697744.91548636358</v>
      </c>
      <c r="I256" s="22">
        <v>0</v>
      </c>
      <c r="J256" s="22">
        <v>35211.585854545352</v>
      </c>
      <c r="K256" s="42"/>
      <c r="L256" s="22">
        <v>699726.96363181819</v>
      </c>
      <c r="M256" s="22">
        <v>697329.37003181817</v>
      </c>
      <c r="N256" s="22">
        <v>0</v>
      </c>
      <c r="O256" s="22">
        <v>34796.04039999994</v>
      </c>
      <c r="P256" s="42"/>
      <c r="Q256" s="22">
        <v>699311.41817727266</v>
      </c>
      <c r="R256" s="22">
        <v>696913.82457727264</v>
      </c>
      <c r="S256" s="22">
        <v>0</v>
      </c>
      <c r="T256" s="22">
        <v>34380.494945454411</v>
      </c>
      <c r="U256" s="42"/>
      <c r="V256" s="22">
        <v>700142.5090863636</v>
      </c>
      <c r="W256" s="22">
        <v>697744.91548636358</v>
      </c>
      <c r="X256" s="22">
        <v>0</v>
      </c>
      <c r="Y256" s="22">
        <v>35211.585854545352</v>
      </c>
      <c r="Z256" s="42"/>
      <c r="AA256" s="22">
        <v>700142.5090863636</v>
      </c>
      <c r="AB256" s="22">
        <v>697744.91548636358</v>
      </c>
      <c r="AC256" s="22">
        <v>0</v>
      </c>
      <c r="AD256" s="22">
        <v>35211.585854545352</v>
      </c>
      <c r="AE256" s="42"/>
    </row>
    <row r="257" spans="1:31" x14ac:dyDescent="0.3">
      <c r="A257" s="20">
        <v>8913089</v>
      </c>
      <c r="B257" s="20" t="s">
        <v>102</v>
      </c>
      <c r="C257" s="21">
        <v>251</v>
      </c>
      <c r="D257" s="22">
        <v>1070515</v>
      </c>
      <c r="E257" s="45">
        <v>0</v>
      </c>
      <c r="F257" s="11"/>
      <c r="G257" s="22">
        <v>1109642.3023999999</v>
      </c>
      <c r="H257" s="22">
        <v>1105655</v>
      </c>
      <c r="I257" s="22">
        <v>0</v>
      </c>
      <c r="J257" s="22">
        <v>35140</v>
      </c>
      <c r="K257" s="42"/>
      <c r="L257" s="22">
        <v>1109642.3023999999</v>
      </c>
      <c r="M257" s="22">
        <v>1105655</v>
      </c>
      <c r="N257" s="22">
        <v>0</v>
      </c>
      <c r="O257" s="22">
        <v>35140</v>
      </c>
      <c r="P257" s="42"/>
      <c r="Q257" s="22">
        <v>1109642.3023999999</v>
      </c>
      <c r="R257" s="22">
        <v>1105655</v>
      </c>
      <c r="S257" s="22">
        <v>0</v>
      </c>
      <c r="T257" s="22">
        <v>35140</v>
      </c>
      <c r="U257" s="42"/>
      <c r="V257" s="22">
        <v>1109642.3023999999</v>
      </c>
      <c r="W257" s="22">
        <v>1105655</v>
      </c>
      <c r="X257" s="22">
        <v>0</v>
      </c>
      <c r="Y257" s="22">
        <v>35140</v>
      </c>
      <c r="Z257" s="42"/>
      <c r="AA257" s="22">
        <v>1109642.3023999999</v>
      </c>
      <c r="AB257" s="22">
        <v>1105655</v>
      </c>
      <c r="AC257" s="22">
        <v>0</v>
      </c>
      <c r="AD257" s="22">
        <v>35140</v>
      </c>
      <c r="AE257" s="42"/>
    </row>
    <row r="258" spans="1:31" x14ac:dyDescent="0.3">
      <c r="A258" s="20">
        <v>8913097</v>
      </c>
      <c r="B258" s="20" t="s">
        <v>124</v>
      </c>
      <c r="C258" s="21">
        <v>205</v>
      </c>
      <c r="D258" s="22">
        <v>892296.97043177066</v>
      </c>
      <c r="E258" s="45">
        <v>0</v>
      </c>
      <c r="F258" s="11"/>
      <c r="G258" s="22">
        <v>943442.31180052075</v>
      </c>
      <c r="H258" s="22">
        <v>940653.80620052072</v>
      </c>
      <c r="I258" s="22">
        <v>0</v>
      </c>
      <c r="J258" s="22">
        <v>48356.835768750054</v>
      </c>
      <c r="K258" s="42"/>
      <c r="L258" s="22">
        <v>942760.05138385412</v>
      </c>
      <c r="M258" s="22">
        <v>939971.54578385409</v>
      </c>
      <c r="N258" s="22">
        <v>0</v>
      </c>
      <c r="O258" s="22">
        <v>47674.575352083426</v>
      </c>
      <c r="P258" s="42"/>
      <c r="Q258" s="22">
        <v>942077.79096718749</v>
      </c>
      <c r="R258" s="22">
        <v>939289.28536718746</v>
      </c>
      <c r="S258" s="22">
        <v>0</v>
      </c>
      <c r="T258" s="22">
        <v>46992.314935416798</v>
      </c>
      <c r="U258" s="42"/>
      <c r="V258" s="22">
        <v>943442.31180052075</v>
      </c>
      <c r="W258" s="22">
        <v>940653.80620052072</v>
      </c>
      <c r="X258" s="22">
        <v>0</v>
      </c>
      <c r="Y258" s="22">
        <v>48356.835768750054</v>
      </c>
      <c r="Z258" s="42"/>
      <c r="AA258" s="22">
        <v>943442.31180052075</v>
      </c>
      <c r="AB258" s="22">
        <v>940653.80620052072</v>
      </c>
      <c r="AC258" s="22">
        <v>0</v>
      </c>
      <c r="AD258" s="22">
        <v>48356.835768750054</v>
      </c>
      <c r="AE258" s="42"/>
    </row>
    <row r="259" spans="1:31" x14ac:dyDescent="0.3">
      <c r="A259" s="20">
        <v>8913104</v>
      </c>
      <c r="B259" s="20" t="s">
        <v>310</v>
      </c>
      <c r="C259" s="21">
        <v>81</v>
      </c>
      <c r="D259" s="22">
        <v>422362.28963420645</v>
      </c>
      <c r="E259" s="45">
        <v>-2685.1935434722195</v>
      </c>
      <c r="F259" s="11"/>
      <c r="G259" s="22">
        <v>457097.72888382268</v>
      </c>
      <c r="H259" s="22">
        <v>448029.73098382266</v>
      </c>
      <c r="I259" s="22">
        <v>0</v>
      </c>
      <c r="J259" s="22">
        <v>25667.441349616216</v>
      </c>
      <c r="K259" s="42"/>
      <c r="L259" s="22">
        <v>456855.68265005655</v>
      </c>
      <c r="M259" s="22">
        <v>447787.68475005653</v>
      </c>
      <c r="N259" s="22">
        <v>0</v>
      </c>
      <c r="O259" s="22">
        <v>25425.395115850086</v>
      </c>
      <c r="P259" s="42"/>
      <c r="Q259" s="22">
        <v>456613.6364162903</v>
      </c>
      <c r="R259" s="22">
        <v>447545.63851629029</v>
      </c>
      <c r="S259" s="22">
        <v>0</v>
      </c>
      <c r="T259" s="22">
        <v>25183.348882083839</v>
      </c>
      <c r="U259" s="42"/>
      <c r="V259" s="22">
        <v>457097.72888382268</v>
      </c>
      <c r="W259" s="22">
        <v>448029.73098382266</v>
      </c>
      <c r="X259" s="22">
        <v>0</v>
      </c>
      <c r="Y259" s="22">
        <v>25667.441349616216</v>
      </c>
      <c r="Z259" s="42"/>
      <c r="AA259" s="22">
        <v>457097.72888382268</v>
      </c>
      <c r="AB259" s="22">
        <v>448029.73098382266</v>
      </c>
      <c r="AC259" s="22">
        <v>0</v>
      </c>
      <c r="AD259" s="22">
        <v>25667.441349616216</v>
      </c>
      <c r="AE259" s="42"/>
    </row>
    <row r="260" spans="1:31" x14ac:dyDescent="0.3">
      <c r="A260" s="20">
        <v>8913118</v>
      </c>
      <c r="B260" s="20" t="s">
        <v>112</v>
      </c>
      <c r="C260" s="21">
        <v>72</v>
      </c>
      <c r="D260" s="22">
        <v>396200.98802577273</v>
      </c>
      <c r="E260" s="45">
        <v>3822.5110998636937</v>
      </c>
      <c r="F260" s="11"/>
      <c r="G260" s="22">
        <v>415593.03549868183</v>
      </c>
      <c r="H260" s="22">
        <v>413664.53629868181</v>
      </c>
      <c r="I260" s="22">
        <v>0</v>
      </c>
      <c r="J260" s="22">
        <v>17463.548272909073</v>
      </c>
      <c r="K260" s="42"/>
      <c r="L260" s="22">
        <v>415368.40277140908</v>
      </c>
      <c r="M260" s="22">
        <v>413439.90357140906</v>
      </c>
      <c r="N260" s="22">
        <v>0</v>
      </c>
      <c r="O260" s="22">
        <v>17238.915545636322</v>
      </c>
      <c r="P260" s="42"/>
      <c r="Q260" s="22">
        <v>415143.77004413633</v>
      </c>
      <c r="R260" s="22">
        <v>413215.27084413631</v>
      </c>
      <c r="S260" s="22">
        <v>0</v>
      </c>
      <c r="T260" s="22">
        <v>17014.282818363572</v>
      </c>
      <c r="U260" s="42"/>
      <c r="V260" s="22">
        <v>415593.03549868183</v>
      </c>
      <c r="W260" s="22">
        <v>413664.53629868181</v>
      </c>
      <c r="X260" s="22">
        <v>0</v>
      </c>
      <c r="Y260" s="22">
        <v>17463.548272909073</v>
      </c>
      <c r="Z260" s="42"/>
      <c r="AA260" s="22">
        <v>415593.03549868183</v>
      </c>
      <c r="AB260" s="22">
        <v>413664.53629868181</v>
      </c>
      <c r="AC260" s="22">
        <v>0</v>
      </c>
      <c r="AD260" s="22">
        <v>17463.548272909073</v>
      </c>
      <c r="AE260" s="42"/>
    </row>
    <row r="261" spans="1:31" x14ac:dyDescent="0.3">
      <c r="A261" s="20">
        <v>8913132</v>
      </c>
      <c r="B261" s="20" t="s">
        <v>246</v>
      </c>
      <c r="C261" s="21">
        <v>42</v>
      </c>
      <c r="D261" s="22">
        <v>277115.88761862065</v>
      </c>
      <c r="E261" s="45">
        <v>0</v>
      </c>
      <c r="F261" s="11"/>
      <c r="G261" s="22">
        <v>295816.58217448276</v>
      </c>
      <c r="H261" s="22">
        <v>291839.87107448274</v>
      </c>
      <c r="I261" s="22">
        <v>0</v>
      </c>
      <c r="J261" s="22">
        <v>14723.983455862093</v>
      </c>
      <c r="K261" s="42"/>
      <c r="L261" s="22">
        <v>295700.63734689658</v>
      </c>
      <c r="M261" s="22">
        <v>291723.92624689656</v>
      </c>
      <c r="N261" s="22">
        <v>0</v>
      </c>
      <c r="O261" s="22">
        <v>14608.038628275914</v>
      </c>
      <c r="P261" s="42"/>
      <c r="Q261" s="22">
        <v>295584.69251931034</v>
      </c>
      <c r="R261" s="22">
        <v>291607.98141931032</v>
      </c>
      <c r="S261" s="22">
        <v>0</v>
      </c>
      <c r="T261" s="22">
        <v>14492.093800689676</v>
      </c>
      <c r="U261" s="42"/>
      <c r="V261" s="22">
        <v>295816.58217448276</v>
      </c>
      <c r="W261" s="22">
        <v>291839.87107448274</v>
      </c>
      <c r="X261" s="22">
        <v>0</v>
      </c>
      <c r="Y261" s="22">
        <v>14723.983455862093</v>
      </c>
      <c r="Z261" s="42"/>
      <c r="AA261" s="22">
        <v>295816.58217448276</v>
      </c>
      <c r="AB261" s="22">
        <v>291839.87107448274</v>
      </c>
      <c r="AC261" s="22">
        <v>0</v>
      </c>
      <c r="AD261" s="22">
        <v>14723.983455862093</v>
      </c>
      <c r="AE261" s="42"/>
    </row>
    <row r="262" spans="1:31" x14ac:dyDescent="0.3">
      <c r="A262" s="20">
        <v>8913292</v>
      </c>
      <c r="B262" s="20" t="s">
        <v>71</v>
      </c>
      <c r="C262" s="21">
        <v>464</v>
      </c>
      <c r="D262" s="22">
        <v>2364844.6918723211</v>
      </c>
      <c r="E262" s="45">
        <v>0</v>
      </c>
      <c r="F262" s="11"/>
      <c r="G262" s="22">
        <v>2511080.4340691143</v>
      </c>
      <c r="H262" s="22">
        <v>2500030.654869114</v>
      </c>
      <c r="I262" s="22">
        <v>0</v>
      </c>
      <c r="J262" s="22">
        <v>135185.96299679298</v>
      </c>
      <c r="K262" s="42"/>
      <c r="L262" s="22">
        <v>2507810.9029576089</v>
      </c>
      <c r="M262" s="22">
        <v>2496761.1237576087</v>
      </c>
      <c r="N262" s="22">
        <v>0</v>
      </c>
      <c r="O262" s="22">
        <v>131916.43188528763</v>
      </c>
      <c r="P262" s="42"/>
      <c r="Q262" s="22">
        <v>2504541.3718461036</v>
      </c>
      <c r="R262" s="22">
        <v>2493491.5926461034</v>
      </c>
      <c r="S262" s="22">
        <v>0</v>
      </c>
      <c r="T262" s="22">
        <v>128646.90077378228</v>
      </c>
      <c r="U262" s="42"/>
      <c r="V262" s="22">
        <v>2511080.4340691143</v>
      </c>
      <c r="W262" s="22">
        <v>2500030.654869114</v>
      </c>
      <c r="X262" s="22">
        <v>0</v>
      </c>
      <c r="Y262" s="22">
        <v>135185.96299679298</v>
      </c>
      <c r="Z262" s="42"/>
      <c r="AA262" s="22">
        <v>2511080.4340691143</v>
      </c>
      <c r="AB262" s="22">
        <v>2500030.654869114</v>
      </c>
      <c r="AC262" s="22">
        <v>0</v>
      </c>
      <c r="AD262" s="22">
        <v>135185.96299679298</v>
      </c>
      <c r="AE262" s="42"/>
    </row>
    <row r="263" spans="1:31" x14ac:dyDescent="0.3">
      <c r="A263" s="20">
        <v>8913297</v>
      </c>
      <c r="B263" s="20" t="s">
        <v>45</v>
      </c>
      <c r="C263" s="21">
        <v>420</v>
      </c>
      <c r="D263" s="22">
        <v>1791300.0000000005</v>
      </c>
      <c r="E263" s="45">
        <v>4.6566128730773926E-10</v>
      </c>
      <c r="F263" s="11"/>
      <c r="G263" s="22">
        <v>1885939.3748166666</v>
      </c>
      <c r="H263" s="22">
        <v>1870125.1113166667</v>
      </c>
      <c r="I263" s="22">
        <v>0</v>
      </c>
      <c r="J263" s="22">
        <v>78825.11131666624</v>
      </c>
      <c r="K263" s="42"/>
      <c r="L263" s="22">
        <v>1884143.3748166666</v>
      </c>
      <c r="M263" s="22">
        <v>1868329.1113166667</v>
      </c>
      <c r="N263" s="22">
        <v>0</v>
      </c>
      <c r="O263" s="22">
        <v>77029.11131666624</v>
      </c>
      <c r="P263" s="42"/>
      <c r="Q263" s="22">
        <v>1882347.3748166666</v>
      </c>
      <c r="R263" s="22">
        <v>1866533.1113166667</v>
      </c>
      <c r="S263" s="22">
        <v>0</v>
      </c>
      <c r="T263" s="22">
        <v>75233.11131666624</v>
      </c>
      <c r="U263" s="42"/>
      <c r="V263" s="22">
        <v>1885939.3748166666</v>
      </c>
      <c r="W263" s="22">
        <v>1870125.1113166667</v>
      </c>
      <c r="X263" s="22">
        <v>0</v>
      </c>
      <c r="Y263" s="22">
        <v>78825.11131666624</v>
      </c>
      <c r="Z263" s="42"/>
      <c r="AA263" s="22">
        <v>1885939.3748166666</v>
      </c>
      <c r="AB263" s="22">
        <v>1870125.1113166667</v>
      </c>
      <c r="AC263" s="22">
        <v>0</v>
      </c>
      <c r="AD263" s="22">
        <v>78825.11131666624</v>
      </c>
      <c r="AE263" s="42"/>
    </row>
    <row r="264" spans="1:31" x14ac:dyDescent="0.3">
      <c r="A264" s="20">
        <v>8913310</v>
      </c>
      <c r="B264" s="20" t="s">
        <v>122</v>
      </c>
      <c r="C264" s="21">
        <v>207</v>
      </c>
      <c r="D264" s="22">
        <v>885188.99214597046</v>
      </c>
      <c r="E264" s="45">
        <v>0</v>
      </c>
      <c r="F264" s="11"/>
      <c r="G264" s="22">
        <v>937678.25560792373</v>
      </c>
      <c r="H264" s="22">
        <v>933638.83160792373</v>
      </c>
      <c r="I264" s="22">
        <v>0</v>
      </c>
      <c r="J264" s="22">
        <v>48449.839461953263</v>
      </c>
      <c r="K264" s="42"/>
      <c r="L264" s="22">
        <v>936920.37420245493</v>
      </c>
      <c r="M264" s="22">
        <v>932880.95020245493</v>
      </c>
      <c r="N264" s="22">
        <v>0</v>
      </c>
      <c r="O264" s="22">
        <v>47691.958056484465</v>
      </c>
      <c r="P264" s="42"/>
      <c r="Q264" s="22">
        <v>936162.49279698636</v>
      </c>
      <c r="R264" s="22">
        <v>932123.06879698636</v>
      </c>
      <c r="S264" s="22">
        <v>0</v>
      </c>
      <c r="T264" s="22">
        <v>46934.076651015901</v>
      </c>
      <c r="U264" s="42"/>
      <c r="V264" s="22">
        <v>937678.25560792373</v>
      </c>
      <c r="W264" s="22">
        <v>933638.83160792373</v>
      </c>
      <c r="X264" s="22">
        <v>0</v>
      </c>
      <c r="Y264" s="22">
        <v>48449.839461953263</v>
      </c>
      <c r="Z264" s="42"/>
      <c r="AA264" s="22">
        <v>937678.25560792373</v>
      </c>
      <c r="AB264" s="22">
        <v>933638.83160792373</v>
      </c>
      <c r="AC264" s="22">
        <v>0</v>
      </c>
      <c r="AD264" s="22">
        <v>48449.839461953263</v>
      </c>
      <c r="AE264" s="42"/>
    </row>
    <row r="265" spans="1:31" x14ac:dyDescent="0.3">
      <c r="A265" s="20">
        <v>8913331</v>
      </c>
      <c r="B265" s="20" t="s">
        <v>328</v>
      </c>
      <c r="C265" s="21">
        <v>208</v>
      </c>
      <c r="D265" s="22">
        <v>1086861.544733797</v>
      </c>
      <c r="E265" s="45">
        <v>22157.220429316032</v>
      </c>
      <c r="F265" s="11"/>
      <c r="G265" s="22">
        <v>1133072.4604333302</v>
      </c>
      <c r="H265" s="22">
        <v>1125775.4364333302</v>
      </c>
      <c r="I265" s="22">
        <v>0</v>
      </c>
      <c r="J265" s="22">
        <v>38913.891699533211</v>
      </c>
      <c r="K265" s="42"/>
      <c r="L265" s="22">
        <v>1131744.7275049477</v>
      </c>
      <c r="M265" s="22">
        <v>1124447.7035049477</v>
      </c>
      <c r="N265" s="22">
        <v>0</v>
      </c>
      <c r="O265" s="22">
        <v>37586.158771150745</v>
      </c>
      <c r="P265" s="42"/>
      <c r="Q265" s="22">
        <v>1130873.664836</v>
      </c>
      <c r="R265" s="22">
        <v>1123576.640836</v>
      </c>
      <c r="S265" s="22">
        <v>456.67025943471435</v>
      </c>
      <c r="T265" s="22">
        <v>36715.09610220301</v>
      </c>
      <c r="U265" s="42"/>
      <c r="V265" s="22">
        <v>1133072.4604333302</v>
      </c>
      <c r="W265" s="22">
        <v>1125775.4364333302</v>
      </c>
      <c r="X265" s="22">
        <v>0</v>
      </c>
      <c r="Y265" s="22">
        <v>38913.891699533211</v>
      </c>
      <c r="Z265" s="42"/>
      <c r="AA265" s="22">
        <v>1133072.4604333302</v>
      </c>
      <c r="AB265" s="22">
        <v>1125775.4364333302</v>
      </c>
      <c r="AC265" s="22">
        <v>0</v>
      </c>
      <c r="AD265" s="22">
        <v>38913.891699533211</v>
      </c>
      <c r="AE265" s="42"/>
    </row>
    <row r="266" spans="1:31" x14ac:dyDescent="0.3">
      <c r="A266" s="20">
        <v>8913350</v>
      </c>
      <c r="B266" s="20" t="s">
        <v>72</v>
      </c>
      <c r="C266" s="21">
        <v>85</v>
      </c>
      <c r="D266" s="22">
        <v>460948.99009644409</v>
      </c>
      <c r="E266" s="45">
        <v>-37188.948184405031</v>
      </c>
      <c r="F266" s="11"/>
      <c r="G266" s="22">
        <v>526901.05172045669</v>
      </c>
      <c r="H266" s="22">
        <v>524477.39732045669</v>
      </c>
      <c r="I266" s="22">
        <v>0</v>
      </c>
      <c r="J266" s="22">
        <v>63528.407224012597</v>
      </c>
      <c r="K266" s="42"/>
      <c r="L266" s="22">
        <v>526530.42488062987</v>
      </c>
      <c r="M266" s="22">
        <v>524106.77048062987</v>
      </c>
      <c r="N266" s="22">
        <v>0</v>
      </c>
      <c r="O266" s="22">
        <v>63157.780384185782</v>
      </c>
      <c r="P266" s="42"/>
      <c r="Q266" s="22">
        <v>526159.79804080306</v>
      </c>
      <c r="R266" s="22">
        <v>523736.14364080306</v>
      </c>
      <c r="S266" s="22">
        <v>0</v>
      </c>
      <c r="T266" s="22">
        <v>62787.153544358967</v>
      </c>
      <c r="U266" s="42"/>
      <c r="V266" s="22">
        <v>510750.68926130974</v>
      </c>
      <c r="W266" s="22">
        <v>508327.03486130974</v>
      </c>
      <c r="X266" s="22">
        <v>-16150.362459146947</v>
      </c>
      <c r="Y266" s="22">
        <v>47378.044764865655</v>
      </c>
      <c r="Z266" s="42"/>
      <c r="AA266" s="22">
        <v>503022.35475785314</v>
      </c>
      <c r="AB266" s="22">
        <v>500598.70035785314</v>
      </c>
      <c r="AC266" s="22">
        <v>-23878.696962603561</v>
      </c>
      <c r="AD266" s="22">
        <v>39649.710261409055</v>
      </c>
      <c r="AE266" s="42"/>
    </row>
    <row r="267" spans="1:31" x14ac:dyDescent="0.3">
      <c r="A267" s="20">
        <v>8913390</v>
      </c>
      <c r="B267" s="20" t="s">
        <v>296</v>
      </c>
      <c r="C267" s="21">
        <v>103</v>
      </c>
      <c r="D267" s="22">
        <v>574883.10533247166</v>
      </c>
      <c r="E267" s="45">
        <v>0</v>
      </c>
      <c r="F267" s="11"/>
      <c r="G267" s="22">
        <v>610641.08831485466</v>
      </c>
      <c r="H267" s="22">
        <v>608451.98111485469</v>
      </c>
      <c r="I267" s="22">
        <v>0</v>
      </c>
      <c r="J267" s="22">
        <v>33568.875782383024</v>
      </c>
      <c r="K267" s="42"/>
      <c r="L267" s="22">
        <v>610016.55650011136</v>
      </c>
      <c r="M267" s="22">
        <v>607827.44930011139</v>
      </c>
      <c r="N267" s="22">
        <v>0</v>
      </c>
      <c r="O267" s="22">
        <v>32944.343967639725</v>
      </c>
      <c r="P267" s="42"/>
      <c r="Q267" s="22">
        <v>609392.02468536806</v>
      </c>
      <c r="R267" s="22">
        <v>607202.91748536809</v>
      </c>
      <c r="S267" s="22">
        <v>0</v>
      </c>
      <c r="T267" s="22">
        <v>32319.812152896426</v>
      </c>
      <c r="U267" s="42"/>
      <c r="V267" s="22">
        <v>610641.08831485466</v>
      </c>
      <c r="W267" s="22">
        <v>608451.98111485469</v>
      </c>
      <c r="X267" s="22">
        <v>0</v>
      </c>
      <c r="Y267" s="22">
        <v>33568.875782383024</v>
      </c>
      <c r="Z267" s="42"/>
      <c r="AA267" s="22">
        <v>610641.08831485466</v>
      </c>
      <c r="AB267" s="22">
        <v>608451.98111485469</v>
      </c>
      <c r="AC267" s="22">
        <v>0</v>
      </c>
      <c r="AD267" s="22">
        <v>33568.875782383024</v>
      </c>
      <c r="AE267" s="42"/>
    </row>
    <row r="268" spans="1:31" x14ac:dyDescent="0.3">
      <c r="A268" s="20">
        <v>8913511</v>
      </c>
      <c r="B268" s="20" t="s">
        <v>95</v>
      </c>
      <c r="C268" s="21">
        <v>172</v>
      </c>
      <c r="D268" s="22">
        <v>733580</v>
      </c>
      <c r="E268" s="45">
        <v>0</v>
      </c>
      <c r="F268" s="11"/>
      <c r="G268" s="22">
        <v>777055.57950789481</v>
      </c>
      <c r="H268" s="22">
        <v>774110.7091078948</v>
      </c>
      <c r="I268" s="22">
        <v>0</v>
      </c>
      <c r="J268" s="22">
        <v>40530.7091078948</v>
      </c>
      <c r="K268" s="42"/>
      <c r="L268" s="22">
        <v>776546.21108684223</v>
      </c>
      <c r="M268" s="22">
        <v>773601.34068684222</v>
      </c>
      <c r="N268" s="22">
        <v>0</v>
      </c>
      <c r="O268" s="22">
        <v>40021.340686842217</v>
      </c>
      <c r="P268" s="42"/>
      <c r="Q268" s="22">
        <v>776036.84266578942</v>
      </c>
      <c r="R268" s="22">
        <v>773091.9722657894</v>
      </c>
      <c r="S268" s="22">
        <v>0</v>
      </c>
      <c r="T268" s="22">
        <v>39511.972265789402</v>
      </c>
      <c r="U268" s="42"/>
      <c r="V268" s="22">
        <v>777055.57950789481</v>
      </c>
      <c r="W268" s="22">
        <v>774110.7091078948</v>
      </c>
      <c r="X268" s="22">
        <v>0</v>
      </c>
      <c r="Y268" s="22">
        <v>40530.7091078948</v>
      </c>
      <c r="Z268" s="42"/>
      <c r="AA268" s="22">
        <v>777055.57950789481</v>
      </c>
      <c r="AB268" s="22">
        <v>774110.7091078948</v>
      </c>
      <c r="AC268" s="22">
        <v>0</v>
      </c>
      <c r="AD268" s="22">
        <v>40530.7091078948</v>
      </c>
      <c r="AE268" s="42"/>
    </row>
    <row r="269" spans="1:31" x14ac:dyDescent="0.3">
      <c r="A269" s="20">
        <v>8913534</v>
      </c>
      <c r="B269" s="20" t="s">
        <v>311</v>
      </c>
      <c r="C269" s="21">
        <v>98</v>
      </c>
      <c r="D269" s="22">
        <v>481981.14098750718</v>
      </c>
      <c r="E269" s="45">
        <v>-288.87495067465221</v>
      </c>
      <c r="F269" s="11"/>
      <c r="G269" s="22">
        <v>510425.20136363641</v>
      </c>
      <c r="H269" s="22">
        <v>508627.0061636364</v>
      </c>
      <c r="I269" s="22">
        <v>0</v>
      </c>
      <c r="J269" s="22">
        <v>26645.865176129213</v>
      </c>
      <c r="K269" s="42"/>
      <c r="L269" s="22">
        <v>510117.74681818188</v>
      </c>
      <c r="M269" s="22">
        <v>508319.55161818187</v>
      </c>
      <c r="N269" s="22">
        <v>0</v>
      </c>
      <c r="O269" s="22">
        <v>26338.410630674683</v>
      </c>
      <c r="P269" s="42"/>
      <c r="Q269" s="22">
        <v>509810.29227272735</v>
      </c>
      <c r="R269" s="22">
        <v>508012.09707272734</v>
      </c>
      <c r="S269" s="22">
        <v>0</v>
      </c>
      <c r="T269" s="22">
        <v>26030.956085220154</v>
      </c>
      <c r="U269" s="42"/>
      <c r="V269" s="22">
        <v>510425.20136363641</v>
      </c>
      <c r="W269" s="22">
        <v>508627.0061636364</v>
      </c>
      <c r="X269" s="22">
        <v>0</v>
      </c>
      <c r="Y269" s="22">
        <v>26645.865176129213</v>
      </c>
      <c r="Z269" s="42"/>
      <c r="AA269" s="22">
        <v>510425.20136363641</v>
      </c>
      <c r="AB269" s="22">
        <v>508627.0061636364</v>
      </c>
      <c r="AC269" s="22">
        <v>0</v>
      </c>
      <c r="AD269" s="22">
        <v>26645.865176129213</v>
      </c>
      <c r="AE269" s="42"/>
    </row>
    <row r="270" spans="1:31" x14ac:dyDescent="0.3">
      <c r="A270" s="20">
        <v>8913550</v>
      </c>
      <c r="B270" s="20" t="s">
        <v>281</v>
      </c>
      <c r="C270" s="21">
        <v>88</v>
      </c>
      <c r="D270" s="22">
        <v>438413.52025706961</v>
      </c>
      <c r="E270" s="45">
        <v>0</v>
      </c>
      <c r="F270" s="11"/>
      <c r="G270" s="22">
        <v>465057.83970002271</v>
      </c>
      <c r="H270" s="22">
        <v>462529.94210002269</v>
      </c>
      <c r="I270" s="22">
        <v>0</v>
      </c>
      <c r="J270" s="22">
        <v>24116.421842953074</v>
      </c>
      <c r="K270" s="42"/>
      <c r="L270" s="22">
        <v>464793.66854781797</v>
      </c>
      <c r="M270" s="22">
        <v>462265.77094781795</v>
      </c>
      <c r="N270" s="22">
        <v>0</v>
      </c>
      <c r="O270" s="22">
        <v>23852.250690748333</v>
      </c>
      <c r="P270" s="42"/>
      <c r="Q270" s="22">
        <v>464529.49739561311</v>
      </c>
      <c r="R270" s="22">
        <v>462001.59979561309</v>
      </c>
      <c r="S270" s="22">
        <v>0</v>
      </c>
      <c r="T270" s="22">
        <v>23588.079538543476</v>
      </c>
      <c r="U270" s="42"/>
      <c r="V270" s="22">
        <v>465057.83970002271</v>
      </c>
      <c r="W270" s="22">
        <v>462529.94210002269</v>
      </c>
      <c r="X270" s="22">
        <v>0</v>
      </c>
      <c r="Y270" s="22">
        <v>24116.421842953074</v>
      </c>
      <c r="Z270" s="42"/>
      <c r="AA270" s="22">
        <v>465057.83970002271</v>
      </c>
      <c r="AB270" s="22">
        <v>462529.94210002269</v>
      </c>
      <c r="AC270" s="22">
        <v>0</v>
      </c>
      <c r="AD270" s="22">
        <v>24116.421842953074</v>
      </c>
      <c r="AE270" s="42"/>
    </row>
    <row r="271" spans="1:31" x14ac:dyDescent="0.3">
      <c r="A271" s="20">
        <v>8913552</v>
      </c>
      <c r="B271" s="20" t="s">
        <v>107</v>
      </c>
      <c r="C271" s="21">
        <v>194</v>
      </c>
      <c r="D271" s="22">
        <v>905379.39599906234</v>
      </c>
      <c r="E271" s="45">
        <v>0</v>
      </c>
      <c r="F271" s="11"/>
      <c r="G271" s="22">
        <v>958413.10676510003</v>
      </c>
      <c r="H271" s="22">
        <v>956432.4859651</v>
      </c>
      <c r="I271" s="22">
        <v>0</v>
      </c>
      <c r="J271" s="22">
        <v>51053.08996603766</v>
      </c>
      <c r="K271" s="42"/>
      <c r="L271" s="22">
        <v>957364.68159827893</v>
      </c>
      <c r="M271" s="22">
        <v>955384.06079827889</v>
      </c>
      <c r="N271" s="22">
        <v>0</v>
      </c>
      <c r="O271" s="22">
        <v>50004.664799216553</v>
      </c>
      <c r="P271" s="42"/>
      <c r="Q271" s="22">
        <v>956316.25643145782</v>
      </c>
      <c r="R271" s="22">
        <v>954335.63563145779</v>
      </c>
      <c r="S271" s="22">
        <v>0</v>
      </c>
      <c r="T271" s="22">
        <v>48956.239632395445</v>
      </c>
      <c r="U271" s="42"/>
      <c r="V271" s="22">
        <v>958413.10676510003</v>
      </c>
      <c r="W271" s="22">
        <v>956432.4859651</v>
      </c>
      <c r="X271" s="22">
        <v>0</v>
      </c>
      <c r="Y271" s="22">
        <v>51053.08996603766</v>
      </c>
      <c r="Z271" s="42"/>
      <c r="AA271" s="22">
        <v>958413.10676510003</v>
      </c>
      <c r="AB271" s="22">
        <v>956432.4859651</v>
      </c>
      <c r="AC271" s="22">
        <v>0</v>
      </c>
      <c r="AD271" s="22">
        <v>51053.08996603766</v>
      </c>
      <c r="AE271" s="42"/>
    </row>
    <row r="272" spans="1:31" x14ac:dyDescent="0.3">
      <c r="A272" s="20">
        <v>8913690</v>
      </c>
      <c r="B272" s="20" t="s">
        <v>282</v>
      </c>
      <c r="C272" s="21">
        <v>211</v>
      </c>
      <c r="D272" s="22">
        <v>923910.44435865979</v>
      </c>
      <c r="E272" s="45">
        <v>0</v>
      </c>
      <c r="F272" s="11"/>
      <c r="G272" s="22">
        <v>977385.52708047233</v>
      </c>
      <c r="H272" s="22">
        <v>973919.4406804723</v>
      </c>
      <c r="I272" s="22">
        <v>0</v>
      </c>
      <c r="J272" s="22">
        <v>50008.996321812505</v>
      </c>
      <c r="K272" s="42"/>
      <c r="L272" s="22">
        <v>976610.33180224732</v>
      </c>
      <c r="M272" s="22">
        <v>973144.2454022473</v>
      </c>
      <c r="N272" s="22">
        <v>0</v>
      </c>
      <c r="O272" s="22">
        <v>49233.801043587504</v>
      </c>
      <c r="P272" s="42"/>
      <c r="Q272" s="22">
        <v>975835.13652402244</v>
      </c>
      <c r="R272" s="22">
        <v>972369.05012402241</v>
      </c>
      <c r="S272" s="22">
        <v>0</v>
      </c>
      <c r="T272" s="22">
        <v>48458.605765362619</v>
      </c>
      <c r="U272" s="42"/>
      <c r="V272" s="22">
        <v>977385.52708047233</v>
      </c>
      <c r="W272" s="22">
        <v>973919.4406804723</v>
      </c>
      <c r="X272" s="22">
        <v>0</v>
      </c>
      <c r="Y272" s="22">
        <v>50008.996321812505</v>
      </c>
      <c r="Z272" s="42"/>
      <c r="AA272" s="22">
        <v>977385.52708047233</v>
      </c>
      <c r="AB272" s="22">
        <v>973919.4406804723</v>
      </c>
      <c r="AC272" s="22">
        <v>0</v>
      </c>
      <c r="AD272" s="22">
        <v>50008.996321812505</v>
      </c>
      <c r="AE272" s="42"/>
    </row>
    <row r="273" spans="1:31" x14ac:dyDescent="0.3">
      <c r="A273" s="20">
        <v>8913696</v>
      </c>
      <c r="B273" s="20" t="s">
        <v>128</v>
      </c>
      <c r="C273" s="21">
        <v>410</v>
      </c>
      <c r="D273" s="22">
        <v>1748650</v>
      </c>
      <c r="E273" s="45">
        <v>0</v>
      </c>
      <c r="F273" s="11"/>
      <c r="G273" s="22">
        <v>1811522.7679999999</v>
      </c>
      <c r="H273" s="22">
        <v>1806050</v>
      </c>
      <c r="I273" s="22">
        <v>0</v>
      </c>
      <c r="J273" s="22">
        <v>57400</v>
      </c>
      <c r="K273" s="42"/>
      <c r="L273" s="22">
        <v>1811522.7679999999</v>
      </c>
      <c r="M273" s="22">
        <v>1806050</v>
      </c>
      <c r="N273" s="22">
        <v>0</v>
      </c>
      <c r="O273" s="22">
        <v>57400</v>
      </c>
      <c r="P273" s="42"/>
      <c r="Q273" s="22">
        <v>1811522.7679999999</v>
      </c>
      <c r="R273" s="22">
        <v>1806050</v>
      </c>
      <c r="S273" s="22">
        <v>0</v>
      </c>
      <c r="T273" s="22">
        <v>57400</v>
      </c>
      <c r="U273" s="42"/>
      <c r="V273" s="22">
        <v>1811522.7679999999</v>
      </c>
      <c r="W273" s="22">
        <v>1806050</v>
      </c>
      <c r="X273" s="22">
        <v>0</v>
      </c>
      <c r="Y273" s="22">
        <v>57400</v>
      </c>
      <c r="Z273" s="42"/>
      <c r="AA273" s="22">
        <v>1811522.7679999999</v>
      </c>
      <c r="AB273" s="22">
        <v>1806050</v>
      </c>
      <c r="AC273" s="22">
        <v>0</v>
      </c>
      <c r="AD273" s="22">
        <v>57400</v>
      </c>
      <c r="AE273" s="42"/>
    </row>
    <row r="274" spans="1:31" x14ac:dyDescent="0.3">
      <c r="A274" s="20">
        <v>8913710</v>
      </c>
      <c r="B274" s="20" t="s">
        <v>283</v>
      </c>
      <c r="C274" s="21">
        <v>193</v>
      </c>
      <c r="D274" s="22">
        <v>877346.24975497893</v>
      </c>
      <c r="E274" s="45">
        <v>0</v>
      </c>
      <c r="F274" s="11"/>
      <c r="G274" s="22">
        <v>929666.51719266758</v>
      </c>
      <c r="H274" s="22">
        <v>926018.0051926676</v>
      </c>
      <c r="I274" s="22">
        <v>0</v>
      </c>
      <c r="J274" s="22">
        <v>48671.755437688669</v>
      </c>
      <c r="K274" s="42"/>
      <c r="L274" s="22">
        <v>928840.99929546379</v>
      </c>
      <c r="M274" s="22">
        <v>925192.4872954638</v>
      </c>
      <c r="N274" s="22">
        <v>0</v>
      </c>
      <c r="O274" s="22">
        <v>47846.237540484872</v>
      </c>
      <c r="P274" s="42"/>
      <c r="Q274" s="22">
        <v>928015.48139826022</v>
      </c>
      <c r="R274" s="22">
        <v>924366.96939826023</v>
      </c>
      <c r="S274" s="22">
        <v>0</v>
      </c>
      <c r="T274" s="22">
        <v>47020.719643281307</v>
      </c>
      <c r="U274" s="42"/>
      <c r="V274" s="22">
        <v>929666.51719266758</v>
      </c>
      <c r="W274" s="22">
        <v>926018.0051926676</v>
      </c>
      <c r="X274" s="22">
        <v>0</v>
      </c>
      <c r="Y274" s="22">
        <v>48671.755437688669</v>
      </c>
      <c r="Z274" s="42"/>
      <c r="AA274" s="22">
        <v>929666.51719266758</v>
      </c>
      <c r="AB274" s="22">
        <v>926018.0051926676</v>
      </c>
      <c r="AC274" s="22">
        <v>0</v>
      </c>
      <c r="AD274" s="22">
        <v>48671.755437688669</v>
      </c>
      <c r="AE274" s="42"/>
    </row>
    <row r="275" spans="1:31" x14ac:dyDescent="0.3">
      <c r="A275" s="20">
        <v>8913730</v>
      </c>
      <c r="B275" s="20" t="s">
        <v>109</v>
      </c>
      <c r="C275" s="21">
        <v>209</v>
      </c>
      <c r="D275" s="22">
        <v>918212.29032018268</v>
      </c>
      <c r="E275" s="45">
        <v>0</v>
      </c>
      <c r="F275" s="11"/>
      <c r="G275" s="22">
        <v>971456.84301062115</v>
      </c>
      <c r="H275" s="22">
        <v>967391.35821062117</v>
      </c>
      <c r="I275" s="22">
        <v>0</v>
      </c>
      <c r="J275" s="22">
        <v>49179.067890438484</v>
      </c>
      <c r="K275" s="42"/>
      <c r="L275" s="22">
        <v>970588.88320875412</v>
      </c>
      <c r="M275" s="22">
        <v>966523.39840875415</v>
      </c>
      <c r="N275" s="22">
        <v>0</v>
      </c>
      <c r="O275" s="22">
        <v>48311.108088571462</v>
      </c>
      <c r="P275" s="42"/>
      <c r="Q275" s="22">
        <v>969720.9234068871</v>
      </c>
      <c r="R275" s="22">
        <v>965655.43860688712</v>
      </c>
      <c r="S275" s="22">
        <v>0</v>
      </c>
      <c r="T275" s="22">
        <v>47443.14828670444</v>
      </c>
      <c r="U275" s="42"/>
      <c r="V275" s="22">
        <v>971456.84301062115</v>
      </c>
      <c r="W275" s="22">
        <v>967391.35821062117</v>
      </c>
      <c r="X275" s="22">
        <v>0</v>
      </c>
      <c r="Y275" s="22">
        <v>49179.067890438484</v>
      </c>
      <c r="Z275" s="42"/>
      <c r="AA275" s="22">
        <v>971456.84301062115</v>
      </c>
      <c r="AB275" s="22">
        <v>967391.35821062117</v>
      </c>
      <c r="AC275" s="22">
        <v>0</v>
      </c>
      <c r="AD275" s="22">
        <v>49179.067890438484</v>
      </c>
      <c r="AE275" s="42"/>
    </row>
    <row r="276" spans="1:31" x14ac:dyDescent="0.3">
      <c r="A276" s="20">
        <v>8913763</v>
      </c>
      <c r="B276" s="20" t="s">
        <v>131</v>
      </c>
      <c r="C276" s="21">
        <v>205</v>
      </c>
      <c r="D276" s="22">
        <v>933552.85850759409</v>
      </c>
      <c r="E276" s="45">
        <v>0</v>
      </c>
      <c r="F276" s="11"/>
      <c r="G276" s="22">
        <v>985370.34861385683</v>
      </c>
      <c r="H276" s="22">
        <v>983024.87661385688</v>
      </c>
      <c r="I276" s="22">
        <v>0</v>
      </c>
      <c r="J276" s="22">
        <v>49472.018106262782</v>
      </c>
      <c r="K276" s="42"/>
      <c r="L276" s="22">
        <v>984544.42946037394</v>
      </c>
      <c r="M276" s="22">
        <v>982198.95746037399</v>
      </c>
      <c r="N276" s="22">
        <v>0</v>
      </c>
      <c r="O276" s="22">
        <v>48646.098952779896</v>
      </c>
      <c r="P276" s="42"/>
      <c r="Q276" s="22">
        <v>983718.51030689117</v>
      </c>
      <c r="R276" s="22">
        <v>981373.03830689122</v>
      </c>
      <c r="S276" s="22">
        <v>0</v>
      </c>
      <c r="T276" s="22">
        <v>47820.179799297126</v>
      </c>
      <c r="U276" s="42"/>
      <c r="V276" s="22">
        <v>985370.34861385683</v>
      </c>
      <c r="W276" s="22">
        <v>983024.87661385688</v>
      </c>
      <c r="X276" s="22">
        <v>0</v>
      </c>
      <c r="Y276" s="22">
        <v>49472.018106262782</v>
      </c>
      <c r="Z276" s="42"/>
      <c r="AA276" s="22">
        <v>985370.34861385683</v>
      </c>
      <c r="AB276" s="22">
        <v>983024.87661385688</v>
      </c>
      <c r="AC276" s="22">
        <v>0</v>
      </c>
      <c r="AD276" s="22">
        <v>49472.018106262782</v>
      </c>
      <c r="AE276" s="42"/>
    </row>
    <row r="277" spans="1:31" x14ac:dyDescent="0.3">
      <c r="A277" s="20">
        <v>8913765</v>
      </c>
      <c r="B277" s="20" t="s">
        <v>284</v>
      </c>
      <c r="C277" s="21">
        <v>398</v>
      </c>
      <c r="D277" s="22">
        <v>1697470</v>
      </c>
      <c r="E277" s="45">
        <v>0</v>
      </c>
      <c r="F277" s="11"/>
      <c r="G277" s="22">
        <v>1760591.2671999999</v>
      </c>
      <c r="H277" s="22">
        <v>1753190</v>
      </c>
      <c r="I277" s="22">
        <v>0</v>
      </c>
      <c r="J277" s="22">
        <v>55720</v>
      </c>
      <c r="K277" s="42"/>
      <c r="L277" s="22">
        <v>1760591.2671999999</v>
      </c>
      <c r="M277" s="22">
        <v>1753190</v>
      </c>
      <c r="N277" s="22">
        <v>0</v>
      </c>
      <c r="O277" s="22">
        <v>55720</v>
      </c>
      <c r="P277" s="42"/>
      <c r="Q277" s="22">
        <v>1760591.2671999999</v>
      </c>
      <c r="R277" s="22">
        <v>1753190</v>
      </c>
      <c r="S277" s="22">
        <v>0</v>
      </c>
      <c r="T277" s="22">
        <v>55720</v>
      </c>
      <c r="U277" s="42"/>
      <c r="V277" s="22">
        <v>1760591.2671999999</v>
      </c>
      <c r="W277" s="22">
        <v>1753190</v>
      </c>
      <c r="X277" s="22">
        <v>0</v>
      </c>
      <c r="Y277" s="22">
        <v>55720</v>
      </c>
      <c r="Z277" s="42"/>
      <c r="AA277" s="22">
        <v>1760591.2671999999</v>
      </c>
      <c r="AB277" s="22">
        <v>1753190</v>
      </c>
      <c r="AC277" s="22">
        <v>0</v>
      </c>
      <c r="AD277" s="22">
        <v>55720</v>
      </c>
      <c r="AE277" s="42"/>
    </row>
    <row r="278" spans="1:31" x14ac:dyDescent="0.3">
      <c r="A278" s="20">
        <v>8913766</v>
      </c>
      <c r="B278" s="20" t="s">
        <v>73</v>
      </c>
      <c r="C278" s="21">
        <v>257</v>
      </c>
      <c r="D278" s="22">
        <v>1216881.4589692333</v>
      </c>
      <c r="E278" s="45">
        <v>0</v>
      </c>
      <c r="F278" s="11"/>
      <c r="G278" s="22">
        <v>1286523.592543172</v>
      </c>
      <c r="H278" s="22">
        <v>1281102.946143172</v>
      </c>
      <c r="I278" s="22">
        <v>0</v>
      </c>
      <c r="J278" s="22">
        <v>64221.487173938658</v>
      </c>
      <c r="K278" s="42"/>
      <c r="L278" s="22">
        <v>1285219.0531574371</v>
      </c>
      <c r="M278" s="22">
        <v>1279798.4067574372</v>
      </c>
      <c r="N278" s="22">
        <v>0</v>
      </c>
      <c r="O278" s="22">
        <v>62916.947788203834</v>
      </c>
      <c r="P278" s="42"/>
      <c r="Q278" s="22">
        <v>1283914.5137717023</v>
      </c>
      <c r="R278" s="22">
        <v>1278493.8673717023</v>
      </c>
      <c r="S278" s="22">
        <v>0</v>
      </c>
      <c r="T278" s="22">
        <v>61612.408402469009</v>
      </c>
      <c r="U278" s="42"/>
      <c r="V278" s="22">
        <v>1286523.592543172</v>
      </c>
      <c r="W278" s="22">
        <v>1281102.946143172</v>
      </c>
      <c r="X278" s="22">
        <v>0</v>
      </c>
      <c r="Y278" s="22">
        <v>64221.487173938658</v>
      </c>
      <c r="Z278" s="42"/>
      <c r="AA278" s="22">
        <v>1286523.592543172</v>
      </c>
      <c r="AB278" s="22">
        <v>1281102.946143172</v>
      </c>
      <c r="AC278" s="22">
        <v>0</v>
      </c>
      <c r="AD278" s="22">
        <v>64221.487173938658</v>
      </c>
      <c r="AE278" s="42"/>
    </row>
    <row r="279" spans="1:31" x14ac:dyDescent="0.3">
      <c r="A279" s="20">
        <v>8913767</v>
      </c>
      <c r="B279" s="20" t="s">
        <v>123</v>
      </c>
      <c r="C279" s="21">
        <v>206</v>
      </c>
      <c r="D279" s="22">
        <v>886680.48003942834</v>
      </c>
      <c r="E279" s="45">
        <v>0</v>
      </c>
      <c r="F279" s="11"/>
      <c r="G279" s="22">
        <v>938328.42359630321</v>
      </c>
      <c r="H279" s="22">
        <v>933976.26999630325</v>
      </c>
      <c r="I279" s="22">
        <v>0</v>
      </c>
      <c r="J279" s="22">
        <v>47295.789956874913</v>
      </c>
      <c r="K279" s="42"/>
      <c r="L279" s="22">
        <v>937608.08200066618</v>
      </c>
      <c r="M279" s="22">
        <v>933255.92840066622</v>
      </c>
      <c r="N279" s="22">
        <v>0</v>
      </c>
      <c r="O279" s="22">
        <v>46575.448361237883</v>
      </c>
      <c r="P279" s="42"/>
      <c r="Q279" s="22">
        <v>936887.74040502927</v>
      </c>
      <c r="R279" s="22">
        <v>932535.58680502931</v>
      </c>
      <c r="S279" s="22">
        <v>0</v>
      </c>
      <c r="T279" s="22">
        <v>45855.106765600969</v>
      </c>
      <c r="U279" s="42"/>
      <c r="V279" s="22">
        <v>938328.42359630321</v>
      </c>
      <c r="W279" s="22">
        <v>933976.26999630325</v>
      </c>
      <c r="X279" s="22">
        <v>0</v>
      </c>
      <c r="Y279" s="22">
        <v>47295.789956874913</v>
      </c>
      <c r="Z279" s="42"/>
      <c r="AA279" s="22">
        <v>938328.42359630321</v>
      </c>
      <c r="AB279" s="22">
        <v>933976.26999630325</v>
      </c>
      <c r="AC279" s="22">
        <v>0</v>
      </c>
      <c r="AD279" s="22">
        <v>47295.789956874913</v>
      </c>
      <c r="AE279" s="42"/>
    </row>
    <row r="280" spans="1:31" x14ac:dyDescent="0.3">
      <c r="A280" s="20">
        <v>8913769</v>
      </c>
      <c r="B280" s="20" t="s">
        <v>162</v>
      </c>
      <c r="C280" s="21">
        <v>418</v>
      </c>
      <c r="D280" s="22">
        <v>1806445.5182615942</v>
      </c>
      <c r="E280" s="45">
        <v>0</v>
      </c>
      <c r="F280" s="11"/>
      <c r="G280" s="22">
        <v>1907637.1485672132</v>
      </c>
      <c r="H280" s="22">
        <v>1902112.2589672131</v>
      </c>
      <c r="I280" s="22">
        <v>0</v>
      </c>
      <c r="J280" s="22">
        <v>95666.740705618868</v>
      </c>
      <c r="K280" s="42"/>
      <c r="L280" s="22">
        <v>1905610.5244400222</v>
      </c>
      <c r="M280" s="22">
        <v>1900085.6348400221</v>
      </c>
      <c r="N280" s="22">
        <v>0</v>
      </c>
      <c r="O280" s="22">
        <v>93640.116578427842</v>
      </c>
      <c r="P280" s="42"/>
      <c r="Q280" s="22">
        <v>1903583.9003128312</v>
      </c>
      <c r="R280" s="22">
        <v>1898059.010712831</v>
      </c>
      <c r="S280" s="22">
        <v>0</v>
      </c>
      <c r="T280" s="22">
        <v>91613.492451236816</v>
      </c>
      <c r="U280" s="42"/>
      <c r="V280" s="22">
        <v>1907637.1485672132</v>
      </c>
      <c r="W280" s="22">
        <v>1902112.2589672131</v>
      </c>
      <c r="X280" s="22">
        <v>0</v>
      </c>
      <c r="Y280" s="22">
        <v>95666.740705618868</v>
      </c>
      <c r="Z280" s="42"/>
      <c r="AA280" s="22">
        <v>1907637.1485672132</v>
      </c>
      <c r="AB280" s="22">
        <v>1902112.2589672131</v>
      </c>
      <c r="AC280" s="22">
        <v>0</v>
      </c>
      <c r="AD280" s="22">
        <v>95666.740705618868</v>
      </c>
      <c r="AE280" s="42"/>
    </row>
    <row r="281" spans="1:31" x14ac:dyDescent="0.3">
      <c r="A281" s="20">
        <v>8913770</v>
      </c>
      <c r="B281" s="20" t="s">
        <v>121</v>
      </c>
      <c r="C281" s="21">
        <v>198</v>
      </c>
      <c r="D281" s="22">
        <v>1079953.7250495921</v>
      </c>
      <c r="E281" s="45">
        <v>120881.99620888678</v>
      </c>
      <c r="F281" s="11"/>
      <c r="G281" s="22">
        <v>1116333.1475995001</v>
      </c>
      <c r="H281" s="22">
        <v>1112658.5747995002</v>
      </c>
      <c r="I281" s="22">
        <v>100058.55284387621</v>
      </c>
      <c r="J281" s="22">
        <v>32704.849749908084</v>
      </c>
      <c r="K281" s="42"/>
      <c r="L281" s="22">
        <v>1116333.1475994999</v>
      </c>
      <c r="M281" s="22">
        <v>1112658.5747994999</v>
      </c>
      <c r="N281" s="22">
        <v>101086.07301486186</v>
      </c>
      <c r="O281" s="22">
        <v>32704.849749907851</v>
      </c>
      <c r="P281" s="42"/>
      <c r="Q281" s="22">
        <v>1116333.1475995001</v>
      </c>
      <c r="R281" s="22">
        <v>1112658.5747995002</v>
      </c>
      <c r="S281" s="22">
        <v>102113.59318584784</v>
      </c>
      <c r="T281" s="22">
        <v>32704.849749908084</v>
      </c>
      <c r="U281" s="42"/>
      <c r="V281" s="22">
        <v>1111436.1127000002</v>
      </c>
      <c r="W281" s="22">
        <v>1107761.5399000002</v>
      </c>
      <c r="X281" s="22">
        <v>95161.517944376203</v>
      </c>
      <c r="Y281" s="22">
        <v>27807.814850408118</v>
      </c>
      <c r="Z281" s="42"/>
      <c r="AA281" s="22">
        <v>1116333.1475995001</v>
      </c>
      <c r="AB281" s="22">
        <v>1112658.5747995002</v>
      </c>
      <c r="AC281" s="22">
        <v>100058.55284387621</v>
      </c>
      <c r="AD281" s="22">
        <v>32704.849749908084</v>
      </c>
      <c r="AE281" s="42"/>
    </row>
    <row r="282" spans="1:31" x14ac:dyDescent="0.3">
      <c r="A282" s="20">
        <v>8913771</v>
      </c>
      <c r="B282" s="20" t="s">
        <v>135</v>
      </c>
      <c r="C282" s="21">
        <v>200</v>
      </c>
      <c r="D282" s="22">
        <v>1006914.065093204</v>
      </c>
      <c r="E282" s="45">
        <v>1641.4574142165275</v>
      </c>
      <c r="F282" s="11"/>
      <c r="G282" s="22">
        <v>1065269.137944892</v>
      </c>
      <c r="H282" s="22">
        <v>1060421.829144892</v>
      </c>
      <c r="I282" s="22">
        <v>0</v>
      </c>
      <c r="J282" s="22">
        <v>53507.76405168802</v>
      </c>
      <c r="K282" s="42"/>
      <c r="L282" s="22">
        <v>1064059.2475481669</v>
      </c>
      <c r="M282" s="22">
        <v>1059211.9387481669</v>
      </c>
      <c r="N282" s="22">
        <v>0</v>
      </c>
      <c r="O282" s="22">
        <v>52297.873654962867</v>
      </c>
      <c r="P282" s="42"/>
      <c r="Q282" s="22">
        <v>1062849.3571514417</v>
      </c>
      <c r="R282" s="22">
        <v>1058002.0483514417</v>
      </c>
      <c r="S282" s="22">
        <v>0</v>
      </c>
      <c r="T282" s="22">
        <v>51087.983258237713</v>
      </c>
      <c r="U282" s="42"/>
      <c r="V282" s="22">
        <v>1065269.137944892</v>
      </c>
      <c r="W282" s="22">
        <v>1060421.829144892</v>
      </c>
      <c r="X282" s="22">
        <v>0</v>
      </c>
      <c r="Y282" s="22">
        <v>53507.76405168802</v>
      </c>
      <c r="Z282" s="42"/>
      <c r="AA282" s="22">
        <v>1065269.137944892</v>
      </c>
      <c r="AB282" s="22">
        <v>1060421.829144892</v>
      </c>
      <c r="AC282" s="22">
        <v>0</v>
      </c>
      <c r="AD282" s="22">
        <v>53507.76405168802</v>
      </c>
      <c r="AE282" s="42"/>
    </row>
    <row r="283" spans="1:31" x14ac:dyDescent="0.3">
      <c r="A283" s="20">
        <v>8913783</v>
      </c>
      <c r="B283" s="20" t="s">
        <v>271</v>
      </c>
      <c r="C283" s="21">
        <v>280</v>
      </c>
      <c r="D283" s="22">
        <v>1208001.8681376341</v>
      </c>
      <c r="E283" s="45">
        <v>0</v>
      </c>
      <c r="F283" s="11"/>
      <c r="G283" s="22">
        <v>1278476.1982182795</v>
      </c>
      <c r="H283" s="22">
        <v>1274384.6526182794</v>
      </c>
      <c r="I283" s="22">
        <v>0</v>
      </c>
      <c r="J283" s="22">
        <v>66382.784480645321</v>
      </c>
      <c r="K283" s="42"/>
      <c r="L283" s="22">
        <v>1277427.832626882</v>
      </c>
      <c r="M283" s="22">
        <v>1273336.2870268819</v>
      </c>
      <c r="N283" s="22">
        <v>0</v>
      </c>
      <c r="O283" s="22">
        <v>65334.418889247812</v>
      </c>
      <c r="P283" s="42"/>
      <c r="Q283" s="22">
        <v>1276379.467035484</v>
      </c>
      <c r="R283" s="22">
        <v>1272287.921435484</v>
      </c>
      <c r="S283" s="22">
        <v>0</v>
      </c>
      <c r="T283" s="22">
        <v>64286.053297849838</v>
      </c>
      <c r="U283" s="42"/>
      <c r="V283" s="22">
        <v>1278476.1982182795</v>
      </c>
      <c r="W283" s="22">
        <v>1274384.6526182794</v>
      </c>
      <c r="X283" s="22">
        <v>0</v>
      </c>
      <c r="Y283" s="22">
        <v>66382.784480645321</v>
      </c>
      <c r="Z283" s="42"/>
      <c r="AA283" s="22">
        <v>1278476.1982182795</v>
      </c>
      <c r="AB283" s="22">
        <v>1274384.6526182794</v>
      </c>
      <c r="AC283" s="22">
        <v>0</v>
      </c>
      <c r="AD283" s="22">
        <v>66382.784480645321</v>
      </c>
      <c r="AE283" s="42"/>
    </row>
    <row r="284" spans="1:31" x14ac:dyDescent="0.3">
      <c r="A284" s="20">
        <v>8913789</v>
      </c>
      <c r="B284" s="20" t="s">
        <v>312</v>
      </c>
      <c r="C284" s="21">
        <v>337</v>
      </c>
      <c r="D284" s="22">
        <v>1553893.9721565959</v>
      </c>
      <c r="E284" s="45">
        <v>9148.9698333798642</v>
      </c>
      <c r="F284" s="11"/>
      <c r="G284" s="22">
        <v>1638964.3180131756</v>
      </c>
      <c r="H284" s="22">
        <v>1633595.7932131756</v>
      </c>
      <c r="I284" s="22">
        <v>0</v>
      </c>
      <c r="J284" s="22">
        <v>79701.821056579705</v>
      </c>
      <c r="K284" s="42"/>
      <c r="L284" s="22">
        <v>1637202.9574360834</v>
      </c>
      <c r="M284" s="22">
        <v>1631834.4326360833</v>
      </c>
      <c r="N284" s="22">
        <v>0</v>
      </c>
      <c r="O284" s="22">
        <v>77940.460479487432</v>
      </c>
      <c r="P284" s="42"/>
      <c r="Q284" s="22">
        <v>1635441.5968589911</v>
      </c>
      <c r="R284" s="22">
        <v>1630073.0720589911</v>
      </c>
      <c r="S284" s="22">
        <v>0</v>
      </c>
      <c r="T284" s="22">
        <v>76179.099902395159</v>
      </c>
      <c r="U284" s="42"/>
      <c r="V284" s="22">
        <v>1638964.3180131756</v>
      </c>
      <c r="W284" s="22">
        <v>1633595.7932131756</v>
      </c>
      <c r="X284" s="22">
        <v>0</v>
      </c>
      <c r="Y284" s="22">
        <v>79701.821056579705</v>
      </c>
      <c r="Z284" s="42"/>
      <c r="AA284" s="22">
        <v>1638964.3180131756</v>
      </c>
      <c r="AB284" s="22">
        <v>1633595.7932131756</v>
      </c>
      <c r="AC284" s="22">
        <v>0</v>
      </c>
      <c r="AD284" s="22">
        <v>79701.821056579705</v>
      </c>
      <c r="AE284" s="42"/>
    </row>
    <row r="285" spans="1:31" x14ac:dyDescent="0.3">
      <c r="A285" s="20">
        <v>8913790</v>
      </c>
      <c r="B285" s="20" t="s">
        <v>74</v>
      </c>
      <c r="C285" s="21">
        <v>537</v>
      </c>
      <c r="D285" s="22">
        <v>2292003.3276766725</v>
      </c>
      <c r="E285" s="45">
        <v>1698.3276766726722</v>
      </c>
      <c r="F285" s="11"/>
      <c r="G285" s="22">
        <v>2383064.1667090002</v>
      </c>
      <c r="H285" s="22">
        <v>2369304.064309</v>
      </c>
      <c r="I285" s="22">
        <v>3819.0643090000112</v>
      </c>
      <c r="J285" s="22">
        <v>77300.736632327549</v>
      </c>
      <c r="K285" s="42"/>
      <c r="L285" s="22">
        <v>2383064.1667090002</v>
      </c>
      <c r="M285" s="22">
        <v>2369304.064309</v>
      </c>
      <c r="N285" s="22">
        <v>3819.0643090000112</v>
      </c>
      <c r="O285" s="22">
        <v>77300.736632327549</v>
      </c>
      <c r="P285" s="42"/>
      <c r="Q285" s="22">
        <v>2383064.1667090002</v>
      </c>
      <c r="R285" s="22">
        <v>2369304.064309</v>
      </c>
      <c r="S285" s="22">
        <v>3819.0643090000112</v>
      </c>
      <c r="T285" s="22">
        <v>77300.736632327549</v>
      </c>
      <c r="U285" s="42"/>
      <c r="V285" s="22">
        <v>2379245.1024000002</v>
      </c>
      <c r="W285" s="22">
        <v>2365485</v>
      </c>
      <c r="X285" s="22">
        <v>0</v>
      </c>
      <c r="Y285" s="22">
        <v>73481.672323327512</v>
      </c>
      <c r="Z285" s="42"/>
      <c r="AA285" s="22">
        <v>2383064.1667090002</v>
      </c>
      <c r="AB285" s="22">
        <v>2369304.064309</v>
      </c>
      <c r="AC285" s="22">
        <v>3819.0643090000112</v>
      </c>
      <c r="AD285" s="22">
        <v>77300.736632327549</v>
      </c>
      <c r="AE285" s="42"/>
    </row>
    <row r="286" spans="1:31" x14ac:dyDescent="0.3">
      <c r="A286" s="20">
        <v>8913791</v>
      </c>
      <c r="B286" s="20" t="s">
        <v>313</v>
      </c>
      <c r="C286" s="21">
        <v>406</v>
      </c>
      <c r="D286" s="22">
        <v>1755739.0810129105</v>
      </c>
      <c r="E286" s="45">
        <v>0</v>
      </c>
      <c r="F286" s="11"/>
      <c r="G286" s="22">
        <v>1857904.4296066286</v>
      </c>
      <c r="H286" s="22">
        <v>1851962.5672066286</v>
      </c>
      <c r="I286" s="22">
        <v>0</v>
      </c>
      <c r="J286" s="22">
        <v>96223.486193718156</v>
      </c>
      <c r="K286" s="42"/>
      <c r="L286" s="22">
        <v>1855869.0232665709</v>
      </c>
      <c r="M286" s="22">
        <v>1849927.1608665709</v>
      </c>
      <c r="N286" s="22">
        <v>0</v>
      </c>
      <c r="O286" s="22">
        <v>94188.079853660427</v>
      </c>
      <c r="P286" s="42"/>
      <c r="Q286" s="22">
        <v>1853833.6169265131</v>
      </c>
      <c r="R286" s="22">
        <v>1847891.7545265132</v>
      </c>
      <c r="S286" s="22">
        <v>0</v>
      </c>
      <c r="T286" s="22">
        <v>92152.673513602698</v>
      </c>
      <c r="U286" s="42"/>
      <c r="V286" s="22">
        <v>1857904.4296066286</v>
      </c>
      <c r="W286" s="22">
        <v>1851962.5672066286</v>
      </c>
      <c r="X286" s="22">
        <v>0</v>
      </c>
      <c r="Y286" s="22">
        <v>96223.486193718156</v>
      </c>
      <c r="Z286" s="42"/>
      <c r="AA286" s="22">
        <v>1857904.4296066286</v>
      </c>
      <c r="AB286" s="22">
        <v>1851962.5672066286</v>
      </c>
      <c r="AC286" s="22">
        <v>0</v>
      </c>
      <c r="AD286" s="22">
        <v>96223.486193718156</v>
      </c>
      <c r="AE286" s="42"/>
    </row>
    <row r="287" spans="1:31" x14ac:dyDescent="0.3">
      <c r="A287" s="20">
        <v>8913792</v>
      </c>
      <c r="B287" s="20" t="s">
        <v>108</v>
      </c>
      <c r="C287" s="21">
        <v>411</v>
      </c>
      <c r="D287" s="22">
        <v>1758347.3958519937</v>
      </c>
      <c r="E287" s="45">
        <v>0</v>
      </c>
      <c r="F287" s="11"/>
      <c r="G287" s="22">
        <v>1858971.9302713021</v>
      </c>
      <c r="H287" s="22">
        <v>1855088.8710713021</v>
      </c>
      <c r="I287" s="22">
        <v>0</v>
      </c>
      <c r="J287" s="22">
        <v>96741.475219308399</v>
      </c>
      <c r="K287" s="42"/>
      <c r="L287" s="22">
        <v>1857037.7491508874</v>
      </c>
      <c r="M287" s="22">
        <v>1853154.6899508873</v>
      </c>
      <c r="N287" s="22">
        <v>0</v>
      </c>
      <c r="O287" s="22">
        <v>94807.294098893646</v>
      </c>
      <c r="P287" s="42"/>
      <c r="Q287" s="22">
        <v>1855103.5680304728</v>
      </c>
      <c r="R287" s="22">
        <v>1851220.5088304728</v>
      </c>
      <c r="S287" s="22">
        <v>0</v>
      </c>
      <c r="T287" s="22">
        <v>92873.112978479126</v>
      </c>
      <c r="U287" s="42"/>
      <c r="V287" s="22">
        <v>1858971.9302713021</v>
      </c>
      <c r="W287" s="22">
        <v>1855088.8710713021</v>
      </c>
      <c r="X287" s="22">
        <v>0</v>
      </c>
      <c r="Y287" s="22">
        <v>96741.475219308399</v>
      </c>
      <c r="Z287" s="42"/>
      <c r="AA287" s="22">
        <v>1858971.9302713021</v>
      </c>
      <c r="AB287" s="22">
        <v>1855088.8710713021</v>
      </c>
      <c r="AC287" s="22">
        <v>0</v>
      </c>
      <c r="AD287" s="22">
        <v>96741.475219308399</v>
      </c>
      <c r="AE287" s="42"/>
    </row>
    <row r="288" spans="1:31" x14ac:dyDescent="0.3">
      <c r="A288" s="20">
        <v>8914000</v>
      </c>
      <c r="B288" s="20" t="s">
        <v>75</v>
      </c>
      <c r="C288" s="21">
        <v>710.5</v>
      </c>
      <c r="D288" s="22">
        <v>3960170.3847454018</v>
      </c>
      <c r="E288" s="45">
        <v>0</v>
      </c>
      <c r="F288" s="11"/>
      <c r="G288" s="22">
        <v>4200169.9931340255</v>
      </c>
      <c r="H288" s="22">
        <v>4184325.0267340257</v>
      </c>
      <c r="I288" s="22">
        <v>0</v>
      </c>
      <c r="J288" s="22">
        <v>224154.64198862389</v>
      </c>
      <c r="K288" s="42"/>
      <c r="L288" s="22">
        <v>4197690.6724326015</v>
      </c>
      <c r="M288" s="22">
        <v>4181845.7060326017</v>
      </c>
      <c r="N288" s="22">
        <v>0</v>
      </c>
      <c r="O288" s="22">
        <v>221675.32128719985</v>
      </c>
      <c r="P288" s="42"/>
      <c r="Q288" s="22">
        <v>4195211.3517311765</v>
      </c>
      <c r="R288" s="22">
        <v>4179366.3853311767</v>
      </c>
      <c r="S288" s="22">
        <v>0</v>
      </c>
      <c r="T288" s="22">
        <v>219196.00058577489</v>
      </c>
      <c r="U288" s="42"/>
      <c r="V288" s="22">
        <v>4200169.9931340255</v>
      </c>
      <c r="W288" s="22">
        <v>4184325.0267340257</v>
      </c>
      <c r="X288" s="22">
        <v>0</v>
      </c>
      <c r="Y288" s="22">
        <v>224154.64198862389</v>
      </c>
      <c r="Z288" s="42"/>
      <c r="AA288" s="22">
        <v>4200169.9931340255</v>
      </c>
      <c r="AB288" s="22">
        <v>4184325.0267340257</v>
      </c>
      <c r="AC288" s="22">
        <v>0</v>
      </c>
      <c r="AD288" s="22">
        <v>224154.64198862389</v>
      </c>
      <c r="AE288" s="42"/>
    </row>
    <row r="289" spans="1:31" x14ac:dyDescent="0.3">
      <c r="A289" s="20">
        <v>8914001</v>
      </c>
      <c r="B289" s="20" t="s">
        <v>76</v>
      </c>
      <c r="C289" s="21">
        <v>955</v>
      </c>
      <c r="D289" s="22">
        <v>5763576.4230508842</v>
      </c>
      <c r="E289" s="45">
        <v>0</v>
      </c>
      <c r="F289" s="11"/>
      <c r="G289" s="22">
        <v>6128813.0548532084</v>
      </c>
      <c r="H289" s="22">
        <v>6091956.4055532087</v>
      </c>
      <c r="I289" s="22">
        <v>0</v>
      </c>
      <c r="J289" s="22">
        <v>328379.98250232451</v>
      </c>
      <c r="K289" s="42"/>
      <c r="L289" s="22">
        <v>6124293.6487429542</v>
      </c>
      <c r="M289" s="22">
        <v>6087436.9994429545</v>
      </c>
      <c r="N289" s="22">
        <v>0</v>
      </c>
      <c r="O289" s="22">
        <v>323860.57639207039</v>
      </c>
      <c r="P289" s="42"/>
      <c r="Q289" s="22">
        <v>6119774.2426327001</v>
      </c>
      <c r="R289" s="22">
        <v>6082917.5933327004</v>
      </c>
      <c r="S289" s="22">
        <v>0</v>
      </c>
      <c r="T289" s="22">
        <v>319341.17028181627</v>
      </c>
      <c r="U289" s="42"/>
      <c r="V289" s="22">
        <v>6128813.0548532084</v>
      </c>
      <c r="W289" s="22">
        <v>6091956.4055532087</v>
      </c>
      <c r="X289" s="22">
        <v>0</v>
      </c>
      <c r="Y289" s="22">
        <v>328379.98250232451</v>
      </c>
      <c r="Z289" s="42"/>
      <c r="AA289" s="22">
        <v>6128813.0548532084</v>
      </c>
      <c r="AB289" s="22">
        <v>6091956.4055532087</v>
      </c>
      <c r="AC289" s="22">
        <v>0</v>
      </c>
      <c r="AD289" s="22">
        <v>328379.98250232451</v>
      </c>
      <c r="AE289" s="42"/>
    </row>
    <row r="290" spans="1:31" x14ac:dyDescent="0.3">
      <c r="A290" s="20">
        <v>8914005</v>
      </c>
      <c r="B290" s="20" t="s">
        <v>100</v>
      </c>
      <c r="C290" s="21">
        <v>1102.1666666666667</v>
      </c>
      <c r="D290" s="22">
        <v>6238267.6080419179</v>
      </c>
      <c r="E290" s="45">
        <v>0</v>
      </c>
      <c r="F290" s="11"/>
      <c r="G290" s="22">
        <v>6622835.5449653082</v>
      </c>
      <c r="H290" s="22">
        <v>6599853.7572653079</v>
      </c>
      <c r="I290" s="22">
        <v>0</v>
      </c>
      <c r="J290" s="22">
        <v>361586.14922339004</v>
      </c>
      <c r="K290" s="42"/>
      <c r="L290" s="22">
        <v>6618498.9135940578</v>
      </c>
      <c r="M290" s="22">
        <v>6595517.1258940576</v>
      </c>
      <c r="N290" s="22">
        <v>0</v>
      </c>
      <c r="O290" s="22">
        <v>357249.51785213966</v>
      </c>
      <c r="P290" s="42"/>
      <c r="Q290" s="22">
        <v>6614162.2822228074</v>
      </c>
      <c r="R290" s="22">
        <v>6591180.4945228072</v>
      </c>
      <c r="S290" s="22">
        <v>0</v>
      </c>
      <c r="T290" s="22">
        <v>352912.88648088928</v>
      </c>
      <c r="U290" s="42"/>
      <c r="V290" s="22">
        <v>6622835.5449653082</v>
      </c>
      <c r="W290" s="22">
        <v>6599853.7572653079</v>
      </c>
      <c r="X290" s="22">
        <v>0</v>
      </c>
      <c r="Y290" s="22">
        <v>361586.14922339004</v>
      </c>
      <c r="Z290" s="42"/>
      <c r="AA290" s="22">
        <v>6622835.5449653082</v>
      </c>
      <c r="AB290" s="22">
        <v>6599853.7572653079</v>
      </c>
      <c r="AC290" s="22">
        <v>0</v>
      </c>
      <c r="AD290" s="22">
        <v>361586.14922339004</v>
      </c>
      <c r="AE290" s="42"/>
    </row>
    <row r="291" spans="1:31" x14ac:dyDescent="0.3">
      <c r="A291" s="20">
        <v>8914008</v>
      </c>
      <c r="B291" s="20" t="s">
        <v>111</v>
      </c>
      <c r="C291" s="21">
        <v>430</v>
      </c>
      <c r="D291" s="22">
        <v>2887285.0735935397</v>
      </c>
      <c r="E291" s="45">
        <v>0</v>
      </c>
      <c r="F291" s="11"/>
      <c r="G291" s="22">
        <v>3075996.807152404</v>
      </c>
      <c r="H291" s="22">
        <v>3059187.591152404</v>
      </c>
      <c r="I291" s="22">
        <v>0</v>
      </c>
      <c r="J291" s="22">
        <v>171902.51755886432</v>
      </c>
      <c r="K291" s="42"/>
      <c r="L291" s="22">
        <v>3073381.9926297185</v>
      </c>
      <c r="M291" s="22">
        <v>3056572.7766297185</v>
      </c>
      <c r="N291" s="22">
        <v>0</v>
      </c>
      <c r="O291" s="22">
        <v>169287.70303617883</v>
      </c>
      <c r="P291" s="42"/>
      <c r="Q291" s="22">
        <v>3070767.1781070339</v>
      </c>
      <c r="R291" s="22">
        <v>3053957.9621070339</v>
      </c>
      <c r="S291" s="22">
        <v>0</v>
      </c>
      <c r="T291" s="22">
        <v>166672.88851349428</v>
      </c>
      <c r="U291" s="42"/>
      <c r="V291" s="22">
        <v>3075996.807152404</v>
      </c>
      <c r="W291" s="22">
        <v>3059187.591152404</v>
      </c>
      <c r="X291" s="22">
        <v>0</v>
      </c>
      <c r="Y291" s="22">
        <v>171902.51755886432</v>
      </c>
      <c r="Z291" s="42"/>
      <c r="AA291" s="22">
        <v>3075996.807152404</v>
      </c>
      <c r="AB291" s="22">
        <v>3059187.591152404</v>
      </c>
      <c r="AC291" s="22">
        <v>0</v>
      </c>
      <c r="AD291" s="22">
        <v>171902.51755886432</v>
      </c>
      <c r="AE291" s="42"/>
    </row>
    <row r="292" spans="1:31" x14ac:dyDescent="0.3">
      <c r="A292" s="20">
        <v>8914009</v>
      </c>
      <c r="B292" s="20" t="s">
        <v>97</v>
      </c>
      <c r="C292" s="21">
        <v>2039</v>
      </c>
      <c r="D292" s="22">
        <v>11877419.45071109</v>
      </c>
      <c r="E292" s="45">
        <v>0</v>
      </c>
      <c r="F292" s="11"/>
      <c r="G292" s="22">
        <v>12639426.766252691</v>
      </c>
      <c r="H292" s="22">
        <v>12558117.07025269</v>
      </c>
      <c r="I292" s="22">
        <v>0</v>
      </c>
      <c r="J292" s="22">
        <v>680697.61954160035</v>
      </c>
      <c r="K292" s="42"/>
      <c r="L292" s="22">
        <v>12630244.842821581</v>
      </c>
      <c r="M292" s="22">
        <v>12548935.146821581</v>
      </c>
      <c r="N292" s="22">
        <v>0</v>
      </c>
      <c r="O292" s="22">
        <v>671515.69611049071</v>
      </c>
      <c r="P292" s="42"/>
      <c r="Q292" s="22">
        <v>12621062.919390472</v>
      </c>
      <c r="R292" s="22">
        <v>12539753.223390471</v>
      </c>
      <c r="S292" s="22">
        <v>0</v>
      </c>
      <c r="T292" s="22">
        <v>662333.77267938107</v>
      </c>
      <c r="U292" s="42"/>
      <c r="V292" s="22">
        <v>12639426.766252691</v>
      </c>
      <c r="W292" s="22">
        <v>12558117.07025269</v>
      </c>
      <c r="X292" s="22">
        <v>0</v>
      </c>
      <c r="Y292" s="22">
        <v>680697.61954160035</v>
      </c>
      <c r="Z292" s="42"/>
      <c r="AA292" s="22">
        <v>12639426.766252691</v>
      </c>
      <c r="AB292" s="22">
        <v>12558117.07025269</v>
      </c>
      <c r="AC292" s="22">
        <v>0</v>
      </c>
      <c r="AD292" s="22">
        <v>680697.61954160035</v>
      </c>
      <c r="AE292" s="42"/>
    </row>
    <row r="293" spans="1:31" x14ac:dyDescent="0.3">
      <c r="A293" s="20">
        <v>8914010</v>
      </c>
      <c r="B293" s="20" t="s">
        <v>77</v>
      </c>
      <c r="C293" s="21">
        <v>926</v>
      </c>
      <c r="D293" s="22">
        <v>5849843.2875859374</v>
      </c>
      <c r="E293" s="45">
        <v>0</v>
      </c>
      <c r="F293" s="11"/>
      <c r="G293" s="22">
        <v>6207455.6819238886</v>
      </c>
      <c r="H293" s="22">
        <v>6186502.7987238886</v>
      </c>
      <c r="I293" s="22">
        <v>0</v>
      </c>
      <c r="J293" s="22">
        <v>336659.51113795117</v>
      </c>
      <c r="K293" s="42"/>
      <c r="L293" s="22">
        <v>6202515.9927812032</v>
      </c>
      <c r="M293" s="22">
        <v>6181563.1095812032</v>
      </c>
      <c r="N293" s="22">
        <v>0</v>
      </c>
      <c r="O293" s="22">
        <v>331719.82199526578</v>
      </c>
      <c r="P293" s="42"/>
      <c r="Q293" s="22">
        <v>6197576.3036385179</v>
      </c>
      <c r="R293" s="22">
        <v>6176623.4204385178</v>
      </c>
      <c r="S293" s="22">
        <v>0</v>
      </c>
      <c r="T293" s="22">
        <v>326780.1328525804</v>
      </c>
      <c r="U293" s="42"/>
      <c r="V293" s="22">
        <v>6207455.6819238886</v>
      </c>
      <c r="W293" s="22">
        <v>6186502.7987238886</v>
      </c>
      <c r="X293" s="22">
        <v>0</v>
      </c>
      <c r="Y293" s="22">
        <v>336659.51113795117</v>
      </c>
      <c r="Z293" s="42"/>
      <c r="AA293" s="22">
        <v>6207455.6819238886</v>
      </c>
      <c r="AB293" s="22">
        <v>6186502.7987238886</v>
      </c>
      <c r="AC293" s="22">
        <v>0</v>
      </c>
      <c r="AD293" s="22">
        <v>336659.51113795117</v>
      </c>
      <c r="AE293" s="42"/>
    </row>
    <row r="294" spans="1:31" x14ac:dyDescent="0.3">
      <c r="A294" s="20">
        <v>8914011</v>
      </c>
      <c r="B294" s="20" t="s">
        <v>113</v>
      </c>
      <c r="C294" s="21">
        <v>1483</v>
      </c>
      <c r="D294" s="22">
        <v>8327454.3413880086</v>
      </c>
      <c r="E294" s="45">
        <v>0</v>
      </c>
      <c r="F294" s="11"/>
      <c r="G294" s="22">
        <v>8887349.2919365242</v>
      </c>
      <c r="H294" s="22">
        <v>8798481.9639365245</v>
      </c>
      <c r="I294" s="22">
        <v>0</v>
      </c>
      <c r="J294" s="22">
        <v>471027.62254851591</v>
      </c>
      <c r="K294" s="42"/>
      <c r="L294" s="22">
        <v>8881867.8140191287</v>
      </c>
      <c r="M294" s="22">
        <v>8793000.4860191289</v>
      </c>
      <c r="N294" s="22">
        <v>0</v>
      </c>
      <c r="O294" s="22">
        <v>465546.14463112038</v>
      </c>
      <c r="P294" s="42"/>
      <c r="Q294" s="22">
        <v>8876386.336101735</v>
      </c>
      <c r="R294" s="22">
        <v>8787519.0081017353</v>
      </c>
      <c r="S294" s="22">
        <v>0</v>
      </c>
      <c r="T294" s="22">
        <v>460064.66671372671</v>
      </c>
      <c r="U294" s="42"/>
      <c r="V294" s="22">
        <v>8887349.2919365242</v>
      </c>
      <c r="W294" s="22">
        <v>8798481.9639365245</v>
      </c>
      <c r="X294" s="22">
        <v>0</v>
      </c>
      <c r="Y294" s="22">
        <v>471027.62254851591</v>
      </c>
      <c r="Z294" s="42"/>
      <c r="AA294" s="22">
        <v>8887349.2919365242</v>
      </c>
      <c r="AB294" s="22">
        <v>8798481.9639365245</v>
      </c>
      <c r="AC294" s="22">
        <v>0</v>
      </c>
      <c r="AD294" s="22">
        <v>471027.62254851591</v>
      </c>
      <c r="AE294" s="42"/>
    </row>
    <row r="295" spans="1:31" x14ac:dyDescent="0.3">
      <c r="A295" s="20">
        <v>8914012</v>
      </c>
      <c r="B295" s="20" t="s">
        <v>78</v>
      </c>
      <c r="C295" s="21">
        <v>1415</v>
      </c>
      <c r="D295" s="22">
        <v>8497195.646278467</v>
      </c>
      <c r="E295" s="45">
        <v>0</v>
      </c>
      <c r="F295" s="11"/>
      <c r="G295" s="22">
        <v>9038841.9967897721</v>
      </c>
      <c r="H295" s="22">
        <v>8981528.4745897725</v>
      </c>
      <c r="I295" s="22">
        <v>0</v>
      </c>
      <c r="J295" s="22">
        <v>484332.82831130549</v>
      </c>
      <c r="K295" s="42"/>
      <c r="L295" s="22">
        <v>9031989.5901763458</v>
      </c>
      <c r="M295" s="22">
        <v>8974676.0679763462</v>
      </c>
      <c r="N295" s="22">
        <v>0</v>
      </c>
      <c r="O295" s="22">
        <v>477480.42169787921</v>
      </c>
      <c r="P295" s="42"/>
      <c r="Q295" s="22">
        <v>9025137.1835629214</v>
      </c>
      <c r="R295" s="22">
        <v>8967823.6613629218</v>
      </c>
      <c r="S295" s="22">
        <v>0</v>
      </c>
      <c r="T295" s="22">
        <v>470628.01508445479</v>
      </c>
      <c r="U295" s="42"/>
      <c r="V295" s="22">
        <v>9038841.9967897721</v>
      </c>
      <c r="W295" s="22">
        <v>8981528.4745897725</v>
      </c>
      <c r="X295" s="22">
        <v>0</v>
      </c>
      <c r="Y295" s="22">
        <v>484332.82831130549</v>
      </c>
      <c r="Z295" s="42"/>
      <c r="AA295" s="22">
        <v>9038841.9967897721</v>
      </c>
      <c r="AB295" s="22">
        <v>8981528.4745897725</v>
      </c>
      <c r="AC295" s="22">
        <v>0</v>
      </c>
      <c r="AD295" s="22">
        <v>484332.82831130549</v>
      </c>
      <c r="AE295" s="42"/>
    </row>
    <row r="296" spans="1:31" x14ac:dyDescent="0.3">
      <c r="A296" s="20">
        <v>8914014</v>
      </c>
      <c r="B296" s="20" t="s">
        <v>80</v>
      </c>
      <c r="C296" s="21">
        <v>636</v>
      </c>
      <c r="D296" s="22">
        <v>4016302.3862974476</v>
      </c>
      <c r="E296" s="45">
        <v>0</v>
      </c>
      <c r="F296" s="11"/>
      <c r="G296" s="22">
        <v>4280951.7985598007</v>
      </c>
      <c r="H296" s="22">
        <v>4253134.5006598011</v>
      </c>
      <c r="I296" s="22">
        <v>0</v>
      </c>
      <c r="J296" s="22">
        <v>236832.11436235346</v>
      </c>
      <c r="K296" s="42"/>
      <c r="L296" s="22">
        <v>4277544.1516785482</v>
      </c>
      <c r="M296" s="22">
        <v>4249726.8537785485</v>
      </c>
      <c r="N296" s="22">
        <v>0</v>
      </c>
      <c r="O296" s="22">
        <v>233424.46748110093</v>
      </c>
      <c r="P296" s="42"/>
      <c r="Q296" s="22">
        <v>4274136.5047972966</v>
      </c>
      <c r="R296" s="22">
        <v>4246319.2068972969</v>
      </c>
      <c r="S296" s="22">
        <v>0</v>
      </c>
      <c r="T296" s="22">
        <v>230016.82059984934</v>
      </c>
      <c r="U296" s="42"/>
      <c r="V296" s="22">
        <v>4280951.7985598007</v>
      </c>
      <c r="W296" s="22">
        <v>4253134.5006598011</v>
      </c>
      <c r="X296" s="22">
        <v>0</v>
      </c>
      <c r="Y296" s="22">
        <v>236832.11436235346</v>
      </c>
      <c r="Z296" s="42"/>
      <c r="AA296" s="22">
        <v>4280951.7985598007</v>
      </c>
      <c r="AB296" s="22">
        <v>4253134.5006598011</v>
      </c>
      <c r="AC296" s="22">
        <v>0</v>
      </c>
      <c r="AD296" s="22">
        <v>236832.11436235346</v>
      </c>
      <c r="AE296" s="42"/>
    </row>
    <row r="297" spans="1:31" x14ac:dyDescent="0.3">
      <c r="A297" s="20">
        <v>8914015</v>
      </c>
      <c r="B297" s="20" t="s">
        <v>81</v>
      </c>
      <c r="C297" s="21">
        <v>693</v>
      </c>
      <c r="D297" s="22">
        <v>4483088.3861010969</v>
      </c>
      <c r="E297" s="45">
        <v>0</v>
      </c>
      <c r="F297" s="11"/>
      <c r="G297" s="22">
        <v>4766428.8262471845</v>
      </c>
      <c r="H297" s="22">
        <v>4746544.4358471846</v>
      </c>
      <c r="I297" s="22">
        <v>0</v>
      </c>
      <c r="J297" s="22">
        <v>263456.04974608775</v>
      </c>
      <c r="K297" s="42"/>
      <c r="L297" s="22">
        <v>4762393.5553045794</v>
      </c>
      <c r="M297" s="22">
        <v>4742509.1649045795</v>
      </c>
      <c r="N297" s="22">
        <v>0</v>
      </c>
      <c r="O297" s="22">
        <v>259420.77880348265</v>
      </c>
      <c r="P297" s="42"/>
      <c r="Q297" s="22">
        <v>4758358.2843619734</v>
      </c>
      <c r="R297" s="22">
        <v>4738473.8939619735</v>
      </c>
      <c r="S297" s="22">
        <v>0</v>
      </c>
      <c r="T297" s="22">
        <v>255385.50786087662</v>
      </c>
      <c r="U297" s="42"/>
      <c r="V297" s="22">
        <v>4766428.8262471845</v>
      </c>
      <c r="W297" s="22">
        <v>4746544.4358471846</v>
      </c>
      <c r="X297" s="22">
        <v>0</v>
      </c>
      <c r="Y297" s="22">
        <v>263456.04974608775</v>
      </c>
      <c r="Z297" s="42"/>
      <c r="AA297" s="22">
        <v>4766428.8262471845</v>
      </c>
      <c r="AB297" s="22">
        <v>4746544.4358471846</v>
      </c>
      <c r="AC297" s="22">
        <v>0</v>
      </c>
      <c r="AD297" s="22">
        <v>263456.04974608775</v>
      </c>
      <c r="AE297" s="42"/>
    </row>
    <row r="298" spans="1:31" x14ac:dyDescent="0.3">
      <c r="A298" s="20">
        <v>8914016</v>
      </c>
      <c r="B298" s="20" t="s">
        <v>329</v>
      </c>
      <c r="C298" s="21">
        <v>1062</v>
      </c>
      <c r="D298" s="22">
        <v>6530286.2617861535</v>
      </c>
      <c r="E298" s="45">
        <v>0</v>
      </c>
      <c r="F298" s="11"/>
      <c r="G298" s="22">
        <v>6952668.5995958857</v>
      </c>
      <c r="H298" s="22">
        <v>6908469.4827958858</v>
      </c>
      <c r="I298" s="22">
        <v>0</v>
      </c>
      <c r="J298" s="22">
        <v>378183.22100973222</v>
      </c>
      <c r="K298" s="42"/>
      <c r="L298" s="22">
        <v>6947095.2321452163</v>
      </c>
      <c r="M298" s="22">
        <v>6902896.1153452164</v>
      </c>
      <c r="N298" s="22">
        <v>0</v>
      </c>
      <c r="O298" s="22">
        <v>372609.85355906282</v>
      </c>
      <c r="P298" s="42"/>
      <c r="Q298" s="22">
        <v>6941521.8646945488</v>
      </c>
      <c r="R298" s="22">
        <v>6897322.7478945488</v>
      </c>
      <c r="S298" s="22">
        <v>0</v>
      </c>
      <c r="T298" s="22">
        <v>367036.48610839527</v>
      </c>
      <c r="U298" s="42"/>
      <c r="V298" s="22">
        <v>6952668.5995958857</v>
      </c>
      <c r="W298" s="22">
        <v>6908469.4827958858</v>
      </c>
      <c r="X298" s="22">
        <v>0</v>
      </c>
      <c r="Y298" s="22">
        <v>378183.22100973222</v>
      </c>
      <c r="Z298" s="42"/>
      <c r="AA298" s="22">
        <v>6952668.5995958857</v>
      </c>
      <c r="AB298" s="22">
        <v>6908469.4827958858</v>
      </c>
      <c r="AC298" s="22">
        <v>0</v>
      </c>
      <c r="AD298" s="22">
        <v>378183.22100973222</v>
      </c>
      <c r="AE298" s="42"/>
    </row>
    <row r="299" spans="1:31" x14ac:dyDescent="0.3">
      <c r="A299" s="20">
        <v>8914017</v>
      </c>
      <c r="B299" s="20" t="s">
        <v>82</v>
      </c>
      <c r="C299" s="21">
        <v>617</v>
      </c>
      <c r="D299" s="22">
        <v>4025005.0206256453</v>
      </c>
      <c r="E299" s="45">
        <v>0</v>
      </c>
      <c r="F299" s="11"/>
      <c r="G299" s="22">
        <v>4287972.7839095797</v>
      </c>
      <c r="H299" s="22">
        <v>4261911.9839095799</v>
      </c>
      <c r="I299" s="22">
        <v>0</v>
      </c>
      <c r="J299" s="22">
        <v>236906.96328393463</v>
      </c>
      <c r="K299" s="42"/>
      <c r="L299" s="22">
        <v>4284359.3551904345</v>
      </c>
      <c r="M299" s="22">
        <v>4258298.5551904347</v>
      </c>
      <c r="N299" s="22">
        <v>0</v>
      </c>
      <c r="O299" s="22">
        <v>233293.53456478938</v>
      </c>
      <c r="P299" s="42"/>
      <c r="Q299" s="22">
        <v>4280745.9264712902</v>
      </c>
      <c r="R299" s="22">
        <v>4254685.1264712904</v>
      </c>
      <c r="S299" s="22">
        <v>0</v>
      </c>
      <c r="T299" s="22">
        <v>229680.10584564507</v>
      </c>
      <c r="U299" s="42"/>
      <c r="V299" s="22">
        <v>4287972.7839095797</v>
      </c>
      <c r="W299" s="22">
        <v>4261911.9839095799</v>
      </c>
      <c r="X299" s="22">
        <v>0</v>
      </c>
      <c r="Y299" s="22">
        <v>236906.96328393463</v>
      </c>
      <c r="Z299" s="42"/>
      <c r="AA299" s="22">
        <v>4287972.7839095797</v>
      </c>
      <c r="AB299" s="22">
        <v>4261911.9839095799</v>
      </c>
      <c r="AC299" s="22">
        <v>0</v>
      </c>
      <c r="AD299" s="22">
        <v>236906.96328393463</v>
      </c>
      <c r="AE299" s="42"/>
    </row>
    <row r="300" spans="1:31" x14ac:dyDescent="0.3">
      <c r="A300" s="20">
        <v>8914019</v>
      </c>
      <c r="B300" s="20" t="s">
        <v>83</v>
      </c>
      <c r="C300" s="21">
        <v>804</v>
      </c>
      <c r="D300" s="22">
        <v>4777713.7073861687</v>
      </c>
      <c r="E300" s="45">
        <v>0</v>
      </c>
      <c r="F300" s="11"/>
      <c r="G300" s="22">
        <v>5078668.2227437403</v>
      </c>
      <c r="H300" s="22">
        <v>5056151.6915437402</v>
      </c>
      <c r="I300" s="22">
        <v>0</v>
      </c>
      <c r="J300" s="22">
        <v>278437.98415757157</v>
      </c>
      <c r="K300" s="42"/>
      <c r="L300" s="22">
        <v>5075049.8788863476</v>
      </c>
      <c r="M300" s="22">
        <v>5052533.3476863476</v>
      </c>
      <c r="N300" s="22">
        <v>0</v>
      </c>
      <c r="O300" s="22">
        <v>274819.6403001789</v>
      </c>
      <c r="P300" s="42"/>
      <c r="Q300" s="22">
        <v>5071431.5350289531</v>
      </c>
      <c r="R300" s="22">
        <v>5048915.003828953</v>
      </c>
      <c r="S300" s="22">
        <v>0</v>
      </c>
      <c r="T300" s="22">
        <v>271201.29644278437</v>
      </c>
      <c r="U300" s="42"/>
      <c r="V300" s="22">
        <v>5078668.2227437403</v>
      </c>
      <c r="W300" s="22">
        <v>5056151.6915437402</v>
      </c>
      <c r="X300" s="22">
        <v>0</v>
      </c>
      <c r="Y300" s="22">
        <v>278437.98415757157</v>
      </c>
      <c r="Z300" s="42"/>
      <c r="AA300" s="22">
        <v>5078668.2227437403</v>
      </c>
      <c r="AB300" s="22">
        <v>5056151.6915437402</v>
      </c>
      <c r="AC300" s="22">
        <v>0</v>
      </c>
      <c r="AD300" s="22">
        <v>278437.98415757157</v>
      </c>
      <c r="AE300" s="42"/>
    </row>
    <row r="301" spans="1:31" x14ac:dyDescent="0.3">
      <c r="A301" s="20">
        <v>8914022</v>
      </c>
      <c r="B301" s="20" t="s">
        <v>79</v>
      </c>
      <c r="C301" s="21">
        <v>1008</v>
      </c>
      <c r="D301" s="22">
        <v>5901129.2357995715</v>
      </c>
      <c r="E301" s="45">
        <v>0</v>
      </c>
      <c r="F301" s="11"/>
      <c r="G301" s="22">
        <v>6260535.6118537914</v>
      </c>
      <c r="H301" s="22">
        <v>6233171.7718537915</v>
      </c>
      <c r="I301" s="22">
        <v>0</v>
      </c>
      <c r="J301" s="22">
        <v>332042.53605422005</v>
      </c>
      <c r="K301" s="42"/>
      <c r="L301" s="22">
        <v>6256402.7430832312</v>
      </c>
      <c r="M301" s="22">
        <v>6229038.9030832313</v>
      </c>
      <c r="N301" s="22">
        <v>0</v>
      </c>
      <c r="O301" s="22">
        <v>327909.6672836598</v>
      </c>
      <c r="P301" s="42"/>
      <c r="Q301" s="22">
        <v>6252269.8743126718</v>
      </c>
      <c r="R301" s="22">
        <v>6224906.034312672</v>
      </c>
      <c r="S301" s="22">
        <v>0</v>
      </c>
      <c r="T301" s="22">
        <v>323776.79851310048</v>
      </c>
      <c r="U301" s="42"/>
      <c r="V301" s="22">
        <v>6260535.6118537914</v>
      </c>
      <c r="W301" s="22">
        <v>6233171.7718537915</v>
      </c>
      <c r="X301" s="22">
        <v>0</v>
      </c>
      <c r="Y301" s="22">
        <v>332042.53605422005</v>
      </c>
      <c r="Z301" s="42"/>
      <c r="AA301" s="22">
        <v>6260535.6118537914</v>
      </c>
      <c r="AB301" s="22">
        <v>6233171.7718537915</v>
      </c>
      <c r="AC301" s="22">
        <v>0</v>
      </c>
      <c r="AD301" s="22">
        <v>332042.53605422005</v>
      </c>
      <c r="AE301" s="42"/>
    </row>
    <row r="302" spans="1:31" x14ac:dyDescent="0.3">
      <c r="A302" s="20">
        <v>8914023</v>
      </c>
      <c r="B302" s="20" t="s">
        <v>314</v>
      </c>
      <c r="C302" s="21">
        <v>654</v>
      </c>
      <c r="D302" s="22">
        <v>4356014.4446321959</v>
      </c>
      <c r="E302" s="45">
        <v>0</v>
      </c>
      <c r="F302" s="11"/>
      <c r="G302" s="22">
        <v>4632283.7363704722</v>
      </c>
      <c r="H302" s="22">
        <v>4610428.5386704719</v>
      </c>
      <c r="I302" s="22">
        <v>0</v>
      </c>
      <c r="J302" s="22">
        <v>254414.094038276</v>
      </c>
      <c r="K302" s="42"/>
      <c r="L302" s="22">
        <v>4628246.6134543112</v>
      </c>
      <c r="M302" s="22">
        <v>4606391.4157543108</v>
      </c>
      <c r="N302" s="22">
        <v>0</v>
      </c>
      <c r="O302" s="22">
        <v>250376.97112211492</v>
      </c>
      <c r="P302" s="42"/>
      <c r="Q302" s="22">
        <v>4624209.490538151</v>
      </c>
      <c r="R302" s="22">
        <v>4602354.2928381506</v>
      </c>
      <c r="S302" s="22">
        <v>0</v>
      </c>
      <c r="T302" s="22">
        <v>246339.84820595477</v>
      </c>
      <c r="U302" s="42"/>
      <c r="V302" s="22">
        <v>4632283.7363704722</v>
      </c>
      <c r="W302" s="22">
        <v>4610428.5386704719</v>
      </c>
      <c r="X302" s="22">
        <v>0</v>
      </c>
      <c r="Y302" s="22">
        <v>254414.094038276</v>
      </c>
      <c r="Z302" s="42"/>
      <c r="AA302" s="22">
        <v>4632283.7363704722</v>
      </c>
      <c r="AB302" s="22">
        <v>4610428.5386704719</v>
      </c>
      <c r="AC302" s="22">
        <v>0</v>
      </c>
      <c r="AD302" s="22">
        <v>254414.094038276</v>
      </c>
      <c r="AE302" s="42"/>
    </row>
    <row r="303" spans="1:31" x14ac:dyDescent="0.3">
      <c r="A303" s="20">
        <v>8914024</v>
      </c>
      <c r="B303" s="20" t="s">
        <v>285</v>
      </c>
      <c r="C303" s="21">
        <v>408</v>
      </c>
      <c r="D303" s="22">
        <v>2404983.7025460755</v>
      </c>
      <c r="E303" s="45">
        <v>-4768.1520685144187</v>
      </c>
      <c r="F303" s="11"/>
      <c r="G303" s="22">
        <v>2543909.7407227247</v>
      </c>
      <c r="H303" s="22">
        <v>2542367.9838227248</v>
      </c>
      <c r="I303" s="22">
        <v>0</v>
      </c>
      <c r="J303" s="22">
        <v>137384.28127664933</v>
      </c>
      <c r="K303" s="42"/>
      <c r="L303" s="22">
        <v>2542453.2988120699</v>
      </c>
      <c r="M303" s="22">
        <v>2540911.54191207</v>
      </c>
      <c r="N303" s="22">
        <v>0</v>
      </c>
      <c r="O303" s="22">
        <v>135927.83936599456</v>
      </c>
      <c r="P303" s="42"/>
      <c r="Q303" s="22">
        <v>2540996.8569014152</v>
      </c>
      <c r="R303" s="22">
        <v>2539455.1000014152</v>
      </c>
      <c r="S303" s="22">
        <v>0</v>
      </c>
      <c r="T303" s="22">
        <v>134471.39745533979</v>
      </c>
      <c r="U303" s="42"/>
      <c r="V303" s="22">
        <v>2543909.7407227247</v>
      </c>
      <c r="W303" s="22">
        <v>2542367.9838227248</v>
      </c>
      <c r="X303" s="22">
        <v>0</v>
      </c>
      <c r="Y303" s="22">
        <v>137384.28127664933</v>
      </c>
      <c r="Z303" s="42"/>
      <c r="AA303" s="22">
        <v>2543909.7407227247</v>
      </c>
      <c r="AB303" s="22">
        <v>2542367.9838227248</v>
      </c>
      <c r="AC303" s="22">
        <v>0</v>
      </c>
      <c r="AD303" s="22">
        <v>137384.28127664933</v>
      </c>
      <c r="AE303" s="42"/>
    </row>
    <row r="304" spans="1:31" x14ac:dyDescent="0.3">
      <c r="A304" s="20">
        <v>8914025</v>
      </c>
      <c r="B304" s="20" t="s">
        <v>286</v>
      </c>
      <c r="C304" s="21">
        <v>672</v>
      </c>
      <c r="D304" s="22">
        <v>3899004.9118038085</v>
      </c>
      <c r="E304" s="45">
        <v>0</v>
      </c>
      <c r="F304" s="11"/>
      <c r="G304" s="22">
        <v>4138319.1238546078</v>
      </c>
      <c r="H304" s="22">
        <v>4120702.0230546077</v>
      </c>
      <c r="I304" s="22">
        <v>0</v>
      </c>
      <c r="J304" s="22">
        <v>221697.11125079915</v>
      </c>
      <c r="K304" s="42"/>
      <c r="L304" s="22">
        <v>4135718.6426869216</v>
      </c>
      <c r="M304" s="22">
        <v>4118101.5418869215</v>
      </c>
      <c r="N304" s="22">
        <v>0</v>
      </c>
      <c r="O304" s="22">
        <v>219096.63008311298</v>
      </c>
      <c r="P304" s="42"/>
      <c r="Q304" s="22">
        <v>4133118.161519235</v>
      </c>
      <c r="R304" s="22">
        <v>4115501.0607192349</v>
      </c>
      <c r="S304" s="22">
        <v>0</v>
      </c>
      <c r="T304" s="22">
        <v>216496.14891542634</v>
      </c>
      <c r="U304" s="42"/>
      <c r="V304" s="22">
        <v>4138319.1238546078</v>
      </c>
      <c r="W304" s="22">
        <v>4120702.0230546077</v>
      </c>
      <c r="X304" s="22">
        <v>0</v>
      </c>
      <c r="Y304" s="22">
        <v>221697.11125079915</v>
      </c>
      <c r="Z304" s="42"/>
      <c r="AA304" s="22">
        <v>4138319.1238546078</v>
      </c>
      <c r="AB304" s="22">
        <v>4120702.0230546077</v>
      </c>
      <c r="AC304" s="22">
        <v>0</v>
      </c>
      <c r="AD304" s="22">
        <v>221697.11125079915</v>
      </c>
      <c r="AE304" s="42"/>
    </row>
    <row r="305" spans="1:31" x14ac:dyDescent="0.3">
      <c r="A305" s="20">
        <v>8914026</v>
      </c>
      <c r="B305" s="20" t="s">
        <v>330</v>
      </c>
      <c r="C305" s="21">
        <v>1318</v>
      </c>
      <c r="D305" s="22">
        <v>7450052.0706851454</v>
      </c>
      <c r="E305" s="45">
        <v>0</v>
      </c>
      <c r="F305" s="11"/>
      <c r="G305" s="22">
        <v>7917063.8524870854</v>
      </c>
      <c r="H305" s="22">
        <v>7871457.452487085</v>
      </c>
      <c r="I305" s="22">
        <v>0</v>
      </c>
      <c r="J305" s="22">
        <v>421405.38180193957</v>
      </c>
      <c r="K305" s="42"/>
      <c r="L305" s="22">
        <v>7911954.1476194719</v>
      </c>
      <c r="M305" s="22">
        <v>7866347.7476194715</v>
      </c>
      <c r="N305" s="22">
        <v>0</v>
      </c>
      <c r="O305" s="22">
        <v>416295.67693432607</v>
      </c>
      <c r="P305" s="42"/>
      <c r="Q305" s="22">
        <v>7906844.4427518593</v>
      </c>
      <c r="R305" s="22">
        <v>7861238.0427518589</v>
      </c>
      <c r="S305" s="22">
        <v>0</v>
      </c>
      <c r="T305" s="22">
        <v>411185.9720667135</v>
      </c>
      <c r="U305" s="42"/>
      <c r="V305" s="22">
        <v>7917063.8524870854</v>
      </c>
      <c r="W305" s="22">
        <v>7871457.452487085</v>
      </c>
      <c r="X305" s="22">
        <v>0</v>
      </c>
      <c r="Y305" s="22">
        <v>421405.38180193957</v>
      </c>
      <c r="Z305" s="42"/>
      <c r="AA305" s="22">
        <v>7917063.8524870854</v>
      </c>
      <c r="AB305" s="22">
        <v>7871457.452487085</v>
      </c>
      <c r="AC305" s="22">
        <v>0</v>
      </c>
      <c r="AD305" s="22">
        <v>421405.38180193957</v>
      </c>
      <c r="AE305" s="42"/>
    </row>
    <row r="306" spans="1:31" x14ac:dyDescent="0.3">
      <c r="A306" s="20">
        <v>8914032</v>
      </c>
      <c r="B306" s="20" t="s">
        <v>84</v>
      </c>
      <c r="C306" s="21">
        <v>1116</v>
      </c>
      <c r="D306" s="22">
        <v>6671000.892204714</v>
      </c>
      <c r="E306" s="45">
        <v>0</v>
      </c>
      <c r="F306" s="11"/>
      <c r="G306" s="22">
        <v>7079296.404736991</v>
      </c>
      <c r="H306" s="22">
        <v>7053235.6047369912</v>
      </c>
      <c r="I306" s="22">
        <v>0</v>
      </c>
      <c r="J306" s="22">
        <v>382234.71253227722</v>
      </c>
      <c r="K306" s="42"/>
      <c r="L306" s="22">
        <v>7073910.6091062753</v>
      </c>
      <c r="M306" s="22">
        <v>7047849.8091062754</v>
      </c>
      <c r="N306" s="22">
        <v>0</v>
      </c>
      <c r="O306" s="22">
        <v>376848.91690156143</v>
      </c>
      <c r="P306" s="42"/>
      <c r="Q306" s="22">
        <v>7068524.8134755576</v>
      </c>
      <c r="R306" s="22">
        <v>7042464.0134755578</v>
      </c>
      <c r="S306" s="22">
        <v>0</v>
      </c>
      <c r="T306" s="22">
        <v>371463.12127084378</v>
      </c>
      <c r="U306" s="42"/>
      <c r="V306" s="22">
        <v>7079296.404736991</v>
      </c>
      <c r="W306" s="22">
        <v>7053235.6047369912</v>
      </c>
      <c r="X306" s="22">
        <v>0</v>
      </c>
      <c r="Y306" s="22">
        <v>382234.71253227722</v>
      </c>
      <c r="Z306" s="42"/>
      <c r="AA306" s="22">
        <v>7079296.404736991</v>
      </c>
      <c r="AB306" s="22">
        <v>7053235.6047369912</v>
      </c>
      <c r="AC306" s="22">
        <v>0</v>
      </c>
      <c r="AD306" s="22">
        <v>382234.71253227722</v>
      </c>
      <c r="AE306" s="42"/>
    </row>
    <row r="307" spans="1:31" x14ac:dyDescent="0.3">
      <c r="A307" s="20">
        <v>8914041</v>
      </c>
      <c r="B307" s="20" t="s">
        <v>299</v>
      </c>
      <c r="C307" s="21">
        <v>863</v>
      </c>
      <c r="D307" s="22">
        <v>4989965.8501011301</v>
      </c>
      <c r="E307" s="45">
        <v>0</v>
      </c>
      <c r="F307" s="11"/>
      <c r="G307" s="22">
        <v>5293636.5703355428</v>
      </c>
      <c r="H307" s="22">
        <v>5273100.6599355424</v>
      </c>
      <c r="I307" s="22">
        <v>0</v>
      </c>
      <c r="J307" s="22">
        <v>283134.8098344123</v>
      </c>
      <c r="K307" s="42"/>
      <c r="L307" s="22">
        <v>5290113.6080685547</v>
      </c>
      <c r="M307" s="22">
        <v>5269577.6976685543</v>
      </c>
      <c r="N307" s="22">
        <v>0</v>
      </c>
      <c r="O307" s="22">
        <v>279611.84756742418</v>
      </c>
      <c r="P307" s="42"/>
      <c r="Q307" s="22">
        <v>5286590.6458015665</v>
      </c>
      <c r="R307" s="22">
        <v>5266054.7354015661</v>
      </c>
      <c r="S307" s="22">
        <v>0</v>
      </c>
      <c r="T307" s="22">
        <v>276088.88530043606</v>
      </c>
      <c r="U307" s="42"/>
      <c r="V307" s="22">
        <v>5293636.5703355428</v>
      </c>
      <c r="W307" s="22">
        <v>5273100.6599355424</v>
      </c>
      <c r="X307" s="22">
        <v>0</v>
      </c>
      <c r="Y307" s="22">
        <v>283134.8098344123</v>
      </c>
      <c r="Z307" s="42"/>
      <c r="AA307" s="22">
        <v>5293636.5703355428</v>
      </c>
      <c r="AB307" s="22">
        <v>5273100.6599355424</v>
      </c>
      <c r="AC307" s="22">
        <v>0</v>
      </c>
      <c r="AD307" s="22">
        <v>283134.8098344123</v>
      </c>
      <c r="AE307" s="42"/>
    </row>
    <row r="308" spans="1:31" x14ac:dyDescent="0.3">
      <c r="A308" s="20">
        <v>8914068</v>
      </c>
      <c r="B308" s="20" t="s">
        <v>85</v>
      </c>
      <c r="C308" s="21">
        <v>1119</v>
      </c>
      <c r="D308" s="22">
        <v>6796832.3031131476</v>
      </c>
      <c r="E308" s="45">
        <v>0</v>
      </c>
      <c r="F308" s="11"/>
      <c r="G308" s="22">
        <v>7219954.6956418762</v>
      </c>
      <c r="H308" s="22">
        <v>7187378.6956418762</v>
      </c>
      <c r="I308" s="22">
        <v>0</v>
      </c>
      <c r="J308" s="22">
        <v>390546.39252872858</v>
      </c>
      <c r="K308" s="42"/>
      <c r="L308" s="22">
        <v>7214360.1580919735</v>
      </c>
      <c r="M308" s="22">
        <v>7181784.1580919735</v>
      </c>
      <c r="N308" s="22">
        <v>0</v>
      </c>
      <c r="O308" s="22">
        <v>384951.8549788259</v>
      </c>
      <c r="P308" s="42"/>
      <c r="Q308" s="22">
        <v>7208765.6205420708</v>
      </c>
      <c r="R308" s="22">
        <v>7176189.6205420708</v>
      </c>
      <c r="S308" s="22">
        <v>0</v>
      </c>
      <c r="T308" s="22">
        <v>379357.31742892321</v>
      </c>
      <c r="U308" s="42"/>
      <c r="V308" s="22">
        <v>7219954.6956418762</v>
      </c>
      <c r="W308" s="22">
        <v>7187378.6956418762</v>
      </c>
      <c r="X308" s="22">
        <v>0</v>
      </c>
      <c r="Y308" s="22">
        <v>390546.39252872858</v>
      </c>
      <c r="Z308" s="42"/>
      <c r="AA308" s="22">
        <v>7219954.6956418762</v>
      </c>
      <c r="AB308" s="22">
        <v>7187378.6956418762</v>
      </c>
      <c r="AC308" s="22">
        <v>0</v>
      </c>
      <c r="AD308" s="22">
        <v>390546.39252872858</v>
      </c>
      <c r="AE308" s="42"/>
    </row>
    <row r="309" spans="1:31" x14ac:dyDescent="0.3">
      <c r="A309" s="20">
        <v>8914084</v>
      </c>
      <c r="B309" s="20" t="s">
        <v>116</v>
      </c>
      <c r="C309" s="21">
        <v>1293.5833333333333</v>
      </c>
      <c r="D309" s="22">
        <v>7378364.574659952</v>
      </c>
      <c r="E309" s="45">
        <v>0</v>
      </c>
      <c r="F309" s="11"/>
      <c r="G309" s="22">
        <v>7847294.0974315023</v>
      </c>
      <c r="H309" s="22">
        <v>7814196.8814315023</v>
      </c>
      <c r="I309" s="22">
        <v>0</v>
      </c>
      <c r="J309" s="22">
        <v>435832.30677155033</v>
      </c>
      <c r="K309" s="42"/>
      <c r="L309" s="22">
        <v>7841815.4095161054</v>
      </c>
      <c r="M309" s="22">
        <v>7808718.1935161054</v>
      </c>
      <c r="N309" s="22">
        <v>0</v>
      </c>
      <c r="O309" s="22">
        <v>430353.61885615345</v>
      </c>
      <c r="P309" s="42"/>
      <c r="Q309" s="22">
        <v>7836336.7216007104</v>
      </c>
      <c r="R309" s="22">
        <v>7803239.5056007104</v>
      </c>
      <c r="S309" s="22">
        <v>0</v>
      </c>
      <c r="T309" s="22">
        <v>424874.93094075844</v>
      </c>
      <c r="U309" s="42"/>
      <c r="V309" s="22">
        <v>7847294.0974315023</v>
      </c>
      <c r="W309" s="22">
        <v>7814196.8814315023</v>
      </c>
      <c r="X309" s="22">
        <v>0</v>
      </c>
      <c r="Y309" s="22">
        <v>435832.30677155033</v>
      </c>
      <c r="Z309" s="42"/>
      <c r="AA309" s="22">
        <v>7847294.0974315023</v>
      </c>
      <c r="AB309" s="22">
        <v>7814196.8814315023</v>
      </c>
      <c r="AC309" s="22">
        <v>0</v>
      </c>
      <c r="AD309" s="22">
        <v>435832.30677155033</v>
      </c>
      <c r="AE309" s="42"/>
    </row>
    <row r="310" spans="1:31" x14ac:dyDescent="0.3">
      <c r="A310" s="20">
        <v>8914107</v>
      </c>
      <c r="B310" s="20" t="s">
        <v>86</v>
      </c>
      <c r="C310" s="21">
        <v>1486</v>
      </c>
      <c r="D310" s="22">
        <v>8337902.5089707896</v>
      </c>
      <c r="E310" s="45">
        <v>0</v>
      </c>
      <c r="F310" s="11"/>
      <c r="G310" s="22">
        <v>8844826.1362392381</v>
      </c>
      <c r="H310" s="22">
        <v>8804431.8962392379</v>
      </c>
      <c r="I310" s="22">
        <v>0</v>
      </c>
      <c r="J310" s="22">
        <v>466529.38726844825</v>
      </c>
      <c r="K310" s="42"/>
      <c r="L310" s="22">
        <v>8839385.3326651193</v>
      </c>
      <c r="M310" s="22">
        <v>8798991.0926651191</v>
      </c>
      <c r="N310" s="22">
        <v>0</v>
      </c>
      <c r="O310" s="22">
        <v>461088.58369432949</v>
      </c>
      <c r="P310" s="42"/>
      <c r="Q310" s="22">
        <v>8833944.5290910006</v>
      </c>
      <c r="R310" s="22">
        <v>8793550.2890910003</v>
      </c>
      <c r="S310" s="22">
        <v>0</v>
      </c>
      <c r="T310" s="22">
        <v>455647.78012021072</v>
      </c>
      <c r="U310" s="42"/>
      <c r="V310" s="22">
        <v>8844826.1362392381</v>
      </c>
      <c r="W310" s="22">
        <v>8804431.8962392379</v>
      </c>
      <c r="X310" s="22">
        <v>0</v>
      </c>
      <c r="Y310" s="22">
        <v>466529.38726844825</v>
      </c>
      <c r="Z310" s="42"/>
      <c r="AA310" s="22">
        <v>8844826.1362392381</v>
      </c>
      <c r="AB310" s="22">
        <v>8804431.8962392379</v>
      </c>
      <c r="AC310" s="22">
        <v>0</v>
      </c>
      <c r="AD310" s="22">
        <v>466529.38726844825</v>
      </c>
      <c r="AE310" s="42"/>
    </row>
    <row r="311" spans="1:31" x14ac:dyDescent="0.3">
      <c r="A311" s="20">
        <v>8914117</v>
      </c>
      <c r="B311" s="20" t="s">
        <v>87</v>
      </c>
      <c r="C311" s="21">
        <v>701</v>
      </c>
      <c r="D311" s="22">
        <v>4495718.6514897663</v>
      </c>
      <c r="E311" s="45">
        <v>374149.07149960852</v>
      </c>
      <c r="F311" s="11"/>
      <c r="G311" s="22">
        <v>4659287.5082965</v>
      </c>
      <c r="H311" s="22">
        <v>4643025.5690965001</v>
      </c>
      <c r="I311" s="22">
        <v>291306.38736940158</v>
      </c>
      <c r="J311" s="22">
        <v>147306.91760673374</v>
      </c>
      <c r="K311" s="42"/>
      <c r="L311" s="22">
        <v>4659287.5082965</v>
      </c>
      <c r="M311" s="22">
        <v>4643025.5690965001</v>
      </c>
      <c r="N311" s="22">
        <v>294109.50891868951</v>
      </c>
      <c r="O311" s="22">
        <v>147306.91760673374</v>
      </c>
      <c r="P311" s="42"/>
      <c r="Q311" s="22">
        <v>4659287.5082965</v>
      </c>
      <c r="R311" s="22">
        <v>4643025.5690965001</v>
      </c>
      <c r="S311" s="22">
        <v>296912.63046797749</v>
      </c>
      <c r="T311" s="22">
        <v>147306.91760673374</v>
      </c>
      <c r="U311" s="42"/>
      <c r="V311" s="22">
        <v>4636826.4584999997</v>
      </c>
      <c r="W311" s="22">
        <v>4620564.5192999998</v>
      </c>
      <c r="X311" s="22">
        <v>268845.33757290157</v>
      </c>
      <c r="Y311" s="22">
        <v>124845.8678102335</v>
      </c>
      <c r="Z311" s="42"/>
      <c r="AA311" s="22">
        <v>4659287.5082965</v>
      </c>
      <c r="AB311" s="22">
        <v>4643025.5690965001</v>
      </c>
      <c r="AC311" s="22">
        <v>291306.38736940158</v>
      </c>
      <c r="AD311" s="22">
        <v>147306.91760673374</v>
      </c>
      <c r="AE311" s="42"/>
    </row>
    <row r="312" spans="1:31" x14ac:dyDescent="0.3">
      <c r="A312" s="20">
        <v>8914119</v>
      </c>
      <c r="B312" s="20" t="s">
        <v>315</v>
      </c>
      <c r="C312" s="21">
        <v>592</v>
      </c>
      <c r="D312" s="22">
        <v>3645882.3812751845</v>
      </c>
      <c r="E312" s="45">
        <v>0</v>
      </c>
      <c r="F312" s="11"/>
      <c r="G312" s="22">
        <v>3886413.0565289166</v>
      </c>
      <c r="H312" s="22">
        <v>3849927.9365289165</v>
      </c>
      <c r="I312" s="22">
        <v>0</v>
      </c>
      <c r="J312" s="22">
        <v>204045.55525373202</v>
      </c>
      <c r="K312" s="42"/>
      <c r="L312" s="22">
        <v>3883631.0347878416</v>
      </c>
      <c r="M312" s="22">
        <v>3847145.9147878415</v>
      </c>
      <c r="N312" s="22">
        <v>0</v>
      </c>
      <c r="O312" s="22">
        <v>201263.53351265704</v>
      </c>
      <c r="P312" s="42"/>
      <c r="Q312" s="22">
        <v>3880849.0130467662</v>
      </c>
      <c r="R312" s="22">
        <v>3844363.8930467661</v>
      </c>
      <c r="S312" s="22">
        <v>0</v>
      </c>
      <c r="T312" s="22">
        <v>198481.5117715816</v>
      </c>
      <c r="U312" s="42"/>
      <c r="V312" s="22">
        <v>3886413.0565289166</v>
      </c>
      <c r="W312" s="22">
        <v>3849927.9365289165</v>
      </c>
      <c r="X312" s="22">
        <v>0</v>
      </c>
      <c r="Y312" s="22">
        <v>204045.55525373202</v>
      </c>
      <c r="Z312" s="42"/>
      <c r="AA312" s="22">
        <v>3886413.0565289166</v>
      </c>
      <c r="AB312" s="22">
        <v>3849927.9365289165</v>
      </c>
      <c r="AC312" s="22">
        <v>0</v>
      </c>
      <c r="AD312" s="22">
        <v>204045.55525373202</v>
      </c>
      <c r="AE312" s="42"/>
    </row>
    <row r="313" spans="1:31" x14ac:dyDescent="0.3">
      <c r="A313" s="20">
        <v>8914226</v>
      </c>
      <c r="B313" s="20" t="s">
        <v>88</v>
      </c>
      <c r="C313" s="21">
        <v>1192</v>
      </c>
      <c r="D313" s="22">
        <v>6677219.2081509903</v>
      </c>
      <c r="E313" s="45">
        <v>0</v>
      </c>
      <c r="F313" s="11"/>
      <c r="G313" s="22">
        <v>7079237.4227576656</v>
      </c>
      <c r="H313" s="22">
        <v>7051612.9747576658</v>
      </c>
      <c r="I313" s="22">
        <v>0</v>
      </c>
      <c r="J313" s="22">
        <v>374393.76660667546</v>
      </c>
      <c r="K313" s="42"/>
      <c r="L313" s="22">
        <v>7075051.5488927253</v>
      </c>
      <c r="M313" s="22">
        <v>7047427.1008927254</v>
      </c>
      <c r="N313" s="22">
        <v>0</v>
      </c>
      <c r="O313" s="22">
        <v>370207.89274173509</v>
      </c>
      <c r="P313" s="42"/>
      <c r="Q313" s="22">
        <v>7070865.6750277849</v>
      </c>
      <c r="R313" s="22">
        <v>7043241.227027785</v>
      </c>
      <c r="S313" s="22">
        <v>0</v>
      </c>
      <c r="T313" s="22">
        <v>366022.01887679473</v>
      </c>
      <c r="U313" s="42"/>
      <c r="V313" s="22">
        <v>7079237.4227576656</v>
      </c>
      <c r="W313" s="22">
        <v>7051612.9747576658</v>
      </c>
      <c r="X313" s="22">
        <v>0</v>
      </c>
      <c r="Y313" s="22">
        <v>374393.76660667546</v>
      </c>
      <c r="Z313" s="42"/>
      <c r="AA313" s="22">
        <v>7079237.4227576656</v>
      </c>
      <c r="AB313" s="22">
        <v>7051612.9747576658</v>
      </c>
      <c r="AC313" s="22">
        <v>0</v>
      </c>
      <c r="AD313" s="22">
        <v>374393.76660667546</v>
      </c>
      <c r="AE313" s="42"/>
    </row>
    <row r="314" spans="1:31" x14ac:dyDescent="0.3">
      <c r="A314" s="20">
        <v>8914230</v>
      </c>
      <c r="B314" s="20" t="s">
        <v>89</v>
      </c>
      <c r="C314" s="21">
        <v>871</v>
      </c>
      <c r="D314" s="22">
        <v>5106267.5946143009</v>
      </c>
      <c r="E314" s="45">
        <v>0</v>
      </c>
      <c r="F314" s="11"/>
      <c r="G314" s="22">
        <v>5413666.7236427059</v>
      </c>
      <c r="H314" s="22">
        <v>5399072.6756427055</v>
      </c>
      <c r="I314" s="22">
        <v>0</v>
      </c>
      <c r="J314" s="22">
        <v>292805.08102840465</v>
      </c>
      <c r="K314" s="42"/>
      <c r="L314" s="22">
        <v>5409981.2589584617</v>
      </c>
      <c r="M314" s="22">
        <v>5395387.2109584613</v>
      </c>
      <c r="N314" s="22">
        <v>0</v>
      </c>
      <c r="O314" s="22">
        <v>289119.6163441604</v>
      </c>
      <c r="P314" s="42"/>
      <c r="Q314" s="22">
        <v>5406295.7942742165</v>
      </c>
      <c r="R314" s="22">
        <v>5391701.7462742161</v>
      </c>
      <c r="S314" s="22">
        <v>0</v>
      </c>
      <c r="T314" s="22">
        <v>285434.15165991522</v>
      </c>
      <c r="U314" s="42"/>
      <c r="V314" s="22">
        <v>5413666.7236427059</v>
      </c>
      <c r="W314" s="22">
        <v>5399072.6756427055</v>
      </c>
      <c r="X314" s="22">
        <v>0</v>
      </c>
      <c r="Y314" s="22">
        <v>292805.08102840465</v>
      </c>
      <c r="Z314" s="42"/>
      <c r="AA314" s="22">
        <v>5413666.7236427059</v>
      </c>
      <c r="AB314" s="22">
        <v>5399072.6756427055</v>
      </c>
      <c r="AC314" s="22">
        <v>0</v>
      </c>
      <c r="AD314" s="22">
        <v>292805.08102840465</v>
      </c>
      <c r="AE314" s="42"/>
    </row>
    <row r="315" spans="1:31" x14ac:dyDescent="0.3">
      <c r="A315" s="20">
        <v>8914328</v>
      </c>
      <c r="B315" s="20" t="s">
        <v>132</v>
      </c>
      <c r="C315" s="21">
        <v>1333.4166666666665</v>
      </c>
      <c r="D315" s="22">
        <v>7335539.0833333321</v>
      </c>
      <c r="E315" s="45">
        <v>0</v>
      </c>
      <c r="F315" s="11"/>
      <c r="G315" s="22">
        <v>7658525.0179999992</v>
      </c>
      <c r="H315" s="22">
        <v>7620476.2499999991</v>
      </c>
      <c r="I315" s="22">
        <v>0</v>
      </c>
      <c r="J315" s="22">
        <v>284937.16666666698</v>
      </c>
      <c r="K315" s="42"/>
      <c r="L315" s="22">
        <v>7658525.0179999992</v>
      </c>
      <c r="M315" s="22">
        <v>7620476.2499999991</v>
      </c>
      <c r="N315" s="22">
        <v>0</v>
      </c>
      <c r="O315" s="22">
        <v>284937.16666666698</v>
      </c>
      <c r="P315" s="42"/>
      <c r="Q315" s="22">
        <v>7658525.0179999992</v>
      </c>
      <c r="R315" s="22">
        <v>7620476.2499999991</v>
      </c>
      <c r="S315" s="22">
        <v>0</v>
      </c>
      <c r="T315" s="22">
        <v>284937.16666666698</v>
      </c>
      <c r="U315" s="42"/>
      <c r="V315" s="22">
        <v>7658525.0179999992</v>
      </c>
      <c r="W315" s="22">
        <v>7620476.2499999991</v>
      </c>
      <c r="X315" s="22">
        <v>0</v>
      </c>
      <c r="Y315" s="22">
        <v>284937.16666666698</v>
      </c>
      <c r="Z315" s="42"/>
      <c r="AA315" s="22">
        <v>7658525.0179999992</v>
      </c>
      <c r="AB315" s="22">
        <v>7620476.2499999991</v>
      </c>
      <c r="AC315" s="22">
        <v>0</v>
      </c>
      <c r="AD315" s="22">
        <v>284937.16666666698</v>
      </c>
      <c r="AE315" s="42"/>
    </row>
    <row r="316" spans="1:31" x14ac:dyDescent="0.3">
      <c r="A316" s="20">
        <v>8914329</v>
      </c>
      <c r="B316" s="20" t="s">
        <v>331</v>
      </c>
      <c r="C316" s="21">
        <v>1542.8333333333335</v>
      </c>
      <c r="D316" s="22">
        <v>8524154.1666666679</v>
      </c>
      <c r="E316" s="45">
        <v>0</v>
      </c>
      <c r="F316" s="11"/>
      <c r="G316" s="22">
        <v>8868111.0600000005</v>
      </c>
      <c r="H316" s="22">
        <v>8817292.5</v>
      </c>
      <c r="I316" s="22">
        <v>0</v>
      </c>
      <c r="J316" s="22">
        <v>293138.33333333209</v>
      </c>
      <c r="K316" s="42"/>
      <c r="L316" s="22">
        <v>8868111.0600000005</v>
      </c>
      <c r="M316" s="22">
        <v>8817292.5</v>
      </c>
      <c r="N316" s="22">
        <v>0</v>
      </c>
      <c r="O316" s="22">
        <v>293138.33333333209</v>
      </c>
      <c r="P316" s="42"/>
      <c r="Q316" s="22">
        <v>8868111.0600000005</v>
      </c>
      <c r="R316" s="22">
        <v>8817292.5</v>
      </c>
      <c r="S316" s="22">
        <v>0</v>
      </c>
      <c r="T316" s="22">
        <v>293138.33333333209</v>
      </c>
      <c r="U316" s="42"/>
      <c r="V316" s="22">
        <v>8868111.0600000005</v>
      </c>
      <c r="W316" s="22">
        <v>8817292.5</v>
      </c>
      <c r="X316" s="22">
        <v>0</v>
      </c>
      <c r="Y316" s="22">
        <v>293138.33333333209</v>
      </c>
      <c r="Z316" s="42"/>
      <c r="AA316" s="22">
        <v>8868111.0600000005</v>
      </c>
      <c r="AB316" s="22">
        <v>8817292.5</v>
      </c>
      <c r="AC316" s="22">
        <v>0</v>
      </c>
      <c r="AD316" s="22">
        <v>293138.33333333209</v>
      </c>
      <c r="AE316" s="42"/>
    </row>
    <row r="317" spans="1:31" x14ac:dyDescent="0.3">
      <c r="A317" s="20">
        <v>8914404</v>
      </c>
      <c r="B317" s="20" t="s">
        <v>133</v>
      </c>
      <c r="C317" s="21">
        <v>1471</v>
      </c>
      <c r="D317" s="22">
        <v>8245953</v>
      </c>
      <c r="E317" s="45">
        <v>0</v>
      </c>
      <c r="F317" s="11"/>
      <c r="G317" s="22">
        <v>8448856.5179794971</v>
      </c>
      <c r="H317" s="22">
        <v>8407862.8795794975</v>
      </c>
      <c r="I317" s="22">
        <v>1097.8795794982336</v>
      </c>
      <c r="J317" s="22">
        <v>161909.8795794975</v>
      </c>
      <c r="K317" s="42"/>
      <c r="L317" s="22">
        <v>8448856.5179794971</v>
      </c>
      <c r="M317" s="22">
        <v>8407862.8795794975</v>
      </c>
      <c r="N317" s="22">
        <v>1097.8795794982336</v>
      </c>
      <c r="O317" s="22">
        <v>161909.8795794975</v>
      </c>
      <c r="P317" s="42"/>
      <c r="Q317" s="22">
        <v>8448856.5179794971</v>
      </c>
      <c r="R317" s="22">
        <v>8407862.8795794975</v>
      </c>
      <c r="S317" s="22">
        <v>1097.8795794982336</v>
      </c>
      <c r="T317" s="22">
        <v>161909.8795794975</v>
      </c>
      <c r="U317" s="42"/>
      <c r="V317" s="22">
        <v>8447758.6383999996</v>
      </c>
      <c r="W317" s="22">
        <v>8406765</v>
      </c>
      <c r="X317" s="22">
        <v>0</v>
      </c>
      <c r="Y317" s="22">
        <v>160812</v>
      </c>
      <c r="Z317" s="42"/>
      <c r="AA317" s="22">
        <v>8448856.5179794971</v>
      </c>
      <c r="AB317" s="22">
        <v>8407862.8795794975</v>
      </c>
      <c r="AC317" s="22">
        <v>1097.8795794982336</v>
      </c>
      <c r="AD317" s="22">
        <v>161909.8795794975</v>
      </c>
      <c r="AE317" s="42"/>
    </row>
    <row r="318" spans="1:31" x14ac:dyDescent="0.3">
      <c r="A318" s="20">
        <v>8914408</v>
      </c>
      <c r="B318" s="20" t="s">
        <v>129</v>
      </c>
      <c r="C318" s="21">
        <v>1212</v>
      </c>
      <c r="D318" s="22">
        <v>6941410.5613231482</v>
      </c>
      <c r="E318" s="45">
        <v>0</v>
      </c>
      <c r="F318" s="11"/>
      <c r="G318" s="22">
        <v>7364516.8889543926</v>
      </c>
      <c r="H318" s="22">
        <v>7333243.9289543927</v>
      </c>
      <c r="I318" s="22">
        <v>0</v>
      </c>
      <c r="J318" s="22">
        <v>391833.36763124447</v>
      </c>
      <c r="K318" s="42"/>
      <c r="L318" s="22">
        <v>7359706.5369453952</v>
      </c>
      <c r="M318" s="22">
        <v>7328433.5769453952</v>
      </c>
      <c r="N318" s="22">
        <v>0</v>
      </c>
      <c r="O318" s="22">
        <v>387023.01562224701</v>
      </c>
      <c r="P318" s="42"/>
      <c r="Q318" s="22">
        <v>7354896.1849363986</v>
      </c>
      <c r="R318" s="22">
        <v>7323623.2249363987</v>
      </c>
      <c r="S318" s="22">
        <v>0</v>
      </c>
      <c r="T318" s="22">
        <v>382212.66361325048</v>
      </c>
      <c r="U318" s="42"/>
      <c r="V318" s="22">
        <v>7364516.8889543926</v>
      </c>
      <c r="W318" s="22">
        <v>7333243.9289543927</v>
      </c>
      <c r="X318" s="22">
        <v>0</v>
      </c>
      <c r="Y318" s="22">
        <v>391833.36763124447</v>
      </c>
      <c r="Z318" s="42"/>
      <c r="AA318" s="22">
        <v>7364516.8889543926</v>
      </c>
      <c r="AB318" s="22">
        <v>7333243.9289543927</v>
      </c>
      <c r="AC318" s="22">
        <v>0</v>
      </c>
      <c r="AD318" s="22">
        <v>391833.36763124447</v>
      </c>
      <c r="AE318" s="42"/>
    </row>
    <row r="319" spans="1:31" x14ac:dyDescent="0.3">
      <c r="A319" s="20">
        <v>8914413</v>
      </c>
      <c r="B319" s="20" t="s">
        <v>103</v>
      </c>
      <c r="C319" s="21">
        <v>928</v>
      </c>
      <c r="D319" s="22">
        <v>5138285.4439801835</v>
      </c>
      <c r="E319" s="45">
        <v>0</v>
      </c>
      <c r="F319" s="11"/>
      <c r="G319" s="22">
        <v>5465578.9531096313</v>
      </c>
      <c r="H319" s="22">
        <v>5423621.065109631</v>
      </c>
      <c r="I319" s="22">
        <v>0</v>
      </c>
      <c r="J319" s="22">
        <v>285335.62112944759</v>
      </c>
      <c r="K319" s="42"/>
      <c r="L319" s="22">
        <v>5462539.6777163036</v>
      </c>
      <c r="M319" s="22">
        <v>5420581.7897163033</v>
      </c>
      <c r="N319" s="22">
        <v>0</v>
      </c>
      <c r="O319" s="22">
        <v>282296.3457361199</v>
      </c>
      <c r="P319" s="42"/>
      <c r="Q319" s="22">
        <v>5459500.4023229768</v>
      </c>
      <c r="R319" s="22">
        <v>5417542.5143229766</v>
      </c>
      <c r="S319" s="22">
        <v>0</v>
      </c>
      <c r="T319" s="22">
        <v>279257.07034279313</v>
      </c>
      <c r="U319" s="42"/>
      <c r="V319" s="22">
        <v>5465578.9531096313</v>
      </c>
      <c r="W319" s="22">
        <v>5423621.065109631</v>
      </c>
      <c r="X319" s="22">
        <v>0</v>
      </c>
      <c r="Y319" s="22">
        <v>285335.62112944759</v>
      </c>
      <c r="Z319" s="42"/>
      <c r="AA319" s="22">
        <v>5465578.9531096313</v>
      </c>
      <c r="AB319" s="22">
        <v>5423621.065109631</v>
      </c>
      <c r="AC319" s="22">
        <v>0</v>
      </c>
      <c r="AD319" s="22">
        <v>285335.62112944759</v>
      </c>
      <c r="AE319" s="42"/>
    </row>
    <row r="320" spans="1:31" x14ac:dyDescent="0.3">
      <c r="A320" s="20">
        <v>8914452</v>
      </c>
      <c r="B320" s="20" t="s">
        <v>90</v>
      </c>
      <c r="C320" s="21">
        <v>1252</v>
      </c>
      <c r="D320" s="22">
        <v>6917300</v>
      </c>
      <c r="E320" s="45">
        <v>0</v>
      </c>
      <c r="F320" s="11"/>
      <c r="G320" s="22">
        <v>7319930.916397552</v>
      </c>
      <c r="H320" s="22">
        <v>7263639.5883975523</v>
      </c>
      <c r="I320" s="22">
        <v>0</v>
      </c>
      <c r="J320" s="22">
        <v>346339.58839755226</v>
      </c>
      <c r="K320" s="42"/>
      <c r="L320" s="22">
        <v>7315675.2741811229</v>
      </c>
      <c r="M320" s="22">
        <v>7259383.9461811231</v>
      </c>
      <c r="N320" s="22">
        <v>0</v>
      </c>
      <c r="O320" s="22">
        <v>342083.94618112314</v>
      </c>
      <c r="P320" s="42"/>
      <c r="Q320" s="22">
        <v>7311419.6319646938</v>
      </c>
      <c r="R320" s="22">
        <v>7255128.303964694</v>
      </c>
      <c r="S320" s="22">
        <v>0</v>
      </c>
      <c r="T320" s="22">
        <v>337828.30396469403</v>
      </c>
      <c r="U320" s="42"/>
      <c r="V320" s="22">
        <v>7319930.916397552</v>
      </c>
      <c r="W320" s="22">
        <v>7263639.5883975523</v>
      </c>
      <c r="X320" s="22">
        <v>0</v>
      </c>
      <c r="Y320" s="22">
        <v>346339.58839755226</v>
      </c>
      <c r="Z320" s="42"/>
      <c r="AA320" s="22">
        <v>7319930.916397552</v>
      </c>
      <c r="AB320" s="22">
        <v>7263639.5883975523</v>
      </c>
      <c r="AC320" s="22">
        <v>0</v>
      </c>
      <c r="AD320" s="22">
        <v>346339.58839755226</v>
      </c>
      <c r="AE320" s="42"/>
    </row>
    <row r="321" spans="1:31" x14ac:dyDescent="0.3">
      <c r="A321" s="20">
        <v>8914454</v>
      </c>
      <c r="B321" s="20" t="s">
        <v>91</v>
      </c>
      <c r="C321" s="21">
        <v>777</v>
      </c>
      <c r="D321" s="22">
        <v>4337209.7871622033</v>
      </c>
      <c r="E321" s="45">
        <v>0</v>
      </c>
      <c r="F321" s="11"/>
      <c r="G321" s="22">
        <v>4601604.955824621</v>
      </c>
      <c r="H321" s="22">
        <v>4580130.856624621</v>
      </c>
      <c r="I321" s="22">
        <v>0</v>
      </c>
      <c r="J321" s="22">
        <v>242921.06946241762</v>
      </c>
      <c r="K321" s="42"/>
      <c r="L321" s="22">
        <v>4598895.0867248168</v>
      </c>
      <c r="M321" s="22">
        <v>4577420.9875248168</v>
      </c>
      <c r="N321" s="22">
        <v>0</v>
      </c>
      <c r="O321" s="22">
        <v>240211.20036261342</v>
      </c>
      <c r="P321" s="42"/>
      <c r="Q321" s="22">
        <v>4596185.2176250136</v>
      </c>
      <c r="R321" s="22">
        <v>4574711.1184250135</v>
      </c>
      <c r="S321" s="22">
        <v>0</v>
      </c>
      <c r="T321" s="22">
        <v>237501.33126281016</v>
      </c>
      <c r="U321" s="42"/>
      <c r="V321" s="22">
        <v>4601604.955824621</v>
      </c>
      <c r="W321" s="22">
        <v>4580130.856624621</v>
      </c>
      <c r="X321" s="22">
        <v>0</v>
      </c>
      <c r="Y321" s="22">
        <v>242921.06946241762</v>
      </c>
      <c r="Z321" s="42"/>
      <c r="AA321" s="22">
        <v>4601604.955824621</v>
      </c>
      <c r="AB321" s="22">
        <v>4580130.856624621</v>
      </c>
      <c r="AC321" s="22">
        <v>0</v>
      </c>
      <c r="AD321" s="22">
        <v>242921.06946241762</v>
      </c>
      <c r="AE321" s="42"/>
    </row>
    <row r="322" spans="1:31" x14ac:dyDescent="0.3">
      <c r="A322" s="20">
        <v>8914456</v>
      </c>
      <c r="B322" s="20" t="s">
        <v>92</v>
      </c>
      <c r="C322" s="21">
        <v>952</v>
      </c>
      <c r="D322" s="22">
        <v>5610055.8338811724</v>
      </c>
      <c r="E322" s="45">
        <v>0</v>
      </c>
      <c r="F322" s="11"/>
      <c r="G322" s="22">
        <v>5973776.1594156381</v>
      </c>
      <c r="H322" s="22">
        <v>5926345.5034156376</v>
      </c>
      <c r="I322" s="22">
        <v>0</v>
      </c>
      <c r="J322" s="22">
        <v>316289.6695344653</v>
      </c>
      <c r="K322" s="42"/>
      <c r="L322" s="22">
        <v>5969723.7091221027</v>
      </c>
      <c r="M322" s="22">
        <v>5922293.0531221023</v>
      </c>
      <c r="N322" s="22">
        <v>0</v>
      </c>
      <c r="O322" s="22">
        <v>312237.21924092993</v>
      </c>
      <c r="P322" s="42"/>
      <c r="Q322" s="22">
        <v>5965671.2588285673</v>
      </c>
      <c r="R322" s="22">
        <v>5918240.6028285669</v>
      </c>
      <c r="S322" s="22">
        <v>0</v>
      </c>
      <c r="T322" s="22">
        <v>308184.76894739456</v>
      </c>
      <c r="U322" s="42"/>
      <c r="V322" s="22">
        <v>5973776.1594156381</v>
      </c>
      <c r="W322" s="22">
        <v>5926345.5034156376</v>
      </c>
      <c r="X322" s="22">
        <v>0</v>
      </c>
      <c r="Y322" s="22">
        <v>316289.6695344653</v>
      </c>
      <c r="Z322" s="42"/>
      <c r="AA322" s="22">
        <v>5973776.1594156381</v>
      </c>
      <c r="AB322" s="22">
        <v>5926345.5034156376</v>
      </c>
      <c r="AC322" s="22">
        <v>0</v>
      </c>
      <c r="AD322" s="22">
        <v>316289.6695344653</v>
      </c>
      <c r="AE322" s="42"/>
    </row>
    <row r="323" spans="1:31" x14ac:dyDescent="0.3">
      <c r="A323" s="20">
        <v>8914463</v>
      </c>
      <c r="B323" s="20" t="s">
        <v>93</v>
      </c>
      <c r="C323" s="21">
        <v>1343</v>
      </c>
      <c r="D323" s="22">
        <v>7936984.0305244485</v>
      </c>
      <c r="E323" s="45">
        <v>0</v>
      </c>
      <c r="F323" s="11"/>
      <c r="G323" s="22">
        <v>8422424.9868068006</v>
      </c>
      <c r="H323" s="22">
        <v>8387503.5148068005</v>
      </c>
      <c r="I323" s="22">
        <v>0</v>
      </c>
      <c r="J323" s="22">
        <v>450519.48428235203</v>
      </c>
      <c r="K323" s="42"/>
      <c r="L323" s="22">
        <v>8416360.4069574624</v>
      </c>
      <c r="M323" s="22">
        <v>8381438.9349574624</v>
      </c>
      <c r="N323" s="22">
        <v>0</v>
      </c>
      <c r="O323" s="22">
        <v>444454.90443301387</v>
      </c>
      <c r="P323" s="42"/>
      <c r="Q323" s="22">
        <v>8410295.8271081243</v>
      </c>
      <c r="R323" s="22">
        <v>8375374.3551081242</v>
      </c>
      <c r="S323" s="22">
        <v>0</v>
      </c>
      <c r="T323" s="22">
        <v>438390.32458367571</v>
      </c>
      <c r="U323" s="42"/>
      <c r="V323" s="22">
        <v>8422424.9868068006</v>
      </c>
      <c r="W323" s="22">
        <v>8387503.5148068005</v>
      </c>
      <c r="X323" s="22">
        <v>0</v>
      </c>
      <c r="Y323" s="22">
        <v>450519.48428235203</v>
      </c>
      <c r="Z323" s="42"/>
      <c r="AA323" s="22">
        <v>8422424.9868068006</v>
      </c>
      <c r="AB323" s="22">
        <v>8387503.5148068005</v>
      </c>
      <c r="AC323" s="22">
        <v>0</v>
      </c>
      <c r="AD323" s="22">
        <v>450519.48428235203</v>
      </c>
      <c r="AE323" s="42"/>
    </row>
    <row r="324" spans="1:31" x14ac:dyDescent="0.3">
      <c r="A324" s="20">
        <v>8914617</v>
      </c>
      <c r="B324" s="20" t="s">
        <v>126</v>
      </c>
      <c r="C324" s="21">
        <v>873</v>
      </c>
      <c r="D324" s="22">
        <v>4927095.273835415</v>
      </c>
      <c r="E324" s="45">
        <v>0</v>
      </c>
      <c r="F324" s="11"/>
      <c r="G324" s="22">
        <v>5250955.3857291862</v>
      </c>
      <c r="H324" s="22">
        <v>5202482.2977291858</v>
      </c>
      <c r="I324" s="22">
        <v>0</v>
      </c>
      <c r="J324" s="22">
        <v>275387.02389377076</v>
      </c>
      <c r="K324" s="42"/>
      <c r="L324" s="22">
        <v>5247636.3153300658</v>
      </c>
      <c r="M324" s="22">
        <v>5199163.2273300653</v>
      </c>
      <c r="N324" s="22">
        <v>0</v>
      </c>
      <c r="O324" s="22">
        <v>272067.95349465031</v>
      </c>
      <c r="P324" s="42"/>
      <c r="Q324" s="22">
        <v>5244317.2449309463</v>
      </c>
      <c r="R324" s="22">
        <v>5195844.1569309458</v>
      </c>
      <c r="S324" s="22">
        <v>0</v>
      </c>
      <c r="T324" s="22">
        <v>268748.88309553079</v>
      </c>
      <c r="U324" s="42"/>
      <c r="V324" s="22">
        <v>5250955.3857291862</v>
      </c>
      <c r="W324" s="22">
        <v>5202482.2977291858</v>
      </c>
      <c r="X324" s="22">
        <v>0</v>
      </c>
      <c r="Y324" s="22">
        <v>275387.02389377076</v>
      </c>
      <c r="Z324" s="42"/>
      <c r="AA324" s="22">
        <v>5250955.3857291862</v>
      </c>
      <c r="AB324" s="22">
        <v>5202482.2977291858</v>
      </c>
      <c r="AC324" s="22">
        <v>0</v>
      </c>
      <c r="AD324" s="22">
        <v>275387.02389377076</v>
      </c>
      <c r="AE324" s="42"/>
    </row>
    <row r="325" spans="1:31" x14ac:dyDescent="0.3">
      <c r="A325" s="20">
        <v>8914635</v>
      </c>
      <c r="B325" s="20" t="s">
        <v>130</v>
      </c>
      <c r="C325" s="21">
        <v>1086</v>
      </c>
      <c r="D325" s="22">
        <v>6431804.5782518052</v>
      </c>
      <c r="E325" s="45">
        <v>0</v>
      </c>
      <c r="F325" s="11"/>
      <c r="G325" s="22">
        <v>6816386.1698941505</v>
      </c>
      <c r="H325" s="22">
        <v>6794078.1250941502</v>
      </c>
      <c r="I325" s="22">
        <v>0</v>
      </c>
      <c r="J325" s="22">
        <v>362273.54684234504</v>
      </c>
      <c r="K325" s="42"/>
      <c r="L325" s="22">
        <v>6811325.0747385407</v>
      </c>
      <c r="M325" s="22">
        <v>6789017.0299385404</v>
      </c>
      <c r="N325" s="22">
        <v>0</v>
      </c>
      <c r="O325" s="22">
        <v>357212.45168673526</v>
      </c>
      <c r="P325" s="42"/>
      <c r="Q325" s="22">
        <v>6806263.9795829309</v>
      </c>
      <c r="R325" s="22">
        <v>6783955.9347829306</v>
      </c>
      <c r="S325" s="22">
        <v>0</v>
      </c>
      <c r="T325" s="22">
        <v>352151.35653112549</v>
      </c>
      <c r="U325" s="42"/>
      <c r="V325" s="22">
        <v>6816386.1698941505</v>
      </c>
      <c r="W325" s="22">
        <v>6794078.1250941502</v>
      </c>
      <c r="X325" s="22">
        <v>0</v>
      </c>
      <c r="Y325" s="22">
        <v>362273.54684234504</v>
      </c>
      <c r="Z325" s="42"/>
      <c r="AA325" s="22">
        <v>6816386.1698941505</v>
      </c>
      <c r="AB325" s="22">
        <v>6794078.1250941502</v>
      </c>
      <c r="AC325" s="22">
        <v>0</v>
      </c>
      <c r="AD325" s="22">
        <v>362273.54684234504</v>
      </c>
      <c r="AE325" s="42"/>
    </row>
    <row r="326" spans="1:31" x14ac:dyDescent="0.3">
      <c r="A326" s="20">
        <v>8914669</v>
      </c>
      <c r="B326" s="20" t="s">
        <v>316</v>
      </c>
      <c r="C326" s="21">
        <v>1266</v>
      </c>
      <c r="D326" s="22">
        <v>6945509.9999999991</v>
      </c>
      <c r="E326" s="45">
        <v>0</v>
      </c>
      <c r="F326" s="11"/>
      <c r="G326" s="22">
        <v>7247687.9665732235</v>
      </c>
      <c r="H326" s="22">
        <v>7184099.6145732235</v>
      </c>
      <c r="I326" s="22">
        <v>0</v>
      </c>
      <c r="J326" s="22">
        <v>238589.61457322445</v>
      </c>
      <c r="K326" s="42"/>
      <c r="L326" s="22">
        <v>7244240.2510667145</v>
      </c>
      <c r="M326" s="22">
        <v>7180651.8990667146</v>
      </c>
      <c r="N326" s="22">
        <v>0</v>
      </c>
      <c r="O326" s="22">
        <v>235141.8990667155</v>
      </c>
      <c r="P326" s="42"/>
      <c r="Q326" s="22">
        <v>7243392.4843684994</v>
      </c>
      <c r="R326" s="22">
        <v>7179804.1323684994</v>
      </c>
      <c r="S326" s="22">
        <v>2599.9488082942257</v>
      </c>
      <c r="T326" s="22">
        <v>234294.13236850034</v>
      </c>
      <c r="U326" s="42"/>
      <c r="V326" s="22">
        <v>7247687.9665732235</v>
      </c>
      <c r="W326" s="22">
        <v>7184099.6145732235</v>
      </c>
      <c r="X326" s="22">
        <v>0</v>
      </c>
      <c r="Y326" s="22">
        <v>238589.61457322445</v>
      </c>
      <c r="Z326" s="42"/>
      <c r="AA326" s="22">
        <v>7247687.9665732235</v>
      </c>
      <c r="AB326" s="22">
        <v>7184099.6145732235</v>
      </c>
      <c r="AC326" s="22">
        <v>0</v>
      </c>
      <c r="AD326" s="22">
        <v>238589.61457322445</v>
      </c>
      <c r="AE326" s="42"/>
    </row>
    <row r="327" spans="1:31" x14ac:dyDescent="0.3">
      <c r="A327" s="20">
        <v>8914700</v>
      </c>
      <c r="B327" s="20" t="s">
        <v>101</v>
      </c>
      <c r="C327" s="21">
        <v>743</v>
      </c>
      <c r="D327" s="22">
        <v>4385469.2357164584</v>
      </c>
      <c r="E327" s="45">
        <v>0</v>
      </c>
      <c r="F327" s="11"/>
      <c r="G327" s="22">
        <v>4654772.9955528071</v>
      </c>
      <c r="H327" s="22">
        <v>4631735.248352807</v>
      </c>
      <c r="I327" s="22">
        <v>0</v>
      </c>
      <c r="J327" s="22">
        <v>246266.01263634861</v>
      </c>
      <c r="K327" s="42"/>
      <c r="L327" s="22">
        <v>4651596.2187060537</v>
      </c>
      <c r="M327" s="22">
        <v>4628558.4715060536</v>
      </c>
      <c r="N327" s="22">
        <v>0</v>
      </c>
      <c r="O327" s="22">
        <v>243089.23578959517</v>
      </c>
      <c r="P327" s="42"/>
      <c r="Q327" s="22">
        <v>4648419.4418592993</v>
      </c>
      <c r="R327" s="22">
        <v>4625381.6946592992</v>
      </c>
      <c r="S327" s="22">
        <v>0</v>
      </c>
      <c r="T327" s="22">
        <v>239912.45894284081</v>
      </c>
      <c r="U327" s="42"/>
      <c r="V327" s="22">
        <v>4654772.9955528071</v>
      </c>
      <c r="W327" s="22">
        <v>4631735.248352807</v>
      </c>
      <c r="X327" s="22">
        <v>0</v>
      </c>
      <c r="Y327" s="22">
        <v>246266.01263634861</v>
      </c>
      <c r="Z327" s="42"/>
      <c r="AA327" s="22">
        <v>4654772.9955528071</v>
      </c>
      <c r="AB327" s="22">
        <v>4631735.248352807</v>
      </c>
      <c r="AC327" s="22">
        <v>0</v>
      </c>
      <c r="AD327" s="22">
        <v>246266.01263634861</v>
      </c>
      <c r="AE327" s="42"/>
    </row>
    <row r="328" spans="1:31" x14ac:dyDescent="0.3">
      <c r="A328" s="20">
        <v>8914756</v>
      </c>
      <c r="B328" s="20" t="s">
        <v>94</v>
      </c>
      <c r="C328" s="21">
        <v>951</v>
      </c>
      <c r="D328" s="22">
        <v>5565118.0663577979</v>
      </c>
      <c r="E328" s="45">
        <v>0</v>
      </c>
      <c r="F328" s="11"/>
      <c r="G328" s="22">
        <v>5900385.3805486243</v>
      </c>
      <c r="H328" s="22">
        <v>5877660.3629486244</v>
      </c>
      <c r="I328" s="22">
        <v>0</v>
      </c>
      <c r="J328" s="22">
        <v>312542.29659082647</v>
      </c>
      <c r="K328" s="42"/>
      <c r="L328" s="22">
        <v>5896171.2808153443</v>
      </c>
      <c r="M328" s="22">
        <v>5873446.2632153444</v>
      </c>
      <c r="N328" s="22">
        <v>0</v>
      </c>
      <c r="O328" s="22">
        <v>308328.19685754646</v>
      </c>
      <c r="P328" s="42"/>
      <c r="Q328" s="22">
        <v>5891957.1810820643</v>
      </c>
      <c r="R328" s="22">
        <v>5869232.1634820644</v>
      </c>
      <c r="S328" s="22">
        <v>0</v>
      </c>
      <c r="T328" s="22">
        <v>304114.09712426644</v>
      </c>
      <c r="U328" s="42"/>
      <c r="V328" s="22">
        <v>5900385.3805486243</v>
      </c>
      <c r="W328" s="22">
        <v>5877660.3629486244</v>
      </c>
      <c r="X328" s="22">
        <v>0</v>
      </c>
      <c r="Y328" s="22">
        <v>312542.29659082647</v>
      </c>
      <c r="Z328" s="42"/>
      <c r="AA328" s="22">
        <v>5900385.3805486243</v>
      </c>
      <c r="AB328" s="22">
        <v>5877660.3629486244</v>
      </c>
      <c r="AC328" s="22">
        <v>0</v>
      </c>
      <c r="AD328" s="22">
        <v>312542.29659082647</v>
      </c>
      <c r="AE328" s="42"/>
    </row>
    <row r="329" spans="1:31" x14ac:dyDescent="0.3">
      <c r="A329" s="20">
        <v>8915401</v>
      </c>
      <c r="B329" s="20" t="s">
        <v>332</v>
      </c>
      <c r="C329" s="21">
        <v>1416</v>
      </c>
      <c r="D329" s="22">
        <v>7877669</v>
      </c>
      <c r="E329" s="45">
        <v>0</v>
      </c>
      <c r="F329" s="11"/>
      <c r="G329" s="22">
        <v>8338754.5746528748</v>
      </c>
      <c r="H329" s="22">
        <v>8300184.5906528747</v>
      </c>
      <c r="I329" s="22">
        <v>0</v>
      </c>
      <c r="J329" s="22">
        <v>422515.59065287467</v>
      </c>
      <c r="K329" s="42"/>
      <c r="L329" s="22">
        <v>8333629.8868710715</v>
      </c>
      <c r="M329" s="22">
        <v>8295059.9028710714</v>
      </c>
      <c r="N329" s="22">
        <v>0</v>
      </c>
      <c r="O329" s="22">
        <v>417390.90287107136</v>
      </c>
      <c r="P329" s="42"/>
      <c r="Q329" s="22">
        <v>8328505.1990892682</v>
      </c>
      <c r="R329" s="22">
        <v>8289935.2150892681</v>
      </c>
      <c r="S329" s="22">
        <v>0</v>
      </c>
      <c r="T329" s="22">
        <v>412266.21508926805</v>
      </c>
      <c r="U329" s="42"/>
      <c r="V329" s="22">
        <v>8338754.5746528748</v>
      </c>
      <c r="W329" s="22">
        <v>8300184.5906528747</v>
      </c>
      <c r="X329" s="22">
        <v>0</v>
      </c>
      <c r="Y329" s="22">
        <v>422515.59065287467</v>
      </c>
      <c r="Z329" s="42"/>
      <c r="AA329" s="22">
        <v>8338754.5746528748</v>
      </c>
      <c r="AB329" s="22">
        <v>8300184.5906528747</v>
      </c>
      <c r="AC329" s="22">
        <v>0</v>
      </c>
      <c r="AD329" s="22">
        <v>422515.59065287467</v>
      </c>
      <c r="AE329" s="42"/>
    </row>
    <row r="330" spans="1:31" x14ac:dyDescent="0.3">
      <c r="A330" s="20">
        <v>8916905</v>
      </c>
      <c r="B330" s="20" t="s">
        <v>117</v>
      </c>
      <c r="C330" s="21">
        <v>907</v>
      </c>
      <c r="D330" s="22">
        <v>5432512.8976024864</v>
      </c>
      <c r="E330" s="45">
        <v>0</v>
      </c>
      <c r="F330" s="11"/>
      <c r="G330" s="22">
        <v>5788988.9574700734</v>
      </c>
      <c r="H330" s="22">
        <v>5740255.2614700729</v>
      </c>
      <c r="I330" s="22">
        <v>0</v>
      </c>
      <c r="J330" s="22">
        <v>307742.36386758648</v>
      </c>
      <c r="K330" s="42"/>
      <c r="L330" s="22">
        <v>5785021.6223343145</v>
      </c>
      <c r="M330" s="22">
        <v>5736287.926334314</v>
      </c>
      <c r="N330" s="22">
        <v>0</v>
      </c>
      <c r="O330" s="22">
        <v>303775.02873182762</v>
      </c>
      <c r="P330" s="42"/>
      <c r="Q330" s="22">
        <v>5781054.2871985557</v>
      </c>
      <c r="R330" s="22">
        <v>5732320.5911985552</v>
      </c>
      <c r="S330" s="22">
        <v>0</v>
      </c>
      <c r="T330" s="22">
        <v>299807.69359606877</v>
      </c>
      <c r="U330" s="42"/>
      <c r="V330" s="22">
        <v>5788988.9574700734</v>
      </c>
      <c r="W330" s="22">
        <v>5740255.2614700729</v>
      </c>
      <c r="X330" s="22">
        <v>0</v>
      </c>
      <c r="Y330" s="22">
        <v>307742.36386758648</v>
      </c>
      <c r="Z330" s="42"/>
      <c r="AA330" s="22">
        <v>5788988.9574700734</v>
      </c>
      <c r="AB330" s="22">
        <v>5740255.2614700729</v>
      </c>
      <c r="AC330" s="22">
        <v>0</v>
      </c>
      <c r="AD330" s="22">
        <v>307742.36386758648</v>
      </c>
      <c r="AE330" s="42"/>
    </row>
    <row r="331" spans="1:31" x14ac:dyDescent="0.3">
      <c r="A331" s="20">
        <v>8914002</v>
      </c>
      <c r="B331" s="20" t="s">
        <v>118</v>
      </c>
      <c r="C331" s="21">
        <v>848</v>
      </c>
      <c r="D331" s="22">
        <v>4719449.3486533472</v>
      </c>
      <c r="E331" s="45">
        <v>0</v>
      </c>
      <c r="F331" s="11"/>
      <c r="G331" s="22">
        <v>5031689.9550540978</v>
      </c>
      <c r="H331" s="22">
        <v>4990774.4990540976</v>
      </c>
      <c r="I331" s="22">
        <v>0</v>
      </c>
      <c r="J331" s="22">
        <v>271325.15040075034</v>
      </c>
      <c r="K331" s="42"/>
      <c r="L331" s="22">
        <v>5026611.5879214285</v>
      </c>
      <c r="M331" s="22">
        <v>4985696.1319214283</v>
      </c>
      <c r="N331" s="22">
        <v>0</v>
      </c>
      <c r="O331" s="22">
        <v>266246.78326808102</v>
      </c>
      <c r="P331" s="42"/>
      <c r="Q331" s="22">
        <v>5021533.2207887592</v>
      </c>
      <c r="R331" s="22">
        <v>4980617.7647887589</v>
      </c>
      <c r="S331" s="22">
        <v>0</v>
      </c>
      <c r="T331" s="22">
        <v>261168.41613541171</v>
      </c>
      <c r="U331" s="42"/>
      <c r="V331" s="22">
        <v>5031689.9550540978</v>
      </c>
      <c r="W331" s="22">
        <v>4990774.4990540976</v>
      </c>
      <c r="X331" s="22">
        <v>0</v>
      </c>
      <c r="Y331" s="22">
        <v>271325.15040075034</v>
      </c>
      <c r="Z331" s="42"/>
      <c r="AA331" s="22">
        <v>5031689.9550540978</v>
      </c>
      <c r="AB331" s="22">
        <v>4990774.4990540976</v>
      </c>
      <c r="AC331" s="22">
        <v>0</v>
      </c>
      <c r="AD331" s="22">
        <v>271325.15040075034</v>
      </c>
      <c r="AE331" s="42"/>
    </row>
    <row r="332" spans="1:31" x14ac:dyDescent="0.3">
      <c r="A332" s="20">
        <v>8913040</v>
      </c>
      <c r="B332" s="20" t="s">
        <v>233</v>
      </c>
      <c r="C332" s="21">
        <v>194</v>
      </c>
      <c r="D332" s="22">
        <v>1027119.2391881825</v>
      </c>
      <c r="E332" s="45">
        <v>0</v>
      </c>
      <c r="F332" s="11"/>
      <c r="G332" s="22">
        <v>1115657.5742548832</v>
      </c>
      <c r="H332" s="22">
        <v>1082504.0119548831</v>
      </c>
      <c r="I332" s="22">
        <v>0</v>
      </c>
      <c r="J332" s="22">
        <v>55384.772766700597</v>
      </c>
      <c r="K332" s="42"/>
      <c r="L332" s="22">
        <v>1114417.9751729521</v>
      </c>
      <c r="M332" s="22">
        <v>1081264.4128729519</v>
      </c>
      <c r="N332" s="22">
        <v>0</v>
      </c>
      <c r="O332" s="22">
        <v>54145.173684769426</v>
      </c>
      <c r="P332" s="42"/>
      <c r="Q332" s="22">
        <v>1113178.3760910206</v>
      </c>
      <c r="R332" s="22">
        <v>1080024.8137910205</v>
      </c>
      <c r="S332" s="22">
        <v>0</v>
      </c>
      <c r="T332" s="22">
        <v>52905.574602838024</v>
      </c>
      <c r="U332" s="42"/>
      <c r="V332" s="22">
        <v>1115657.5742548832</v>
      </c>
      <c r="W332" s="22">
        <v>1082504.0119548831</v>
      </c>
      <c r="X332" s="22">
        <v>0</v>
      </c>
      <c r="Y332" s="22">
        <v>55384.772766700597</v>
      </c>
      <c r="Z332" s="42"/>
      <c r="AA332" s="22">
        <v>1115657.5742548832</v>
      </c>
      <c r="AB332" s="22">
        <v>1082504.0119548831</v>
      </c>
      <c r="AC332" s="22">
        <v>0</v>
      </c>
      <c r="AD332" s="22">
        <v>55384.772766700597</v>
      </c>
      <c r="AE332" s="42"/>
    </row>
    <row r="333" spans="1:31" x14ac:dyDescent="0.3">
      <c r="A333" s="20">
        <v>8910123</v>
      </c>
      <c r="B333" s="20" t="s">
        <v>333</v>
      </c>
      <c r="C333" s="21">
        <v>69.999999999999986</v>
      </c>
      <c r="D333" s="22">
        <v>320005.54607710731</v>
      </c>
      <c r="E333" s="45">
        <v>0</v>
      </c>
      <c r="F333" s="11"/>
      <c r="G333" s="22">
        <v>341077.74723756372</v>
      </c>
      <c r="H333" s="22">
        <v>337338.89113756374</v>
      </c>
      <c r="I333" s="22">
        <v>0</v>
      </c>
      <c r="J333" s="22">
        <v>17333.345060456428</v>
      </c>
      <c r="K333" s="42"/>
      <c r="L333" s="22">
        <v>340880.40490797913</v>
      </c>
      <c r="M333" s="22">
        <v>337141.54880797915</v>
      </c>
      <c r="N333" s="22">
        <v>0</v>
      </c>
      <c r="O333" s="22">
        <v>17136.002730871842</v>
      </c>
      <c r="P333" s="42"/>
      <c r="Q333" s="22">
        <v>340683.06257839449</v>
      </c>
      <c r="R333" s="22">
        <v>336944.20647839451</v>
      </c>
      <c r="S333" s="22">
        <v>0</v>
      </c>
      <c r="T333" s="22">
        <v>16938.660401287198</v>
      </c>
      <c r="U333" s="42"/>
      <c r="V333" s="22">
        <v>341077.74723756372</v>
      </c>
      <c r="W333" s="22">
        <v>337338.89113756374</v>
      </c>
      <c r="X333" s="22">
        <v>0</v>
      </c>
      <c r="Y333" s="22">
        <v>17333.345060456428</v>
      </c>
      <c r="Z333" s="42"/>
      <c r="AA333" s="22">
        <v>341077.74723756372</v>
      </c>
      <c r="AB333" s="22">
        <v>337338.89113756374</v>
      </c>
      <c r="AC333" s="22">
        <v>0</v>
      </c>
      <c r="AD333" s="22">
        <v>17333.345060456428</v>
      </c>
      <c r="AE333" s="42"/>
    </row>
    <row r="334" spans="1:31" x14ac:dyDescent="0.3">
      <c r="A334" s="20">
        <v>8910223</v>
      </c>
      <c r="B334" s="20" t="s">
        <v>334</v>
      </c>
      <c r="C334" s="21">
        <v>69.999999999999986</v>
      </c>
      <c r="D334" s="22">
        <v>324625.62100575026</v>
      </c>
      <c r="E334" s="45">
        <v>0</v>
      </c>
      <c r="F334" s="11"/>
      <c r="G334" s="22">
        <v>347117.80505060498</v>
      </c>
      <c r="H334" s="22">
        <v>342523.53305060498</v>
      </c>
      <c r="I334" s="22">
        <v>0</v>
      </c>
      <c r="J334" s="22">
        <v>17897.912044854718</v>
      </c>
      <c r="K334" s="42"/>
      <c r="L334" s="22">
        <v>346906.34127378103</v>
      </c>
      <c r="M334" s="22">
        <v>342312.06927378103</v>
      </c>
      <c r="N334" s="22">
        <v>0</v>
      </c>
      <c r="O334" s="22">
        <v>17686.44826803077</v>
      </c>
      <c r="P334" s="42"/>
      <c r="Q334" s="22">
        <v>346694.87749695708</v>
      </c>
      <c r="R334" s="22">
        <v>342100.60549695708</v>
      </c>
      <c r="S334" s="22">
        <v>0</v>
      </c>
      <c r="T334" s="22">
        <v>17474.984491206822</v>
      </c>
      <c r="U334" s="42"/>
      <c r="V334" s="22">
        <v>347117.80505060498</v>
      </c>
      <c r="W334" s="22">
        <v>342523.53305060498</v>
      </c>
      <c r="X334" s="22">
        <v>0</v>
      </c>
      <c r="Y334" s="22">
        <v>17897.912044854718</v>
      </c>
      <c r="Z334" s="42"/>
      <c r="AA334" s="22">
        <v>347117.80505060498</v>
      </c>
      <c r="AB334" s="22">
        <v>342523.53305060498</v>
      </c>
      <c r="AC334" s="22">
        <v>0</v>
      </c>
      <c r="AD334" s="22">
        <v>17897.912044854718</v>
      </c>
      <c r="AE334" s="42"/>
    </row>
    <row r="335" spans="1:31" x14ac:dyDescent="0.3">
      <c r="A335" s="20">
        <v>8910323</v>
      </c>
      <c r="B335" s="20" t="s">
        <v>335</v>
      </c>
      <c r="C335" s="21">
        <v>69.999999999999986</v>
      </c>
      <c r="D335" s="22">
        <v>379971.33736568829</v>
      </c>
      <c r="E335" s="45">
        <v>0</v>
      </c>
      <c r="F335" s="11"/>
      <c r="G335" s="22">
        <v>411859.47056835127</v>
      </c>
      <c r="H335" s="22">
        <v>401591.51536835125</v>
      </c>
      <c r="I335" s="22">
        <v>0</v>
      </c>
      <c r="J335" s="22">
        <v>21620.178002662957</v>
      </c>
      <c r="K335" s="42"/>
      <c r="L335" s="22">
        <v>411434.41426473856</v>
      </c>
      <c r="M335" s="22">
        <v>401166.45906473853</v>
      </c>
      <c r="N335" s="22">
        <v>0</v>
      </c>
      <c r="O335" s="22">
        <v>21195.121699050243</v>
      </c>
      <c r="P335" s="42"/>
      <c r="Q335" s="22">
        <v>411009.35796112585</v>
      </c>
      <c r="R335" s="22">
        <v>400741.40276112582</v>
      </c>
      <c r="S335" s="22">
        <v>0</v>
      </c>
      <c r="T335" s="22">
        <v>20770.06539543753</v>
      </c>
      <c r="U335" s="42"/>
      <c r="V335" s="22">
        <v>411859.47056835127</v>
      </c>
      <c r="W335" s="22">
        <v>401591.51536835125</v>
      </c>
      <c r="X335" s="22">
        <v>0</v>
      </c>
      <c r="Y335" s="22">
        <v>21620.178002662957</v>
      </c>
      <c r="Z335" s="42"/>
      <c r="AA335" s="22">
        <v>411859.47056835127</v>
      </c>
      <c r="AB335" s="22">
        <v>401591.51536835125</v>
      </c>
      <c r="AC335" s="22">
        <v>0</v>
      </c>
      <c r="AD335" s="22">
        <v>21620.178002662957</v>
      </c>
      <c r="AE335" s="42"/>
    </row>
    <row r="336" spans="1:31" x14ac:dyDescent="0.3">
      <c r="A336" s="23" t="s">
        <v>305</v>
      </c>
      <c r="B336" s="23" t="s">
        <v>305</v>
      </c>
      <c r="C336" s="23"/>
      <c r="D336" s="24"/>
      <c r="G336" s="22" t="s">
        <v>305</v>
      </c>
      <c r="I336" s="22" t="s">
        <v>305</v>
      </c>
      <c r="L336" s="22" t="s">
        <v>305</v>
      </c>
      <c r="N336" s="22" t="s">
        <v>305</v>
      </c>
      <c r="Q336" s="22" t="s">
        <v>305</v>
      </c>
      <c r="S336" s="22" t="s">
        <v>305</v>
      </c>
      <c r="V336" s="22" t="s">
        <v>305</v>
      </c>
      <c r="X336" s="22" t="s">
        <v>305</v>
      </c>
      <c r="AA336" s="22" t="s">
        <v>305</v>
      </c>
      <c r="AC336" s="22" t="s">
        <v>305</v>
      </c>
    </row>
    <row r="337" spans="1:29" x14ac:dyDescent="0.3">
      <c r="A337" s="23" t="s">
        <v>305</v>
      </c>
      <c r="B337" s="23" t="s">
        <v>305</v>
      </c>
      <c r="C337" s="23"/>
      <c r="D337" s="24"/>
      <c r="G337" s="22" t="s">
        <v>305</v>
      </c>
      <c r="I337" s="22" t="s">
        <v>305</v>
      </c>
      <c r="L337" s="22" t="s">
        <v>305</v>
      </c>
      <c r="N337" s="22" t="s">
        <v>305</v>
      </c>
      <c r="Q337" s="22" t="s">
        <v>305</v>
      </c>
      <c r="S337" s="22" t="s">
        <v>305</v>
      </c>
      <c r="V337" s="22" t="s">
        <v>305</v>
      </c>
      <c r="X337" s="22" t="s">
        <v>305</v>
      </c>
      <c r="AA337" s="22" t="s">
        <v>305</v>
      </c>
      <c r="AC337" s="22" t="s">
        <v>305</v>
      </c>
    </row>
    <row r="338" spans="1:29" x14ac:dyDescent="0.3">
      <c r="A338" s="23" t="s">
        <v>305</v>
      </c>
      <c r="B338" s="23" t="s">
        <v>305</v>
      </c>
      <c r="C338" s="23"/>
      <c r="D338" s="24"/>
      <c r="G338" s="22" t="s">
        <v>305</v>
      </c>
      <c r="I338" s="22" t="s">
        <v>305</v>
      </c>
      <c r="L338" s="22" t="s">
        <v>305</v>
      </c>
      <c r="N338" s="22" t="s">
        <v>305</v>
      </c>
      <c r="Q338" s="22" t="s">
        <v>305</v>
      </c>
      <c r="S338" s="22" t="s">
        <v>305</v>
      </c>
      <c r="V338" s="22" t="s">
        <v>305</v>
      </c>
      <c r="X338" s="22" t="s">
        <v>305</v>
      </c>
      <c r="AA338" s="22" t="s">
        <v>305</v>
      </c>
      <c r="AC338" s="22" t="s">
        <v>305</v>
      </c>
    </row>
    <row r="339" spans="1:29" x14ac:dyDescent="0.3">
      <c r="A339" s="23" t="s">
        <v>305</v>
      </c>
      <c r="B339" s="23" t="s">
        <v>305</v>
      </c>
      <c r="C339" s="23"/>
      <c r="D339" s="24"/>
      <c r="G339" s="22" t="s">
        <v>305</v>
      </c>
      <c r="I339" s="22" t="s">
        <v>305</v>
      </c>
      <c r="L339" s="22" t="s">
        <v>305</v>
      </c>
      <c r="N339" s="22" t="s">
        <v>305</v>
      </c>
      <c r="Q339" s="22" t="s">
        <v>305</v>
      </c>
      <c r="S339" s="22" t="s">
        <v>305</v>
      </c>
      <c r="V339" s="22" t="s">
        <v>305</v>
      </c>
      <c r="X339" s="22" t="s">
        <v>305</v>
      </c>
      <c r="AA339" s="22" t="s">
        <v>305</v>
      </c>
      <c r="AC339" s="22" t="s">
        <v>305</v>
      </c>
    </row>
    <row r="340" spans="1:29" x14ac:dyDescent="0.3">
      <c r="A340" s="23" t="s">
        <v>305</v>
      </c>
      <c r="B340" s="23" t="s">
        <v>305</v>
      </c>
      <c r="C340" s="23"/>
      <c r="D340" s="24"/>
      <c r="G340" s="22" t="s">
        <v>305</v>
      </c>
      <c r="I340" s="22" t="s">
        <v>305</v>
      </c>
      <c r="L340" s="22" t="s">
        <v>305</v>
      </c>
      <c r="N340" s="22" t="s">
        <v>305</v>
      </c>
      <c r="Q340" s="22" t="s">
        <v>305</v>
      </c>
      <c r="S340" s="22" t="s">
        <v>305</v>
      </c>
      <c r="V340" s="22" t="s">
        <v>305</v>
      </c>
      <c r="X340" s="22" t="s">
        <v>305</v>
      </c>
      <c r="AA340" s="22" t="s">
        <v>305</v>
      </c>
      <c r="AC340" s="22" t="s">
        <v>305</v>
      </c>
    </row>
    <row r="341" spans="1:29" x14ac:dyDescent="0.3">
      <c r="A341" s="23" t="s">
        <v>305</v>
      </c>
      <c r="B341" s="23" t="s">
        <v>305</v>
      </c>
      <c r="C341" s="23"/>
      <c r="D341" s="24"/>
      <c r="G341" s="22" t="s">
        <v>305</v>
      </c>
      <c r="I341" s="22" t="s">
        <v>305</v>
      </c>
      <c r="L341" s="22" t="s">
        <v>305</v>
      </c>
      <c r="N341" s="22" t="s">
        <v>305</v>
      </c>
      <c r="Q341" s="22" t="s">
        <v>305</v>
      </c>
      <c r="S341" s="22" t="s">
        <v>305</v>
      </c>
      <c r="V341" s="22" t="s">
        <v>305</v>
      </c>
      <c r="X341" s="22" t="s">
        <v>305</v>
      </c>
      <c r="AA341" s="22" t="s">
        <v>305</v>
      </c>
      <c r="AC341" s="22" t="s">
        <v>305</v>
      </c>
    </row>
    <row r="342" spans="1:29" x14ac:dyDescent="0.3">
      <c r="A342" s="23" t="s">
        <v>305</v>
      </c>
      <c r="B342" s="23" t="s">
        <v>305</v>
      </c>
      <c r="C342" s="23"/>
      <c r="D342" s="24"/>
      <c r="G342" s="22" t="s">
        <v>305</v>
      </c>
      <c r="I342" s="22" t="s">
        <v>305</v>
      </c>
      <c r="L342" s="22" t="s">
        <v>305</v>
      </c>
      <c r="N342" s="22" t="s">
        <v>305</v>
      </c>
      <c r="Q342" s="22" t="s">
        <v>305</v>
      </c>
      <c r="S342" s="22" t="s">
        <v>305</v>
      </c>
      <c r="V342" s="22" t="s">
        <v>305</v>
      </c>
      <c r="X342" s="22" t="s">
        <v>305</v>
      </c>
      <c r="AA342" s="22" t="s">
        <v>305</v>
      </c>
      <c r="AC342" s="22" t="s">
        <v>305</v>
      </c>
    </row>
    <row r="343" spans="1:29" x14ac:dyDescent="0.3">
      <c r="A343" s="23" t="s">
        <v>305</v>
      </c>
      <c r="B343" s="23" t="s">
        <v>305</v>
      </c>
      <c r="C343" s="23"/>
      <c r="D343" s="24"/>
      <c r="G343" s="22" t="s">
        <v>305</v>
      </c>
      <c r="I343" s="22" t="s">
        <v>305</v>
      </c>
      <c r="L343" s="22" t="s">
        <v>305</v>
      </c>
      <c r="N343" s="22" t="s">
        <v>305</v>
      </c>
      <c r="Q343" s="22" t="s">
        <v>305</v>
      </c>
      <c r="S343" s="22" t="s">
        <v>305</v>
      </c>
      <c r="V343" s="22" t="s">
        <v>305</v>
      </c>
      <c r="X343" s="22" t="s">
        <v>305</v>
      </c>
      <c r="AA343" s="22" t="s">
        <v>305</v>
      </c>
      <c r="AC343" s="22" t="s">
        <v>305</v>
      </c>
    </row>
    <row r="344" spans="1:29" x14ac:dyDescent="0.3">
      <c r="A344" s="23" t="s">
        <v>305</v>
      </c>
      <c r="B344" s="23" t="s">
        <v>305</v>
      </c>
      <c r="C344" s="23"/>
      <c r="D344" s="24"/>
      <c r="G344" s="22" t="s">
        <v>305</v>
      </c>
      <c r="I344" s="22" t="s">
        <v>305</v>
      </c>
      <c r="L344" s="22" t="s">
        <v>305</v>
      </c>
      <c r="N344" s="22" t="s">
        <v>305</v>
      </c>
      <c r="Q344" s="22" t="s">
        <v>305</v>
      </c>
      <c r="S344" s="22" t="s">
        <v>305</v>
      </c>
      <c r="V344" s="22" t="s">
        <v>305</v>
      </c>
      <c r="X344" s="22" t="s">
        <v>305</v>
      </c>
      <c r="AA344" s="22" t="s">
        <v>305</v>
      </c>
      <c r="AC344" s="22" t="s">
        <v>305</v>
      </c>
    </row>
    <row r="345" spans="1:29" x14ac:dyDescent="0.3">
      <c r="A345" s="23" t="s">
        <v>305</v>
      </c>
      <c r="B345" s="23" t="s">
        <v>305</v>
      </c>
      <c r="C345" s="23"/>
      <c r="D345" s="24"/>
      <c r="G345" s="22" t="s">
        <v>305</v>
      </c>
      <c r="I345" s="22" t="s">
        <v>305</v>
      </c>
      <c r="L345" s="22" t="s">
        <v>305</v>
      </c>
      <c r="N345" s="22" t="s">
        <v>305</v>
      </c>
      <c r="Q345" s="22" t="s">
        <v>305</v>
      </c>
      <c r="S345" s="22" t="s">
        <v>305</v>
      </c>
      <c r="V345" s="22" t="s">
        <v>305</v>
      </c>
      <c r="X345" s="22" t="s">
        <v>305</v>
      </c>
      <c r="AA345" s="22" t="s">
        <v>305</v>
      </c>
      <c r="AC345" s="22" t="s">
        <v>305</v>
      </c>
    </row>
    <row r="346" spans="1:29" x14ac:dyDescent="0.3">
      <c r="A346" s="23" t="s">
        <v>305</v>
      </c>
      <c r="B346" s="23" t="s">
        <v>305</v>
      </c>
      <c r="C346" s="23"/>
      <c r="D346" s="24"/>
      <c r="G346" s="22" t="s">
        <v>305</v>
      </c>
      <c r="I346" s="22" t="s">
        <v>305</v>
      </c>
      <c r="L346" s="22" t="s">
        <v>305</v>
      </c>
      <c r="N346" s="22" t="s">
        <v>305</v>
      </c>
      <c r="Q346" s="22" t="s">
        <v>305</v>
      </c>
      <c r="S346" s="22" t="s">
        <v>305</v>
      </c>
      <c r="V346" s="22" t="s">
        <v>305</v>
      </c>
      <c r="X346" s="22" t="s">
        <v>305</v>
      </c>
      <c r="AA346" s="22" t="s">
        <v>305</v>
      </c>
      <c r="AC346" s="22" t="s">
        <v>305</v>
      </c>
    </row>
    <row r="347" spans="1:29" x14ac:dyDescent="0.3">
      <c r="A347" s="23" t="s">
        <v>305</v>
      </c>
      <c r="B347" s="23" t="s">
        <v>305</v>
      </c>
      <c r="C347" s="23"/>
      <c r="D347" s="24"/>
      <c r="G347" s="22" t="s">
        <v>305</v>
      </c>
      <c r="I347" s="22" t="s">
        <v>305</v>
      </c>
      <c r="L347" s="22" t="s">
        <v>305</v>
      </c>
      <c r="N347" s="22" t="s">
        <v>305</v>
      </c>
      <c r="Q347" s="22" t="s">
        <v>305</v>
      </c>
      <c r="S347" s="22" t="s">
        <v>305</v>
      </c>
      <c r="V347" s="22" t="s">
        <v>305</v>
      </c>
      <c r="X347" s="22" t="s">
        <v>305</v>
      </c>
      <c r="AA347" s="22" t="s">
        <v>305</v>
      </c>
      <c r="AC347" s="22" t="s">
        <v>305</v>
      </c>
    </row>
    <row r="348" spans="1:29" x14ac:dyDescent="0.3">
      <c r="A348" s="23" t="s">
        <v>305</v>
      </c>
      <c r="B348" s="23" t="s">
        <v>305</v>
      </c>
      <c r="C348" s="23"/>
      <c r="D348" s="24"/>
      <c r="G348" s="22" t="s">
        <v>305</v>
      </c>
      <c r="I348" s="22" t="s">
        <v>305</v>
      </c>
      <c r="L348" s="22" t="s">
        <v>305</v>
      </c>
      <c r="N348" s="22" t="s">
        <v>305</v>
      </c>
      <c r="Q348" s="22" t="s">
        <v>305</v>
      </c>
      <c r="S348" s="22" t="s">
        <v>305</v>
      </c>
      <c r="V348" s="22" t="s">
        <v>305</v>
      </c>
      <c r="X348" s="22" t="s">
        <v>305</v>
      </c>
      <c r="AA348" s="22" t="s">
        <v>305</v>
      </c>
      <c r="AC348" s="22" t="s">
        <v>305</v>
      </c>
    </row>
    <row r="349" spans="1:29" x14ac:dyDescent="0.3">
      <c r="A349" s="23" t="s">
        <v>305</v>
      </c>
      <c r="B349" s="23" t="s">
        <v>305</v>
      </c>
      <c r="C349" s="23"/>
      <c r="D349" s="24"/>
      <c r="G349" s="22" t="s">
        <v>305</v>
      </c>
      <c r="I349" s="22" t="s">
        <v>305</v>
      </c>
      <c r="L349" s="22" t="s">
        <v>305</v>
      </c>
      <c r="N349" s="22" t="s">
        <v>305</v>
      </c>
      <c r="Q349" s="22" t="s">
        <v>305</v>
      </c>
      <c r="S349" s="22" t="s">
        <v>305</v>
      </c>
      <c r="V349" s="22" t="s">
        <v>305</v>
      </c>
      <c r="X349" s="22" t="s">
        <v>305</v>
      </c>
      <c r="AA349" s="22" t="s">
        <v>305</v>
      </c>
      <c r="AC349" s="22" t="s">
        <v>305</v>
      </c>
    </row>
    <row r="350" spans="1:29" x14ac:dyDescent="0.3">
      <c r="A350" s="23" t="s">
        <v>305</v>
      </c>
      <c r="B350" s="23" t="s">
        <v>305</v>
      </c>
      <c r="C350" s="23"/>
      <c r="D350" s="24"/>
      <c r="G350" s="22" t="s">
        <v>305</v>
      </c>
      <c r="I350" s="22" t="s">
        <v>305</v>
      </c>
      <c r="L350" s="22" t="s">
        <v>305</v>
      </c>
      <c r="N350" s="22" t="s">
        <v>305</v>
      </c>
      <c r="Q350" s="22" t="s">
        <v>305</v>
      </c>
      <c r="S350" s="22" t="s">
        <v>305</v>
      </c>
      <c r="V350" s="22" t="s">
        <v>305</v>
      </c>
      <c r="X350" s="22" t="s">
        <v>305</v>
      </c>
      <c r="AA350" s="22" t="s">
        <v>305</v>
      </c>
      <c r="AC350" s="22" t="s">
        <v>305</v>
      </c>
    </row>
    <row r="351" spans="1:29" x14ac:dyDescent="0.3">
      <c r="C351" s="23"/>
      <c r="D351" s="24"/>
    </row>
    <row r="352" spans="1:29" x14ac:dyDescent="0.3">
      <c r="C352" s="23"/>
      <c r="D352" s="24"/>
    </row>
    <row r="353" spans="3:4" x14ac:dyDescent="0.3">
      <c r="C353" s="23"/>
      <c r="D353" s="24"/>
    </row>
    <row r="354" spans="3:4" x14ac:dyDescent="0.3">
      <c r="C354" s="23"/>
      <c r="D354" s="24"/>
    </row>
    <row r="355" spans="3:4" x14ac:dyDescent="0.3">
      <c r="C355" s="23"/>
      <c r="D355" s="24"/>
    </row>
    <row r="356" spans="3:4" x14ac:dyDescent="0.3">
      <c r="C356" s="23"/>
      <c r="D356" s="24"/>
    </row>
    <row r="357" spans="3:4" x14ac:dyDescent="0.3">
      <c r="C357" s="23"/>
      <c r="D357" s="24"/>
    </row>
    <row r="358" spans="3:4" x14ac:dyDescent="0.3">
      <c r="C358" s="23"/>
      <c r="D358" s="24"/>
    </row>
    <row r="359" spans="3:4" x14ac:dyDescent="0.3">
      <c r="C359" s="23"/>
      <c r="D359" s="24"/>
    </row>
    <row r="360" spans="3:4" x14ac:dyDescent="0.3">
      <c r="C360" s="23"/>
      <c r="D360" s="24"/>
    </row>
    <row r="361" spans="3:4" x14ac:dyDescent="0.3">
      <c r="C361" s="23"/>
      <c r="D361" s="24"/>
    </row>
    <row r="362" spans="3:4" x14ac:dyDescent="0.3">
      <c r="C362" s="23"/>
      <c r="D362" s="24"/>
    </row>
    <row r="363" spans="3:4" x14ac:dyDescent="0.3">
      <c r="C363" s="23"/>
      <c r="D363" s="24"/>
    </row>
    <row r="364" spans="3:4" x14ac:dyDescent="0.3">
      <c r="C364" s="23"/>
      <c r="D364" s="24"/>
    </row>
    <row r="365" spans="3:4" x14ac:dyDescent="0.3">
      <c r="C365" s="23"/>
      <c r="D365" s="24"/>
    </row>
    <row r="366" spans="3:4" x14ac:dyDescent="0.3">
      <c r="C366" s="23"/>
      <c r="D366" s="24"/>
    </row>
    <row r="367" spans="3:4" x14ac:dyDescent="0.3">
      <c r="C367" s="23"/>
      <c r="D367" s="24"/>
    </row>
    <row r="368" spans="3:4" x14ac:dyDescent="0.3">
      <c r="C368" s="23"/>
      <c r="D368" s="24"/>
    </row>
    <row r="369" spans="3:4" x14ac:dyDescent="0.3">
      <c r="C369" s="23"/>
      <c r="D369" s="24"/>
    </row>
    <row r="370" spans="3:4" x14ac:dyDescent="0.3">
      <c r="C370" s="23"/>
      <c r="D370" s="24"/>
    </row>
    <row r="371" spans="3:4" x14ac:dyDescent="0.3">
      <c r="C371" s="23"/>
      <c r="D371" s="24"/>
    </row>
    <row r="372" spans="3:4" x14ac:dyDescent="0.3">
      <c r="C372" s="23"/>
      <c r="D372" s="24"/>
    </row>
    <row r="373" spans="3:4" x14ac:dyDescent="0.3">
      <c r="C373" s="23"/>
      <c r="D373" s="24"/>
    </row>
    <row r="374" spans="3:4" x14ac:dyDescent="0.3">
      <c r="C374" s="23"/>
      <c r="D374" s="24"/>
    </row>
    <row r="375" spans="3:4" x14ac:dyDescent="0.3">
      <c r="C375" s="23"/>
      <c r="D375" s="24"/>
    </row>
    <row r="376" spans="3:4" x14ac:dyDescent="0.3">
      <c r="C376" s="23"/>
      <c r="D376" s="24"/>
    </row>
    <row r="377" spans="3:4" x14ac:dyDescent="0.3">
      <c r="C377" s="23"/>
      <c r="D377" s="24"/>
    </row>
    <row r="378" spans="3:4" x14ac:dyDescent="0.3">
      <c r="C378" s="23"/>
      <c r="D378" s="24"/>
    </row>
    <row r="379" spans="3:4" x14ac:dyDescent="0.3">
      <c r="C379" s="23"/>
      <c r="D379" s="24"/>
    </row>
    <row r="380" spans="3:4" x14ac:dyDescent="0.3">
      <c r="C380" s="23"/>
      <c r="D380" s="24"/>
    </row>
    <row r="381" spans="3:4" x14ac:dyDescent="0.3">
      <c r="C381" s="23"/>
      <c r="D381" s="24"/>
    </row>
    <row r="382" spans="3:4" x14ac:dyDescent="0.3">
      <c r="C382" s="23"/>
      <c r="D382" s="24"/>
    </row>
    <row r="383" spans="3:4" x14ac:dyDescent="0.3">
      <c r="C383" s="23"/>
      <c r="D383" s="24"/>
    </row>
    <row r="384" spans="3:4" x14ac:dyDescent="0.3">
      <c r="C384" s="23"/>
      <c r="D384" s="24"/>
    </row>
    <row r="385" spans="3:4" x14ac:dyDescent="0.3">
      <c r="C385" s="23"/>
      <c r="D385" s="24"/>
    </row>
    <row r="386" spans="3:4" x14ac:dyDescent="0.3">
      <c r="C386" s="23"/>
      <c r="D386" s="24"/>
    </row>
    <row r="387" spans="3:4" x14ac:dyDescent="0.3">
      <c r="C387" s="23"/>
      <c r="D387" s="24"/>
    </row>
    <row r="388" spans="3:4" x14ac:dyDescent="0.3">
      <c r="C388" s="23"/>
      <c r="D388" s="24"/>
    </row>
    <row r="389" spans="3:4" x14ac:dyDescent="0.3">
      <c r="C389" s="23"/>
      <c r="D389" s="24"/>
    </row>
    <row r="390" spans="3:4" x14ac:dyDescent="0.3">
      <c r="C390" s="23"/>
      <c r="D390" s="24"/>
    </row>
    <row r="391" spans="3:4" x14ac:dyDescent="0.3">
      <c r="C391" s="23"/>
      <c r="D391" s="24"/>
    </row>
    <row r="392" spans="3:4" x14ac:dyDescent="0.3">
      <c r="C392" s="23"/>
      <c r="D392" s="24"/>
    </row>
    <row r="393" spans="3:4" x14ac:dyDescent="0.3">
      <c r="C393" s="23"/>
      <c r="D393" s="24"/>
    </row>
    <row r="394" spans="3:4" x14ac:dyDescent="0.3">
      <c r="C394" s="23"/>
      <c r="D394" s="24"/>
    </row>
    <row r="395" spans="3:4" x14ac:dyDescent="0.3">
      <c r="C395" s="23"/>
      <c r="D395" s="24"/>
    </row>
    <row r="396" spans="3:4" x14ac:dyDescent="0.3">
      <c r="C396" s="23"/>
      <c r="D396" s="24"/>
    </row>
    <row r="397" spans="3:4" x14ac:dyDescent="0.3">
      <c r="C397" s="23"/>
      <c r="D397" s="24"/>
    </row>
    <row r="398" spans="3:4" x14ac:dyDescent="0.3">
      <c r="C398" s="23"/>
      <c r="D398" s="24"/>
    </row>
    <row r="399" spans="3:4" x14ac:dyDescent="0.3">
      <c r="C399" s="23"/>
      <c r="D399" s="24"/>
    </row>
    <row r="400" spans="3:4" x14ac:dyDescent="0.3">
      <c r="C400" s="23"/>
      <c r="D400" s="24"/>
    </row>
    <row r="401" spans="3:4" x14ac:dyDescent="0.3">
      <c r="C401" s="23"/>
      <c r="D401" s="24"/>
    </row>
    <row r="402" spans="3:4" x14ac:dyDescent="0.3">
      <c r="C402" s="23"/>
      <c r="D402" s="24"/>
    </row>
    <row r="403" spans="3:4" x14ac:dyDescent="0.3">
      <c r="C403" s="23"/>
      <c r="D403" s="24"/>
    </row>
    <row r="404" spans="3:4" x14ac:dyDescent="0.3">
      <c r="C404" s="23"/>
      <c r="D404" s="24"/>
    </row>
    <row r="405" spans="3:4" x14ac:dyDescent="0.3">
      <c r="C405" s="23"/>
      <c r="D405" s="24"/>
    </row>
    <row r="406" spans="3:4" x14ac:dyDescent="0.3">
      <c r="C406" s="23"/>
      <c r="D406" s="24"/>
    </row>
    <row r="407" spans="3:4" x14ac:dyDescent="0.3">
      <c r="D407" s="24"/>
    </row>
    <row r="408" spans="3:4" x14ac:dyDescent="0.3">
      <c r="D408" s="24"/>
    </row>
    <row r="409" spans="3:4" x14ac:dyDescent="0.3">
      <c r="D409" s="24"/>
    </row>
    <row r="410" spans="3:4" x14ac:dyDescent="0.3">
      <c r="D410" s="24"/>
    </row>
  </sheetData>
  <autoFilter ref="A6:AF350" xr:uid="{073D0171-2A63-4F8A-BFC3-0805B83A54F8}"/>
  <mergeCells count="6">
    <mergeCell ref="L4:O4"/>
    <mergeCell ref="Q4:T4"/>
    <mergeCell ref="V4:Y4"/>
    <mergeCell ref="AA4:AD4"/>
    <mergeCell ref="C4:E4"/>
    <mergeCell ref="G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D0171-2A63-4F8A-BFC3-0805B83A54F8}">
  <dimension ref="A1:FJ411"/>
  <sheetViews>
    <sheetView workbookViewId="0">
      <pane ySplit="7" topLeftCell="A8" activePane="bottomLeft" state="frozen"/>
      <selection pane="bottomLeft" activeCell="EM14" sqref="EM14"/>
    </sheetView>
  </sheetViews>
  <sheetFormatPr defaultColWidth="9.109375" defaultRowHeight="14.4" x14ac:dyDescent="0.3"/>
  <cols>
    <col min="1" max="1" width="9.109375" style="15"/>
    <col min="2" max="2" width="51.88671875" style="15" customWidth="1"/>
    <col min="3" max="3" width="11.5546875" style="15" customWidth="1"/>
    <col min="4" max="5" width="15.33203125" style="15" hidden="1" customWidth="1"/>
    <col min="6" max="6" width="15.33203125" style="15" customWidth="1"/>
    <col min="7" max="7" width="13.33203125" style="10" customWidth="1"/>
    <col min="8" max="8" width="15.44140625" style="10" hidden="1" customWidth="1"/>
    <col min="9" max="9" width="1" style="10" customWidth="1"/>
    <col min="10" max="10" width="11.6640625" style="10" hidden="1" customWidth="1"/>
    <col min="11" max="14" width="15.88671875" style="10" hidden="1" customWidth="1"/>
    <col min="15" max="15" width="10.88671875" style="10" hidden="1" customWidth="1"/>
    <col min="16" max="16" width="15.88671875" style="10" hidden="1" customWidth="1"/>
    <col min="17" max="18" width="15.88671875" style="27" hidden="1" customWidth="1"/>
    <col min="19" max="19" width="14.33203125" style="10" hidden="1" customWidth="1"/>
    <col min="20" max="20" width="1" style="10" hidden="1" customWidth="1"/>
    <col min="21" max="27" width="15.44140625" style="10" hidden="1" customWidth="1"/>
    <col min="28" max="28" width="13.33203125" style="10" hidden="1" customWidth="1"/>
    <col min="29" max="29" width="10.88671875" style="10" hidden="1" customWidth="1"/>
    <col min="30" max="30" width="1" style="10" hidden="1" customWidth="1"/>
    <col min="31" max="37" width="15.44140625" style="10" hidden="1" customWidth="1"/>
    <col min="38" max="38" width="13.33203125" style="10" hidden="1" customWidth="1"/>
    <col min="39" max="39" width="10.88671875" style="10" hidden="1" customWidth="1"/>
    <col min="40" max="40" width="1" style="10" hidden="1" customWidth="1"/>
    <col min="41" max="47" width="15.44140625" style="10" hidden="1" customWidth="1"/>
    <col min="48" max="48" width="13.33203125" style="10" hidden="1" customWidth="1"/>
    <col min="49" max="49" width="10.88671875" style="10" hidden="1" customWidth="1"/>
    <col min="50" max="50" width="1" style="10" hidden="1" customWidth="1"/>
    <col min="51" max="56" width="15.44140625" style="10" hidden="1" customWidth="1"/>
    <col min="57" max="57" width="13.33203125" style="10" hidden="1" customWidth="1"/>
    <col min="58" max="58" width="10.88671875" style="10" hidden="1" customWidth="1"/>
    <col min="59" max="59" width="1" style="10" hidden="1" customWidth="1"/>
    <col min="60" max="60" width="15.44140625" style="10" customWidth="1"/>
    <col min="61" max="61" width="15.44140625" style="10" hidden="1" customWidth="1"/>
    <col min="62" max="62" width="15.44140625" style="10" customWidth="1"/>
    <col min="63" max="63" width="15.44140625" style="10" hidden="1" customWidth="1"/>
    <col min="64" max="64" width="16" style="10" customWidth="1"/>
    <col min="65" max="65" width="15.44140625" style="10" hidden="1" customWidth="1"/>
    <col min="66" max="66" width="15.44140625" style="10" customWidth="1"/>
    <col min="67" max="67" width="13.33203125" style="10" hidden="1" customWidth="1"/>
    <col min="68" max="68" width="10.88671875" style="10" hidden="1" customWidth="1"/>
    <col min="69" max="69" width="1" style="10" customWidth="1"/>
    <col min="70" max="76" width="15.44140625" style="10" hidden="1" customWidth="1"/>
    <col min="77" max="77" width="13.33203125" style="10" hidden="1" customWidth="1"/>
    <col min="78" max="78" width="10.88671875" style="10" hidden="1" customWidth="1"/>
    <col min="79" max="79" width="1" style="10" hidden="1" customWidth="1"/>
    <col min="80" max="80" width="15.44140625" style="10" customWidth="1"/>
    <col min="81" max="81" width="15.44140625" style="10" hidden="1" customWidth="1"/>
    <col min="82" max="82" width="15.44140625" style="10" customWidth="1"/>
    <col min="83" max="83" width="15.44140625" style="10" hidden="1" customWidth="1"/>
    <col min="84" max="84" width="15.44140625" style="10" customWidth="1"/>
    <col min="85" max="85" width="15.44140625" style="10" hidden="1" customWidth="1"/>
    <col min="86" max="86" width="15.44140625" style="10" customWidth="1"/>
    <col min="87" max="87" width="13.33203125" style="10" hidden="1" customWidth="1"/>
    <col min="88" max="88" width="10.88671875" style="10" hidden="1" customWidth="1"/>
    <col min="89" max="89" width="1" style="10" customWidth="1"/>
    <col min="90" max="90" width="15.44140625" style="10" customWidth="1"/>
    <col min="91" max="91" width="15.44140625" style="10" hidden="1" customWidth="1"/>
    <col min="92" max="92" width="15.44140625" style="10" customWidth="1"/>
    <col min="93" max="93" width="15.44140625" style="10" hidden="1" customWidth="1"/>
    <col min="94" max="94" width="15.44140625" style="10" customWidth="1"/>
    <col min="95" max="95" width="15.44140625" style="10" hidden="1" customWidth="1"/>
    <col min="96" max="96" width="15.44140625" style="10" customWidth="1"/>
    <col min="97" max="97" width="13.33203125" style="10" hidden="1" customWidth="1"/>
    <col min="98" max="98" width="10.88671875" style="10" hidden="1" customWidth="1"/>
    <col min="99" max="99" width="1" style="10" customWidth="1"/>
    <col min="100" max="106" width="15.44140625" style="10" hidden="1" customWidth="1"/>
    <col min="107" max="107" width="13.33203125" style="10" hidden="1" customWidth="1"/>
    <col min="108" max="108" width="10.88671875" style="10" hidden="1" customWidth="1"/>
    <col min="109" max="109" width="1" style="10" hidden="1" customWidth="1"/>
    <col min="110" max="110" width="15.44140625" style="10" customWidth="1"/>
    <col min="111" max="111" width="15.44140625" style="10" hidden="1" customWidth="1"/>
    <col min="112" max="112" width="15.44140625" style="10" customWidth="1"/>
    <col min="113" max="113" width="15.44140625" style="10" hidden="1" customWidth="1"/>
    <col min="114" max="114" width="15.44140625" style="10" customWidth="1"/>
    <col min="115" max="115" width="15.44140625" style="10" hidden="1" customWidth="1"/>
    <col min="116" max="116" width="15.44140625" style="10" customWidth="1"/>
    <col min="117" max="117" width="13.33203125" style="10" hidden="1" customWidth="1"/>
    <col min="118" max="118" width="10.88671875" style="10" hidden="1" customWidth="1"/>
    <col min="119" max="119" width="1" style="10" customWidth="1"/>
    <col min="120" max="126" width="15.44140625" style="10" hidden="1" customWidth="1"/>
    <col min="127" max="127" width="13.33203125" style="10" hidden="1" customWidth="1"/>
    <col min="128" max="128" width="10.88671875" style="10" hidden="1" customWidth="1"/>
    <col min="129" max="129" width="1" style="10" hidden="1" customWidth="1"/>
    <col min="130" max="130" width="15.44140625" style="10" customWidth="1"/>
    <col min="131" max="131" width="15.44140625" style="10" hidden="1" customWidth="1"/>
    <col min="132" max="132" width="15.44140625" style="10" customWidth="1"/>
    <col min="133" max="133" width="15.44140625" style="10" hidden="1" customWidth="1"/>
    <col min="134" max="134" width="15.44140625" style="10" customWidth="1"/>
    <col min="135" max="135" width="15.44140625" style="10" hidden="1" customWidth="1"/>
    <col min="136" max="136" width="15.44140625" style="10" customWidth="1"/>
    <col min="137" max="137" width="13.33203125" style="10" hidden="1" customWidth="1"/>
    <col min="138" max="138" width="10.88671875" style="10" hidden="1" customWidth="1"/>
    <col min="139" max="139" width="1" style="10" customWidth="1"/>
    <col min="140" max="140" width="5.6640625" customWidth="1"/>
    <col min="141" max="146" width="14.88671875" style="27" customWidth="1"/>
    <col min="147" max="147" width="4.5546875" style="10" customWidth="1"/>
    <col min="148" max="148" width="13.33203125" style="10" customWidth="1"/>
    <col min="149" max="151" width="9.109375" style="10"/>
    <col min="152" max="152" width="12" style="10" customWidth="1"/>
    <col min="153" max="159" width="9.109375" style="27"/>
    <col min="160" max="160" width="2.33203125" style="10" customWidth="1"/>
    <col min="161" max="16384" width="9.109375" style="10"/>
  </cols>
  <sheetData>
    <row r="1" spans="1:166" x14ac:dyDescent="0.3">
      <c r="I1" s="15"/>
      <c r="J1" s="15"/>
      <c r="K1" s="15"/>
      <c r="L1" s="15"/>
      <c r="M1" s="15"/>
      <c r="N1" s="15"/>
      <c r="O1" s="15"/>
      <c r="P1" s="15"/>
      <c r="Q1" s="84"/>
      <c r="R1" s="84"/>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85" t="s">
        <v>287</v>
      </c>
      <c r="BK1" s="86"/>
      <c r="BL1" s="86"/>
      <c r="BM1" s="86"/>
      <c r="BN1" s="86"/>
      <c r="BO1" s="86"/>
      <c r="BP1" s="86"/>
      <c r="BQ1" s="86"/>
      <c r="BR1" s="86"/>
      <c r="BS1" s="86"/>
      <c r="BT1" s="86"/>
      <c r="BU1" s="86"/>
      <c r="BV1" s="86"/>
      <c r="BW1" s="86"/>
      <c r="BX1" s="86"/>
      <c r="BY1" s="86"/>
      <c r="BZ1" s="86"/>
      <c r="CA1" s="86"/>
      <c r="CB1" s="86"/>
      <c r="CC1" s="86"/>
      <c r="CD1" s="85" t="s">
        <v>288</v>
      </c>
      <c r="CE1" s="86"/>
      <c r="CF1" s="86"/>
      <c r="CG1" s="86"/>
      <c r="CH1" s="86"/>
      <c r="CI1" s="86"/>
      <c r="CJ1" s="86"/>
      <c r="CK1" s="86"/>
      <c r="CL1" s="86"/>
      <c r="CM1" s="86"/>
      <c r="CN1" s="85" t="s">
        <v>289</v>
      </c>
      <c r="CO1" s="86"/>
      <c r="CP1" s="86"/>
      <c r="CQ1" s="86"/>
      <c r="CR1" s="86"/>
      <c r="CS1" s="86"/>
      <c r="CT1" s="86"/>
      <c r="CU1" s="86"/>
      <c r="CV1" s="86"/>
      <c r="CW1" s="86"/>
      <c r="CX1" s="85" t="s">
        <v>421</v>
      </c>
      <c r="CY1" s="86"/>
      <c r="CZ1" s="86"/>
      <c r="DA1" s="86"/>
      <c r="DB1" s="86"/>
      <c r="DC1" s="86"/>
      <c r="DD1" s="86"/>
      <c r="DE1" s="86"/>
      <c r="DF1" s="86"/>
      <c r="DG1" s="86"/>
      <c r="DH1" s="85" t="s">
        <v>402</v>
      </c>
      <c r="DI1" s="86"/>
      <c r="DJ1" s="86"/>
      <c r="DK1" s="86"/>
      <c r="DL1" s="86"/>
      <c r="DM1" s="86"/>
      <c r="DN1" s="86"/>
      <c r="DO1" s="86"/>
      <c r="DP1" s="86"/>
      <c r="DQ1" s="86"/>
      <c r="DR1" s="85" t="s">
        <v>422</v>
      </c>
      <c r="DS1" s="86"/>
      <c r="DT1" s="86"/>
      <c r="DU1" s="86"/>
      <c r="DV1" s="86"/>
      <c r="DW1" s="86"/>
      <c r="DX1" s="86"/>
      <c r="DY1" s="86"/>
      <c r="DZ1" s="86"/>
      <c r="EA1" s="86"/>
      <c r="EB1" s="85" t="s">
        <v>403</v>
      </c>
      <c r="EC1" s="15"/>
      <c r="ED1" s="15"/>
      <c r="EE1" s="15"/>
      <c r="EF1" s="87"/>
      <c r="EG1" s="87"/>
      <c r="EH1" s="87"/>
      <c r="EI1" s="87"/>
      <c r="EJ1" s="50" t="s">
        <v>397</v>
      </c>
      <c r="EK1" s="51">
        <f>COUNTIF(EK8:EK336,"&lt;-1")</f>
        <v>262</v>
      </c>
      <c r="EL1" s="51">
        <f t="shared" ref="EL1:EP1" si="0">COUNTIF(EL8:EL336,"&lt;-1")</f>
        <v>262</v>
      </c>
      <c r="EM1" s="51">
        <f t="shared" si="0"/>
        <v>33</v>
      </c>
      <c r="EN1" s="51">
        <f t="shared" si="0"/>
        <v>43</v>
      </c>
      <c r="EO1" s="51">
        <f t="shared" si="0"/>
        <v>9</v>
      </c>
      <c r="EP1" s="51">
        <f t="shared" si="0"/>
        <v>17</v>
      </c>
      <c r="ES1" s="55"/>
    </row>
    <row r="2" spans="1:166" x14ac:dyDescent="0.3">
      <c r="A2" s="10"/>
      <c r="BH2" s="27" t="s">
        <v>409</v>
      </c>
      <c r="DZ2" s="72"/>
      <c r="EA2" s="72"/>
      <c r="EB2" s="72"/>
      <c r="EC2" s="72"/>
      <c r="ED2" s="72"/>
      <c r="EE2" s="72"/>
      <c r="EF2" s="73"/>
      <c r="EG2" s="73"/>
      <c r="EH2" s="73"/>
      <c r="EI2" s="73"/>
      <c r="EJ2" s="53" t="s">
        <v>398</v>
      </c>
      <c r="EK2" s="52">
        <v>-9181.92</v>
      </c>
      <c r="EL2" s="52">
        <v>-18363.849999999999</v>
      </c>
      <c r="EM2" s="54">
        <v>-26174.44</v>
      </c>
      <c r="EN2" s="52">
        <v>-49109.120000000003</v>
      </c>
      <c r="EO2" s="54">
        <v>-41377.21</v>
      </c>
      <c r="EP2" s="52">
        <v>-52698.94</v>
      </c>
      <c r="ES2" s="27"/>
    </row>
    <row r="3" spans="1:166" x14ac:dyDescent="0.3">
      <c r="A3" s="58" t="s">
        <v>399</v>
      </c>
      <c r="B3" s="57"/>
      <c r="BH3" s="27"/>
      <c r="DZ3" s="72"/>
      <c r="EA3" s="72"/>
      <c r="EB3" s="72"/>
      <c r="EC3" s="72"/>
      <c r="ED3" s="72"/>
      <c r="EE3" s="72"/>
      <c r="EF3" s="73"/>
      <c r="EG3" s="73"/>
      <c r="EH3" s="73"/>
      <c r="EI3" s="73"/>
      <c r="EJ3" s="53" t="s">
        <v>410</v>
      </c>
      <c r="EK3" s="52">
        <v>-9181.92</v>
      </c>
      <c r="EL3" s="52">
        <v>-18363.849999999999</v>
      </c>
      <c r="EM3" s="54">
        <v>-220277</v>
      </c>
      <c r="EN3" s="52">
        <v>-49109.120000000003</v>
      </c>
      <c r="EO3" s="54">
        <v>-220277</v>
      </c>
      <c r="EP3" s="52">
        <v>-52698.94</v>
      </c>
      <c r="ES3" s="27"/>
    </row>
    <row r="4" spans="1:166" ht="41.4" customHeight="1" x14ac:dyDescent="0.35">
      <c r="B4" s="39" t="s">
        <v>350</v>
      </c>
      <c r="C4" s="115" t="s">
        <v>382</v>
      </c>
      <c r="D4" s="115"/>
      <c r="E4" s="115"/>
      <c r="F4" s="115"/>
      <c r="G4" s="115"/>
      <c r="J4" s="41"/>
      <c r="K4" s="41"/>
      <c r="L4" s="41"/>
      <c r="M4" s="41"/>
      <c r="N4" s="41"/>
      <c r="O4" s="41"/>
      <c r="P4" s="108" t="s">
        <v>346</v>
      </c>
      <c r="Q4" s="108"/>
      <c r="R4" s="108"/>
      <c r="S4" s="108"/>
      <c r="U4" s="12"/>
      <c r="Z4" s="108" t="s">
        <v>346</v>
      </c>
      <c r="AA4" s="108"/>
      <c r="AB4" s="108"/>
      <c r="AC4" s="108"/>
      <c r="AE4" s="12"/>
      <c r="AJ4" s="108" t="s">
        <v>346</v>
      </c>
      <c r="AK4" s="108"/>
      <c r="AL4" s="108"/>
      <c r="AM4" s="108"/>
      <c r="AO4" s="12"/>
      <c r="AT4" s="108" t="s">
        <v>346</v>
      </c>
      <c r="AU4" s="108"/>
      <c r="AV4" s="108"/>
      <c r="AW4" s="108"/>
      <c r="AY4" s="12"/>
      <c r="BC4" s="108"/>
      <c r="BD4" s="108"/>
      <c r="BE4" s="108"/>
      <c r="BF4" s="108"/>
      <c r="BH4" s="116" t="s">
        <v>383</v>
      </c>
      <c r="BI4" s="116"/>
      <c r="BJ4" s="116"/>
      <c r="BK4" s="116"/>
      <c r="BL4" s="116"/>
      <c r="BM4" s="116"/>
      <c r="BN4" s="116"/>
      <c r="BO4" s="116"/>
      <c r="BP4" s="116"/>
      <c r="BR4" s="43" t="s">
        <v>359</v>
      </c>
      <c r="BW4" s="108" t="s">
        <v>346</v>
      </c>
      <c r="BX4" s="108"/>
      <c r="BY4" s="108"/>
      <c r="BZ4" s="108"/>
      <c r="CB4" s="43" t="s">
        <v>361</v>
      </c>
      <c r="CG4" s="108"/>
      <c r="CH4" s="108"/>
      <c r="CI4" s="108"/>
      <c r="CJ4" s="108"/>
      <c r="CL4" s="43" t="s">
        <v>362</v>
      </c>
      <c r="CQ4" s="108"/>
      <c r="CR4" s="108"/>
      <c r="CS4" s="108"/>
      <c r="CT4" s="108"/>
      <c r="CV4" s="43" t="s">
        <v>365</v>
      </c>
      <c r="DA4" s="108"/>
      <c r="DB4" s="108"/>
      <c r="DC4" s="108"/>
      <c r="DD4" s="108"/>
      <c r="DF4" s="43" t="s">
        <v>365</v>
      </c>
      <c r="DK4" s="108"/>
      <c r="DL4" s="108"/>
      <c r="DM4" s="108"/>
      <c r="DN4" s="108"/>
      <c r="DP4" s="43" t="s">
        <v>365</v>
      </c>
      <c r="DU4" s="108"/>
      <c r="DV4" s="108"/>
      <c r="DW4" s="108"/>
      <c r="DX4" s="108"/>
      <c r="DZ4" s="43" t="s">
        <v>365</v>
      </c>
      <c r="EE4" s="108"/>
      <c r="EF4" s="108"/>
      <c r="EG4" s="96"/>
      <c r="EH4" s="96"/>
      <c r="EK4" s="48">
        <v>-600000</v>
      </c>
      <c r="EL4" s="48">
        <v>-1000000</v>
      </c>
      <c r="EM4" s="48">
        <v>-600000</v>
      </c>
      <c r="EN4" s="48">
        <v>-600000</v>
      </c>
      <c r="EO4" s="48">
        <v>-600000</v>
      </c>
      <c r="EP4" s="48">
        <v>-600000</v>
      </c>
      <c r="ES4" s="35"/>
      <c r="ET4" s="35"/>
      <c r="EU4" s="35"/>
      <c r="EV4" s="35"/>
      <c r="EW4" s="35"/>
      <c r="EX4" s="35"/>
      <c r="EY4" s="35"/>
      <c r="EZ4" s="35"/>
      <c r="FA4" s="35"/>
    </row>
    <row r="5" spans="1:166" ht="75.75" customHeight="1" x14ac:dyDescent="0.3">
      <c r="B5" s="33" t="s">
        <v>347</v>
      </c>
      <c r="C5" s="117" t="s">
        <v>337</v>
      </c>
      <c r="D5" s="118"/>
      <c r="E5" s="118"/>
      <c r="F5" s="118"/>
      <c r="G5" s="119"/>
      <c r="H5" s="46"/>
      <c r="I5" s="11"/>
      <c r="J5" s="97" t="s">
        <v>370</v>
      </c>
      <c r="K5" s="98"/>
      <c r="L5" s="98"/>
      <c r="M5" s="98"/>
      <c r="N5" s="98"/>
      <c r="O5" s="98"/>
      <c r="P5" s="98"/>
      <c r="Q5" s="98"/>
      <c r="R5" s="98"/>
      <c r="S5" s="99"/>
      <c r="T5" s="11"/>
      <c r="U5" s="97" t="s">
        <v>371</v>
      </c>
      <c r="V5" s="98"/>
      <c r="W5" s="98"/>
      <c r="X5" s="98"/>
      <c r="Y5" s="98"/>
      <c r="Z5" s="98"/>
      <c r="AA5" s="98"/>
      <c r="AB5" s="98"/>
      <c r="AC5" s="99"/>
      <c r="AD5" s="42"/>
      <c r="AE5" s="97" t="s">
        <v>372</v>
      </c>
      <c r="AF5" s="98"/>
      <c r="AG5" s="98"/>
      <c r="AH5" s="98"/>
      <c r="AI5" s="98"/>
      <c r="AJ5" s="98"/>
      <c r="AK5" s="98"/>
      <c r="AL5" s="98"/>
      <c r="AM5" s="99"/>
      <c r="AN5" s="11"/>
      <c r="AO5" s="97" t="s">
        <v>373</v>
      </c>
      <c r="AP5" s="98"/>
      <c r="AQ5" s="98"/>
      <c r="AR5" s="98"/>
      <c r="AS5" s="98"/>
      <c r="AT5" s="98"/>
      <c r="AU5" s="98"/>
      <c r="AV5" s="98"/>
      <c r="AW5" s="99"/>
      <c r="AX5" s="42"/>
      <c r="AY5" s="120" t="s">
        <v>374</v>
      </c>
      <c r="AZ5" s="121"/>
      <c r="BA5" s="121"/>
      <c r="BB5" s="121"/>
      <c r="BC5" s="121"/>
      <c r="BD5" s="121"/>
      <c r="BE5" s="121"/>
      <c r="BF5" s="122"/>
      <c r="BG5" s="11"/>
      <c r="BH5" s="109" t="s">
        <v>375</v>
      </c>
      <c r="BI5" s="110"/>
      <c r="BJ5" s="110"/>
      <c r="BK5" s="110"/>
      <c r="BL5" s="110"/>
      <c r="BM5" s="110"/>
      <c r="BN5" s="110"/>
      <c r="BO5" s="110"/>
      <c r="BP5" s="111"/>
      <c r="BQ5" s="42"/>
      <c r="BR5" s="97" t="s">
        <v>376</v>
      </c>
      <c r="BS5" s="98"/>
      <c r="BT5" s="98"/>
      <c r="BU5" s="98"/>
      <c r="BV5" s="98"/>
      <c r="BW5" s="98"/>
      <c r="BX5" s="98"/>
      <c r="BY5" s="98"/>
      <c r="BZ5" s="99"/>
      <c r="CA5" s="42"/>
      <c r="CB5" s="112" t="s">
        <v>377</v>
      </c>
      <c r="CC5" s="113"/>
      <c r="CD5" s="113"/>
      <c r="CE5" s="113"/>
      <c r="CF5" s="113"/>
      <c r="CG5" s="113"/>
      <c r="CH5" s="113"/>
      <c r="CI5" s="113"/>
      <c r="CJ5" s="114"/>
      <c r="CK5" s="42"/>
      <c r="CL5" s="112" t="s">
        <v>378</v>
      </c>
      <c r="CM5" s="113"/>
      <c r="CN5" s="113"/>
      <c r="CO5" s="113"/>
      <c r="CP5" s="113"/>
      <c r="CQ5" s="113"/>
      <c r="CR5" s="113"/>
      <c r="CS5" s="113"/>
      <c r="CT5" s="114"/>
      <c r="CU5" s="42"/>
      <c r="CV5" s="112" t="s">
        <v>390</v>
      </c>
      <c r="CW5" s="113"/>
      <c r="CX5" s="113"/>
      <c r="CY5" s="113"/>
      <c r="CZ5" s="113"/>
      <c r="DA5" s="113"/>
      <c r="DB5" s="113"/>
      <c r="DC5" s="113"/>
      <c r="DD5" s="114"/>
      <c r="DE5" s="42"/>
      <c r="DF5" s="112" t="s">
        <v>379</v>
      </c>
      <c r="DG5" s="113"/>
      <c r="DH5" s="113"/>
      <c r="DI5" s="113"/>
      <c r="DJ5" s="113"/>
      <c r="DK5" s="113"/>
      <c r="DL5" s="113"/>
      <c r="DM5" s="113"/>
      <c r="DN5" s="114"/>
      <c r="DO5" s="42"/>
      <c r="DP5" s="112" t="s">
        <v>380</v>
      </c>
      <c r="DQ5" s="113"/>
      <c r="DR5" s="113"/>
      <c r="DS5" s="113"/>
      <c r="DT5" s="113"/>
      <c r="DU5" s="113"/>
      <c r="DV5" s="113"/>
      <c r="DW5" s="113"/>
      <c r="DX5" s="114"/>
      <c r="DY5" s="42"/>
      <c r="DZ5" s="112" t="s">
        <v>381</v>
      </c>
      <c r="EA5" s="113"/>
      <c r="EB5" s="113"/>
      <c r="EC5" s="113"/>
      <c r="ED5" s="113"/>
      <c r="EE5" s="113"/>
      <c r="EF5" s="113"/>
      <c r="EG5" s="113"/>
      <c r="EH5" s="114"/>
      <c r="EI5" s="42"/>
      <c r="EK5" s="35" t="s">
        <v>391</v>
      </c>
      <c r="EL5" s="35" t="s">
        <v>392</v>
      </c>
      <c r="EM5" s="35" t="s">
        <v>393</v>
      </c>
      <c r="EN5" s="35" t="s">
        <v>394</v>
      </c>
      <c r="EO5" s="35" t="s">
        <v>395</v>
      </c>
      <c r="EP5" s="35" t="s">
        <v>396</v>
      </c>
      <c r="FE5" s="10" t="s">
        <v>416</v>
      </c>
    </row>
    <row r="6" spans="1:166" x14ac:dyDescent="0.3">
      <c r="B6" s="36" t="s">
        <v>348</v>
      </c>
      <c r="C6" s="16">
        <v>112539.5</v>
      </c>
      <c r="D6" s="16">
        <v>578791923.9384861</v>
      </c>
      <c r="E6" s="16">
        <v>5308905.7817980507</v>
      </c>
      <c r="F6" s="16">
        <v>573483018.15668797</v>
      </c>
      <c r="G6" s="16">
        <v>1183630.8828709796</v>
      </c>
      <c r="H6" s="40">
        <v>96874.537901952019</v>
      </c>
      <c r="I6" s="11"/>
      <c r="J6" s="16">
        <v>112539.5</v>
      </c>
      <c r="K6" s="16">
        <v>607683302.76284933</v>
      </c>
      <c r="L6" s="16">
        <v>5405780.3197000055</v>
      </c>
      <c r="M6" s="16">
        <v>602277522.44314969</v>
      </c>
      <c r="N6" s="40">
        <v>96874.537901952019</v>
      </c>
      <c r="O6" s="16">
        <v>1104015.94985025</v>
      </c>
      <c r="P6" s="16">
        <v>28891378.824363545</v>
      </c>
      <c r="Q6" s="16">
        <v>28794504.286461603</v>
      </c>
      <c r="R6" s="16">
        <v>16.031220509030415</v>
      </c>
      <c r="S6" s="16">
        <v>16.003416809797876</v>
      </c>
      <c r="T6" s="11"/>
      <c r="U6" s="16">
        <v>607903579.76284933</v>
      </c>
      <c r="V6" s="16">
        <v>5405780.3197000055</v>
      </c>
      <c r="W6" s="16">
        <v>602497799.44314969</v>
      </c>
      <c r="X6" s="40">
        <v>96874.537901952019</v>
      </c>
      <c r="Y6" s="16">
        <v>1104015.94985025</v>
      </c>
      <c r="Z6" s="16">
        <v>29111655.824363545</v>
      </c>
      <c r="AA6" s="16">
        <v>29014781.286461603</v>
      </c>
      <c r="AB6" s="16">
        <v>16.061529173192429</v>
      </c>
      <c r="AC6" s="16">
        <v>16.0339979200409</v>
      </c>
      <c r="AD6" s="42"/>
      <c r="AE6" s="16">
        <v>607720815.60060954</v>
      </c>
      <c r="AF6" s="16">
        <v>5405780.3197000055</v>
      </c>
      <c r="AG6" s="16">
        <v>602315035.28091002</v>
      </c>
      <c r="AH6" s="40">
        <v>96874.537901952019</v>
      </c>
      <c r="AI6" s="16">
        <v>1141528.7876105669</v>
      </c>
      <c r="AJ6" s="16">
        <v>28928891.662123866</v>
      </c>
      <c r="AK6" s="16">
        <v>28832017.124221917</v>
      </c>
      <c r="AL6" s="16">
        <v>16.059713507434513</v>
      </c>
      <c r="AM6" s="16">
        <v>16.032941388778891</v>
      </c>
      <c r="AN6" s="11"/>
      <c r="AO6" s="16">
        <v>607941092.60060954</v>
      </c>
      <c r="AP6" s="16">
        <v>5405780.3197000055</v>
      </c>
      <c r="AQ6" s="16">
        <v>602535312.28091002</v>
      </c>
      <c r="AR6" s="40">
        <v>96874.537901952019</v>
      </c>
      <c r="AS6" s="16">
        <v>1141528.7876105669</v>
      </c>
      <c r="AT6" s="16">
        <v>29149168.662123866</v>
      </c>
      <c r="AU6" s="16">
        <v>29052294.124221917</v>
      </c>
      <c r="AV6" s="16">
        <v>16.090022171596523</v>
      </c>
      <c r="AW6" s="16">
        <v>16.063522499021918</v>
      </c>
      <c r="AX6" s="42"/>
      <c r="AY6" s="16">
        <v>607776585.61765921</v>
      </c>
      <c r="AZ6" s="16">
        <v>5405780.3197000055</v>
      </c>
      <c r="BA6" s="16">
        <v>602370805.29795957</v>
      </c>
      <c r="BB6" s="16">
        <v>1197298.8046601724</v>
      </c>
      <c r="BC6" s="16">
        <v>28984661.67917347</v>
      </c>
      <c r="BD6" s="16">
        <v>28887787.14127152</v>
      </c>
      <c r="BE6" s="16">
        <v>16.098585301198991</v>
      </c>
      <c r="BF6" s="16">
        <v>16.07297124262384</v>
      </c>
      <c r="BG6" s="11"/>
      <c r="BH6" s="16">
        <v>607996862.61765921</v>
      </c>
      <c r="BI6" s="16">
        <v>5405780.3197000055</v>
      </c>
      <c r="BJ6" s="16">
        <v>602591082.29795957</v>
      </c>
      <c r="BK6" s="40">
        <v>96874.537901952019</v>
      </c>
      <c r="BL6" s="16">
        <v>1197298.8046601724</v>
      </c>
      <c r="BM6" s="16">
        <v>29204938.67917347</v>
      </c>
      <c r="BN6" s="16">
        <v>29108064.14127152</v>
      </c>
      <c r="BO6" s="16">
        <v>16.128893965361002</v>
      </c>
      <c r="BP6" s="16">
        <v>16.103552352866863</v>
      </c>
      <c r="BQ6" s="42"/>
      <c r="BR6" s="16">
        <v>605960099.72834396</v>
      </c>
      <c r="BS6" s="16">
        <v>5405780.3197000055</v>
      </c>
      <c r="BT6" s="16">
        <v>600554319.4086442</v>
      </c>
      <c r="BU6" s="40">
        <v>96874.537901952019</v>
      </c>
      <c r="BV6" s="16">
        <v>1300648.3451505972</v>
      </c>
      <c r="BW6" s="16">
        <v>27168175.789857775</v>
      </c>
      <c r="BX6" s="16">
        <v>27071301.251955837</v>
      </c>
      <c r="BY6" s="16">
        <v>15.152175755080016</v>
      </c>
      <c r="BZ6" s="16">
        <v>15.1162587404846</v>
      </c>
      <c r="CA6" s="42"/>
      <c r="CB6" s="16">
        <v>607604431.49759507</v>
      </c>
      <c r="CC6" s="16">
        <v>5405780.3197000055</v>
      </c>
      <c r="CD6" s="16">
        <v>602198651.17789555</v>
      </c>
      <c r="CE6" s="40">
        <v>96874.537901952019</v>
      </c>
      <c r="CF6" s="16">
        <v>1213431.946749205</v>
      </c>
      <c r="CG6" s="16">
        <v>28812507.5591093</v>
      </c>
      <c r="CH6" s="16">
        <v>28715633.021207355</v>
      </c>
      <c r="CI6" s="16">
        <v>15.920633022536146</v>
      </c>
      <c r="CJ6" s="16">
        <v>15.892984719296237</v>
      </c>
      <c r="CK6" s="42"/>
      <c r="CL6" s="16">
        <v>607215577.21169889</v>
      </c>
      <c r="CM6" s="16">
        <v>5405780.3197000055</v>
      </c>
      <c r="CN6" s="16">
        <v>601809796.89199924</v>
      </c>
      <c r="CO6" s="40">
        <v>96874.537901952019</v>
      </c>
      <c r="CP6" s="16">
        <v>1233141.923006126</v>
      </c>
      <c r="CQ6" s="16">
        <v>28423653.273213055</v>
      </c>
      <c r="CR6" s="16">
        <v>28326778.735311098</v>
      </c>
      <c r="CS6" s="16">
        <v>15.713278653011844</v>
      </c>
      <c r="CT6" s="16">
        <v>15.683325604535979</v>
      </c>
      <c r="CU6" s="42"/>
      <c r="CV6" s="16">
        <v>607618482.24746537</v>
      </c>
      <c r="CW6" s="16">
        <v>5405780.3197000055</v>
      </c>
      <c r="CX6" s="16">
        <v>602212701.92776573</v>
      </c>
      <c r="CY6" s="40">
        <v>96874.537901952019</v>
      </c>
      <c r="CZ6" s="16">
        <v>1039195.4344663781</v>
      </c>
      <c r="DA6" s="16">
        <v>28826558.308979675</v>
      </c>
      <c r="DB6" s="16">
        <v>28729683.771077733</v>
      </c>
      <c r="DC6" s="16">
        <v>15.847798955138153</v>
      </c>
      <c r="DD6" s="16">
        <v>15.818697067988715</v>
      </c>
      <c r="DE6" s="42"/>
      <c r="DF6" s="16">
        <v>607620094.48232532</v>
      </c>
      <c r="DG6" s="16">
        <v>5405780.3197000055</v>
      </c>
      <c r="DH6" s="16">
        <v>602214314.16262567</v>
      </c>
      <c r="DI6" s="40">
        <v>96874.537901952019</v>
      </c>
      <c r="DJ6" s="16">
        <v>820530.66932635684</v>
      </c>
      <c r="DK6" s="16">
        <v>28828170.543839656</v>
      </c>
      <c r="DL6" s="16">
        <v>28731296.005937707</v>
      </c>
      <c r="DM6" s="16">
        <v>15.407062604595366</v>
      </c>
      <c r="DN6" s="16">
        <v>15.373730657224302</v>
      </c>
      <c r="DO6" s="42"/>
      <c r="DP6" s="16">
        <v>607617907.12838066</v>
      </c>
      <c r="DQ6" s="16">
        <v>5405780.3197000055</v>
      </c>
      <c r="DR6" s="16">
        <v>602212126.80868101</v>
      </c>
      <c r="DS6" s="40">
        <v>96874.537901952019</v>
      </c>
      <c r="DT6" s="16">
        <v>1038620.3153816969</v>
      </c>
      <c r="DU6" s="16">
        <v>28825983.189894997</v>
      </c>
      <c r="DV6" s="16">
        <v>28729108.651993047</v>
      </c>
      <c r="DW6" s="16">
        <v>15.693145941085515</v>
      </c>
      <c r="DX6" s="16">
        <v>15.664056433977434</v>
      </c>
      <c r="DY6" s="42"/>
      <c r="DZ6" s="16">
        <v>607618666.30356586</v>
      </c>
      <c r="EA6" s="16">
        <v>5405780.3197000055</v>
      </c>
      <c r="EB6" s="16">
        <v>602212885.9838661</v>
      </c>
      <c r="EC6" s="40">
        <v>96874.537901952019</v>
      </c>
      <c r="ED6" s="16">
        <v>819102.49056674168</v>
      </c>
      <c r="EE6" s="16">
        <v>28826742.365080036</v>
      </c>
      <c r="EF6" s="16">
        <v>28729867.827178087</v>
      </c>
      <c r="EG6" s="16">
        <v>15.286107512857937</v>
      </c>
      <c r="EH6" s="16">
        <v>15.252918587658421</v>
      </c>
      <c r="EI6" s="42"/>
      <c r="EK6" s="27" t="s">
        <v>288</v>
      </c>
      <c r="EL6" s="27" t="s">
        <v>289</v>
      </c>
      <c r="EM6" s="27" t="s">
        <v>402</v>
      </c>
      <c r="EN6" s="27" t="s">
        <v>403</v>
      </c>
      <c r="EO6" s="27" t="s">
        <v>404</v>
      </c>
      <c r="EP6" s="27" t="s">
        <v>405</v>
      </c>
      <c r="EV6" s="45">
        <f>SUM(EV8:EV336)</f>
        <v>1183630.8828709796</v>
      </c>
      <c r="EW6" s="27" t="s">
        <v>415</v>
      </c>
      <c r="EX6" s="79">
        <f>SUMIFS(EK8:EK336,EX8:EX336,"Y")/SUMIFS($BJ$8:$BJ$336,EX8:EX336,"Y")</f>
        <v>-8.1062883865231001E-4</v>
      </c>
      <c r="EY6" s="79">
        <f t="shared" ref="EY6:FC6" si="1">SUMIFS(EL8:EL336,EY8:EY336,"Y")/SUMIFS($BJ$8:$BJ$336,EY8:EY336,"Y")</f>
        <v>-1.6203747359004369E-3</v>
      </c>
      <c r="EZ6" s="79">
        <f t="shared" si="1"/>
        <v>-6.6110686903550825E-3</v>
      </c>
      <c r="FA6" s="79">
        <f t="shared" si="1"/>
        <v>-6.8075322878614463E-3</v>
      </c>
      <c r="FB6" s="79">
        <f t="shared" si="1"/>
        <v>-3.5935644531516785E-2</v>
      </c>
      <c r="FC6" s="79">
        <f t="shared" si="1"/>
        <v>-4.8706271933494756E-2</v>
      </c>
    </row>
    <row r="7" spans="1:166" ht="72.599999999999994" customHeight="1" x14ac:dyDescent="0.3">
      <c r="A7" s="17" t="s">
        <v>318</v>
      </c>
      <c r="B7" s="18" t="s">
        <v>317</v>
      </c>
      <c r="C7" s="18" t="s">
        <v>336</v>
      </c>
      <c r="D7" s="30" t="s">
        <v>341</v>
      </c>
      <c r="E7" s="19" t="s">
        <v>338</v>
      </c>
      <c r="F7" s="31" t="s">
        <v>344</v>
      </c>
      <c r="G7" s="44" t="s">
        <v>369</v>
      </c>
      <c r="H7" s="25" t="s">
        <v>340</v>
      </c>
      <c r="I7" s="11"/>
      <c r="J7" s="35" t="s">
        <v>339</v>
      </c>
      <c r="K7" s="28" t="s">
        <v>349</v>
      </c>
      <c r="L7" s="35" t="s">
        <v>338</v>
      </c>
      <c r="M7" s="29" t="s">
        <v>345</v>
      </c>
      <c r="N7" s="25" t="s">
        <v>340</v>
      </c>
      <c r="O7" s="35" t="s">
        <v>351</v>
      </c>
      <c r="P7" s="28" t="s">
        <v>343</v>
      </c>
      <c r="Q7" s="29" t="s">
        <v>342</v>
      </c>
      <c r="R7" s="28" t="s">
        <v>303</v>
      </c>
      <c r="S7" s="29" t="s">
        <v>302</v>
      </c>
      <c r="T7" s="11"/>
      <c r="U7" s="28" t="s">
        <v>349</v>
      </c>
      <c r="V7" s="35" t="s">
        <v>338</v>
      </c>
      <c r="W7" s="29" t="s">
        <v>345</v>
      </c>
      <c r="X7" s="25" t="s">
        <v>340</v>
      </c>
      <c r="Y7" s="35" t="s">
        <v>351</v>
      </c>
      <c r="Z7" s="28" t="s">
        <v>343</v>
      </c>
      <c r="AA7" s="29" t="s">
        <v>342</v>
      </c>
      <c r="AB7" s="28" t="s">
        <v>303</v>
      </c>
      <c r="AC7" s="29" t="s">
        <v>302</v>
      </c>
      <c r="AD7" s="42"/>
      <c r="AE7" s="28" t="s">
        <v>349</v>
      </c>
      <c r="AF7" s="35" t="s">
        <v>338</v>
      </c>
      <c r="AG7" s="29" t="s">
        <v>345</v>
      </c>
      <c r="AH7" s="25" t="s">
        <v>340</v>
      </c>
      <c r="AI7" s="35" t="s">
        <v>351</v>
      </c>
      <c r="AJ7" s="28" t="s">
        <v>343</v>
      </c>
      <c r="AK7" s="29" t="s">
        <v>342</v>
      </c>
      <c r="AL7" s="28" t="s">
        <v>303</v>
      </c>
      <c r="AM7" s="29" t="s">
        <v>302</v>
      </c>
      <c r="AN7" s="11"/>
      <c r="AO7" s="28" t="s">
        <v>349</v>
      </c>
      <c r="AP7" s="35" t="s">
        <v>338</v>
      </c>
      <c r="AQ7" s="29" t="s">
        <v>345</v>
      </c>
      <c r="AR7" s="25" t="s">
        <v>340</v>
      </c>
      <c r="AS7" s="35" t="s">
        <v>351</v>
      </c>
      <c r="AT7" s="28" t="s">
        <v>343</v>
      </c>
      <c r="AU7" s="29" t="s">
        <v>342</v>
      </c>
      <c r="AV7" s="28" t="s">
        <v>303</v>
      </c>
      <c r="AW7" s="29" t="s">
        <v>302</v>
      </c>
      <c r="AX7" s="42"/>
      <c r="AY7" s="28" t="s">
        <v>349</v>
      </c>
      <c r="AZ7" s="35" t="s">
        <v>338</v>
      </c>
      <c r="BA7" s="29" t="s">
        <v>345</v>
      </c>
      <c r="BB7" s="35" t="s">
        <v>351</v>
      </c>
      <c r="BC7" s="28" t="s">
        <v>343</v>
      </c>
      <c r="BD7" s="29" t="s">
        <v>342</v>
      </c>
      <c r="BE7" s="28" t="s">
        <v>303</v>
      </c>
      <c r="BF7" s="29" t="s">
        <v>302</v>
      </c>
      <c r="BG7" s="11"/>
      <c r="BH7" s="28" t="s">
        <v>349</v>
      </c>
      <c r="BI7" s="35" t="s">
        <v>338</v>
      </c>
      <c r="BJ7" s="29" t="s">
        <v>345</v>
      </c>
      <c r="BK7" s="25" t="s">
        <v>340</v>
      </c>
      <c r="BL7" s="35" t="s">
        <v>351</v>
      </c>
      <c r="BM7" s="28" t="s">
        <v>343</v>
      </c>
      <c r="BN7" s="29" t="s">
        <v>342</v>
      </c>
      <c r="BO7" s="28" t="s">
        <v>303</v>
      </c>
      <c r="BP7" s="29" t="s">
        <v>302</v>
      </c>
      <c r="BQ7" s="42"/>
      <c r="BR7" s="28" t="s">
        <v>349</v>
      </c>
      <c r="BS7" s="35" t="s">
        <v>338</v>
      </c>
      <c r="BT7" s="29" t="s">
        <v>345</v>
      </c>
      <c r="BU7" s="25" t="s">
        <v>340</v>
      </c>
      <c r="BV7" s="35" t="s">
        <v>351</v>
      </c>
      <c r="BW7" s="28" t="s">
        <v>343</v>
      </c>
      <c r="BX7" s="29" t="s">
        <v>342</v>
      </c>
      <c r="BY7" s="28" t="s">
        <v>303</v>
      </c>
      <c r="BZ7" s="29" t="s">
        <v>302</v>
      </c>
      <c r="CA7" s="42"/>
      <c r="CB7" s="28" t="s">
        <v>349</v>
      </c>
      <c r="CC7" s="35" t="s">
        <v>338</v>
      </c>
      <c r="CD7" s="29" t="s">
        <v>345</v>
      </c>
      <c r="CE7" s="25" t="s">
        <v>340</v>
      </c>
      <c r="CF7" s="35" t="s">
        <v>351</v>
      </c>
      <c r="CG7" s="28" t="s">
        <v>343</v>
      </c>
      <c r="CH7" s="29" t="s">
        <v>342</v>
      </c>
      <c r="CI7" s="28" t="s">
        <v>303</v>
      </c>
      <c r="CJ7" s="29" t="s">
        <v>302</v>
      </c>
      <c r="CK7" s="42"/>
      <c r="CL7" s="28" t="s">
        <v>349</v>
      </c>
      <c r="CM7" s="35" t="s">
        <v>338</v>
      </c>
      <c r="CN7" s="29" t="s">
        <v>345</v>
      </c>
      <c r="CO7" s="25" t="s">
        <v>340</v>
      </c>
      <c r="CP7" s="35" t="s">
        <v>351</v>
      </c>
      <c r="CQ7" s="28" t="s">
        <v>343</v>
      </c>
      <c r="CR7" s="29" t="s">
        <v>342</v>
      </c>
      <c r="CS7" s="28" t="s">
        <v>303</v>
      </c>
      <c r="CT7" s="29" t="s">
        <v>302</v>
      </c>
      <c r="CU7" s="42"/>
      <c r="CV7" s="28" t="s">
        <v>349</v>
      </c>
      <c r="CW7" s="35" t="s">
        <v>338</v>
      </c>
      <c r="CX7" s="29" t="s">
        <v>345</v>
      </c>
      <c r="CY7" s="25" t="s">
        <v>340</v>
      </c>
      <c r="CZ7" s="35" t="s">
        <v>351</v>
      </c>
      <c r="DA7" s="28" t="s">
        <v>343</v>
      </c>
      <c r="DB7" s="29" t="s">
        <v>342</v>
      </c>
      <c r="DC7" s="28" t="s">
        <v>303</v>
      </c>
      <c r="DD7" s="29" t="s">
        <v>302</v>
      </c>
      <c r="DE7" s="42"/>
      <c r="DF7" s="28" t="s">
        <v>349</v>
      </c>
      <c r="DG7" s="35" t="s">
        <v>338</v>
      </c>
      <c r="DH7" s="29" t="s">
        <v>345</v>
      </c>
      <c r="DI7" s="25" t="s">
        <v>340</v>
      </c>
      <c r="DJ7" s="35" t="s">
        <v>351</v>
      </c>
      <c r="DK7" s="28" t="s">
        <v>343</v>
      </c>
      <c r="DL7" s="29" t="s">
        <v>342</v>
      </c>
      <c r="DM7" s="28" t="s">
        <v>303</v>
      </c>
      <c r="DN7" s="29" t="s">
        <v>302</v>
      </c>
      <c r="DO7" s="42"/>
      <c r="DP7" s="28" t="s">
        <v>349</v>
      </c>
      <c r="DQ7" s="35" t="s">
        <v>338</v>
      </c>
      <c r="DR7" s="29" t="s">
        <v>345</v>
      </c>
      <c r="DS7" s="25" t="s">
        <v>340</v>
      </c>
      <c r="DT7" s="35" t="s">
        <v>351</v>
      </c>
      <c r="DU7" s="28" t="s">
        <v>343</v>
      </c>
      <c r="DV7" s="29" t="s">
        <v>342</v>
      </c>
      <c r="DW7" s="28" t="s">
        <v>303</v>
      </c>
      <c r="DX7" s="29" t="s">
        <v>302</v>
      </c>
      <c r="DY7" s="42"/>
      <c r="DZ7" s="28" t="s">
        <v>349</v>
      </c>
      <c r="EA7" s="35" t="s">
        <v>338</v>
      </c>
      <c r="EB7" s="29" t="s">
        <v>345</v>
      </c>
      <c r="EC7" s="25" t="s">
        <v>340</v>
      </c>
      <c r="ED7" s="35" t="s">
        <v>351</v>
      </c>
      <c r="EE7" s="28" t="s">
        <v>343</v>
      </c>
      <c r="EF7" s="29" t="s">
        <v>342</v>
      </c>
      <c r="EG7" s="28" t="s">
        <v>303</v>
      </c>
      <c r="EH7" s="29" t="s">
        <v>302</v>
      </c>
      <c r="EI7" s="42"/>
      <c r="EK7" s="35" t="s">
        <v>384</v>
      </c>
      <c r="EL7" s="35" t="s">
        <v>385</v>
      </c>
      <c r="EM7" s="35" t="s">
        <v>386</v>
      </c>
      <c r="EN7" s="35" t="s">
        <v>387</v>
      </c>
      <c r="EO7" s="35" t="s">
        <v>388</v>
      </c>
      <c r="EP7" s="35" t="s">
        <v>389</v>
      </c>
      <c r="EV7" s="35" t="s">
        <v>400</v>
      </c>
      <c r="EX7" s="27" t="s">
        <v>288</v>
      </c>
      <c r="EY7" s="27" t="s">
        <v>289</v>
      </c>
      <c r="EZ7" s="27" t="s">
        <v>402</v>
      </c>
      <c r="FA7" s="27" t="s">
        <v>403</v>
      </c>
      <c r="FB7" s="27" t="s">
        <v>404</v>
      </c>
      <c r="FC7" s="27" t="s">
        <v>405</v>
      </c>
      <c r="FE7" s="27" t="s">
        <v>288</v>
      </c>
      <c r="FF7" s="27" t="s">
        <v>289</v>
      </c>
      <c r="FG7" s="27" t="s">
        <v>402</v>
      </c>
      <c r="FH7" s="27" t="s">
        <v>403</v>
      </c>
      <c r="FI7" s="27" t="s">
        <v>404</v>
      </c>
      <c r="FJ7" s="27" t="s">
        <v>405</v>
      </c>
    </row>
    <row r="8" spans="1:166" x14ac:dyDescent="0.3">
      <c r="A8" s="20">
        <v>8912000</v>
      </c>
      <c r="B8" s="20" t="s">
        <v>163</v>
      </c>
      <c r="C8" s="21">
        <v>323</v>
      </c>
      <c r="D8" s="22">
        <v>1614899.379212633</v>
      </c>
      <c r="E8" s="22">
        <v>64406.399999999994</v>
      </c>
      <c r="F8" s="22">
        <v>1550492.9792126331</v>
      </c>
      <c r="G8" s="45">
        <v>0</v>
      </c>
      <c r="H8" s="26">
        <v>6220.0320000000065</v>
      </c>
      <c r="I8" s="11"/>
      <c r="J8" s="34">
        <v>323</v>
      </c>
      <c r="K8" s="22">
        <v>1710956.7833556882</v>
      </c>
      <c r="L8" s="22">
        <v>70626.432000000001</v>
      </c>
      <c r="M8" s="22">
        <v>1640330.3513556882</v>
      </c>
      <c r="N8" s="26">
        <v>6220.0320000000065</v>
      </c>
      <c r="O8" s="22">
        <v>0</v>
      </c>
      <c r="P8" s="22">
        <v>96057.404143055202</v>
      </c>
      <c r="Q8" s="22">
        <v>89837.37214305508</v>
      </c>
      <c r="R8" s="32">
        <v>5.6142507559225695E-2</v>
      </c>
      <c r="S8" s="32">
        <v>5.4767853358810896E-2</v>
      </c>
      <c r="T8" s="11"/>
      <c r="U8" s="22">
        <v>1710956.7833556882</v>
      </c>
      <c r="V8" s="22">
        <v>70626.432000000001</v>
      </c>
      <c r="W8" s="22">
        <v>1640330.3513556882</v>
      </c>
      <c r="X8" s="26">
        <v>6220.0320000000065</v>
      </c>
      <c r="Y8" s="22">
        <v>0</v>
      </c>
      <c r="Z8" s="22">
        <v>96057.404143055202</v>
      </c>
      <c r="AA8" s="22">
        <v>89837.37214305508</v>
      </c>
      <c r="AB8" s="32">
        <v>5.6142507559225695E-2</v>
      </c>
      <c r="AC8" s="32">
        <v>5.4767853358810896E-2</v>
      </c>
      <c r="AD8" s="42"/>
      <c r="AE8" s="22">
        <v>1710956.7833556882</v>
      </c>
      <c r="AF8" s="22">
        <v>70626.432000000001</v>
      </c>
      <c r="AG8" s="22">
        <v>1640330.3513556882</v>
      </c>
      <c r="AH8" s="26">
        <v>6220.0320000000065</v>
      </c>
      <c r="AI8" s="22">
        <v>0</v>
      </c>
      <c r="AJ8" s="22">
        <v>96057.404143055202</v>
      </c>
      <c r="AK8" s="22">
        <v>89837.37214305508</v>
      </c>
      <c r="AL8" s="32">
        <v>5.6142507559225695E-2</v>
      </c>
      <c r="AM8" s="32">
        <v>5.4767853358810896E-2</v>
      </c>
      <c r="AN8" s="11"/>
      <c r="AO8" s="22">
        <v>1710956.7833556882</v>
      </c>
      <c r="AP8" s="22">
        <v>70626.432000000001</v>
      </c>
      <c r="AQ8" s="22">
        <v>1640330.3513556882</v>
      </c>
      <c r="AR8" s="26">
        <v>6220.0320000000065</v>
      </c>
      <c r="AS8" s="22">
        <v>0</v>
      </c>
      <c r="AT8" s="22">
        <v>96057.404143055202</v>
      </c>
      <c r="AU8" s="22">
        <v>89837.37214305508</v>
      </c>
      <c r="AV8" s="32">
        <v>5.6142507559225695E-2</v>
      </c>
      <c r="AW8" s="32">
        <v>5.4767853358810896E-2</v>
      </c>
      <c r="AX8" s="42"/>
      <c r="AY8" s="22">
        <v>1710956.7833556882</v>
      </c>
      <c r="AZ8" s="22">
        <v>70626.432000000001</v>
      </c>
      <c r="BA8" s="22">
        <v>1640330.3513556882</v>
      </c>
      <c r="BB8" s="22">
        <v>0</v>
      </c>
      <c r="BC8" s="22">
        <v>96057.404143055202</v>
      </c>
      <c r="BD8" s="22">
        <v>89837.37214305508</v>
      </c>
      <c r="BE8" s="32">
        <v>5.6142507559225695E-2</v>
      </c>
      <c r="BF8" s="32">
        <v>5.4767853358810896E-2</v>
      </c>
      <c r="BG8" s="11"/>
      <c r="BH8" s="22">
        <v>1710956.7833556882</v>
      </c>
      <c r="BI8" s="22">
        <v>70626.432000000001</v>
      </c>
      <c r="BJ8" s="22">
        <v>1640330.3513556882</v>
      </c>
      <c r="BK8" s="26">
        <v>6220.0320000000065</v>
      </c>
      <c r="BL8" s="22">
        <v>0</v>
      </c>
      <c r="BM8" s="22">
        <v>96057.404143055202</v>
      </c>
      <c r="BN8" s="22">
        <v>89837.37214305508</v>
      </c>
      <c r="BO8" s="32">
        <v>5.6142507559225695E-2</v>
      </c>
      <c r="BP8" s="32">
        <v>5.4767853358810896E-2</v>
      </c>
      <c r="BQ8" s="42"/>
      <c r="BR8" s="22">
        <v>1700640.7705093026</v>
      </c>
      <c r="BS8" s="22">
        <v>70626.432000000001</v>
      </c>
      <c r="BT8" s="22">
        <v>1630014.3385093026</v>
      </c>
      <c r="BU8" s="26">
        <v>6220.0320000000065</v>
      </c>
      <c r="BV8" s="22">
        <v>0</v>
      </c>
      <c r="BW8" s="22">
        <v>85741.391296669608</v>
      </c>
      <c r="BX8" s="22">
        <v>79521.359296669485</v>
      </c>
      <c r="BY8" s="32">
        <v>5.0417109117636902E-2</v>
      </c>
      <c r="BZ8" s="32">
        <v>4.8785680848301108E-2</v>
      </c>
      <c r="CA8" s="42"/>
      <c r="CB8" s="22">
        <v>1708923.2792360866</v>
      </c>
      <c r="CC8" s="22">
        <v>70626.432000000001</v>
      </c>
      <c r="CD8" s="22">
        <v>1638296.8472360866</v>
      </c>
      <c r="CE8" s="26">
        <v>6220.0320000000065</v>
      </c>
      <c r="CF8" s="22">
        <v>0</v>
      </c>
      <c r="CG8" s="22">
        <v>94023.900023453636</v>
      </c>
      <c r="CH8" s="22">
        <v>87803.868023453513</v>
      </c>
      <c r="CI8" s="32">
        <v>5.5019380428525541E-2</v>
      </c>
      <c r="CJ8" s="32">
        <v>5.3594602328378003E-2</v>
      </c>
      <c r="CK8" s="42"/>
      <c r="CL8" s="22">
        <v>1706889.7751164855</v>
      </c>
      <c r="CM8" s="22">
        <v>70626.432000000001</v>
      </c>
      <c r="CN8" s="22">
        <v>1636263.3431164855</v>
      </c>
      <c r="CO8" s="26">
        <v>6220.0320000000065</v>
      </c>
      <c r="CP8" s="22">
        <v>0</v>
      </c>
      <c r="CQ8" s="22">
        <v>91990.395903852535</v>
      </c>
      <c r="CR8" s="22">
        <v>85770.363903852412</v>
      </c>
      <c r="CS8" s="32">
        <v>5.3893577221513743E-2</v>
      </c>
      <c r="CT8" s="32">
        <v>5.2418435128230106E-2</v>
      </c>
      <c r="CU8" s="42"/>
      <c r="CV8" s="22">
        <v>1710956.7833556882</v>
      </c>
      <c r="CW8" s="22">
        <v>70626.432000000001</v>
      </c>
      <c r="CX8" s="22">
        <v>1640330.3513556882</v>
      </c>
      <c r="CY8" s="26">
        <v>6220.0320000000065</v>
      </c>
      <c r="CZ8" s="22">
        <v>0</v>
      </c>
      <c r="DA8" s="22">
        <v>96057.404143055202</v>
      </c>
      <c r="DB8" s="22">
        <v>89837.37214305508</v>
      </c>
      <c r="DC8" s="32">
        <v>5.6142507559225695E-2</v>
      </c>
      <c r="DD8" s="32">
        <v>5.4767853358810896E-2</v>
      </c>
      <c r="DE8" s="42"/>
      <c r="DF8" s="22">
        <v>1710956.7833556882</v>
      </c>
      <c r="DG8" s="22">
        <v>70626.432000000001</v>
      </c>
      <c r="DH8" s="22">
        <v>1640330.3513556882</v>
      </c>
      <c r="DI8" s="26">
        <v>6220.0320000000065</v>
      </c>
      <c r="DJ8" s="22">
        <v>0</v>
      </c>
      <c r="DK8" s="22">
        <v>96057.404143055202</v>
      </c>
      <c r="DL8" s="22">
        <v>89837.37214305508</v>
      </c>
      <c r="DM8" s="32">
        <v>5.6142507559225695E-2</v>
      </c>
      <c r="DN8" s="32">
        <v>5.4767853358810896E-2</v>
      </c>
      <c r="DO8" s="42"/>
      <c r="DP8" s="22">
        <v>1710956.7833556882</v>
      </c>
      <c r="DQ8" s="22">
        <v>70626.432000000001</v>
      </c>
      <c r="DR8" s="22">
        <v>1640330.3513556882</v>
      </c>
      <c r="DS8" s="26">
        <v>6220.0320000000065</v>
      </c>
      <c r="DT8" s="22">
        <v>0</v>
      </c>
      <c r="DU8" s="22">
        <v>96057.404143055202</v>
      </c>
      <c r="DV8" s="22">
        <v>89837.37214305508</v>
      </c>
      <c r="DW8" s="32">
        <v>5.6142507559225695E-2</v>
      </c>
      <c r="DX8" s="32">
        <v>5.4767853358810896E-2</v>
      </c>
      <c r="DY8" s="42"/>
      <c r="DZ8" s="22">
        <v>1710956.7833556882</v>
      </c>
      <c r="EA8" s="22">
        <v>70626.432000000001</v>
      </c>
      <c r="EB8" s="22">
        <v>1640330.3513556882</v>
      </c>
      <c r="EC8" s="26">
        <v>6220.0320000000065</v>
      </c>
      <c r="ED8" s="22">
        <v>0</v>
      </c>
      <c r="EE8" s="22">
        <v>96057.404143055202</v>
      </c>
      <c r="EF8" s="22">
        <v>89837.37214305508</v>
      </c>
      <c r="EG8" s="32">
        <v>5.6142507559225695E-2</v>
      </c>
      <c r="EH8" s="32">
        <v>5.4767853358810896E-2</v>
      </c>
      <c r="EI8" s="42"/>
      <c r="EK8" s="47">
        <f>CH8-$BN8</f>
        <v>-2033.5041196015663</v>
      </c>
      <c r="EL8" s="47">
        <f>CR8-$BN8</f>
        <v>-4067.008239202667</v>
      </c>
      <c r="EM8" s="47">
        <f>DB8-$BN8</f>
        <v>0</v>
      </c>
      <c r="EN8" s="47">
        <f>DL8-$BN8</f>
        <v>0</v>
      </c>
      <c r="EO8" s="47">
        <f>DV8-$BN8</f>
        <v>0</v>
      </c>
      <c r="EP8" s="47">
        <f>EF8-$BN8</f>
        <v>0</v>
      </c>
      <c r="ER8" s="27" t="str">
        <f>B8</f>
        <v>Brierley Forest Primary and Nursery School</v>
      </c>
      <c r="EV8" s="45">
        <v>0</v>
      </c>
      <c r="EX8" s="27" t="str">
        <f>IF(EK8=0,"","Y")</f>
        <v>Y</v>
      </c>
      <c r="EY8" s="27" t="str">
        <f>IF(EL8=0,"","Y")</f>
        <v>Y</v>
      </c>
      <c r="EZ8" s="27" t="str">
        <f t="shared" ref="EZ8:EZ71" si="2">IF(EM8=0,"","Y")</f>
        <v/>
      </c>
      <c r="FA8" s="27" t="str">
        <f t="shared" ref="FA8:FA71" si="3">IF(EN8=0,"","Y")</f>
        <v/>
      </c>
      <c r="FB8" s="27" t="str">
        <f t="shared" ref="FB8:FB71" si="4">IF(EO8=0,"","Y")</f>
        <v/>
      </c>
      <c r="FC8" s="27" t="str">
        <f t="shared" ref="FC8:FC71" si="5">IF(EP8=0,"","Y")</f>
        <v/>
      </c>
      <c r="FE8" s="82">
        <f>IF(EK8=0,"",-EK8/$BJ8)</f>
        <v>1.2396918205658579E-3</v>
      </c>
      <c r="FF8" s="82">
        <f t="shared" ref="FF8:FF71" si="6">IF(EL8=0,"",-EL8/$BJ8)</f>
        <v>2.4793836411314317E-3</v>
      </c>
      <c r="FG8" s="82" t="str">
        <f t="shared" ref="FG8:FG71" si="7">IF(EM8=0,"",-EM8/$BJ8)</f>
        <v/>
      </c>
      <c r="FH8" s="82" t="str">
        <f t="shared" ref="FH8:FH71" si="8">IF(EN8=0,"",-EN8/$BJ8)</f>
        <v/>
      </c>
      <c r="FI8" s="82" t="str">
        <f t="shared" ref="FI8:FI71" si="9">IF(EO8=0,"",-EO8/$BJ8)</f>
        <v/>
      </c>
      <c r="FJ8" s="82" t="str">
        <f t="shared" ref="FJ8:FJ71" si="10">IF(EP8=0,"",-EP8/$BJ8)</f>
        <v/>
      </c>
    </row>
    <row r="9" spans="1:166" x14ac:dyDescent="0.3">
      <c r="A9" s="20">
        <v>8912010</v>
      </c>
      <c r="B9" s="20" t="s">
        <v>164</v>
      </c>
      <c r="C9" s="21">
        <v>198</v>
      </c>
      <c r="D9" s="22">
        <v>964389.72635904944</v>
      </c>
      <c r="E9" s="22">
        <v>25230.546399999999</v>
      </c>
      <c r="F9" s="22">
        <v>939159.17995904945</v>
      </c>
      <c r="G9" s="45">
        <v>18067.685391668354</v>
      </c>
      <c r="H9" s="26">
        <v>-5791.1056999999964</v>
      </c>
      <c r="I9" s="11"/>
      <c r="J9" s="34">
        <v>198</v>
      </c>
      <c r="K9" s="22">
        <v>992153.96312152396</v>
      </c>
      <c r="L9" s="22">
        <v>19439.440700000003</v>
      </c>
      <c r="M9" s="22">
        <v>972714.52242152393</v>
      </c>
      <c r="N9" s="26">
        <v>-5791.1056999999964</v>
      </c>
      <c r="O9" s="22">
        <v>0</v>
      </c>
      <c r="P9" s="22">
        <v>27764.236762474524</v>
      </c>
      <c r="Q9" s="22">
        <v>33555.34246247448</v>
      </c>
      <c r="R9" s="32">
        <v>2.7983798678909093E-2</v>
      </c>
      <c r="S9" s="32">
        <v>3.4496598630953036E-2</v>
      </c>
      <c r="T9" s="11"/>
      <c r="U9" s="22">
        <v>992153.96312152396</v>
      </c>
      <c r="V9" s="22">
        <v>19439.440700000003</v>
      </c>
      <c r="W9" s="22">
        <v>972714.52242152393</v>
      </c>
      <c r="X9" s="26">
        <v>-5791.1056999999964</v>
      </c>
      <c r="Y9" s="22">
        <v>0</v>
      </c>
      <c r="Z9" s="22">
        <v>27764.236762474524</v>
      </c>
      <c r="AA9" s="22">
        <v>33555.34246247448</v>
      </c>
      <c r="AB9" s="32">
        <v>2.7983798678909093E-2</v>
      </c>
      <c r="AC9" s="32">
        <v>3.4496598630953036E-2</v>
      </c>
      <c r="AD9" s="42"/>
      <c r="AE9" s="22">
        <v>992153.96312152396</v>
      </c>
      <c r="AF9" s="22">
        <v>19439.440700000003</v>
      </c>
      <c r="AG9" s="22">
        <v>972714.52242152393</v>
      </c>
      <c r="AH9" s="26">
        <v>-5791.1056999999964</v>
      </c>
      <c r="AI9" s="22">
        <v>0</v>
      </c>
      <c r="AJ9" s="22">
        <v>27764.236762474524</v>
      </c>
      <c r="AK9" s="22">
        <v>33555.34246247448</v>
      </c>
      <c r="AL9" s="32">
        <v>2.7983798678909093E-2</v>
      </c>
      <c r="AM9" s="32">
        <v>3.4496598630953036E-2</v>
      </c>
      <c r="AN9" s="11"/>
      <c r="AO9" s="22">
        <v>992153.96312152396</v>
      </c>
      <c r="AP9" s="22">
        <v>19439.440700000003</v>
      </c>
      <c r="AQ9" s="22">
        <v>972714.52242152393</v>
      </c>
      <c r="AR9" s="26">
        <v>-5791.1056999999964</v>
      </c>
      <c r="AS9" s="22">
        <v>0</v>
      </c>
      <c r="AT9" s="22">
        <v>27764.236762474524</v>
      </c>
      <c r="AU9" s="22">
        <v>33555.34246247448</v>
      </c>
      <c r="AV9" s="32">
        <v>2.7983798678909093E-2</v>
      </c>
      <c r="AW9" s="32">
        <v>3.4496598630953036E-2</v>
      </c>
      <c r="AX9" s="42"/>
      <c r="AY9" s="22">
        <v>992153.96312152396</v>
      </c>
      <c r="AZ9" s="22">
        <v>19439.440700000003</v>
      </c>
      <c r="BA9" s="22">
        <v>972714.52242152393</v>
      </c>
      <c r="BB9" s="22">
        <v>0</v>
      </c>
      <c r="BC9" s="22">
        <v>27764.236762474524</v>
      </c>
      <c r="BD9" s="22">
        <v>33555.34246247448</v>
      </c>
      <c r="BE9" s="32">
        <v>2.7983798678909093E-2</v>
      </c>
      <c r="BF9" s="32">
        <v>3.4496598630953036E-2</v>
      </c>
      <c r="BG9" s="11"/>
      <c r="BH9" s="22">
        <v>992153.96312152396</v>
      </c>
      <c r="BI9" s="22">
        <v>19439.440700000003</v>
      </c>
      <c r="BJ9" s="22">
        <v>972714.52242152393</v>
      </c>
      <c r="BK9" s="26">
        <v>-5791.1056999999964</v>
      </c>
      <c r="BL9" s="22">
        <v>0</v>
      </c>
      <c r="BM9" s="22">
        <v>27764.236762474524</v>
      </c>
      <c r="BN9" s="22">
        <v>33555.34246247448</v>
      </c>
      <c r="BO9" s="32">
        <v>2.7983798678909093E-2</v>
      </c>
      <c r="BP9" s="32">
        <v>3.4496598630953036E-2</v>
      </c>
      <c r="BQ9" s="42"/>
      <c r="BR9" s="22">
        <v>990599.49777450017</v>
      </c>
      <c r="BS9" s="22">
        <v>19439.440700000003</v>
      </c>
      <c r="BT9" s="22">
        <v>971160.05707450013</v>
      </c>
      <c r="BU9" s="26">
        <v>-5791.1056999999964</v>
      </c>
      <c r="BV9" s="22">
        <v>2707.6166078334118</v>
      </c>
      <c r="BW9" s="22">
        <v>26209.771415450727</v>
      </c>
      <c r="BX9" s="22">
        <v>32000.877115450683</v>
      </c>
      <c r="BY9" s="32">
        <v>2.6458494552373691E-2</v>
      </c>
      <c r="BZ9" s="32">
        <v>3.2951187481751854E-2</v>
      </c>
      <c r="CA9" s="42"/>
      <c r="CB9" s="22">
        <v>991237.67550247628</v>
      </c>
      <c r="CC9" s="22">
        <v>19439.440700000003</v>
      </c>
      <c r="CD9" s="22">
        <v>971798.23480247625</v>
      </c>
      <c r="CE9" s="26">
        <v>-5791.1056999999964</v>
      </c>
      <c r="CF9" s="22">
        <v>0</v>
      </c>
      <c r="CG9" s="22">
        <v>26847.949143426842</v>
      </c>
      <c r="CH9" s="22">
        <v>32639.054843426798</v>
      </c>
      <c r="CI9" s="32">
        <v>2.708527914843141E-2</v>
      </c>
      <c r="CJ9" s="32">
        <v>3.3586246274733028E-2</v>
      </c>
      <c r="CK9" s="42"/>
      <c r="CL9" s="22">
        <v>990599.49777450017</v>
      </c>
      <c r="CM9" s="22">
        <v>19439.440700000003</v>
      </c>
      <c r="CN9" s="22">
        <v>971160.05707450013</v>
      </c>
      <c r="CO9" s="26">
        <v>-5791.1056999999964</v>
      </c>
      <c r="CP9" s="22">
        <v>278.10989107142223</v>
      </c>
      <c r="CQ9" s="22">
        <v>26209.771415450727</v>
      </c>
      <c r="CR9" s="22">
        <v>32000.877115450683</v>
      </c>
      <c r="CS9" s="32">
        <v>2.6458494552373691E-2</v>
      </c>
      <c r="CT9" s="32">
        <v>3.2951187481751854E-2</v>
      </c>
      <c r="CU9" s="42"/>
      <c r="CV9" s="22">
        <v>992153.96312152396</v>
      </c>
      <c r="CW9" s="22">
        <v>19439.440700000003</v>
      </c>
      <c r="CX9" s="22">
        <v>972714.52242152393</v>
      </c>
      <c r="CY9" s="26">
        <v>-5791.1056999999964</v>
      </c>
      <c r="CZ9" s="22">
        <v>0</v>
      </c>
      <c r="DA9" s="22">
        <v>27764.236762474524</v>
      </c>
      <c r="DB9" s="22">
        <v>33555.34246247448</v>
      </c>
      <c r="DC9" s="32">
        <v>2.7983798678909093E-2</v>
      </c>
      <c r="DD9" s="32">
        <v>3.4496598630953036E-2</v>
      </c>
      <c r="DE9" s="42"/>
      <c r="DF9" s="22">
        <v>992153.96312152396</v>
      </c>
      <c r="DG9" s="22">
        <v>19439.440700000003</v>
      </c>
      <c r="DH9" s="22">
        <v>972714.52242152393</v>
      </c>
      <c r="DI9" s="26">
        <v>-5791.1056999999964</v>
      </c>
      <c r="DJ9" s="22">
        <v>0</v>
      </c>
      <c r="DK9" s="22">
        <v>27764.236762474524</v>
      </c>
      <c r="DL9" s="22">
        <v>33555.34246247448</v>
      </c>
      <c r="DM9" s="32">
        <v>2.7983798678909093E-2</v>
      </c>
      <c r="DN9" s="32">
        <v>3.4496598630953036E-2</v>
      </c>
      <c r="DO9" s="42"/>
      <c r="DP9" s="22">
        <v>992153.96312152396</v>
      </c>
      <c r="DQ9" s="22">
        <v>19439.440700000003</v>
      </c>
      <c r="DR9" s="22">
        <v>972714.52242152393</v>
      </c>
      <c r="DS9" s="26">
        <v>-5791.1056999999964</v>
      </c>
      <c r="DT9" s="22">
        <v>0</v>
      </c>
      <c r="DU9" s="22">
        <v>27764.236762474524</v>
      </c>
      <c r="DV9" s="22">
        <v>33555.34246247448</v>
      </c>
      <c r="DW9" s="32">
        <v>2.7983798678909093E-2</v>
      </c>
      <c r="DX9" s="32">
        <v>3.4496598630953036E-2</v>
      </c>
      <c r="DY9" s="42"/>
      <c r="DZ9" s="22">
        <v>992153.96312152396</v>
      </c>
      <c r="EA9" s="22">
        <v>19439.440700000003</v>
      </c>
      <c r="EB9" s="22">
        <v>972714.52242152393</v>
      </c>
      <c r="EC9" s="26">
        <v>-5791.1056999999964</v>
      </c>
      <c r="ED9" s="22">
        <v>0</v>
      </c>
      <c r="EE9" s="22">
        <v>27764.236762474524</v>
      </c>
      <c r="EF9" s="22">
        <v>33555.34246247448</v>
      </c>
      <c r="EG9" s="32">
        <v>2.7983798678909093E-2</v>
      </c>
      <c r="EH9" s="32">
        <v>3.4496598630953036E-2</v>
      </c>
      <c r="EI9" s="42"/>
      <c r="EK9" s="47">
        <f>CH9-$BN9</f>
        <v>-916.2876190476818</v>
      </c>
      <c r="EL9" s="47">
        <f>CR9-$BN9</f>
        <v>-1554.4653470237972</v>
      </c>
      <c r="EM9" s="47">
        <f>DB9-$BN9</f>
        <v>0</v>
      </c>
      <c r="EN9" s="47">
        <f>DL9-$BN9</f>
        <v>0</v>
      </c>
      <c r="EO9" s="47">
        <f>DV9-$BN9</f>
        <v>0</v>
      </c>
      <c r="EP9" s="47">
        <f>EF9-$BN9</f>
        <v>0</v>
      </c>
      <c r="ER9" s="27" t="str">
        <f t="shared" ref="ER9:ER72" si="11">B9</f>
        <v>Annesley Primary and Nursery School</v>
      </c>
      <c r="EV9" s="45">
        <v>18067.685391668354</v>
      </c>
      <c r="EX9" s="27" t="str">
        <f t="shared" ref="EX9:EX72" si="12">IF(EK9=0,"","Y")</f>
        <v>Y</v>
      </c>
      <c r="EY9" s="27" t="str">
        <f t="shared" ref="EY9:EY72" si="13">IF(EL9=0,"","Y")</f>
        <v>Y</v>
      </c>
      <c r="EZ9" s="27" t="str">
        <f t="shared" si="2"/>
        <v/>
      </c>
      <c r="FA9" s="27" t="str">
        <f t="shared" si="3"/>
        <v/>
      </c>
      <c r="FB9" s="27" t="str">
        <f t="shared" si="4"/>
        <v/>
      </c>
      <c r="FC9" s="27" t="str">
        <f t="shared" si="5"/>
        <v/>
      </c>
      <c r="FE9" s="82">
        <f t="shared" ref="FE9:FE72" si="14">IF(EK9=0,"",-EK9/$BJ9)</f>
        <v>9.4199027353537379E-4</v>
      </c>
      <c r="FF9" s="82">
        <f t="shared" si="6"/>
        <v>1.598069434754643E-3</v>
      </c>
      <c r="FG9" s="82" t="str">
        <f t="shared" si="7"/>
        <v/>
      </c>
      <c r="FH9" s="82" t="str">
        <f t="shared" si="8"/>
        <v/>
      </c>
      <c r="FI9" s="82" t="str">
        <f t="shared" si="9"/>
        <v/>
      </c>
      <c r="FJ9" s="82" t="str">
        <f t="shared" si="10"/>
        <v/>
      </c>
    </row>
    <row r="10" spans="1:166" x14ac:dyDescent="0.3">
      <c r="A10" s="20">
        <v>8912018</v>
      </c>
      <c r="B10" s="20" t="s">
        <v>0</v>
      </c>
      <c r="C10" s="21">
        <v>350</v>
      </c>
      <c r="D10" s="22">
        <v>1684153.41931657</v>
      </c>
      <c r="E10" s="22">
        <v>59403.119999999995</v>
      </c>
      <c r="F10" s="22">
        <v>1624750.2993165702</v>
      </c>
      <c r="G10" s="45">
        <v>0</v>
      </c>
      <c r="H10" s="26">
        <v>2761.5705000000016</v>
      </c>
      <c r="I10" s="11"/>
      <c r="J10" s="34">
        <v>350</v>
      </c>
      <c r="K10" s="22">
        <v>1780009.8016866315</v>
      </c>
      <c r="L10" s="22">
        <v>62164.690499999997</v>
      </c>
      <c r="M10" s="22">
        <v>1717845.1111866315</v>
      </c>
      <c r="N10" s="26">
        <v>2761.5705000000016</v>
      </c>
      <c r="O10" s="22">
        <v>0</v>
      </c>
      <c r="P10" s="22">
        <v>95856.382370061474</v>
      </c>
      <c r="Q10" s="22">
        <v>93094.811870061327</v>
      </c>
      <c r="R10" s="32">
        <v>5.3851603670515558E-2</v>
      </c>
      <c r="S10" s="32">
        <v>5.4192785638138508E-2</v>
      </c>
      <c r="T10" s="11"/>
      <c r="U10" s="22">
        <v>1780009.8016866315</v>
      </c>
      <c r="V10" s="22">
        <v>62164.690499999997</v>
      </c>
      <c r="W10" s="22">
        <v>1717845.1111866315</v>
      </c>
      <c r="X10" s="26">
        <v>2761.5705000000016</v>
      </c>
      <c r="Y10" s="22">
        <v>0</v>
      </c>
      <c r="Z10" s="22">
        <v>95856.382370061474</v>
      </c>
      <c r="AA10" s="22">
        <v>93094.811870061327</v>
      </c>
      <c r="AB10" s="32">
        <v>5.3851603670515558E-2</v>
      </c>
      <c r="AC10" s="32">
        <v>5.4192785638138508E-2</v>
      </c>
      <c r="AD10" s="42"/>
      <c r="AE10" s="22">
        <v>1780009.8016866315</v>
      </c>
      <c r="AF10" s="22">
        <v>62164.690499999997</v>
      </c>
      <c r="AG10" s="22">
        <v>1717845.1111866315</v>
      </c>
      <c r="AH10" s="26">
        <v>2761.5705000000016</v>
      </c>
      <c r="AI10" s="22">
        <v>0</v>
      </c>
      <c r="AJ10" s="22">
        <v>95856.382370061474</v>
      </c>
      <c r="AK10" s="22">
        <v>93094.811870061327</v>
      </c>
      <c r="AL10" s="32">
        <v>5.3851603670515558E-2</v>
      </c>
      <c r="AM10" s="32">
        <v>5.4192785638138508E-2</v>
      </c>
      <c r="AN10" s="11"/>
      <c r="AO10" s="22">
        <v>1780009.8016866315</v>
      </c>
      <c r="AP10" s="22">
        <v>62164.690499999997</v>
      </c>
      <c r="AQ10" s="22">
        <v>1717845.1111866315</v>
      </c>
      <c r="AR10" s="26">
        <v>2761.5705000000016</v>
      </c>
      <c r="AS10" s="22">
        <v>0</v>
      </c>
      <c r="AT10" s="22">
        <v>95856.382370061474</v>
      </c>
      <c r="AU10" s="22">
        <v>93094.811870061327</v>
      </c>
      <c r="AV10" s="32">
        <v>5.3851603670515558E-2</v>
      </c>
      <c r="AW10" s="32">
        <v>5.4192785638138508E-2</v>
      </c>
      <c r="AX10" s="42"/>
      <c r="AY10" s="22">
        <v>1780009.8016866315</v>
      </c>
      <c r="AZ10" s="22">
        <v>62164.690499999997</v>
      </c>
      <c r="BA10" s="22">
        <v>1717845.1111866315</v>
      </c>
      <c r="BB10" s="22">
        <v>0</v>
      </c>
      <c r="BC10" s="22">
        <v>95856.382370061474</v>
      </c>
      <c r="BD10" s="22">
        <v>93094.811870061327</v>
      </c>
      <c r="BE10" s="32">
        <v>5.3851603670515558E-2</v>
      </c>
      <c r="BF10" s="32">
        <v>5.4192785638138508E-2</v>
      </c>
      <c r="BG10" s="11"/>
      <c r="BH10" s="22">
        <v>1780009.8016866315</v>
      </c>
      <c r="BI10" s="22">
        <v>62164.690499999997</v>
      </c>
      <c r="BJ10" s="22">
        <v>1717845.1111866315</v>
      </c>
      <c r="BK10" s="26">
        <v>2761.5705000000016</v>
      </c>
      <c r="BL10" s="22">
        <v>0</v>
      </c>
      <c r="BM10" s="22">
        <v>95856.382370061474</v>
      </c>
      <c r="BN10" s="22">
        <v>93094.811870061327</v>
      </c>
      <c r="BO10" s="32">
        <v>5.3851603670515558E-2</v>
      </c>
      <c r="BP10" s="32">
        <v>5.4192785638138508E-2</v>
      </c>
      <c r="BQ10" s="42"/>
      <c r="BR10" s="22">
        <v>1770052.8713715572</v>
      </c>
      <c r="BS10" s="22">
        <v>62164.690499999997</v>
      </c>
      <c r="BT10" s="22">
        <v>1707888.1808715572</v>
      </c>
      <c r="BU10" s="26">
        <v>2761.5705000000016</v>
      </c>
      <c r="BV10" s="22">
        <v>0</v>
      </c>
      <c r="BW10" s="22">
        <v>85899.452054987196</v>
      </c>
      <c r="BX10" s="22">
        <v>83137.881554987049</v>
      </c>
      <c r="BY10" s="32">
        <v>4.8529314261910414E-2</v>
      </c>
      <c r="BZ10" s="32">
        <v>4.8678761575925142E-2</v>
      </c>
      <c r="CA10" s="42"/>
      <c r="CB10" s="22">
        <v>1778010.8481071205</v>
      </c>
      <c r="CC10" s="22">
        <v>62164.690499999997</v>
      </c>
      <c r="CD10" s="22">
        <v>1715846.1576071205</v>
      </c>
      <c r="CE10" s="26">
        <v>2761.5705000000016</v>
      </c>
      <c r="CF10" s="22">
        <v>0</v>
      </c>
      <c r="CG10" s="22">
        <v>93857.428790550446</v>
      </c>
      <c r="CH10" s="22">
        <v>91095.858290550299</v>
      </c>
      <c r="CI10" s="32">
        <v>5.2787883094454431E-2</v>
      </c>
      <c r="CJ10" s="32">
        <v>5.3090924198933132E-2</v>
      </c>
      <c r="CK10" s="42"/>
      <c r="CL10" s="22">
        <v>1776011.8945276095</v>
      </c>
      <c r="CM10" s="22">
        <v>62164.690499999997</v>
      </c>
      <c r="CN10" s="22">
        <v>1713847.2040276094</v>
      </c>
      <c r="CO10" s="26">
        <v>2761.5705000000016</v>
      </c>
      <c r="CP10" s="22">
        <v>0</v>
      </c>
      <c r="CQ10" s="22">
        <v>91858.475211039418</v>
      </c>
      <c r="CR10" s="22">
        <v>89096.904711039271</v>
      </c>
      <c r="CS10" s="32">
        <v>5.1721768020856804E-2</v>
      </c>
      <c r="CT10" s="32">
        <v>5.1986492437399313E-2</v>
      </c>
      <c r="CU10" s="42"/>
      <c r="CV10" s="22">
        <v>1780009.8016866315</v>
      </c>
      <c r="CW10" s="22">
        <v>62164.690499999997</v>
      </c>
      <c r="CX10" s="22">
        <v>1717845.1111866315</v>
      </c>
      <c r="CY10" s="26">
        <v>2761.5705000000016</v>
      </c>
      <c r="CZ10" s="22">
        <v>0</v>
      </c>
      <c r="DA10" s="22">
        <v>95856.382370061474</v>
      </c>
      <c r="DB10" s="22">
        <v>93094.811870061327</v>
      </c>
      <c r="DC10" s="32">
        <v>5.3851603670515558E-2</v>
      </c>
      <c r="DD10" s="32">
        <v>5.4192785638138508E-2</v>
      </c>
      <c r="DE10" s="42"/>
      <c r="DF10" s="22">
        <v>1780009.8016866315</v>
      </c>
      <c r="DG10" s="22">
        <v>62164.690499999997</v>
      </c>
      <c r="DH10" s="22">
        <v>1717845.1111866315</v>
      </c>
      <c r="DI10" s="26">
        <v>2761.5705000000016</v>
      </c>
      <c r="DJ10" s="22">
        <v>0</v>
      </c>
      <c r="DK10" s="22">
        <v>95856.382370061474</v>
      </c>
      <c r="DL10" s="22">
        <v>93094.811870061327</v>
      </c>
      <c r="DM10" s="32">
        <v>5.3851603670515558E-2</v>
      </c>
      <c r="DN10" s="32">
        <v>5.4192785638138508E-2</v>
      </c>
      <c r="DO10" s="42"/>
      <c r="DP10" s="22">
        <v>1780009.8016866315</v>
      </c>
      <c r="DQ10" s="22">
        <v>62164.690499999997</v>
      </c>
      <c r="DR10" s="22">
        <v>1717845.1111866315</v>
      </c>
      <c r="DS10" s="26">
        <v>2761.5705000000016</v>
      </c>
      <c r="DT10" s="22">
        <v>0</v>
      </c>
      <c r="DU10" s="22">
        <v>95856.382370061474</v>
      </c>
      <c r="DV10" s="22">
        <v>93094.811870061327</v>
      </c>
      <c r="DW10" s="32">
        <v>5.3851603670515558E-2</v>
      </c>
      <c r="DX10" s="32">
        <v>5.4192785638138508E-2</v>
      </c>
      <c r="DY10" s="42"/>
      <c r="DZ10" s="22">
        <v>1780009.8016866315</v>
      </c>
      <c r="EA10" s="22">
        <v>62164.690499999997</v>
      </c>
      <c r="EB10" s="22">
        <v>1717845.1111866315</v>
      </c>
      <c r="EC10" s="26">
        <v>2761.5705000000016</v>
      </c>
      <c r="ED10" s="22">
        <v>0</v>
      </c>
      <c r="EE10" s="22">
        <v>95856.382370061474</v>
      </c>
      <c r="EF10" s="22">
        <v>93094.811870061327</v>
      </c>
      <c r="EG10" s="32">
        <v>5.3851603670515558E-2</v>
      </c>
      <c r="EH10" s="32">
        <v>5.4192785638138508E-2</v>
      </c>
      <c r="EI10" s="42"/>
      <c r="EK10" s="47">
        <f t="shared" ref="EK10:EK26" si="15">CH10-$BN10</f>
        <v>-1998.9535795110278</v>
      </c>
      <c r="EL10" s="47">
        <f t="shared" ref="EL10:EL26" si="16">CR10-$BN10</f>
        <v>-3997.9071590220556</v>
      </c>
      <c r="EM10" s="47">
        <f t="shared" ref="EM10:EM26" si="17">DB10-$BN10</f>
        <v>0</v>
      </c>
      <c r="EN10" s="47">
        <f t="shared" ref="EN10:EN26" si="18">DL10-$BN10</f>
        <v>0</v>
      </c>
      <c r="EO10" s="47">
        <f t="shared" ref="EO10:EO26" si="19">DV10-$BN10</f>
        <v>0</v>
      </c>
      <c r="EP10" s="47">
        <f t="shared" ref="EP10:EP26" si="20">EF10-$BN10</f>
        <v>0</v>
      </c>
      <c r="ER10" s="27" t="str">
        <f t="shared" si="11"/>
        <v>Holgate Primary and Nursery School</v>
      </c>
      <c r="EV10" s="45">
        <v>0</v>
      </c>
      <c r="EX10" s="27" t="str">
        <f t="shared" si="12"/>
        <v>Y</v>
      </c>
      <c r="EY10" s="27" t="str">
        <f t="shared" si="13"/>
        <v>Y</v>
      </c>
      <c r="EZ10" s="27" t="str">
        <f t="shared" si="2"/>
        <v/>
      </c>
      <c r="FA10" s="27" t="str">
        <f t="shared" si="3"/>
        <v/>
      </c>
      <c r="FB10" s="27" t="str">
        <f t="shared" si="4"/>
        <v/>
      </c>
      <c r="FC10" s="27" t="str">
        <f t="shared" si="5"/>
        <v/>
      </c>
      <c r="FE10" s="82">
        <f t="shared" si="14"/>
        <v>1.1636401713366437E-3</v>
      </c>
      <c r="FF10" s="82">
        <f t="shared" si="6"/>
        <v>2.3272803426732875E-3</v>
      </c>
      <c r="FG10" s="82" t="str">
        <f t="shared" si="7"/>
        <v/>
      </c>
      <c r="FH10" s="82" t="str">
        <f t="shared" si="8"/>
        <v/>
      </c>
      <c r="FI10" s="82" t="str">
        <f t="shared" si="9"/>
        <v/>
      </c>
      <c r="FJ10" s="82" t="str">
        <f t="shared" si="10"/>
        <v/>
      </c>
    </row>
    <row r="11" spans="1:166" x14ac:dyDescent="0.3">
      <c r="A11" s="20">
        <v>8912031</v>
      </c>
      <c r="B11" s="20" t="s">
        <v>165</v>
      </c>
      <c r="C11" s="21">
        <v>610</v>
      </c>
      <c r="D11" s="22">
        <v>2656257.7599999998</v>
      </c>
      <c r="E11" s="22">
        <v>38257.760000000002</v>
      </c>
      <c r="F11" s="22">
        <v>2618000</v>
      </c>
      <c r="G11" s="45">
        <v>0</v>
      </c>
      <c r="H11" s="26">
        <v>5832.0969999999943</v>
      </c>
      <c r="I11" s="11"/>
      <c r="J11" s="34">
        <v>610</v>
      </c>
      <c r="K11" s="22">
        <v>2747489.8569999998</v>
      </c>
      <c r="L11" s="22">
        <v>44089.856999999996</v>
      </c>
      <c r="M11" s="22">
        <v>2703400</v>
      </c>
      <c r="N11" s="26">
        <v>5832.0969999999943</v>
      </c>
      <c r="O11" s="22">
        <v>0</v>
      </c>
      <c r="P11" s="22">
        <v>91232.097000000067</v>
      </c>
      <c r="Q11" s="22">
        <v>85400</v>
      </c>
      <c r="R11" s="32">
        <v>3.3205617399300218E-2</v>
      </c>
      <c r="S11" s="32">
        <v>3.1589849818746761E-2</v>
      </c>
      <c r="T11" s="11"/>
      <c r="U11" s="22">
        <v>2747489.8569999998</v>
      </c>
      <c r="V11" s="22">
        <v>44089.856999999996</v>
      </c>
      <c r="W11" s="22">
        <v>2703400</v>
      </c>
      <c r="X11" s="26">
        <v>5832.0969999999943</v>
      </c>
      <c r="Y11" s="22">
        <v>0</v>
      </c>
      <c r="Z11" s="22">
        <v>91232.097000000067</v>
      </c>
      <c r="AA11" s="22">
        <v>85400</v>
      </c>
      <c r="AB11" s="32">
        <v>3.3205617399300218E-2</v>
      </c>
      <c r="AC11" s="32">
        <v>3.1589849818746761E-2</v>
      </c>
      <c r="AD11" s="42"/>
      <c r="AE11" s="22">
        <v>2747489.8569999998</v>
      </c>
      <c r="AF11" s="22">
        <v>44089.856999999996</v>
      </c>
      <c r="AG11" s="22">
        <v>2703400</v>
      </c>
      <c r="AH11" s="26">
        <v>5832.0969999999943</v>
      </c>
      <c r="AI11" s="22">
        <v>0</v>
      </c>
      <c r="AJ11" s="22">
        <v>91232.097000000067</v>
      </c>
      <c r="AK11" s="22">
        <v>85400</v>
      </c>
      <c r="AL11" s="32">
        <v>3.3205617399300218E-2</v>
      </c>
      <c r="AM11" s="32">
        <v>3.1589849818746761E-2</v>
      </c>
      <c r="AN11" s="11"/>
      <c r="AO11" s="22">
        <v>2747489.8569999998</v>
      </c>
      <c r="AP11" s="22">
        <v>44089.856999999996</v>
      </c>
      <c r="AQ11" s="22">
        <v>2703400</v>
      </c>
      <c r="AR11" s="26">
        <v>5832.0969999999943</v>
      </c>
      <c r="AS11" s="22">
        <v>0</v>
      </c>
      <c r="AT11" s="22">
        <v>91232.097000000067</v>
      </c>
      <c r="AU11" s="22">
        <v>85400</v>
      </c>
      <c r="AV11" s="32">
        <v>3.3205617399300218E-2</v>
      </c>
      <c r="AW11" s="32">
        <v>3.1589849818746761E-2</v>
      </c>
      <c r="AX11" s="42"/>
      <c r="AY11" s="22">
        <v>2747489.8569999998</v>
      </c>
      <c r="AZ11" s="22">
        <v>44089.856999999996</v>
      </c>
      <c r="BA11" s="22">
        <v>2703400</v>
      </c>
      <c r="BB11" s="22">
        <v>0</v>
      </c>
      <c r="BC11" s="22">
        <v>91232.097000000067</v>
      </c>
      <c r="BD11" s="22">
        <v>85400</v>
      </c>
      <c r="BE11" s="32">
        <v>3.3205617399300218E-2</v>
      </c>
      <c r="BF11" s="32">
        <v>3.1589849818746761E-2</v>
      </c>
      <c r="BG11" s="11"/>
      <c r="BH11" s="22">
        <v>2747489.8569999998</v>
      </c>
      <c r="BI11" s="22">
        <v>44089.856999999996</v>
      </c>
      <c r="BJ11" s="22">
        <v>2703400</v>
      </c>
      <c r="BK11" s="26">
        <v>5832.0969999999943</v>
      </c>
      <c r="BL11" s="22">
        <v>0</v>
      </c>
      <c r="BM11" s="22">
        <v>91232.097000000067</v>
      </c>
      <c r="BN11" s="22">
        <v>85400</v>
      </c>
      <c r="BO11" s="32">
        <v>3.3205617399300218E-2</v>
      </c>
      <c r="BP11" s="32">
        <v>3.1589849818746761E-2</v>
      </c>
      <c r="BQ11" s="42"/>
      <c r="BR11" s="22">
        <v>2747489.8569999998</v>
      </c>
      <c r="BS11" s="22">
        <v>44089.856999999996</v>
      </c>
      <c r="BT11" s="22">
        <v>2703400</v>
      </c>
      <c r="BU11" s="26">
        <v>5832.0969999999943</v>
      </c>
      <c r="BV11" s="22">
        <v>0</v>
      </c>
      <c r="BW11" s="22">
        <v>91232.097000000067</v>
      </c>
      <c r="BX11" s="22">
        <v>85400</v>
      </c>
      <c r="BY11" s="32">
        <v>3.3205617399300218E-2</v>
      </c>
      <c r="BZ11" s="32">
        <v>3.1589849818746761E-2</v>
      </c>
      <c r="CA11" s="42"/>
      <c r="CB11" s="22">
        <v>2747489.8569999998</v>
      </c>
      <c r="CC11" s="22">
        <v>44089.856999999996</v>
      </c>
      <c r="CD11" s="22">
        <v>2703400</v>
      </c>
      <c r="CE11" s="26">
        <v>5832.0969999999943</v>
      </c>
      <c r="CF11" s="22">
        <v>0</v>
      </c>
      <c r="CG11" s="22">
        <v>91232.097000000067</v>
      </c>
      <c r="CH11" s="22">
        <v>85400</v>
      </c>
      <c r="CI11" s="32">
        <v>3.3205617399300218E-2</v>
      </c>
      <c r="CJ11" s="32">
        <v>3.1589849818746761E-2</v>
      </c>
      <c r="CK11" s="42"/>
      <c r="CL11" s="22">
        <v>2747489.8569999998</v>
      </c>
      <c r="CM11" s="22">
        <v>44089.856999999996</v>
      </c>
      <c r="CN11" s="22">
        <v>2703400</v>
      </c>
      <c r="CO11" s="26">
        <v>5832.0969999999943</v>
      </c>
      <c r="CP11" s="22">
        <v>0</v>
      </c>
      <c r="CQ11" s="22">
        <v>91232.097000000067</v>
      </c>
      <c r="CR11" s="22">
        <v>85400</v>
      </c>
      <c r="CS11" s="32">
        <v>3.3205617399300218E-2</v>
      </c>
      <c r="CT11" s="32">
        <v>3.1589849818746761E-2</v>
      </c>
      <c r="CU11" s="42"/>
      <c r="CV11" s="22">
        <v>2747489.8569999998</v>
      </c>
      <c r="CW11" s="22">
        <v>44089.856999999996</v>
      </c>
      <c r="CX11" s="22">
        <v>2703400</v>
      </c>
      <c r="CY11" s="26">
        <v>5832.0969999999943</v>
      </c>
      <c r="CZ11" s="22">
        <v>0</v>
      </c>
      <c r="DA11" s="22">
        <v>91232.097000000067</v>
      </c>
      <c r="DB11" s="22">
        <v>85400</v>
      </c>
      <c r="DC11" s="32">
        <v>3.3205617399300218E-2</v>
      </c>
      <c r="DD11" s="32">
        <v>3.1589849818746761E-2</v>
      </c>
      <c r="DE11" s="42"/>
      <c r="DF11" s="22">
        <v>2747489.8569999998</v>
      </c>
      <c r="DG11" s="22">
        <v>44089.856999999996</v>
      </c>
      <c r="DH11" s="22">
        <v>2703400</v>
      </c>
      <c r="DI11" s="26">
        <v>5832.0969999999943</v>
      </c>
      <c r="DJ11" s="22">
        <v>0</v>
      </c>
      <c r="DK11" s="22">
        <v>91232.097000000067</v>
      </c>
      <c r="DL11" s="22">
        <v>85400</v>
      </c>
      <c r="DM11" s="32">
        <v>3.3205617399300218E-2</v>
      </c>
      <c r="DN11" s="32">
        <v>3.1589849818746761E-2</v>
      </c>
      <c r="DO11" s="42"/>
      <c r="DP11" s="22">
        <v>2747489.8569999998</v>
      </c>
      <c r="DQ11" s="22">
        <v>44089.856999999996</v>
      </c>
      <c r="DR11" s="22">
        <v>2703400</v>
      </c>
      <c r="DS11" s="26">
        <v>5832.0969999999943</v>
      </c>
      <c r="DT11" s="22">
        <v>0</v>
      </c>
      <c r="DU11" s="22">
        <v>91232.097000000067</v>
      </c>
      <c r="DV11" s="22">
        <v>85400</v>
      </c>
      <c r="DW11" s="32">
        <v>3.3205617399300218E-2</v>
      </c>
      <c r="DX11" s="32">
        <v>3.1589849818746761E-2</v>
      </c>
      <c r="DY11" s="42"/>
      <c r="DZ11" s="22">
        <v>2747489.8569999998</v>
      </c>
      <c r="EA11" s="22">
        <v>44089.856999999996</v>
      </c>
      <c r="EB11" s="22">
        <v>2703400</v>
      </c>
      <c r="EC11" s="26">
        <v>5832.0969999999943</v>
      </c>
      <c r="ED11" s="22">
        <v>0</v>
      </c>
      <c r="EE11" s="22">
        <v>91232.097000000067</v>
      </c>
      <c r="EF11" s="22">
        <v>85400</v>
      </c>
      <c r="EG11" s="32">
        <v>3.3205617399300218E-2</v>
      </c>
      <c r="EH11" s="32">
        <v>3.1589849818746761E-2</v>
      </c>
      <c r="EI11" s="42"/>
      <c r="EK11" s="47">
        <f t="shared" si="15"/>
        <v>0</v>
      </c>
      <c r="EL11" s="47">
        <f t="shared" si="16"/>
        <v>0</v>
      </c>
      <c r="EM11" s="47">
        <f t="shared" si="17"/>
        <v>0</v>
      </c>
      <c r="EN11" s="47">
        <f t="shared" si="18"/>
        <v>0</v>
      </c>
      <c r="EO11" s="47">
        <f t="shared" si="19"/>
        <v>0</v>
      </c>
      <c r="EP11" s="47">
        <f t="shared" si="20"/>
        <v>0</v>
      </c>
      <c r="ER11" s="27" t="str">
        <f t="shared" si="11"/>
        <v>The Lanes Primary School</v>
      </c>
      <c r="EV11" s="45">
        <v>0</v>
      </c>
      <c r="EX11" s="27" t="str">
        <f t="shared" si="12"/>
        <v/>
      </c>
      <c r="EY11" s="27" t="str">
        <f t="shared" si="13"/>
        <v/>
      </c>
      <c r="EZ11" s="27" t="str">
        <f t="shared" si="2"/>
        <v/>
      </c>
      <c r="FA11" s="27" t="str">
        <f t="shared" si="3"/>
        <v/>
      </c>
      <c r="FB11" s="27" t="str">
        <f t="shared" si="4"/>
        <v/>
      </c>
      <c r="FC11" s="27" t="str">
        <f t="shared" si="5"/>
        <v/>
      </c>
      <c r="FE11" s="82" t="str">
        <f t="shared" si="14"/>
        <v/>
      </c>
      <c r="FF11" s="82" t="str">
        <f t="shared" si="6"/>
        <v/>
      </c>
      <c r="FG11" s="82" t="str">
        <f t="shared" si="7"/>
        <v/>
      </c>
      <c r="FH11" s="82" t="str">
        <f t="shared" si="8"/>
        <v/>
      </c>
      <c r="FI11" s="82" t="str">
        <f t="shared" si="9"/>
        <v/>
      </c>
      <c r="FJ11" s="82" t="str">
        <f t="shared" si="10"/>
        <v/>
      </c>
    </row>
    <row r="12" spans="1:166" x14ac:dyDescent="0.3">
      <c r="A12" s="20">
        <v>8912093</v>
      </c>
      <c r="B12" s="20" t="s">
        <v>166</v>
      </c>
      <c r="C12" s="21">
        <v>209</v>
      </c>
      <c r="D12" s="22">
        <v>950317.5668111766</v>
      </c>
      <c r="E12" s="22">
        <v>15915.608800000002</v>
      </c>
      <c r="F12" s="22">
        <v>934401.95801117655</v>
      </c>
      <c r="G12" s="45">
        <v>0</v>
      </c>
      <c r="H12" s="26">
        <v>571.34739999999874</v>
      </c>
      <c r="I12" s="11"/>
      <c r="J12" s="34">
        <v>209</v>
      </c>
      <c r="K12" s="22">
        <v>1001308.6044993831</v>
      </c>
      <c r="L12" s="22">
        <v>16486.956200000001</v>
      </c>
      <c r="M12" s="22">
        <v>984821.64829938312</v>
      </c>
      <c r="N12" s="26">
        <v>571.34739999999874</v>
      </c>
      <c r="O12" s="22">
        <v>0</v>
      </c>
      <c r="P12" s="22">
        <v>50991.037688206532</v>
      </c>
      <c r="Q12" s="22">
        <v>50419.690288206562</v>
      </c>
      <c r="R12" s="32">
        <v>5.0924397792127381E-2</v>
      </c>
      <c r="S12" s="32">
        <v>5.1196772913423116E-2</v>
      </c>
      <c r="T12" s="11"/>
      <c r="U12" s="22">
        <v>1001308.6044993831</v>
      </c>
      <c r="V12" s="22">
        <v>16486.956200000001</v>
      </c>
      <c r="W12" s="22">
        <v>984821.64829938312</v>
      </c>
      <c r="X12" s="26">
        <v>571.34739999999874</v>
      </c>
      <c r="Y12" s="22">
        <v>0</v>
      </c>
      <c r="Z12" s="22">
        <v>50991.037688206532</v>
      </c>
      <c r="AA12" s="22">
        <v>50419.690288206562</v>
      </c>
      <c r="AB12" s="32">
        <v>5.0924397792127381E-2</v>
      </c>
      <c r="AC12" s="32">
        <v>5.1196772913423116E-2</v>
      </c>
      <c r="AD12" s="42"/>
      <c r="AE12" s="22">
        <v>1001308.6044993831</v>
      </c>
      <c r="AF12" s="22">
        <v>16486.956200000001</v>
      </c>
      <c r="AG12" s="22">
        <v>984821.64829938312</v>
      </c>
      <c r="AH12" s="26">
        <v>571.34739999999874</v>
      </c>
      <c r="AI12" s="22">
        <v>0</v>
      </c>
      <c r="AJ12" s="22">
        <v>50991.037688206532</v>
      </c>
      <c r="AK12" s="22">
        <v>50419.690288206562</v>
      </c>
      <c r="AL12" s="32">
        <v>5.0924397792127381E-2</v>
      </c>
      <c r="AM12" s="32">
        <v>5.1196772913423116E-2</v>
      </c>
      <c r="AN12" s="11"/>
      <c r="AO12" s="22">
        <v>1001308.6044993831</v>
      </c>
      <c r="AP12" s="22">
        <v>16486.956200000001</v>
      </c>
      <c r="AQ12" s="22">
        <v>984821.64829938312</v>
      </c>
      <c r="AR12" s="26">
        <v>571.34739999999874</v>
      </c>
      <c r="AS12" s="22">
        <v>0</v>
      </c>
      <c r="AT12" s="22">
        <v>50991.037688206532</v>
      </c>
      <c r="AU12" s="22">
        <v>50419.690288206562</v>
      </c>
      <c r="AV12" s="32">
        <v>5.0924397792127381E-2</v>
      </c>
      <c r="AW12" s="32">
        <v>5.1196772913423116E-2</v>
      </c>
      <c r="AX12" s="42"/>
      <c r="AY12" s="22">
        <v>1001308.6044993831</v>
      </c>
      <c r="AZ12" s="22">
        <v>16486.956200000001</v>
      </c>
      <c r="BA12" s="22">
        <v>984821.64829938312</v>
      </c>
      <c r="BB12" s="22">
        <v>0</v>
      </c>
      <c r="BC12" s="22">
        <v>50991.037688206532</v>
      </c>
      <c r="BD12" s="22">
        <v>50419.690288206562</v>
      </c>
      <c r="BE12" s="32">
        <v>5.0924397792127381E-2</v>
      </c>
      <c r="BF12" s="32">
        <v>5.1196772913423116E-2</v>
      </c>
      <c r="BG12" s="11"/>
      <c r="BH12" s="22">
        <v>1001308.6044993831</v>
      </c>
      <c r="BI12" s="22">
        <v>16486.956200000001</v>
      </c>
      <c r="BJ12" s="22">
        <v>984821.64829938312</v>
      </c>
      <c r="BK12" s="26">
        <v>571.34739999999874</v>
      </c>
      <c r="BL12" s="22">
        <v>0</v>
      </c>
      <c r="BM12" s="22">
        <v>50991.037688206532</v>
      </c>
      <c r="BN12" s="22">
        <v>50419.690288206562</v>
      </c>
      <c r="BO12" s="32">
        <v>5.0924397792127381E-2</v>
      </c>
      <c r="BP12" s="32">
        <v>5.1196772913423116E-2</v>
      </c>
      <c r="BQ12" s="42"/>
      <c r="BR12" s="22">
        <v>997680.01664106525</v>
      </c>
      <c r="BS12" s="22">
        <v>16486.956200000001</v>
      </c>
      <c r="BT12" s="22">
        <v>981193.06044106523</v>
      </c>
      <c r="BU12" s="26">
        <v>571.34739999999874</v>
      </c>
      <c r="BV12" s="22">
        <v>0</v>
      </c>
      <c r="BW12" s="22">
        <v>47362.449829888646</v>
      </c>
      <c r="BX12" s="22">
        <v>46791.102429888677</v>
      </c>
      <c r="BY12" s="32">
        <v>4.747258543811067E-2</v>
      </c>
      <c r="BZ12" s="32">
        <v>4.7687967145686058E-2</v>
      </c>
      <c r="CA12" s="42"/>
      <c r="CB12" s="22">
        <v>1000412.3857281932</v>
      </c>
      <c r="CC12" s="22">
        <v>16486.956200000001</v>
      </c>
      <c r="CD12" s="22">
        <v>983925.4295281932</v>
      </c>
      <c r="CE12" s="26">
        <v>571.34739999999874</v>
      </c>
      <c r="CF12" s="22">
        <v>0</v>
      </c>
      <c r="CG12" s="22">
        <v>50094.818917016615</v>
      </c>
      <c r="CH12" s="22">
        <v>49523.471517016646</v>
      </c>
      <c r="CI12" s="32">
        <v>5.0074169044351594E-2</v>
      </c>
      <c r="CJ12" s="32">
        <v>5.0332545567771211E-2</v>
      </c>
      <c r="CK12" s="42"/>
      <c r="CL12" s="22">
        <v>999516.1669570033</v>
      </c>
      <c r="CM12" s="22">
        <v>16486.956200000001</v>
      </c>
      <c r="CN12" s="22">
        <v>983029.21075700328</v>
      </c>
      <c r="CO12" s="26">
        <v>571.34739999999874</v>
      </c>
      <c r="CP12" s="22">
        <v>0</v>
      </c>
      <c r="CQ12" s="22">
        <v>49198.600145826698</v>
      </c>
      <c r="CR12" s="22">
        <v>48627.252745826729</v>
      </c>
      <c r="CS12" s="32">
        <v>4.922241557693894E-2</v>
      </c>
      <c r="CT12" s="32">
        <v>4.9466742405732018E-2</v>
      </c>
      <c r="CU12" s="42"/>
      <c r="CV12" s="22">
        <v>1001308.6044993831</v>
      </c>
      <c r="CW12" s="22">
        <v>16486.956200000001</v>
      </c>
      <c r="CX12" s="22">
        <v>984821.64829938312</v>
      </c>
      <c r="CY12" s="26">
        <v>571.34739999999874</v>
      </c>
      <c r="CZ12" s="22">
        <v>0</v>
      </c>
      <c r="DA12" s="22">
        <v>50991.037688206532</v>
      </c>
      <c r="DB12" s="22">
        <v>50419.690288206562</v>
      </c>
      <c r="DC12" s="32">
        <v>5.0924397792127381E-2</v>
      </c>
      <c r="DD12" s="32">
        <v>5.1196772913423116E-2</v>
      </c>
      <c r="DE12" s="42"/>
      <c r="DF12" s="22">
        <v>1001308.6044993831</v>
      </c>
      <c r="DG12" s="22">
        <v>16486.956200000001</v>
      </c>
      <c r="DH12" s="22">
        <v>984821.64829938312</v>
      </c>
      <c r="DI12" s="26">
        <v>571.34739999999874</v>
      </c>
      <c r="DJ12" s="22">
        <v>0</v>
      </c>
      <c r="DK12" s="22">
        <v>50991.037688206532</v>
      </c>
      <c r="DL12" s="22">
        <v>50419.690288206562</v>
      </c>
      <c r="DM12" s="32">
        <v>5.0924397792127381E-2</v>
      </c>
      <c r="DN12" s="32">
        <v>5.1196772913423116E-2</v>
      </c>
      <c r="DO12" s="42"/>
      <c r="DP12" s="22">
        <v>1001308.6044993831</v>
      </c>
      <c r="DQ12" s="22">
        <v>16486.956200000001</v>
      </c>
      <c r="DR12" s="22">
        <v>984821.64829938312</v>
      </c>
      <c r="DS12" s="26">
        <v>571.34739999999874</v>
      </c>
      <c r="DT12" s="22">
        <v>0</v>
      </c>
      <c r="DU12" s="22">
        <v>50991.037688206532</v>
      </c>
      <c r="DV12" s="22">
        <v>50419.690288206562</v>
      </c>
      <c r="DW12" s="32">
        <v>5.0924397792127381E-2</v>
      </c>
      <c r="DX12" s="32">
        <v>5.1196772913423116E-2</v>
      </c>
      <c r="DY12" s="42"/>
      <c r="DZ12" s="22">
        <v>1001308.6044993831</v>
      </c>
      <c r="EA12" s="22">
        <v>16486.956200000001</v>
      </c>
      <c r="EB12" s="22">
        <v>984821.64829938312</v>
      </c>
      <c r="EC12" s="26">
        <v>571.34739999999874</v>
      </c>
      <c r="ED12" s="22">
        <v>0</v>
      </c>
      <c r="EE12" s="22">
        <v>50991.037688206532</v>
      </c>
      <c r="EF12" s="22">
        <v>50419.690288206562</v>
      </c>
      <c r="EG12" s="32">
        <v>5.0924397792127381E-2</v>
      </c>
      <c r="EH12" s="32">
        <v>5.1196772913423116E-2</v>
      </c>
      <c r="EI12" s="42"/>
      <c r="EK12" s="47">
        <f t="shared" si="15"/>
        <v>-896.21877118991688</v>
      </c>
      <c r="EL12" s="47">
        <f t="shared" si="16"/>
        <v>-1792.4375423798338</v>
      </c>
      <c r="EM12" s="47">
        <f t="shared" si="17"/>
        <v>0</v>
      </c>
      <c r="EN12" s="47">
        <f t="shared" si="18"/>
        <v>0</v>
      </c>
      <c r="EO12" s="47">
        <f t="shared" si="19"/>
        <v>0</v>
      </c>
      <c r="EP12" s="47">
        <f t="shared" si="20"/>
        <v>0</v>
      </c>
      <c r="ER12" s="27" t="str">
        <f t="shared" si="11"/>
        <v>Nettleworth Infant and Nursery School</v>
      </c>
      <c r="EV12" s="45">
        <v>0</v>
      </c>
      <c r="EX12" s="27" t="str">
        <f t="shared" si="12"/>
        <v>Y</v>
      </c>
      <c r="EY12" s="27" t="str">
        <f t="shared" si="13"/>
        <v>Y</v>
      </c>
      <c r="EZ12" s="27" t="str">
        <f t="shared" si="2"/>
        <v/>
      </c>
      <c r="FA12" s="27" t="str">
        <f t="shared" si="3"/>
        <v/>
      </c>
      <c r="FB12" s="27" t="str">
        <f t="shared" si="4"/>
        <v/>
      </c>
      <c r="FC12" s="27" t="str">
        <f t="shared" si="5"/>
        <v/>
      </c>
      <c r="FE12" s="82">
        <f t="shared" si="14"/>
        <v>9.1003155011623875E-4</v>
      </c>
      <c r="FF12" s="82">
        <f t="shared" si="6"/>
        <v>1.8200631002324775E-3</v>
      </c>
      <c r="FG12" s="82" t="str">
        <f t="shared" si="7"/>
        <v/>
      </c>
      <c r="FH12" s="82" t="str">
        <f t="shared" si="8"/>
        <v/>
      </c>
      <c r="FI12" s="82" t="str">
        <f t="shared" si="9"/>
        <v/>
      </c>
      <c r="FJ12" s="82" t="str">
        <f t="shared" si="10"/>
        <v/>
      </c>
    </row>
    <row r="13" spans="1:166" x14ac:dyDescent="0.3">
      <c r="A13" s="20">
        <v>8912094</v>
      </c>
      <c r="B13" s="20" t="s">
        <v>1</v>
      </c>
      <c r="C13" s="21">
        <v>274</v>
      </c>
      <c r="D13" s="22">
        <v>1218107.2950838916</v>
      </c>
      <c r="E13" s="22">
        <v>15473.68</v>
      </c>
      <c r="F13" s="22">
        <v>1202633.6150838917</v>
      </c>
      <c r="G13" s="45">
        <v>0</v>
      </c>
      <c r="H13" s="26">
        <v>707.45349999999962</v>
      </c>
      <c r="I13" s="11"/>
      <c r="J13" s="34">
        <v>274</v>
      </c>
      <c r="K13" s="22">
        <v>1284998.9509384239</v>
      </c>
      <c r="L13" s="22">
        <v>16181.1335</v>
      </c>
      <c r="M13" s="22">
        <v>1268817.8174384239</v>
      </c>
      <c r="N13" s="26">
        <v>707.45349999999962</v>
      </c>
      <c r="O13" s="22">
        <v>0</v>
      </c>
      <c r="P13" s="22">
        <v>66891.655854532262</v>
      </c>
      <c r="Q13" s="22">
        <v>66184.202354532201</v>
      </c>
      <c r="R13" s="32">
        <v>5.2055805808776619E-2</v>
      </c>
      <c r="S13" s="32">
        <v>5.2162100377932424E-2</v>
      </c>
      <c r="T13" s="11"/>
      <c r="U13" s="22">
        <v>1284998.9509384239</v>
      </c>
      <c r="V13" s="22">
        <v>16181.1335</v>
      </c>
      <c r="W13" s="22">
        <v>1268817.8174384239</v>
      </c>
      <c r="X13" s="26">
        <v>707.45349999999962</v>
      </c>
      <c r="Y13" s="22">
        <v>0</v>
      </c>
      <c r="Z13" s="22">
        <v>66891.655854532262</v>
      </c>
      <c r="AA13" s="22">
        <v>66184.202354532201</v>
      </c>
      <c r="AB13" s="32">
        <v>5.2055805808776619E-2</v>
      </c>
      <c r="AC13" s="32">
        <v>5.2162100377932424E-2</v>
      </c>
      <c r="AD13" s="42"/>
      <c r="AE13" s="22">
        <v>1284998.9509384239</v>
      </c>
      <c r="AF13" s="22">
        <v>16181.1335</v>
      </c>
      <c r="AG13" s="22">
        <v>1268817.8174384239</v>
      </c>
      <c r="AH13" s="26">
        <v>707.45349999999962</v>
      </c>
      <c r="AI13" s="22">
        <v>0</v>
      </c>
      <c r="AJ13" s="22">
        <v>66891.655854532262</v>
      </c>
      <c r="AK13" s="22">
        <v>66184.202354532201</v>
      </c>
      <c r="AL13" s="32">
        <v>5.2055805808776619E-2</v>
      </c>
      <c r="AM13" s="32">
        <v>5.2162100377932424E-2</v>
      </c>
      <c r="AN13" s="11"/>
      <c r="AO13" s="22">
        <v>1284998.9509384239</v>
      </c>
      <c r="AP13" s="22">
        <v>16181.1335</v>
      </c>
      <c r="AQ13" s="22">
        <v>1268817.8174384239</v>
      </c>
      <c r="AR13" s="26">
        <v>707.45349999999962</v>
      </c>
      <c r="AS13" s="22">
        <v>0</v>
      </c>
      <c r="AT13" s="22">
        <v>66891.655854532262</v>
      </c>
      <c r="AU13" s="22">
        <v>66184.202354532201</v>
      </c>
      <c r="AV13" s="32">
        <v>5.2055805808776619E-2</v>
      </c>
      <c r="AW13" s="32">
        <v>5.2162100377932424E-2</v>
      </c>
      <c r="AX13" s="42"/>
      <c r="AY13" s="22">
        <v>1284998.9509384239</v>
      </c>
      <c r="AZ13" s="22">
        <v>16181.1335</v>
      </c>
      <c r="BA13" s="22">
        <v>1268817.8174384239</v>
      </c>
      <c r="BB13" s="22">
        <v>0</v>
      </c>
      <c r="BC13" s="22">
        <v>66891.655854532262</v>
      </c>
      <c r="BD13" s="22">
        <v>66184.202354532201</v>
      </c>
      <c r="BE13" s="32">
        <v>5.2055805808776619E-2</v>
      </c>
      <c r="BF13" s="32">
        <v>5.2162100377932424E-2</v>
      </c>
      <c r="BG13" s="11"/>
      <c r="BH13" s="22">
        <v>1284998.9509384239</v>
      </c>
      <c r="BI13" s="22">
        <v>16181.1335</v>
      </c>
      <c r="BJ13" s="22">
        <v>1268817.8174384239</v>
      </c>
      <c r="BK13" s="26">
        <v>707.45349999999962</v>
      </c>
      <c r="BL13" s="22">
        <v>0</v>
      </c>
      <c r="BM13" s="22">
        <v>66891.655854532262</v>
      </c>
      <c r="BN13" s="22">
        <v>66184.202354532201</v>
      </c>
      <c r="BO13" s="32">
        <v>5.2055805808776619E-2</v>
      </c>
      <c r="BP13" s="32">
        <v>5.2162100377932424E-2</v>
      </c>
      <c r="BQ13" s="42"/>
      <c r="BR13" s="22">
        <v>1279801.0946862071</v>
      </c>
      <c r="BS13" s="22">
        <v>16181.1335</v>
      </c>
      <c r="BT13" s="22">
        <v>1263619.9611862071</v>
      </c>
      <c r="BU13" s="26">
        <v>707.45349999999962</v>
      </c>
      <c r="BV13" s="22">
        <v>0</v>
      </c>
      <c r="BW13" s="22">
        <v>61693.799602315528</v>
      </c>
      <c r="BX13" s="22">
        <v>60986.346102315467</v>
      </c>
      <c r="BY13" s="32">
        <v>4.8205771864449104E-2</v>
      </c>
      <c r="BZ13" s="32">
        <v>4.8263202525754112E-2</v>
      </c>
      <c r="CA13" s="42"/>
      <c r="CB13" s="22">
        <v>1283768.2809876848</v>
      </c>
      <c r="CC13" s="22">
        <v>16181.1335</v>
      </c>
      <c r="CD13" s="22">
        <v>1267587.1474876849</v>
      </c>
      <c r="CE13" s="26">
        <v>707.45349999999962</v>
      </c>
      <c r="CF13" s="22">
        <v>0</v>
      </c>
      <c r="CG13" s="22">
        <v>65660.985903793247</v>
      </c>
      <c r="CH13" s="22">
        <v>64953.532403793186</v>
      </c>
      <c r="CI13" s="32">
        <v>5.1147069822659944E-2</v>
      </c>
      <c r="CJ13" s="32">
        <v>5.1241867300823384E-2</v>
      </c>
      <c r="CK13" s="42"/>
      <c r="CL13" s="22">
        <v>1282537.6110369461</v>
      </c>
      <c r="CM13" s="22">
        <v>16181.1335</v>
      </c>
      <c r="CN13" s="22">
        <v>1266356.4775369461</v>
      </c>
      <c r="CO13" s="26">
        <v>707.45349999999962</v>
      </c>
      <c r="CP13" s="22">
        <v>0</v>
      </c>
      <c r="CQ13" s="22">
        <v>64430.315953054465</v>
      </c>
      <c r="CR13" s="22">
        <v>63722.862453054404</v>
      </c>
      <c r="CS13" s="32">
        <v>5.0236589865744231E-2</v>
      </c>
      <c r="CT13" s="32">
        <v>5.0319845622770372E-2</v>
      </c>
      <c r="CU13" s="42"/>
      <c r="CV13" s="22">
        <v>1284998.9509384239</v>
      </c>
      <c r="CW13" s="22">
        <v>16181.1335</v>
      </c>
      <c r="CX13" s="22">
        <v>1268817.8174384239</v>
      </c>
      <c r="CY13" s="26">
        <v>707.45349999999962</v>
      </c>
      <c r="CZ13" s="22">
        <v>0</v>
      </c>
      <c r="DA13" s="22">
        <v>66891.655854532262</v>
      </c>
      <c r="DB13" s="22">
        <v>66184.202354532201</v>
      </c>
      <c r="DC13" s="32">
        <v>5.2055805808776619E-2</v>
      </c>
      <c r="DD13" s="32">
        <v>5.2162100377932424E-2</v>
      </c>
      <c r="DE13" s="42"/>
      <c r="DF13" s="22">
        <v>1284998.9509384239</v>
      </c>
      <c r="DG13" s="22">
        <v>16181.1335</v>
      </c>
      <c r="DH13" s="22">
        <v>1268817.8174384239</v>
      </c>
      <c r="DI13" s="26">
        <v>707.45349999999962</v>
      </c>
      <c r="DJ13" s="22">
        <v>0</v>
      </c>
      <c r="DK13" s="22">
        <v>66891.655854532262</v>
      </c>
      <c r="DL13" s="22">
        <v>66184.202354532201</v>
      </c>
      <c r="DM13" s="32">
        <v>5.2055805808776619E-2</v>
      </c>
      <c r="DN13" s="32">
        <v>5.2162100377932424E-2</v>
      </c>
      <c r="DO13" s="42"/>
      <c r="DP13" s="22">
        <v>1284998.9509384239</v>
      </c>
      <c r="DQ13" s="22">
        <v>16181.1335</v>
      </c>
      <c r="DR13" s="22">
        <v>1268817.8174384239</v>
      </c>
      <c r="DS13" s="26">
        <v>707.45349999999962</v>
      </c>
      <c r="DT13" s="22">
        <v>0</v>
      </c>
      <c r="DU13" s="22">
        <v>66891.655854532262</v>
      </c>
      <c r="DV13" s="22">
        <v>66184.202354532201</v>
      </c>
      <c r="DW13" s="32">
        <v>5.2055805808776619E-2</v>
      </c>
      <c r="DX13" s="32">
        <v>5.2162100377932424E-2</v>
      </c>
      <c r="DY13" s="42"/>
      <c r="DZ13" s="22">
        <v>1284998.9509384239</v>
      </c>
      <c r="EA13" s="22">
        <v>16181.1335</v>
      </c>
      <c r="EB13" s="22">
        <v>1268817.8174384239</v>
      </c>
      <c r="EC13" s="26">
        <v>707.45349999999962</v>
      </c>
      <c r="ED13" s="22">
        <v>0</v>
      </c>
      <c r="EE13" s="22">
        <v>66891.655854532262</v>
      </c>
      <c r="EF13" s="22">
        <v>66184.202354532201</v>
      </c>
      <c r="EG13" s="32">
        <v>5.2055805808776619E-2</v>
      </c>
      <c r="EH13" s="32">
        <v>5.2162100377932424E-2</v>
      </c>
      <c r="EI13" s="42"/>
      <c r="EK13" s="47">
        <f t="shared" si="15"/>
        <v>-1230.6699507390149</v>
      </c>
      <c r="EL13" s="47">
        <f t="shared" si="16"/>
        <v>-2461.339901477797</v>
      </c>
      <c r="EM13" s="47">
        <f t="shared" si="17"/>
        <v>0</v>
      </c>
      <c r="EN13" s="47">
        <f t="shared" si="18"/>
        <v>0</v>
      </c>
      <c r="EO13" s="47">
        <f t="shared" si="19"/>
        <v>0</v>
      </c>
      <c r="EP13" s="47">
        <f t="shared" si="20"/>
        <v>0</v>
      </c>
      <c r="ER13" s="27" t="str">
        <f t="shared" si="11"/>
        <v>Leas Park Junior School</v>
      </c>
      <c r="EV13" s="45">
        <v>0</v>
      </c>
      <c r="EX13" s="27" t="str">
        <f t="shared" si="12"/>
        <v>Y</v>
      </c>
      <c r="EY13" s="27" t="str">
        <f t="shared" si="13"/>
        <v>Y</v>
      </c>
      <c r="EZ13" s="27" t="str">
        <f t="shared" si="2"/>
        <v/>
      </c>
      <c r="FA13" s="27" t="str">
        <f t="shared" si="3"/>
        <v/>
      </c>
      <c r="FB13" s="27" t="str">
        <f t="shared" si="4"/>
        <v/>
      </c>
      <c r="FC13" s="27" t="str">
        <f t="shared" si="5"/>
        <v/>
      </c>
      <c r="FE13" s="82">
        <f t="shared" si="14"/>
        <v>9.6993432297756937E-4</v>
      </c>
      <c r="FF13" s="82">
        <f t="shared" si="6"/>
        <v>1.9398686459549553E-3</v>
      </c>
      <c r="FG13" s="82" t="str">
        <f t="shared" si="7"/>
        <v/>
      </c>
      <c r="FH13" s="82" t="str">
        <f t="shared" si="8"/>
        <v/>
      </c>
      <c r="FI13" s="82" t="str">
        <f t="shared" si="9"/>
        <v/>
      </c>
      <c r="FJ13" s="82" t="str">
        <f t="shared" si="10"/>
        <v/>
      </c>
    </row>
    <row r="14" spans="1:166" x14ac:dyDescent="0.3">
      <c r="A14" s="20">
        <v>8912107</v>
      </c>
      <c r="B14" s="20" t="s">
        <v>2</v>
      </c>
      <c r="C14" s="21">
        <v>149</v>
      </c>
      <c r="D14" s="22">
        <v>744455.56967724988</v>
      </c>
      <c r="E14" s="22">
        <v>11019.3464</v>
      </c>
      <c r="F14" s="22">
        <v>733436.22327724984</v>
      </c>
      <c r="G14" s="45">
        <v>17015.392981238572</v>
      </c>
      <c r="H14" s="26">
        <v>-1600.1518000000015</v>
      </c>
      <c r="I14" s="11"/>
      <c r="J14" s="34">
        <v>149</v>
      </c>
      <c r="K14" s="22">
        <v>766160.94735604594</v>
      </c>
      <c r="L14" s="22">
        <v>9419.1945999999989</v>
      </c>
      <c r="M14" s="22">
        <v>756741.7527560459</v>
      </c>
      <c r="N14" s="26">
        <v>-1600.1518000000015</v>
      </c>
      <c r="O14" s="22">
        <v>0</v>
      </c>
      <c r="P14" s="22">
        <v>21705.377678796067</v>
      </c>
      <c r="Q14" s="22">
        <v>23305.529478796059</v>
      </c>
      <c r="R14" s="32">
        <v>2.8330049650402329E-2</v>
      </c>
      <c r="S14" s="32">
        <v>3.0797203132928181E-2</v>
      </c>
      <c r="T14" s="11"/>
      <c r="U14" s="22">
        <v>766160.94735604594</v>
      </c>
      <c r="V14" s="22">
        <v>9419.1945999999989</v>
      </c>
      <c r="W14" s="22">
        <v>756741.7527560459</v>
      </c>
      <c r="X14" s="26">
        <v>-1600.1518000000015</v>
      </c>
      <c r="Y14" s="22">
        <v>0</v>
      </c>
      <c r="Z14" s="22">
        <v>21705.377678796067</v>
      </c>
      <c r="AA14" s="22">
        <v>23305.529478796059</v>
      </c>
      <c r="AB14" s="32">
        <v>2.8330049650402329E-2</v>
      </c>
      <c r="AC14" s="32">
        <v>3.0797203132928181E-2</v>
      </c>
      <c r="AD14" s="42"/>
      <c r="AE14" s="22">
        <v>766185.6471515001</v>
      </c>
      <c r="AF14" s="22">
        <v>9419.1945999999989</v>
      </c>
      <c r="AG14" s="22">
        <v>756766.45255150006</v>
      </c>
      <c r="AH14" s="26">
        <v>-1600.1518000000015</v>
      </c>
      <c r="AI14" s="22">
        <v>24.699795454139139</v>
      </c>
      <c r="AJ14" s="22">
        <v>21730.077474250225</v>
      </c>
      <c r="AK14" s="22">
        <v>23330.229274250218</v>
      </c>
      <c r="AL14" s="32">
        <v>2.8361373715414268E-2</v>
      </c>
      <c r="AM14" s="32">
        <v>3.0828836552664881E-2</v>
      </c>
      <c r="AN14" s="11"/>
      <c r="AO14" s="22">
        <v>766185.6471515001</v>
      </c>
      <c r="AP14" s="22">
        <v>9419.1945999999989</v>
      </c>
      <c r="AQ14" s="22">
        <v>756766.45255150006</v>
      </c>
      <c r="AR14" s="26">
        <v>-1600.1518000000015</v>
      </c>
      <c r="AS14" s="22">
        <v>24.699795454139139</v>
      </c>
      <c r="AT14" s="22">
        <v>21730.077474250225</v>
      </c>
      <c r="AU14" s="22">
        <v>23330.229274250218</v>
      </c>
      <c r="AV14" s="32">
        <v>2.8361373715414268E-2</v>
      </c>
      <c r="AW14" s="32">
        <v>3.0828836552664881E-2</v>
      </c>
      <c r="AX14" s="42"/>
      <c r="AY14" s="22">
        <v>767752.75910300005</v>
      </c>
      <c r="AZ14" s="22">
        <v>9419.1945999999989</v>
      </c>
      <c r="BA14" s="22">
        <v>758333.564503</v>
      </c>
      <c r="BB14" s="22">
        <v>1591.8117469541389</v>
      </c>
      <c r="BC14" s="22">
        <v>23297.18942575017</v>
      </c>
      <c r="BD14" s="22">
        <v>24897.341225750162</v>
      </c>
      <c r="BE14" s="32">
        <v>3.0344650865168261E-2</v>
      </c>
      <c r="BF14" s="32">
        <v>3.2831648750860039E-2</v>
      </c>
      <c r="BG14" s="11"/>
      <c r="BH14" s="22">
        <v>767752.75910300005</v>
      </c>
      <c r="BI14" s="22">
        <v>9419.1945999999989</v>
      </c>
      <c r="BJ14" s="22">
        <v>758333.564503</v>
      </c>
      <c r="BK14" s="26">
        <v>-1600.1518000000015</v>
      </c>
      <c r="BL14" s="22">
        <v>1591.8117469541389</v>
      </c>
      <c r="BM14" s="22">
        <v>23297.18942575017</v>
      </c>
      <c r="BN14" s="22">
        <v>24897.341225750162</v>
      </c>
      <c r="BO14" s="32">
        <v>3.0344650865168261E-2</v>
      </c>
      <c r="BP14" s="32">
        <v>3.2831648750860039E-2</v>
      </c>
      <c r="BQ14" s="42"/>
      <c r="BR14" s="22">
        <v>767752.75910299993</v>
      </c>
      <c r="BS14" s="22">
        <v>9419.1945999999989</v>
      </c>
      <c r="BT14" s="22">
        <v>758333.56450299989</v>
      </c>
      <c r="BU14" s="26">
        <v>-1600.1518000000015</v>
      </c>
      <c r="BV14" s="22">
        <v>4623.5707742643144</v>
      </c>
      <c r="BW14" s="22">
        <v>23297.189425750053</v>
      </c>
      <c r="BX14" s="22">
        <v>24897.341225750046</v>
      </c>
      <c r="BY14" s="32">
        <v>3.0344650865168115E-2</v>
      </c>
      <c r="BZ14" s="32">
        <v>3.2831648750859893E-2</v>
      </c>
      <c r="CA14" s="42"/>
      <c r="CB14" s="22">
        <v>767752.75910299993</v>
      </c>
      <c r="CC14" s="22">
        <v>9419.1945999999989</v>
      </c>
      <c r="CD14" s="22">
        <v>758333.56450299989</v>
      </c>
      <c r="CE14" s="26">
        <v>-1600.1518000000015</v>
      </c>
      <c r="CF14" s="22">
        <v>2282.7188733908147</v>
      </c>
      <c r="CG14" s="22">
        <v>23297.189425750053</v>
      </c>
      <c r="CH14" s="22">
        <v>24897.341225750046</v>
      </c>
      <c r="CI14" s="32">
        <v>3.0344650865168115E-2</v>
      </c>
      <c r="CJ14" s="32">
        <v>3.2831648750859893E-2</v>
      </c>
      <c r="CK14" s="42"/>
      <c r="CL14" s="22">
        <v>767752.75910299993</v>
      </c>
      <c r="CM14" s="22">
        <v>9419.1945999999989</v>
      </c>
      <c r="CN14" s="22">
        <v>758333.56450299989</v>
      </c>
      <c r="CO14" s="26">
        <v>-1600.1518000000015</v>
      </c>
      <c r="CP14" s="22">
        <v>2973.6259998274904</v>
      </c>
      <c r="CQ14" s="22">
        <v>23297.189425750053</v>
      </c>
      <c r="CR14" s="22">
        <v>24897.341225750046</v>
      </c>
      <c r="CS14" s="32">
        <v>3.0344650865168115E-2</v>
      </c>
      <c r="CT14" s="32">
        <v>3.2831648750859893E-2</v>
      </c>
      <c r="CU14" s="42"/>
      <c r="CV14" s="22">
        <v>766160.94735604594</v>
      </c>
      <c r="CW14" s="22">
        <v>9419.1945999999989</v>
      </c>
      <c r="CX14" s="22">
        <v>756741.7527560459</v>
      </c>
      <c r="CY14" s="26">
        <v>-1600.1518000000015</v>
      </c>
      <c r="CZ14" s="22">
        <v>0</v>
      </c>
      <c r="DA14" s="22">
        <v>21705.377678796067</v>
      </c>
      <c r="DB14" s="22">
        <v>23305.529478796059</v>
      </c>
      <c r="DC14" s="32">
        <v>2.8330049650402329E-2</v>
      </c>
      <c r="DD14" s="32">
        <v>3.0797203132928181E-2</v>
      </c>
      <c r="DE14" s="42"/>
      <c r="DF14" s="22">
        <v>766160.94735604594</v>
      </c>
      <c r="DG14" s="22">
        <v>9419.1945999999989</v>
      </c>
      <c r="DH14" s="22">
        <v>756741.7527560459</v>
      </c>
      <c r="DI14" s="26">
        <v>-1600.1518000000015</v>
      </c>
      <c r="DJ14" s="22">
        <v>0</v>
      </c>
      <c r="DK14" s="22">
        <v>21705.377678796067</v>
      </c>
      <c r="DL14" s="22">
        <v>23305.529478796059</v>
      </c>
      <c r="DM14" s="32">
        <v>2.8330049650402329E-2</v>
      </c>
      <c r="DN14" s="32">
        <v>3.0797203132928181E-2</v>
      </c>
      <c r="DO14" s="42"/>
      <c r="DP14" s="22">
        <v>767752.75910300005</v>
      </c>
      <c r="DQ14" s="22">
        <v>9419.1945999999989</v>
      </c>
      <c r="DR14" s="22">
        <v>758333.564503</v>
      </c>
      <c r="DS14" s="26">
        <v>-1600.1518000000015</v>
      </c>
      <c r="DT14" s="22">
        <v>1591.8117469541389</v>
      </c>
      <c r="DU14" s="22">
        <v>23297.18942575017</v>
      </c>
      <c r="DV14" s="22">
        <v>24897.341225750162</v>
      </c>
      <c r="DW14" s="32">
        <v>3.0344650865168261E-2</v>
      </c>
      <c r="DX14" s="32">
        <v>3.2831648750860039E-2</v>
      </c>
      <c r="DY14" s="42"/>
      <c r="DZ14" s="22">
        <v>767752.75910300005</v>
      </c>
      <c r="EA14" s="22">
        <v>9419.1945999999989</v>
      </c>
      <c r="EB14" s="22">
        <v>758333.564503</v>
      </c>
      <c r="EC14" s="26">
        <v>-1600.1518000000015</v>
      </c>
      <c r="ED14" s="22">
        <v>1591.8117469541389</v>
      </c>
      <c r="EE14" s="22">
        <v>23297.18942575017</v>
      </c>
      <c r="EF14" s="22">
        <v>24897.341225750162</v>
      </c>
      <c r="EG14" s="32">
        <v>3.0344650865168261E-2</v>
      </c>
      <c r="EH14" s="32">
        <v>3.2831648750860039E-2</v>
      </c>
      <c r="EI14" s="42"/>
      <c r="EK14" s="47">
        <f t="shared" si="15"/>
        <v>-1.1641532182693481E-10</v>
      </c>
      <c r="EL14" s="47">
        <f t="shared" si="16"/>
        <v>-1.1641532182693481E-10</v>
      </c>
      <c r="EM14" s="47">
        <f t="shared" si="17"/>
        <v>-1591.811746954103</v>
      </c>
      <c r="EN14" s="47">
        <f t="shared" si="18"/>
        <v>-1591.811746954103</v>
      </c>
      <c r="EO14" s="47">
        <f t="shared" si="19"/>
        <v>0</v>
      </c>
      <c r="EP14" s="47">
        <f t="shared" si="20"/>
        <v>0</v>
      </c>
      <c r="ER14" s="27" t="str">
        <f t="shared" si="11"/>
        <v>John T Rice Infant and Nursery School</v>
      </c>
      <c r="EV14" s="45">
        <v>17015.392981238572</v>
      </c>
      <c r="EX14" s="27" t="str">
        <f t="shared" si="12"/>
        <v>Y</v>
      </c>
      <c r="EY14" s="27" t="str">
        <f t="shared" si="13"/>
        <v>Y</v>
      </c>
      <c r="EZ14" s="27" t="str">
        <f t="shared" si="2"/>
        <v>Y</v>
      </c>
      <c r="FA14" s="27" t="str">
        <f t="shared" si="3"/>
        <v>Y</v>
      </c>
      <c r="FB14" s="27" t="str">
        <f t="shared" si="4"/>
        <v/>
      </c>
      <c r="FC14" s="27" t="str">
        <f t="shared" si="5"/>
        <v/>
      </c>
      <c r="FE14" s="82">
        <f t="shared" si="14"/>
        <v>1.535146633041775E-16</v>
      </c>
      <c r="FF14" s="82">
        <f t="shared" si="6"/>
        <v>1.535146633041775E-16</v>
      </c>
      <c r="FG14" s="82">
        <f t="shared" si="7"/>
        <v>2.0990917736805593E-3</v>
      </c>
      <c r="FH14" s="82">
        <f t="shared" si="8"/>
        <v>2.0990917736805593E-3</v>
      </c>
      <c r="FI14" s="82" t="str">
        <f t="shared" si="9"/>
        <v/>
      </c>
      <c r="FJ14" s="82" t="str">
        <f t="shared" si="10"/>
        <v/>
      </c>
    </row>
    <row r="15" spans="1:166" x14ac:dyDescent="0.3">
      <c r="A15" s="20">
        <v>8912108</v>
      </c>
      <c r="B15" s="20" t="s">
        <v>137</v>
      </c>
      <c r="C15" s="21">
        <v>227</v>
      </c>
      <c r="D15" s="22">
        <v>1109102.8061751428</v>
      </c>
      <c r="E15" s="22">
        <v>17422.139199999998</v>
      </c>
      <c r="F15" s="22">
        <v>1091680.6669751427</v>
      </c>
      <c r="G15" s="45">
        <v>4522.882050731042</v>
      </c>
      <c r="H15" s="26">
        <v>-3937.2163999999975</v>
      </c>
      <c r="I15" s="11"/>
      <c r="J15" s="34">
        <v>227</v>
      </c>
      <c r="K15" s="22">
        <v>1162627.8633714705</v>
      </c>
      <c r="L15" s="22">
        <v>13484.9228</v>
      </c>
      <c r="M15" s="22">
        <v>1149142.9405714704</v>
      </c>
      <c r="N15" s="26">
        <v>-3937.2163999999975</v>
      </c>
      <c r="O15" s="22">
        <v>0</v>
      </c>
      <c r="P15" s="22">
        <v>53525.057196327718</v>
      </c>
      <c r="Q15" s="22">
        <v>57462.273596327752</v>
      </c>
      <c r="R15" s="32">
        <v>4.6037996234764213E-2</v>
      </c>
      <c r="S15" s="32">
        <v>5.0004461209805354E-2</v>
      </c>
      <c r="T15" s="11"/>
      <c r="U15" s="22">
        <v>1162627.8633714705</v>
      </c>
      <c r="V15" s="22">
        <v>13484.9228</v>
      </c>
      <c r="W15" s="22">
        <v>1149142.9405714704</v>
      </c>
      <c r="X15" s="26">
        <v>-3937.2163999999975</v>
      </c>
      <c r="Y15" s="22">
        <v>0</v>
      </c>
      <c r="Z15" s="22">
        <v>53525.057196327718</v>
      </c>
      <c r="AA15" s="22">
        <v>57462.273596327752</v>
      </c>
      <c r="AB15" s="32">
        <v>4.6037996234764213E-2</v>
      </c>
      <c r="AC15" s="32">
        <v>5.0004461209805354E-2</v>
      </c>
      <c r="AD15" s="42"/>
      <c r="AE15" s="22">
        <v>1162627.8633714705</v>
      </c>
      <c r="AF15" s="22">
        <v>13484.9228</v>
      </c>
      <c r="AG15" s="22">
        <v>1149142.9405714704</v>
      </c>
      <c r="AH15" s="26">
        <v>-3937.2163999999975</v>
      </c>
      <c r="AI15" s="22">
        <v>0</v>
      </c>
      <c r="AJ15" s="22">
        <v>53525.057196327718</v>
      </c>
      <c r="AK15" s="22">
        <v>57462.273596327752</v>
      </c>
      <c r="AL15" s="32">
        <v>4.6037996234764213E-2</v>
      </c>
      <c r="AM15" s="32">
        <v>5.0004461209805354E-2</v>
      </c>
      <c r="AN15" s="11"/>
      <c r="AO15" s="22">
        <v>1162627.8633714705</v>
      </c>
      <c r="AP15" s="22">
        <v>13484.9228</v>
      </c>
      <c r="AQ15" s="22">
        <v>1149142.9405714704</v>
      </c>
      <c r="AR15" s="26">
        <v>-3937.2163999999975</v>
      </c>
      <c r="AS15" s="22">
        <v>0</v>
      </c>
      <c r="AT15" s="22">
        <v>53525.057196327718</v>
      </c>
      <c r="AU15" s="22">
        <v>57462.273596327752</v>
      </c>
      <c r="AV15" s="32">
        <v>4.6037996234764213E-2</v>
      </c>
      <c r="AW15" s="32">
        <v>5.0004461209805354E-2</v>
      </c>
      <c r="AX15" s="42"/>
      <c r="AY15" s="22">
        <v>1162627.8633714705</v>
      </c>
      <c r="AZ15" s="22">
        <v>13484.9228</v>
      </c>
      <c r="BA15" s="22">
        <v>1149142.9405714704</v>
      </c>
      <c r="BB15" s="22">
        <v>0</v>
      </c>
      <c r="BC15" s="22">
        <v>53525.057196327718</v>
      </c>
      <c r="BD15" s="22">
        <v>57462.273596327752</v>
      </c>
      <c r="BE15" s="32">
        <v>4.6037996234764213E-2</v>
      </c>
      <c r="BF15" s="32">
        <v>5.0004461209805354E-2</v>
      </c>
      <c r="BG15" s="11"/>
      <c r="BH15" s="22">
        <v>1162627.8633714705</v>
      </c>
      <c r="BI15" s="22">
        <v>13484.9228</v>
      </c>
      <c r="BJ15" s="22">
        <v>1149142.9405714704</v>
      </c>
      <c r="BK15" s="26">
        <v>-3937.2163999999975</v>
      </c>
      <c r="BL15" s="22">
        <v>0</v>
      </c>
      <c r="BM15" s="22">
        <v>53525.057196327718</v>
      </c>
      <c r="BN15" s="22">
        <v>57462.273596327752</v>
      </c>
      <c r="BO15" s="32">
        <v>4.6037996234764213E-2</v>
      </c>
      <c r="BP15" s="32">
        <v>5.0004461209805354E-2</v>
      </c>
      <c r="BQ15" s="42"/>
      <c r="BR15" s="22">
        <v>1156422.8513058824</v>
      </c>
      <c r="BS15" s="22">
        <v>13484.9228</v>
      </c>
      <c r="BT15" s="22">
        <v>1142937.9285058824</v>
      </c>
      <c r="BU15" s="26">
        <v>-3937.2163999999975</v>
      </c>
      <c r="BV15" s="22">
        <v>0</v>
      </c>
      <c r="BW15" s="22">
        <v>47320.045130739687</v>
      </c>
      <c r="BX15" s="22">
        <v>51257.261530739721</v>
      </c>
      <c r="BY15" s="32">
        <v>4.0919327283531155E-2</v>
      </c>
      <c r="BZ15" s="32">
        <v>4.4846933724341717E-2</v>
      </c>
      <c r="CA15" s="42"/>
      <c r="CB15" s="22">
        <v>1161408.2692538234</v>
      </c>
      <c r="CC15" s="22">
        <v>13484.9228</v>
      </c>
      <c r="CD15" s="22">
        <v>1147923.3464538234</v>
      </c>
      <c r="CE15" s="26">
        <v>-3937.2163999999975</v>
      </c>
      <c r="CF15" s="22">
        <v>0</v>
      </c>
      <c r="CG15" s="22">
        <v>52305.463078680681</v>
      </c>
      <c r="CH15" s="22">
        <v>56242.679478680715</v>
      </c>
      <c r="CI15" s="32">
        <v>4.503624131442225E-2</v>
      </c>
      <c r="CJ15" s="32">
        <v>4.89951525530221E-2</v>
      </c>
      <c r="CK15" s="42"/>
      <c r="CL15" s="22">
        <v>1160188.6751361764</v>
      </c>
      <c r="CM15" s="22">
        <v>13484.9228</v>
      </c>
      <c r="CN15" s="22">
        <v>1146703.7523361763</v>
      </c>
      <c r="CO15" s="26">
        <v>-3937.2163999999975</v>
      </c>
      <c r="CP15" s="22">
        <v>0</v>
      </c>
      <c r="CQ15" s="22">
        <v>51085.868961033644</v>
      </c>
      <c r="CR15" s="22">
        <v>55023.085361033678</v>
      </c>
      <c r="CS15" s="32">
        <v>4.403238029800409E-2</v>
      </c>
      <c r="CT15" s="32">
        <v>4.7983696965267011E-2</v>
      </c>
      <c r="CU15" s="42"/>
      <c r="CV15" s="22">
        <v>1162627.8633714705</v>
      </c>
      <c r="CW15" s="22">
        <v>13484.9228</v>
      </c>
      <c r="CX15" s="22">
        <v>1149142.9405714704</v>
      </c>
      <c r="CY15" s="26">
        <v>-3937.2163999999975</v>
      </c>
      <c r="CZ15" s="22">
        <v>0</v>
      </c>
      <c r="DA15" s="22">
        <v>53525.057196327718</v>
      </c>
      <c r="DB15" s="22">
        <v>57462.273596327752</v>
      </c>
      <c r="DC15" s="32">
        <v>4.6037996234764213E-2</v>
      </c>
      <c r="DD15" s="32">
        <v>5.0004461209805354E-2</v>
      </c>
      <c r="DE15" s="42"/>
      <c r="DF15" s="22">
        <v>1162627.8633714705</v>
      </c>
      <c r="DG15" s="22">
        <v>13484.9228</v>
      </c>
      <c r="DH15" s="22">
        <v>1149142.9405714704</v>
      </c>
      <c r="DI15" s="26">
        <v>-3937.2163999999975</v>
      </c>
      <c r="DJ15" s="22">
        <v>0</v>
      </c>
      <c r="DK15" s="22">
        <v>53525.057196327718</v>
      </c>
      <c r="DL15" s="22">
        <v>57462.273596327752</v>
      </c>
      <c r="DM15" s="32">
        <v>4.6037996234764213E-2</v>
      </c>
      <c r="DN15" s="32">
        <v>5.0004461209805354E-2</v>
      </c>
      <c r="DO15" s="42"/>
      <c r="DP15" s="22">
        <v>1162627.8633714705</v>
      </c>
      <c r="DQ15" s="22">
        <v>13484.9228</v>
      </c>
      <c r="DR15" s="22">
        <v>1149142.9405714704</v>
      </c>
      <c r="DS15" s="26">
        <v>-3937.2163999999975</v>
      </c>
      <c r="DT15" s="22">
        <v>0</v>
      </c>
      <c r="DU15" s="22">
        <v>53525.057196327718</v>
      </c>
      <c r="DV15" s="22">
        <v>57462.273596327752</v>
      </c>
      <c r="DW15" s="32">
        <v>4.6037996234764213E-2</v>
      </c>
      <c r="DX15" s="32">
        <v>5.0004461209805354E-2</v>
      </c>
      <c r="DY15" s="42"/>
      <c r="DZ15" s="22">
        <v>1162627.8633714705</v>
      </c>
      <c r="EA15" s="22">
        <v>13484.9228</v>
      </c>
      <c r="EB15" s="22">
        <v>1149142.9405714704</v>
      </c>
      <c r="EC15" s="26">
        <v>-3937.2163999999975</v>
      </c>
      <c r="ED15" s="22">
        <v>0</v>
      </c>
      <c r="EE15" s="22">
        <v>53525.057196327718</v>
      </c>
      <c r="EF15" s="22">
        <v>57462.273596327752</v>
      </c>
      <c r="EG15" s="32">
        <v>4.6037996234764213E-2</v>
      </c>
      <c r="EH15" s="32">
        <v>5.0004461209805354E-2</v>
      </c>
      <c r="EI15" s="42"/>
      <c r="EK15" s="47">
        <f t="shared" si="15"/>
        <v>-1219.5941176470369</v>
      </c>
      <c r="EL15" s="47">
        <f t="shared" si="16"/>
        <v>-2439.1882352940738</v>
      </c>
      <c r="EM15" s="47">
        <f t="shared" si="17"/>
        <v>0</v>
      </c>
      <c r="EN15" s="47">
        <f t="shared" si="18"/>
        <v>0</v>
      </c>
      <c r="EO15" s="47">
        <f t="shared" si="19"/>
        <v>0</v>
      </c>
      <c r="EP15" s="47">
        <f t="shared" si="20"/>
        <v>0</v>
      </c>
      <c r="ER15" s="27" t="str">
        <f t="shared" si="11"/>
        <v>Newlands Junior School</v>
      </c>
      <c r="EV15" s="45">
        <v>4522.882050731042</v>
      </c>
      <c r="EX15" s="27" t="str">
        <f t="shared" si="12"/>
        <v>Y</v>
      </c>
      <c r="EY15" s="27" t="str">
        <f t="shared" si="13"/>
        <v>Y</v>
      </c>
      <c r="EZ15" s="27" t="str">
        <f t="shared" si="2"/>
        <v/>
      </c>
      <c r="FA15" s="27" t="str">
        <f t="shared" si="3"/>
        <v/>
      </c>
      <c r="FB15" s="27" t="str">
        <f t="shared" si="4"/>
        <v/>
      </c>
      <c r="FC15" s="27" t="str">
        <f t="shared" si="5"/>
        <v/>
      </c>
      <c r="FE15" s="82">
        <f t="shared" si="14"/>
        <v>1.0613075837550123E-3</v>
      </c>
      <c r="FF15" s="82">
        <f t="shared" si="6"/>
        <v>2.1226151675100245E-3</v>
      </c>
      <c r="FG15" s="82" t="str">
        <f t="shared" si="7"/>
        <v/>
      </c>
      <c r="FH15" s="82" t="str">
        <f t="shared" si="8"/>
        <v/>
      </c>
      <c r="FI15" s="82" t="str">
        <f t="shared" si="9"/>
        <v/>
      </c>
      <c r="FJ15" s="82" t="str">
        <f t="shared" si="10"/>
        <v/>
      </c>
    </row>
    <row r="16" spans="1:166" x14ac:dyDescent="0.3">
      <c r="A16" s="20">
        <v>8912126</v>
      </c>
      <c r="B16" s="20" t="s">
        <v>4</v>
      </c>
      <c r="C16" s="21">
        <v>404</v>
      </c>
      <c r="D16" s="22">
        <v>1825764.0321014489</v>
      </c>
      <c r="E16" s="22">
        <v>22296.720000000001</v>
      </c>
      <c r="F16" s="22">
        <v>1803467.3121014489</v>
      </c>
      <c r="G16" s="45">
        <v>0</v>
      </c>
      <c r="H16" s="26">
        <v>1019.4014999999999</v>
      </c>
      <c r="I16" s="11"/>
      <c r="J16" s="34">
        <v>404</v>
      </c>
      <c r="K16" s="22">
        <v>1924839.3752292753</v>
      </c>
      <c r="L16" s="22">
        <v>23316.121500000001</v>
      </c>
      <c r="M16" s="22">
        <v>1901523.2537292754</v>
      </c>
      <c r="N16" s="26">
        <v>1019.4014999999999</v>
      </c>
      <c r="O16" s="22">
        <v>0</v>
      </c>
      <c r="P16" s="22">
        <v>99075.343127826462</v>
      </c>
      <c r="Q16" s="22">
        <v>98055.941627826542</v>
      </c>
      <c r="R16" s="32">
        <v>5.1472005613988028E-2</v>
      </c>
      <c r="S16" s="32">
        <v>5.1567048383720164E-2</v>
      </c>
      <c r="T16" s="11"/>
      <c r="U16" s="22">
        <v>1924839.3752292753</v>
      </c>
      <c r="V16" s="22">
        <v>23316.121500000001</v>
      </c>
      <c r="W16" s="22">
        <v>1901523.2537292754</v>
      </c>
      <c r="X16" s="26">
        <v>1019.4014999999999</v>
      </c>
      <c r="Y16" s="22">
        <v>0</v>
      </c>
      <c r="Z16" s="22">
        <v>99075.343127826462</v>
      </c>
      <c r="AA16" s="22">
        <v>98055.941627826542</v>
      </c>
      <c r="AB16" s="32">
        <v>5.1472005613988028E-2</v>
      </c>
      <c r="AC16" s="32">
        <v>5.1567048383720164E-2</v>
      </c>
      <c r="AD16" s="42"/>
      <c r="AE16" s="22">
        <v>1924839.3752292753</v>
      </c>
      <c r="AF16" s="22">
        <v>23316.121500000001</v>
      </c>
      <c r="AG16" s="22">
        <v>1901523.2537292754</v>
      </c>
      <c r="AH16" s="26">
        <v>1019.4014999999999</v>
      </c>
      <c r="AI16" s="22">
        <v>0</v>
      </c>
      <c r="AJ16" s="22">
        <v>99075.343127826462</v>
      </c>
      <c r="AK16" s="22">
        <v>98055.941627826542</v>
      </c>
      <c r="AL16" s="32">
        <v>5.1472005613988028E-2</v>
      </c>
      <c r="AM16" s="32">
        <v>5.1567048383720164E-2</v>
      </c>
      <c r="AN16" s="11"/>
      <c r="AO16" s="22">
        <v>1924839.3752292753</v>
      </c>
      <c r="AP16" s="22">
        <v>23316.121500000001</v>
      </c>
      <c r="AQ16" s="22">
        <v>1901523.2537292754</v>
      </c>
      <c r="AR16" s="26">
        <v>1019.4014999999999</v>
      </c>
      <c r="AS16" s="22">
        <v>0</v>
      </c>
      <c r="AT16" s="22">
        <v>99075.343127826462</v>
      </c>
      <c r="AU16" s="22">
        <v>98055.941627826542</v>
      </c>
      <c r="AV16" s="32">
        <v>5.1472005613988028E-2</v>
      </c>
      <c r="AW16" s="32">
        <v>5.1567048383720164E-2</v>
      </c>
      <c r="AX16" s="42"/>
      <c r="AY16" s="22">
        <v>1924839.3752292753</v>
      </c>
      <c r="AZ16" s="22">
        <v>23316.121500000001</v>
      </c>
      <c r="BA16" s="22">
        <v>1901523.2537292754</v>
      </c>
      <c r="BB16" s="22">
        <v>0</v>
      </c>
      <c r="BC16" s="22">
        <v>99075.343127826462</v>
      </c>
      <c r="BD16" s="22">
        <v>98055.941627826542</v>
      </c>
      <c r="BE16" s="32">
        <v>5.1472005613988028E-2</v>
      </c>
      <c r="BF16" s="32">
        <v>5.1567048383720164E-2</v>
      </c>
      <c r="BG16" s="11"/>
      <c r="BH16" s="22">
        <v>1924839.3752292753</v>
      </c>
      <c r="BI16" s="22">
        <v>23316.121500000001</v>
      </c>
      <c r="BJ16" s="22">
        <v>1901523.2537292754</v>
      </c>
      <c r="BK16" s="26">
        <v>1019.4014999999999</v>
      </c>
      <c r="BL16" s="22">
        <v>0</v>
      </c>
      <c r="BM16" s="22">
        <v>99075.343127826462</v>
      </c>
      <c r="BN16" s="22">
        <v>98055.941627826542</v>
      </c>
      <c r="BO16" s="32">
        <v>5.1472005613988028E-2</v>
      </c>
      <c r="BP16" s="32">
        <v>5.1567048383720164E-2</v>
      </c>
      <c r="BQ16" s="42"/>
      <c r="BR16" s="22">
        <v>1914884.9570130436</v>
      </c>
      <c r="BS16" s="22">
        <v>23316.121500000001</v>
      </c>
      <c r="BT16" s="22">
        <v>1891568.8355130437</v>
      </c>
      <c r="BU16" s="26">
        <v>1019.4014999999999</v>
      </c>
      <c r="BV16" s="22">
        <v>0</v>
      </c>
      <c r="BW16" s="22">
        <v>89120.924911594717</v>
      </c>
      <c r="BX16" s="22">
        <v>88101.523411594797</v>
      </c>
      <c r="BY16" s="32">
        <v>4.6541137933743586E-2</v>
      </c>
      <c r="BZ16" s="32">
        <v>4.6575901314053592E-2</v>
      </c>
      <c r="CA16" s="42"/>
      <c r="CB16" s="22">
        <v>1922836.2100118841</v>
      </c>
      <c r="CC16" s="22">
        <v>23316.121500000001</v>
      </c>
      <c r="CD16" s="22">
        <v>1899520.0885118842</v>
      </c>
      <c r="CE16" s="26">
        <v>1019.4014999999999</v>
      </c>
      <c r="CF16" s="22">
        <v>0</v>
      </c>
      <c r="CG16" s="22">
        <v>97072.177910435246</v>
      </c>
      <c r="CH16" s="22">
        <v>96052.776410435326</v>
      </c>
      <c r="CI16" s="32">
        <v>5.0483851617208357E-2</v>
      </c>
      <c r="CJ16" s="32">
        <v>5.0566865278947735E-2</v>
      </c>
      <c r="CK16" s="42"/>
      <c r="CL16" s="22">
        <v>1920833.0447944929</v>
      </c>
      <c r="CM16" s="22">
        <v>23316.121500000001</v>
      </c>
      <c r="CN16" s="22">
        <v>1897516.923294493</v>
      </c>
      <c r="CO16" s="26">
        <v>1019.4014999999999</v>
      </c>
      <c r="CP16" s="22">
        <v>0</v>
      </c>
      <c r="CQ16" s="22">
        <v>95069.012693044031</v>
      </c>
      <c r="CR16" s="22">
        <v>94049.611193044111</v>
      </c>
      <c r="CS16" s="32">
        <v>4.949363660245408E-2</v>
      </c>
      <c r="CT16" s="32">
        <v>4.956457043331871E-2</v>
      </c>
      <c r="CU16" s="42"/>
      <c r="CV16" s="22">
        <v>1924839.3752292753</v>
      </c>
      <c r="CW16" s="22">
        <v>23316.121500000001</v>
      </c>
      <c r="CX16" s="22">
        <v>1901523.2537292754</v>
      </c>
      <c r="CY16" s="26">
        <v>1019.4014999999999</v>
      </c>
      <c r="CZ16" s="22">
        <v>0</v>
      </c>
      <c r="DA16" s="22">
        <v>99075.343127826462</v>
      </c>
      <c r="DB16" s="22">
        <v>98055.941627826542</v>
      </c>
      <c r="DC16" s="32">
        <v>5.1472005613988028E-2</v>
      </c>
      <c r="DD16" s="32">
        <v>5.1567048383720164E-2</v>
      </c>
      <c r="DE16" s="42"/>
      <c r="DF16" s="22">
        <v>1924839.3752292753</v>
      </c>
      <c r="DG16" s="22">
        <v>23316.121500000001</v>
      </c>
      <c r="DH16" s="22">
        <v>1901523.2537292754</v>
      </c>
      <c r="DI16" s="26">
        <v>1019.4014999999999</v>
      </c>
      <c r="DJ16" s="22">
        <v>0</v>
      </c>
      <c r="DK16" s="22">
        <v>99075.343127826462</v>
      </c>
      <c r="DL16" s="22">
        <v>98055.941627826542</v>
      </c>
      <c r="DM16" s="32">
        <v>5.1472005613988028E-2</v>
      </c>
      <c r="DN16" s="32">
        <v>5.1567048383720164E-2</v>
      </c>
      <c r="DO16" s="42"/>
      <c r="DP16" s="22">
        <v>1924839.3752292753</v>
      </c>
      <c r="DQ16" s="22">
        <v>23316.121500000001</v>
      </c>
      <c r="DR16" s="22">
        <v>1901523.2537292754</v>
      </c>
      <c r="DS16" s="26">
        <v>1019.4014999999999</v>
      </c>
      <c r="DT16" s="22">
        <v>0</v>
      </c>
      <c r="DU16" s="22">
        <v>99075.343127826462</v>
      </c>
      <c r="DV16" s="22">
        <v>98055.941627826542</v>
      </c>
      <c r="DW16" s="32">
        <v>5.1472005613988028E-2</v>
      </c>
      <c r="DX16" s="32">
        <v>5.1567048383720164E-2</v>
      </c>
      <c r="DY16" s="42"/>
      <c r="DZ16" s="22">
        <v>1924839.3752292753</v>
      </c>
      <c r="EA16" s="22">
        <v>23316.121500000001</v>
      </c>
      <c r="EB16" s="22">
        <v>1901523.2537292754</v>
      </c>
      <c r="EC16" s="26">
        <v>1019.4014999999999</v>
      </c>
      <c r="ED16" s="22">
        <v>0</v>
      </c>
      <c r="EE16" s="22">
        <v>99075.343127826462</v>
      </c>
      <c r="EF16" s="22">
        <v>98055.941627826542</v>
      </c>
      <c r="EG16" s="32">
        <v>5.1472005613988028E-2</v>
      </c>
      <c r="EH16" s="32">
        <v>5.1567048383720164E-2</v>
      </c>
      <c r="EI16" s="42"/>
      <c r="EK16" s="47">
        <f t="shared" si="15"/>
        <v>-2003.1652173912153</v>
      </c>
      <c r="EL16" s="47">
        <f t="shared" si="16"/>
        <v>-4006.3304347824305</v>
      </c>
      <c r="EM16" s="47">
        <f t="shared" si="17"/>
        <v>0</v>
      </c>
      <c r="EN16" s="47">
        <f t="shared" si="18"/>
        <v>0</v>
      </c>
      <c r="EO16" s="47">
        <f t="shared" si="19"/>
        <v>0</v>
      </c>
      <c r="EP16" s="47">
        <f t="shared" si="20"/>
        <v>0</v>
      </c>
      <c r="ER16" s="27" t="str">
        <f t="shared" si="11"/>
        <v>Croft Primary School</v>
      </c>
      <c r="EV16" s="45">
        <v>0</v>
      </c>
      <c r="EX16" s="27" t="str">
        <f t="shared" si="12"/>
        <v>Y</v>
      </c>
      <c r="EY16" s="27" t="str">
        <f t="shared" si="13"/>
        <v>Y</v>
      </c>
      <c r="EZ16" s="27" t="str">
        <f t="shared" si="2"/>
        <v/>
      </c>
      <c r="FA16" s="27" t="str">
        <f t="shared" si="3"/>
        <v/>
      </c>
      <c r="FB16" s="27" t="str">
        <f t="shared" si="4"/>
        <v/>
      </c>
      <c r="FC16" s="27" t="str">
        <f t="shared" si="5"/>
        <v/>
      </c>
      <c r="FE16" s="82">
        <f t="shared" si="14"/>
        <v>1.0534529164776707E-3</v>
      </c>
      <c r="FF16" s="82">
        <f t="shared" si="6"/>
        <v>2.1069058329553415E-3</v>
      </c>
      <c r="FG16" s="82" t="str">
        <f t="shared" si="7"/>
        <v/>
      </c>
      <c r="FH16" s="82" t="str">
        <f t="shared" si="8"/>
        <v/>
      </c>
      <c r="FI16" s="82" t="str">
        <f t="shared" si="9"/>
        <v/>
      </c>
      <c r="FJ16" s="82" t="str">
        <f t="shared" si="10"/>
        <v/>
      </c>
    </row>
    <row r="17" spans="1:166" x14ac:dyDescent="0.3">
      <c r="A17" s="20">
        <v>8912140</v>
      </c>
      <c r="B17" s="20" t="s">
        <v>167</v>
      </c>
      <c r="C17" s="21">
        <v>408</v>
      </c>
      <c r="D17" s="22">
        <v>1937813.2742828294</v>
      </c>
      <c r="E17" s="22">
        <v>19403.162400000001</v>
      </c>
      <c r="F17" s="22">
        <v>1918410.1118828293</v>
      </c>
      <c r="G17" s="45">
        <v>0</v>
      </c>
      <c r="H17" s="26">
        <v>-1915.7208000000028</v>
      </c>
      <c r="I17" s="11"/>
      <c r="J17" s="34">
        <v>408</v>
      </c>
      <c r="K17" s="22">
        <v>2044884.2027438693</v>
      </c>
      <c r="L17" s="22">
        <v>17487.441599999998</v>
      </c>
      <c r="M17" s="22">
        <v>2027396.7611438693</v>
      </c>
      <c r="N17" s="26">
        <v>-1915.7208000000028</v>
      </c>
      <c r="O17" s="22">
        <v>0</v>
      </c>
      <c r="P17" s="22">
        <v>107070.9284610399</v>
      </c>
      <c r="Q17" s="22">
        <v>108986.64926103991</v>
      </c>
      <c r="R17" s="32">
        <v>5.2360387115011134E-2</v>
      </c>
      <c r="S17" s="32">
        <v>5.3756941586287729E-2</v>
      </c>
      <c r="T17" s="11"/>
      <c r="U17" s="22">
        <v>2044884.2027438693</v>
      </c>
      <c r="V17" s="22">
        <v>17487.441599999998</v>
      </c>
      <c r="W17" s="22">
        <v>2027396.7611438693</v>
      </c>
      <c r="X17" s="26">
        <v>-1915.7208000000028</v>
      </c>
      <c r="Y17" s="22">
        <v>0</v>
      </c>
      <c r="Z17" s="22">
        <v>107070.9284610399</v>
      </c>
      <c r="AA17" s="22">
        <v>108986.64926103991</v>
      </c>
      <c r="AB17" s="32">
        <v>5.2360387115011134E-2</v>
      </c>
      <c r="AC17" s="32">
        <v>5.3756941586287729E-2</v>
      </c>
      <c r="AD17" s="42"/>
      <c r="AE17" s="22">
        <v>2044884.2027438693</v>
      </c>
      <c r="AF17" s="22">
        <v>17487.441599999998</v>
      </c>
      <c r="AG17" s="22">
        <v>2027396.7611438693</v>
      </c>
      <c r="AH17" s="26">
        <v>-1915.7208000000028</v>
      </c>
      <c r="AI17" s="22">
        <v>0</v>
      </c>
      <c r="AJ17" s="22">
        <v>107070.9284610399</v>
      </c>
      <c r="AK17" s="22">
        <v>108986.64926103991</v>
      </c>
      <c r="AL17" s="32">
        <v>5.2360387115011134E-2</v>
      </c>
      <c r="AM17" s="32">
        <v>5.3756941586287729E-2</v>
      </c>
      <c r="AN17" s="11"/>
      <c r="AO17" s="22">
        <v>2044884.2027438693</v>
      </c>
      <c r="AP17" s="22">
        <v>17487.441599999998</v>
      </c>
      <c r="AQ17" s="22">
        <v>2027396.7611438693</v>
      </c>
      <c r="AR17" s="26">
        <v>-1915.7208000000028</v>
      </c>
      <c r="AS17" s="22">
        <v>0</v>
      </c>
      <c r="AT17" s="22">
        <v>107070.9284610399</v>
      </c>
      <c r="AU17" s="22">
        <v>108986.64926103991</v>
      </c>
      <c r="AV17" s="32">
        <v>5.2360387115011134E-2</v>
      </c>
      <c r="AW17" s="32">
        <v>5.3756941586287729E-2</v>
      </c>
      <c r="AX17" s="42"/>
      <c r="AY17" s="22">
        <v>2044884.2027438693</v>
      </c>
      <c r="AZ17" s="22">
        <v>17487.441599999998</v>
      </c>
      <c r="BA17" s="22">
        <v>2027396.7611438693</v>
      </c>
      <c r="BB17" s="22">
        <v>0</v>
      </c>
      <c r="BC17" s="22">
        <v>107070.9284610399</v>
      </c>
      <c r="BD17" s="22">
        <v>108986.64926103991</v>
      </c>
      <c r="BE17" s="32">
        <v>5.2360387115011134E-2</v>
      </c>
      <c r="BF17" s="32">
        <v>5.3756941586287729E-2</v>
      </c>
      <c r="BG17" s="11"/>
      <c r="BH17" s="22">
        <v>2044884.2027438693</v>
      </c>
      <c r="BI17" s="22">
        <v>17487.441599999998</v>
      </c>
      <c r="BJ17" s="22">
        <v>2027396.7611438693</v>
      </c>
      <c r="BK17" s="26">
        <v>-1915.7208000000028</v>
      </c>
      <c r="BL17" s="22">
        <v>0</v>
      </c>
      <c r="BM17" s="22">
        <v>107070.9284610399</v>
      </c>
      <c r="BN17" s="22">
        <v>108986.64926103991</v>
      </c>
      <c r="BO17" s="32">
        <v>5.2360387115011134E-2</v>
      </c>
      <c r="BP17" s="32">
        <v>5.3756941586287729E-2</v>
      </c>
      <c r="BQ17" s="42"/>
      <c r="BR17" s="22">
        <v>2032123.9272096434</v>
      </c>
      <c r="BS17" s="22">
        <v>17487.441599999998</v>
      </c>
      <c r="BT17" s="22">
        <v>2014636.4856096434</v>
      </c>
      <c r="BU17" s="26">
        <v>-1915.7208000000028</v>
      </c>
      <c r="BV17" s="22">
        <v>0</v>
      </c>
      <c r="BW17" s="22">
        <v>94310.652926814044</v>
      </c>
      <c r="BX17" s="22">
        <v>96226.373726814054</v>
      </c>
      <c r="BY17" s="32">
        <v>4.6409892459813806E-2</v>
      </c>
      <c r="BZ17" s="32">
        <v>4.7763640941752956E-2</v>
      </c>
      <c r="CA17" s="42"/>
      <c r="CB17" s="22">
        <v>2042395.6609001779</v>
      </c>
      <c r="CC17" s="22">
        <v>17487.441599999998</v>
      </c>
      <c r="CD17" s="22">
        <v>2024908.2193001779</v>
      </c>
      <c r="CE17" s="26">
        <v>-1915.7208000000028</v>
      </c>
      <c r="CF17" s="22">
        <v>0</v>
      </c>
      <c r="CG17" s="22">
        <v>104582.38661734853</v>
      </c>
      <c r="CH17" s="22">
        <v>106498.10741734854</v>
      </c>
      <c r="CI17" s="32">
        <v>5.120574265774451E-2</v>
      </c>
      <c r="CJ17" s="32">
        <v>5.2594041745830343E-2</v>
      </c>
      <c r="CK17" s="42"/>
      <c r="CL17" s="22">
        <v>2039907.1190564865</v>
      </c>
      <c r="CM17" s="22">
        <v>17487.441599999998</v>
      </c>
      <c r="CN17" s="22">
        <v>2022419.6774564865</v>
      </c>
      <c r="CO17" s="26">
        <v>-1915.7208000000028</v>
      </c>
      <c r="CP17" s="22">
        <v>0</v>
      </c>
      <c r="CQ17" s="22">
        <v>102093.84477365715</v>
      </c>
      <c r="CR17" s="22">
        <v>104009.56557365716</v>
      </c>
      <c r="CS17" s="32">
        <v>5.0048281031970898E-2</v>
      </c>
      <c r="CT17" s="32">
        <v>5.1428280061270808E-2</v>
      </c>
      <c r="CU17" s="42"/>
      <c r="CV17" s="22">
        <v>2044884.2027438693</v>
      </c>
      <c r="CW17" s="22">
        <v>17487.441599999998</v>
      </c>
      <c r="CX17" s="22">
        <v>2027396.7611438693</v>
      </c>
      <c r="CY17" s="26">
        <v>-1915.7208000000028</v>
      </c>
      <c r="CZ17" s="22">
        <v>0</v>
      </c>
      <c r="DA17" s="22">
        <v>107070.9284610399</v>
      </c>
      <c r="DB17" s="22">
        <v>108986.64926103991</v>
      </c>
      <c r="DC17" s="32">
        <v>5.2360387115011134E-2</v>
      </c>
      <c r="DD17" s="32">
        <v>5.3756941586287729E-2</v>
      </c>
      <c r="DE17" s="42"/>
      <c r="DF17" s="22">
        <v>2044884.2027438693</v>
      </c>
      <c r="DG17" s="22">
        <v>17487.441599999998</v>
      </c>
      <c r="DH17" s="22">
        <v>2027396.7611438693</v>
      </c>
      <c r="DI17" s="26">
        <v>-1915.7208000000028</v>
      </c>
      <c r="DJ17" s="22">
        <v>0</v>
      </c>
      <c r="DK17" s="22">
        <v>107070.9284610399</v>
      </c>
      <c r="DL17" s="22">
        <v>108986.64926103991</v>
      </c>
      <c r="DM17" s="32">
        <v>5.2360387115011134E-2</v>
      </c>
      <c r="DN17" s="32">
        <v>5.3756941586287729E-2</v>
      </c>
      <c r="DO17" s="42"/>
      <c r="DP17" s="22">
        <v>2044884.2027438693</v>
      </c>
      <c r="DQ17" s="22">
        <v>17487.441599999998</v>
      </c>
      <c r="DR17" s="22">
        <v>2027396.7611438693</v>
      </c>
      <c r="DS17" s="26">
        <v>-1915.7208000000028</v>
      </c>
      <c r="DT17" s="22">
        <v>0</v>
      </c>
      <c r="DU17" s="22">
        <v>107070.9284610399</v>
      </c>
      <c r="DV17" s="22">
        <v>108986.64926103991</v>
      </c>
      <c r="DW17" s="32">
        <v>5.2360387115011134E-2</v>
      </c>
      <c r="DX17" s="32">
        <v>5.3756941586287729E-2</v>
      </c>
      <c r="DY17" s="42"/>
      <c r="DZ17" s="22">
        <v>2044884.2027438693</v>
      </c>
      <c r="EA17" s="22">
        <v>17487.441599999998</v>
      </c>
      <c r="EB17" s="22">
        <v>2027396.7611438693</v>
      </c>
      <c r="EC17" s="26">
        <v>-1915.7208000000028</v>
      </c>
      <c r="ED17" s="22">
        <v>0</v>
      </c>
      <c r="EE17" s="22">
        <v>107070.9284610399</v>
      </c>
      <c r="EF17" s="22">
        <v>108986.64926103991</v>
      </c>
      <c r="EG17" s="32">
        <v>5.2360387115011134E-2</v>
      </c>
      <c r="EH17" s="32">
        <v>5.3756941586287729E-2</v>
      </c>
      <c r="EI17" s="42"/>
      <c r="EK17" s="47">
        <f t="shared" si="15"/>
        <v>-2488.5418436913751</v>
      </c>
      <c r="EL17" s="47">
        <f t="shared" si="16"/>
        <v>-4977.0836873827502</v>
      </c>
      <c r="EM17" s="47">
        <f t="shared" si="17"/>
        <v>0</v>
      </c>
      <c r="EN17" s="47">
        <f t="shared" si="18"/>
        <v>0</v>
      </c>
      <c r="EO17" s="47">
        <f t="shared" si="19"/>
        <v>0</v>
      </c>
      <c r="EP17" s="47">
        <f t="shared" si="20"/>
        <v>0</v>
      </c>
      <c r="ER17" s="27" t="str">
        <f t="shared" si="11"/>
        <v>Priestsic Primary and Nursery School</v>
      </c>
      <c r="EV17" s="45">
        <v>0</v>
      </c>
      <c r="EX17" s="27" t="str">
        <f t="shared" si="12"/>
        <v>Y</v>
      </c>
      <c r="EY17" s="27" t="str">
        <f t="shared" si="13"/>
        <v>Y</v>
      </c>
      <c r="EZ17" s="27" t="str">
        <f t="shared" si="2"/>
        <v/>
      </c>
      <c r="FA17" s="27" t="str">
        <f t="shared" si="3"/>
        <v/>
      </c>
      <c r="FB17" s="27" t="str">
        <f t="shared" si="4"/>
        <v/>
      </c>
      <c r="FC17" s="27" t="str">
        <f t="shared" si="5"/>
        <v/>
      </c>
      <c r="FE17" s="82">
        <f t="shared" si="14"/>
        <v>1.2274567521195631E-3</v>
      </c>
      <c r="FF17" s="82">
        <f t="shared" si="6"/>
        <v>2.4549135042391261E-3</v>
      </c>
      <c r="FG17" s="82" t="str">
        <f t="shared" si="7"/>
        <v/>
      </c>
      <c r="FH17" s="82" t="str">
        <f t="shared" si="8"/>
        <v/>
      </c>
      <c r="FI17" s="82" t="str">
        <f t="shared" si="9"/>
        <v/>
      </c>
      <c r="FJ17" s="82" t="str">
        <f t="shared" si="10"/>
        <v/>
      </c>
    </row>
    <row r="18" spans="1:166" x14ac:dyDescent="0.3">
      <c r="A18" s="20">
        <v>8912150</v>
      </c>
      <c r="B18" s="20" t="s">
        <v>5</v>
      </c>
      <c r="C18" s="21">
        <v>355</v>
      </c>
      <c r="D18" s="22">
        <v>1649789.4814733649</v>
      </c>
      <c r="E18" s="22">
        <v>42736.319999999992</v>
      </c>
      <c r="F18" s="22">
        <v>1607053.1614733648</v>
      </c>
      <c r="G18" s="45">
        <v>0</v>
      </c>
      <c r="H18" s="26">
        <v>1991.8080000000118</v>
      </c>
      <c r="I18" s="11"/>
      <c r="J18" s="34">
        <v>355</v>
      </c>
      <c r="K18" s="22">
        <v>1741763.6223617103</v>
      </c>
      <c r="L18" s="22">
        <v>44728.128000000004</v>
      </c>
      <c r="M18" s="22">
        <v>1697035.4943617103</v>
      </c>
      <c r="N18" s="26">
        <v>1991.8080000000118</v>
      </c>
      <c r="O18" s="22">
        <v>0</v>
      </c>
      <c r="P18" s="22">
        <v>91974.140888345428</v>
      </c>
      <c r="Q18" s="22">
        <v>89982.332888345467</v>
      </c>
      <c r="R18" s="32">
        <v>5.2805179593563269E-2</v>
      </c>
      <c r="S18" s="32">
        <v>5.3023247414273833E-2</v>
      </c>
      <c r="T18" s="11"/>
      <c r="U18" s="22">
        <v>1741763.6223617103</v>
      </c>
      <c r="V18" s="22">
        <v>44728.128000000004</v>
      </c>
      <c r="W18" s="22">
        <v>1697035.4943617103</v>
      </c>
      <c r="X18" s="26">
        <v>1991.8080000000118</v>
      </c>
      <c r="Y18" s="22">
        <v>0</v>
      </c>
      <c r="Z18" s="22">
        <v>91974.140888345428</v>
      </c>
      <c r="AA18" s="22">
        <v>89982.332888345467</v>
      </c>
      <c r="AB18" s="32">
        <v>5.2805179593563269E-2</v>
      </c>
      <c r="AC18" s="32">
        <v>5.3023247414273833E-2</v>
      </c>
      <c r="AD18" s="42"/>
      <c r="AE18" s="22">
        <v>1741763.6223617103</v>
      </c>
      <c r="AF18" s="22">
        <v>44728.128000000004</v>
      </c>
      <c r="AG18" s="22">
        <v>1697035.4943617103</v>
      </c>
      <c r="AH18" s="26">
        <v>1991.8080000000118</v>
      </c>
      <c r="AI18" s="22">
        <v>0</v>
      </c>
      <c r="AJ18" s="22">
        <v>91974.140888345428</v>
      </c>
      <c r="AK18" s="22">
        <v>89982.332888345467</v>
      </c>
      <c r="AL18" s="32">
        <v>5.2805179593563269E-2</v>
      </c>
      <c r="AM18" s="32">
        <v>5.3023247414273833E-2</v>
      </c>
      <c r="AN18" s="11"/>
      <c r="AO18" s="22">
        <v>1741763.6223617103</v>
      </c>
      <c r="AP18" s="22">
        <v>44728.128000000004</v>
      </c>
      <c r="AQ18" s="22">
        <v>1697035.4943617103</v>
      </c>
      <c r="AR18" s="26">
        <v>1991.8080000000118</v>
      </c>
      <c r="AS18" s="22">
        <v>0</v>
      </c>
      <c r="AT18" s="22">
        <v>91974.140888345428</v>
      </c>
      <c r="AU18" s="22">
        <v>89982.332888345467</v>
      </c>
      <c r="AV18" s="32">
        <v>5.2805179593563269E-2</v>
      </c>
      <c r="AW18" s="32">
        <v>5.3023247414273833E-2</v>
      </c>
      <c r="AX18" s="42"/>
      <c r="AY18" s="22">
        <v>1741763.6223617103</v>
      </c>
      <c r="AZ18" s="22">
        <v>44728.128000000004</v>
      </c>
      <c r="BA18" s="22">
        <v>1697035.4943617103</v>
      </c>
      <c r="BB18" s="22">
        <v>0</v>
      </c>
      <c r="BC18" s="22">
        <v>91974.140888345428</v>
      </c>
      <c r="BD18" s="22">
        <v>89982.332888345467</v>
      </c>
      <c r="BE18" s="32">
        <v>5.2805179593563269E-2</v>
      </c>
      <c r="BF18" s="32">
        <v>5.3023247414273833E-2</v>
      </c>
      <c r="BG18" s="11"/>
      <c r="BH18" s="22">
        <v>1741763.6223617103</v>
      </c>
      <c r="BI18" s="22">
        <v>44728.128000000004</v>
      </c>
      <c r="BJ18" s="22">
        <v>1697035.4943617103</v>
      </c>
      <c r="BK18" s="26">
        <v>1991.8080000000118</v>
      </c>
      <c r="BL18" s="22">
        <v>0</v>
      </c>
      <c r="BM18" s="22">
        <v>91974.140888345428</v>
      </c>
      <c r="BN18" s="22">
        <v>89982.332888345467</v>
      </c>
      <c r="BO18" s="32">
        <v>5.2805179593563269E-2</v>
      </c>
      <c r="BP18" s="32">
        <v>5.3023247414273833E-2</v>
      </c>
      <c r="BQ18" s="42"/>
      <c r="BR18" s="22">
        <v>1732752.644957941</v>
      </c>
      <c r="BS18" s="22">
        <v>44728.128000000004</v>
      </c>
      <c r="BT18" s="22">
        <v>1688024.516957941</v>
      </c>
      <c r="BU18" s="26">
        <v>1991.8080000000118</v>
      </c>
      <c r="BV18" s="22">
        <v>0</v>
      </c>
      <c r="BW18" s="22">
        <v>82963.163484576158</v>
      </c>
      <c r="BX18" s="22">
        <v>80971.355484576197</v>
      </c>
      <c r="BY18" s="32">
        <v>4.7879403748704086E-2</v>
      </c>
      <c r="BZ18" s="32">
        <v>4.7968115789276587E-2</v>
      </c>
      <c r="CA18" s="42"/>
      <c r="CB18" s="22">
        <v>1739853.8492597949</v>
      </c>
      <c r="CC18" s="22">
        <v>44728.128000000004</v>
      </c>
      <c r="CD18" s="22">
        <v>1695125.7212597949</v>
      </c>
      <c r="CE18" s="26">
        <v>1991.8080000000118</v>
      </c>
      <c r="CF18" s="22">
        <v>0</v>
      </c>
      <c r="CG18" s="22">
        <v>90064.367786430055</v>
      </c>
      <c r="CH18" s="22">
        <v>88072.559786430094</v>
      </c>
      <c r="CI18" s="32">
        <v>5.1765478936490632E-2</v>
      </c>
      <c r="CJ18" s="32">
        <v>5.1956358564942157E-2</v>
      </c>
      <c r="CK18" s="42"/>
      <c r="CL18" s="22">
        <v>1737944.0761578793</v>
      </c>
      <c r="CM18" s="22">
        <v>44728.128000000004</v>
      </c>
      <c r="CN18" s="22">
        <v>1693215.9481578793</v>
      </c>
      <c r="CO18" s="26">
        <v>1991.8080000000118</v>
      </c>
      <c r="CP18" s="22">
        <v>0</v>
      </c>
      <c r="CQ18" s="22">
        <v>88154.59468451445</v>
      </c>
      <c r="CR18" s="22">
        <v>86162.786684514489</v>
      </c>
      <c r="CS18" s="32">
        <v>5.0723493289496539E-2</v>
      </c>
      <c r="CT18" s="32">
        <v>5.0887063034254193E-2</v>
      </c>
      <c r="CU18" s="42"/>
      <c r="CV18" s="22">
        <v>1741763.6223617103</v>
      </c>
      <c r="CW18" s="22">
        <v>44728.128000000004</v>
      </c>
      <c r="CX18" s="22">
        <v>1697035.4943617103</v>
      </c>
      <c r="CY18" s="26">
        <v>1991.8080000000118</v>
      </c>
      <c r="CZ18" s="22">
        <v>0</v>
      </c>
      <c r="DA18" s="22">
        <v>91974.140888345428</v>
      </c>
      <c r="DB18" s="22">
        <v>89982.332888345467</v>
      </c>
      <c r="DC18" s="32">
        <v>5.2805179593563269E-2</v>
      </c>
      <c r="DD18" s="32">
        <v>5.3023247414273833E-2</v>
      </c>
      <c r="DE18" s="42"/>
      <c r="DF18" s="22">
        <v>1741763.6223617103</v>
      </c>
      <c r="DG18" s="22">
        <v>44728.128000000004</v>
      </c>
      <c r="DH18" s="22">
        <v>1697035.4943617103</v>
      </c>
      <c r="DI18" s="26">
        <v>1991.8080000000118</v>
      </c>
      <c r="DJ18" s="22">
        <v>0</v>
      </c>
      <c r="DK18" s="22">
        <v>91974.140888345428</v>
      </c>
      <c r="DL18" s="22">
        <v>89982.332888345467</v>
      </c>
      <c r="DM18" s="32">
        <v>5.2805179593563269E-2</v>
      </c>
      <c r="DN18" s="32">
        <v>5.3023247414273833E-2</v>
      </c>
      <c r="DO18" s="42"/>
      <c r="DP18" s="22">
        <v>1741763.6223617103</v>
      </c>
      <c r="DQ18" s="22">
        <v>44728.128000000004</v>
      </c>
      <c r="DR18" s="22">
        <v>1697035.4943617103</v>
      </c>
      <c r="DS18" s="26">
        <v>1991.8080000000118</v>
      </c>
      <c r="DT18" s="22">
        <v>0</v>
      </c>
      <c r="DU18" s="22">
        <v>91974.140888345428</v>
      </c>
      <c r="DV18" s="22">
        <v>89982.332888345467</v>
      </c>
      <c r="DW18" s="32">
        <v>5.2805179593563269E-2</v>
      </c>
      <c r="DX18" s="32">
        <v>5.3023247414273833E-2</v>
      </c>
      <c r="DY18" s="42"/>
      <c r="DZ18" s="22">
        <v>1741763.6223617103</v>
      </c>
      <c r="EA18" s="22">
        <v>44728.128000000004</v>
      </c>
      <c r="EB18" s="22">
        <v>1697035.4943617103</v>
      </c>
      <c r="EC18" s="26">
        <v>1991.8080000000118</v>
      </c>
      <c r="ED18" s="22">
        <v>0</v>
      </c>
      <c r="EE18" s="22">
        <v>91974.140888345428</v>
      </c>
      <c r="EF18" s="22">
        <v>89982.332888345467</v>
      </c>
      <c r="EG18" s="32">
        <v>5.2805179593563269E-2</v>
      </c>
      <c r="EH18" s="32">
        <v>5.3023247414273833E-2</v>
      </c>
      <c r="EI18" s="42"/>
      <c r="EK18" s="47">
        <f t="shared" si="15"/>
        <v>-1909.7731019153725</v>
      </c>
      <c r="EL18" s="47">
        <f t="shared" si="16"/>
        <v>-3819.5462038309779</v>
      </c>
      <c r="EM18" s="47">
        <f t="shared" si="17"/>
        <v>0</v>
      </c>
      <c r="EN18" s="47">
        <f t="shared" si="18"/>
        <v>0</v>
      </c>
      <c r="EO18" s="47">
        <f t="shared" si="19"/>
        <v>0</v>
      </c>
      <c r="EP18" s="47">
        <f t="shared" si="20"/>
        <v>0</v>
      </c>
      <c r="ER18" s="27" t="str">
        <f t="shared" si="11"/>
        <v>Woodland View Primary School</v>
      </c>
      <c r="EV18" s="45">
        <v>0</v>
      </c>
      <c r="EX18" s="27" t="str">
        <f t="shared" si="12"/>
        <v>Y</v>
      </c>
      <c r="EY18" s="27" t="str">
        <f t="shared" si="13"/>
        <v>Y</v>
      </c>
      <c r="EZ18" s="27" t="str">
        <f t="shared" si="2"/>
        <v/>
      </c>
      <c r="FA18" s="27" t="str">
        <f t="shared" si="3"/>
        <v/>
      </c>
      <c r="FB18" s="27" t="str">
        <f t="shared" si="4"/>
        <v/>
      </c>
      <c r="FC18" s="27" t="str">
        <f t="shared" si="5"/>
        <v/>
      </c>
      <c r="FE18" s="82">
        <f t="shared" si="14"/>
        <v>1.1253583724444593E-3</v>
      </c>
      <c r="FF18" s="82">
        <f t="shared" si="6"/>
        <v>2.2507167448890556E-3</v>
      </c>
      <c r="FG18" s="82" t="str">
        <f t="shared" si="7"/>
        <v/>
      </c>
      <c r="FH18" s="82" t="str">
        <f t="shared" si="8"/>
        <v/>
      </c>
      <c r="FI18" s="82" t="str">
        <f t="shared" si="9"/>
        <v/>
      </c>
      <c r="FJ18" s="82" t="str">
        <f t="shared" si="10"/>
        <v/>
      </c>
    </row>
    <row r="19" spans="1:166" x14ac:dyDescent="0.3">
      <c r="A19" s="20">
        <v>8912165</v>
      </c>
      <c r="B19" s="20" t="s">
        <v>168</v>
      </c>
      <c r="C19" s="21">
        <v>141</v>
      </c>
      <c r="D19" s="22">
        <v>755601.07064691419</v>
      </c>
      <c r="E19" s="22">
        <v>11945.76</v>
      </c>
      <c r="F19" s="22">
        <v>743655.31064691418</v>
      </c>
      <c r="G19" s="45">
        <v>0</v>
      </c>
      <c r="H19" s="26">
        <v>5769.2895000000008</v>
      </c>
      <c r="I19" s="11"/>
      <c r="J19" s="34">
        <v>141</v>
      </c>
      <c r="K19" s="22">
        <v>804274.91665224195</v>
      </c>
      <c r="L19" s="22">
        <v>17715.049500000001</v>
      </c>
      <c r="M19" s="22">
        <v>786559.86715224199</v>
      </c>
      <c r="N19" s="26">
        <v>5769.2895000000008</v>
      </c>
      <c r="O19" s="22">
        <v>0</v>
      </c>
      <c r="P19" s="22">
        <v>48673.846005327767</v>
      </c>
      <c r="Q19" s="22">
        <v>42904.556505327811</v>
      </c>
      <c r="R19" s="32">
        <v>6.0518915855203408E-2</v>
      </c>
      <c r="S19" s="32">
        <v>5.4547095900868606E-2</v>
      </c>
      <c r="T19" s="11"/>
      <c r="U19" s="22">
        <v>804274.91665224195</v>
      </c>
      <c r="V19" s="22">
        <v>17715.049500000001</v>
      </c>
      <c r="W19" s="22">
        <v>786559.86715224199</v>
      </c>
      <c r="X19" s="26">
        <v>5769.2895000000008</v>
      </c>
      <c r="Y19" s="22">
        <v>0</v>
      </c>
      <c r="Z19" s="22">
        <v>48673.846005327767</v>
      </c>
      <c r="AA19" s="22">
        <v>42904.556505327811</v>
      </c>
      <c r="AB19" s="32">
        <v>6.0518915855203408E-2</v>
      </c>
      <c r="AC19" s="32">
        <v>5.4547095900868606E-2</v>
      </c>
      <c r="AD19" s="42"/>
      <c r="AE19" s="22">
        <v>804274.91665224195</v>
      </c>
      <c r="AF19" s="22">
        <v>17715.049500000001</v>
      </c>
      <c r="AG19" s="22">
        <v>786559.86715224199</v>
      </c>
      <c r="AH19" s="26">
        <v>5769.2895000000008</v>
      </c>
      <c r="AI19" s="22">
        <v>0</v>
      </c>
      <c r="AJ19" s="22">
        <v>48673.846005327767</v>
      </c>
      <c r="AK19" s="22">
        <v>42904.556505327811</v>
      </c>
      <c r="AL19" s="32">
        <v>6.0518915855203408E-2</v>
      </c>
      <c r="AM19" s="32">
        <v>5.4547095900868606E-2</v>
      </c>
      <c r="AN19" s="11"/>
      <c r="AO19" s="22">
        <v>804274.91665224195</v>
      </c>
      <c r="AP19" s="22">
        <v>17715.049500000001</v>
      </c>
      <c r="AQ19" s="22">
        <v>786559.86715224199</v>
      </c>
      <c r="AR19" s="26">
        <v>5769.2895000000008</v>
      </c>
      <c r="AS19" s="22">
        <v>0</v>
      </c>
      <c r="AT19" s="22">
        <v>48673.846005327767</v>
      </c>
      <c r="AU19" s="22">
        <v>42904.556505327811</v>
      </c>
      <c r="AV19" s="32">
        <v>6.0518915855203408E-2</v>
      </c>
      <c r="AW19" s="32">
        <v>5.4547095900868606E-2</v>
      </c>
      <c r="AX19" s="42"/>
      <c r="AY19" s="22">
        <v>804274.91665224195</v>
      </c>
      <c r="AZ19" s="22">
        <v>17715.049500000001</v>
      </c>
      <c r="BA19" s="22">
        <v>786559.86715224199</v>
      </c>
      <c r="BB19" s="22">
        <v>0</v>
      </c>
      <c r="BC19" s="22">
        <v>48673.846005327767</v>
      </c>
      <c r="BD19" s="22">
        <v>42904.556505327811</v>
      </c>
      <c r="BE19" s="32">
        <v>6.0518915855203408E-2</v>
      </c>
      <c r="BF19" s="32">
        <v>5.4547095900868606E-2</v>
      </c>
      <c r="BG19" s="11"/>
      <c r="BH19" s="22">
        <v>804274.91665224195</v>
      </c>
      <c r="BI19" s="22">
        <v>17715.049500000001</v>
      </c>
      <c r="BJ19" s="22">
        <v>786559.86715224199</v>
      </c>
      <c r="BK19" s="26">
        <v>5769.2895000000008</v>
      </c>
      <c r="BL19" s="22">
        <v>0</v>
      </c>
      <c r="BM19" s="22">
        <v>48673.846005327767</v>
      </c>
      <c r="BN19" s="22">
        <v>42904.556505327811</v>
      </c>
      <c r="BO19" s="32">
        <v>6.0518915855203408E-2</v>
      </c>
      <c r="BP19" s="32">
        <v>5.4547095900868606E-2</v>
      </c>
      <c r="BQ19" s="42"/>
      <c r="BR19" s="22">
        <v>799817.26374889456</v>
      </c>
      <c r="BS19" s="22">
        <v>17715.049500000001</v>
      </c>
      <c r="BT19" s="22">
        <v>782102.2142488946</v>
      </c>
      <c r="BU19" s="26">
        <v>5769.2895000000008</v>
      </c>
      <c r="BV19" s="22">
        <v>0</v>
      </c>
      <c r="BW19" s="22">
        <v>44216.193101980374</v>
      </c>
      <c r="BX19" s="22">
        <v>38446.903601980419</v>
      </c>
      <c r="BY19" s="32">
        <v>5.5282869107789352E-2</v>
      </c>
      <c r="BZ19" s="32">
        <v>4.9158412930595738E-2</v>
      </c>
      <c r="CA19" s="42"/>
      <c r="CB19" s="22">
        <v>803419.05037890025</v>
      </c>
      <c r="CC19" s="22">
        <v>17715.049500000001</v>
      </c>
      <c r="CD19" s="22">
        <v>785704.00087890029</v>
      </c>
      <c r="CE19" s="26">
        <v>5769.2895000000008</v>
      </c>
      <c r="CF19" s="22">
        <v>0</v>
      </c>
      <c r="CG19" s="22">
        <v>47817.979731986066</v>
      </c>
      <c r="CH19" s="22">
        <v>42048.690231986111</v>
      </c>
      <c r="CI19" s="32">
        <v>5.9518105413899063E-2</v>
      </c>
      <c r="CJ19" s="32">
        <v>5.3517215369846424E-2</v>
      </c>
      <c r="CK19" s="42"/>
      <c r="CL19" s="22">
        <v>802563.18410555855</v>
      </c>
      <c r="CM19" s="22">
        <v>17715.049500000001</v>
      </c>
      <c r="CN19" s="22">
        <v>784848.13460555859</v>
      </c>
      <c r="CO19" s="26">
        <v>5769.2895000000008</v>
      </c>
      <c r="CP19" s="22">
        <v>0</v>
      </c>
      <c r="CQ19" s="22">
        <v>46962.113458644366</v>
      </c>
      <c r="CR19" s="22">
        <v>41192.823958644411</v>
      </c>
      <c r="CS19" s="32">
        <v>5.8515160411927877E-2</v>
      </c>
      <c r="CT19" s="32">
        <v>5.248508869725059E-2</v>
      </c>
      <c r="CU19" s="42"/>
      <c r="CV19" s="22">
        <v>804274.91665224195</v>
      </c>
      <c r="CW19" s="22">
        <v>17715.049500000001</v>
      </c>
      <c r="CX19" s="22">
        <v>786559.86715224199</v>
      </c>
      <c r="CY19" s="26">
        <v>5769.2895000000008</v>
      </c>
      <c r="CZ19" s="22">
        <v>0</v>
      </c>
      <c r="DA19" s="22">
        <v>48673.846005327767</v>
      </c>
      <c r="DB19" s="22">
        <v>42904.556505327811</v>
      </c>
      <c r="DC19" s="32">
        <v>6.0518915855203408E-2</v>
      </c>
      <c r="DD19" s="32">
        <v>5.4547095900868606E-2</v>
      </c>
      <c r="DE19" s="42"/>
      <c r="DF19" s="22">
        <v>804274.91665224195</v>
      </c>
      <c r="DG19" s="22">
        <v>17715.049500000001</v>
      </c>
      <c r="DH19" s="22">
        <v>786559.86715224199</v>
      </c>
      <c r="DI19" s="26">
        <v>5769.2895000000008</v>
      </c>
      <c r="DJ19" s="22">
        <v>0</v>
      </c>
      <c r="DK19" s="22">
        <v>48673.846005327767</v>
      </c>
      <c r="DL19" s="22">
        <v>42904.556505327811</v>
      </c>
      <c r="DM19" s="32">
        <v>6.0518915855203408E-2</v>
      </c>
      <c r="DN19" s="32">
        <v>5.4547095900868606E-2</v>
      </c>
      <c r="DO19" s="42"/>
      <c r="DP19" s="22">
        <v>804274.91665224195</v>
      </c>
      <c r="DQ19" s="22">
        <v>17715.049500000001</v>
      </c>
      <c r="DR19" s="22">
        <v>786559.86715224199</v>
      </c>
      <c r="DS19" s="26">
        <v>5769.2895000000008</v>
      </c>
      <c r="DT19" s="22">
        <v>0</v>
      </c>
      <c r="DU19" s="22">
        <v>48673.846005327767</v>
      </c>
      <c r="DV19" s="22">
        <v>42904.556505327811</v>
      </c>
      <c r="DW19" s="32">
        <v>6.0518915855203408E-2</v>
      </c>
      <c r="DX19" s="32">
        <v>5.4547095900868606E-2</v>
      </c>
      <c r="DY19" s="42"/>
      <c r="DZ19" s="22">
        <v>804274.91665224195</v>
      </c>
      <c r="EA19" s="22">
        <v>17715.049500000001</v>
      </c>
      <c r="EB19" s="22">
        <v>786559.86715224199</v>
      </c>
      <c r="EC19" s="26">
        <v>5769.2895000000008</v>
      </c>
      <c r="ED19" s="22">
        <v>0</v>
      </c>
      <c r="EE19" s="22">
        <v>48673.846005327767</v>
      </c>
      <c r="EF19" s="22">
        <v>42904.556505327811</v>
      </c>
      <c r="EG19" s="32">
        <v>6.0518915855203408E-2</v>
      </c>
      <c r="EH19" s="32">
        <v>5.4547095900868606E-2</v>
      </c>
      <c r="EI19" s="42"/>
      <c r="EK19" s="47">
        <f t="shared" si="15"/>
        <v>-855.86627334170043</v>
      </c>
      <c r="EL19" s="47">
        <f t="shared" si="16"/>
        <v>-1711.7325466834009</v>
      </c>
      <c r="EM19" s="47">
        <f t="shared" si="17"/>
        <v>0</v>
      </c>
      <c r="EN19" s="47">
        <f t="shared" si="18"/>
        <v>0</v>
      </c>
      <c r="EO19" s="47">
        <f t="shared" si="19"/>
        <v>0</v>
      </c>
      <c r="EP19" s="47">
        <f t="shared" si="20"/>
        <v>0</v>
      </c>
      <c r="ER19" s="27" t="str">
        <f t="shared" si="11"/>
        <v>Healdswood Infants' and Nursery School</v>
      </c>
      <c r="EV19" s="45">
        <v>0</v>
      </c>
      <c r="EX19" s="27" t="str">
        <f t="shared" si="12"/>
        <v>Y</v>
      </c>
      <c r="EY19" s="27" t="str">
        <f t="shared" si="13"/>
        <v>Y</v>
      </c>
      <c r="EZ19" s="27" t="str">
        <f t="shared" si="2"/>
        <v/>
      </c>
      <c r="FA19" s="27" t="str">
        <f t="shared" si="3"/>
        <v/>
      </c>
      <c r="FB19" s="27" t="str">
        <f t="shared" si="4"/>
        <v/>
      </c>
      <c r="FC19" s="27" t="str">
        <f t="shared" si="5"/>
        <v/>
      </c>
      <c r="FE19" s="82">
        <f t="shared" si="14"/>
        <v>1.0881133262498936E-3</v>
      </c>
      <c r="FF19" s="82">
        <f t="shared" si="6"/>
        <v>2.1762266524997871E-3</v>
      </c>
      <c r="FG19" s="82" t="str">
        <f t="shared" si="7"/>
        <v/>
      </c>
      <c r="FH19" s="82" t="str">
        <f t="shared" si="8"/>
        <v/>
      </c>
      <c r="FI19" s="82" t="str">
        <f t="shared" si="9"/>
        <v/>
      </c>
      <c r="FJ19" s="82" t="str">
        <f t="shared" si="10"/>
        <v/>
      </c>
    </row>
    <row r="20" spans="1:166" x14ac:dyDescent="0.3">
      <c r="A20" s="20">
        <v>8912167</v>
      </c>
      <c r="B20" s="20" t="s">
        <v>169</v>
      </c>
      <c r="C20" s="21">
        <v>314</v>
      </c>
      <c r="D20" s="22">
        <v>1398070.3719490878</v>
      </c>
      <c r="E20" s="22">
        <v>20469.12</v>
      </c>
      <c r="F20" s="22">
        <v>1377601.2519490877</v>
      </c>
      <c r="G20" s="45">
        <v>0</v>
      </c>
      <c r="H20" s="26">
        <v>935.84400000000096</v>
      </c>
      <c r="I20" s="11"/>
      <c r="J20" s="34">
        <v>314</v>
      </c>
      <c r="K20" s="22">
        <v>1473967.5680325706</v>
      </c>
      <c r="L20" s="22">
        <v>21404.964</v>
      </c>
      <c r="M20" s="22">
        <v>1452562.6040325707</v>
      </c>
      <c r="N20" s="26">
        <v>935.84400000000096</v>
      </c>
      <c r="O20" s="22">
        <v>0</v>
      </c>
      <c r="P20" s="22">
        <v>75897.196083482821</v>
      </c>
      <c r="Q20" s="22">
        <v>74961.352083483012</v>
      </c>
      <c r="R20" s="32">
        <v>5.1491768020913264E-2</v>
      </c>
      <c r="S20" s="32">
        <v>5.1606279739941703E-2</v>
      </c>
      <c r="T20" s="11"/>
      <c r="U20" s="22">
        <v>1473967.5680325706</v>
      </c>
      <c r="V20" s="22">
        <v>21404.964</v>
      </c>
      <c r="W20" s="22">
        <v>1452562.6040325707</v>
      </c>
      <c r="X20" s="26">
        <v>935.84400000000096</v>
      </c>
      <c r="Y20" s="22">
        <v>0</v>
      </c>
      <c r="Z20" s="22">
        <v>75897.196083482821</v>
      </c>
      <c r="AA20" s="22">
        <v>74961.352083483012</v>
      </c>
      <c r="AB20" s="32">
        <v>5.1491768020913264E-2</v>
      </c>
      <c r="AC20" s="32">
        <v>5.1606279739941703E-2</v>
      </c>
      <c r="AD20" s="42"/>
      <c r="AE20" s="22">
        <v>1473967.5680325706</v>
      </c>
      <c r="AF20" s="22">
        <v>21404.964</v>
      </c>
      <c r="AG20" s="22">
        <v>1452562.6040325707</v>
      </c>
      <c r="AH20" s="26">
        <v>935.84400000000096</v>
      </c>
      <c r="AI20" s="22">
        <v>0</v>
      </c>
      <c r="AJ20" s="22">
        <v>75897.196083482821</v>
      </c>
      <c r="AK20" s="22">
        <v>74961.352083483012</v>
      </c>
      <c r="AL20" s="32">
        <v>5.1491768020913264E-2</v>
      </c>
      <c r="AM20" s="32">
        <v>5.1606279739941703E-2</v>
      </c>
      <c r="AN20" s="11"/>
      <c r="AO20" s="22">
        <v>1473967.5680325706</v>
      </c>
      <c r="AP20" s="22">
        <v>21404.964</v>
      </c>
      <c r="AQ20" s="22">
        <v>1452562.6040325707</v>
      </c>
      <c r="AR20" s="26">
        <v>935.84400000000096</v>
      </c>
      <c r="AS20" s="22">
        <v>0</v>
      </c>
      <c r="AT20" s="22">
        <v>75897.196083482821</v>
      </c>
      <c r="AU20" s="22">
        <v>74961.352083483012</v>
      </c>
      <c r="AV20" s="32">
        <v>5.1491768020913264E-2</v>
      </c>
      <c r="AW20" s="32">
        <v>5.1606279739941703E-2</v>
      </c>
      <c r="AX20" s="42"/>
      <c r="AY20" s="22">
        <v>1473967.5680325706</v>
      </c>
      <c r="AZ20" s="22">
        <v>21404.964</v>
      </c>
      <c r="BA20" s="22">
        <v>1452562.6040325707</v>
      </c>
      <c r="BB20" s="22">
        <v>0</v>
      </c>
      <c r="BC20" s="22">
        <v>75897.196083482821</v>
      </c>
      <c r="BD20" s="22">
        <v>74961.352083483012</v>
      </c>
      <c r="BE20" s="32">
        <v>5.1491768020913264E-2</v>
      </c>
      <c r="BF20" s="32">
        <v>5.1606279739941703E-2</v>
      </c>
      <c r="BG20" s="11"/>
      <c r="BH20" s="22">
        <v>1473967.5680325706</v>
      </c>
      <c r="BI20" s="22">
        <v>21404.964</v>
      </c>
      <c r="BJ20" s="22">
        <v>1452562.6040325707</v>
      </c>
      <c r="BK20" s="26">
        <v>935.84400000000096</v>
      </c>
      <c r="BL20" s="22">
        <v>0</v>
      </c>
      <c r="BM20" s="22">
        <v>75897.196083482821</v>
      </c>
      <c r="BN20" s="22">
        <v>74961.352083483012</v>
      </c>
      <c r="BO20" s="32">
        <v>5.1491768020913264E-2</v>
      </c>
      <c r="BP20" s="32">
        <v>5.1606279739941703E-2</v>
      </c>
      <c r="BQ20" s="42"/>
      <c r="BR20" s="22">
        <v>1467579.0776762853</v>
      </c>
      <c r="BS20" s="22">
        <v>21404.964</v>
      </c>
      <c r="BT20" s="22">
        <v>1446174.1136762854</v>
      </c>
      <c r="BU20" s="26">
        <v>935.84400000000096</v>
      </c>
      <c r="BV20" s="22">
        <v>0</v>
      </c>
      <c r="BW20" s="22">
        <v>69508.705727197463</v>
      </c>
      <c r="BX20" s="22">
        <v>68572.861727197655</v>
      </c>
      <c r="BY20" s="32">
        <v>4.7362835014829442E-2</v>
      </c>
      <c r="BZ20" s="32">
        <v>4.7416739850833167E-2</v>
      </c>
      <c r="CA20" s="42"/>
      <c r="CB20" s="22">
        <v>1472479.5368551246</v>
      </c>
      <c r="CC20" s="22">
        <v>21404.964</v>
      </c>
      <c r="CD20" s="22">
        <v>1451074.5728551247</v>
      </c>
      <c r="CE20" s="26">
        <v>935.84400000000096</v>
      </c>
      <c r="CF20" s="22">
        <v>0</v>
      </c>
      <c r="CG20" s="22">
        <v>74409.164906036807</v>
      </c>
      <c r="CH20" s="22">
        <v>73473.320906036999</v>
      </c>
      <c r="CI20" s="32">
        <v>5.0533242088346815E-2</v>
      </c>
      <c r="CJ20" s="32">
        <v>5.0633731911841978E-2</v>
      </c>
      <c r="CK20" s="42"/>
      <c r="CL20" s="22">
        <v>1470991.5056776784</v>
      </c>
      <c r="CM20" s="22">
        <v>21404.964</v>
      </c>
      <c r="CN20" s="22">
        <v>1449586.5416776785</v>
      </c>
      <c r="CO20" s="26">
        <v>935.84400000000096</v>
      </c>
      <c r="CP20" s="22">
        <v>0</v>
      </c>
      <c r="CQ20" s="22">
        <v>72921.133728590561</v>
      </c>
      <c r="CR20" s="22">
        <v>71985.289728590753</v>
      </c>
      <c r="CS20" s="32">
        <v>4.9572776897169206E-2</v>
      </c>
      <c r="CT20" s="32">
        <v>4.9659187402001266E-2</v>
      </c>
      <c r="CU20" s="42"/>
      <c r="CV20" s="22">
        <v>1473967.5680325706</v>
      </c>
      <c r="CW20" s="22">
        <v>21404.964</v>
      </c>
      <c r="CX20" s="22">
        <v>1452562.6040325707</v>
      </c>
      <c r="CY20" s="26">
        <v>935.84400000000096</v>
      </c>
      <c r="CZ20" s="22">
        <v>0</v>
      </c>
      <c r="DA20" s="22">
        <v>75897.196083482821</v>
      </c>
      <c r="DB20" s="22">
        <v>74961.352083483012</v>
      </c>
      <c r="DC20" s="32">
        <v>5.1491768020913264E-2</v>
      </c>
      <c r="DD20" s="32">
        <v>5.1606279739941703E-2</v>
      </c>
      <c r="DE20" s="42"/>
      <c r="DF20" s="22">
        <v>1473967.5680325706</v>
      </c>
      <c r="DG20" s="22">
        <v>21404.964</v>
      </c>
      <c r="DH20" s="22">
        <v>1452562.6040325707</v>
      </c>
      <c r="DI20" s="26">
        <v>935.84400000000096</v>
      </c>
      <c r="DJ20" s="22">
        <v>0</v>
      </c>
      <c r="DK20" s="22">
        <v>75897.196083482821</v>
      </c>
      <c r="DL20" s="22">
        <v>74961.352083483012</v>
      </c>
      <c r="DM20" s="32">
        <v>5.1491768020913264E-2</v>
      </c>
      <c r="DN20" s="32">
        <v>5.1606279739941703E-2</v>
      </c>
      <c r="DO20" s="42"/>
      <c r="DP20" s="22">
        <v>1473967.5680325706</v>
      </c>
      <c r="DQ20" s="22">
        <v>21404.964</v>
      </c>
      <c r="DR20" s="22">
        <v>1452562.6040325707</v>
      </c>
      <c r="DS20" s="26">
        <v>935.84400000000096</v>
      </c>
      <c r="DT20" s="22">
        <v>0</v>
      </c>
      <c r="DU20" s="22">
        <v>75897.196083482821</v>
      </c>
      <c r="DV20" s="22">
        <v>74961.352083483012</v>
      </c>
      <c r="DW20" s="32">
        <v>5.1491768020913264E-2</v>
      </c>
      <c r="DX20" s="32">
        <v>5.1606279739941703E-2</v>
      </c>
      <c r="DY20" s="42"/>
      <c r="DZ20" s="22">
        <v>1473967.5680325706</v>
      </c>
      <c r="EA20" s="22">
        <v>21404.964</v>
      </c>
      <c r="EB20" s="22">
        <v>1452562.6040325707</v>
      </c>
      <c r="EC20" s="26">
        <v>935.84400000000096</v>
      </c>
      <c r="ED20" s="22">
        <v>0</v>
      </c>
      <c r="EE20" s="22">
        <v>75897.196083482821</v>
      </c>
      <c r="EF20" s="22">
        <v>74961.352083483012</v>
      </c>
      <c r="EG20" s="32">
        <v>5.1491768020913264E-2</v>
      </c>
      <c r="EH20" s="32">
        <v>5.1606279739941703E-2</v>
      </c>
      <c r="EI20" s="42"/>
      <c r="EK20" s="47">
        <f t="shared" si="15"/>
        <v>-1488.0311774460133</v>
      </c>
      <c r="EL20" s="47">
        <f t="shared" si="16"/>
        <v>-2976.0623548922595</v>
      </c>
      <c r="EM20" s="47">
        <f t="shared" si="17"/>
        <v>0</v>
      </c>
      <c r="EN20" s="47">
        <f t="shared" si="18"/>
        <v>0</v>
      </c>
      <c r="EO20" s="47">
        <f t="shared" si="19"/>
        <v>0</v>
      </c>
      <c r="EP20" s="47">
        <f t="shared" si="20"/>
        <v>0</v>
      </c>
      <c r="ER20" s="27" t="str">
        <f t="shared" si="11"/>
        <v>Dalestorth Primary and Nursery School</v>
      </c>
      <c r="EV20" s="45">
        <v>0</v>
      </c>
      <c r="EX20" s="27" t="str">
        <f t="shared" si="12"/>
        <v>Y</v>
      </c>
      <c r="EY20" s="27" t="str">
        <f t="shared" si="13"/>
        <v>Y</v>
      </c>
      <c r="EZ20" s="27" t="str">
        <f t="shared" si="2"/>
        <v/>
      </c>
      <c r="FA20" s="27" t="str">
        <f t="shared" si="3"/>
        <v/>
      </c>
      <c r="FB20" s="27" t="str">
        <f t="shared" si="4"/>
        <v/>
      </c>
      <c r="FC20" s="27" t="str">
        <f t="shared" si="5"/>
        <v/>
      </c>
      <c r="FE20" s="82">
        <f t="shared" si="14"/>
        <v>1.0244179309827856E-3</v>
      </c>
      <c r="FF20" s="82">
        <f t="shared" si="6"/>
        <v>2.0488358619657316E-3</v>
      </c>
      <c r="FG20" s="82" t="str">
        <f t="shared" si="7"/>
        <v/>
      </c>
      <c r="FH20" s="82" t="str">
        <f t="shared" si="8"/>
        <v/>
      </c>
      <c r="FI20" s="82" t="str">
        <f t="shared" si="9"/>
        <v/>
      </c>
      <c r="FJ20" s="82" t="str">
        <f t="shared" si="10"/>
        <v/>
      </c>
    </row>
    <row r="21" spans="1:166" x14ac:dyDescent="0.3">
      <c r="A21" s="20">
        <v>8912174</v>
      </c>
      <c r="B21" s="20" t="s">
        <v>170</v>
      </c>
      <c r="C21" s="21">
        <v>165</v>
      </c>
      <c r="D21" s="22">
        <v>821818.73958723806</v>
      </c>
      <c r="E21" s="22">
        <v>11209.279999999999</v>
      </c>
      <c r="F21" s="22">
        <v>810609.45958723803</v>
      </c>
      <c r="G21" s="45">
        <v>0</v>
      </c>
      <c r="H21" s="26">
        <v>512.48600000000079</v>
      </c>
      <c r="I21" s="11"/>
      <c r="J21" s="34">
        <v>165</v>
      </c>
      <c r="K21" s="22">
        <v>867743.18876016757</v>
      </c>
      <c r="L21" s="22">
        <v>11721.766</v>
      </c>
      <c r="M21" s="22">
        <v>856021.42276016762</v>
      </c>
      <c r="N21" s="26">
        <v>512.48600000000079</v>
      </c>
      <c r="O21" s="22">
        <v>0</v>
      </c>
      <c r="P21" s="22">
        <v>45924.449172929511</v>
      </c>
      <c r="Q21" s="22">
        <v>45411.963172929594</v>
      </c>
      <c r="R21" s="32">
        <v>5.2924009969523837E-2</v>
      </c>
      <c r="S21" s="32">
        <v>5.3050031185554465E-2</v>
      </c>
      <c r="T21" s="11"/>
      <c r="U21" s="22">
        <v>867743.18876016757</v>
      </c>
      <c r="V21" s="22">
        <v>11721.766</v>
      </c>
      <c r="W21" s="22">
        <v>856021.42276016762</v>
      </c>
      <c r="X21" s="26">
        <v>512.48600000000079</v>
      </c>
      <c r="Y21" s="22">
        <v>0</v>
      </c>
      <c r="Z21" s="22">
        <v>45924.449172929511</v>
      </c>
      <c r="AA21" s="22">
        <v>45411.963172929594</v>
      </c>
      <c r="AB21" s="32">
        <v>5.2924009969523837E-2</v>
      </c>
      <c r="AC21" s="32">
        <v>5.3050031185554465E-2</v>
      </c>
      <c r="AD21" s="42"/>
      <c r="AE21" s="22">
        <v>867743.18876016757</v>
      </c>
      <c r="AF21" s="22">
        <v>11721.766</v>
      </c>
      <c r="AG21" s="22">
        <v>856021.42276016762</v>
      </c>
      <c r="AH21" s="26">
        <v>512.48600000000079</v>
      </c>
      <c r="AI21" s="22">
        <v>0</v>
      </c>
      <c r="AJ21" s="22">
        <v>45924.449172929511</v>
      </c>
      <c r="AK21" s="22">
        <v>45411.963172929594</v>
      </c>
      <c r="AL21" s="32">
        <v>5.2924009969523837E-2</v>
      </c>
      <c r="AM21" s="32">
        <v>5.3050031185554465E-2</v>
      </c>
      <c r="AN21" s="11"/>
      <c r="AO21" s="22">
        <v>867743.18876016757</v>
      </c>
      <c r="AP21" s="22">
        <v>11721.766</v>
      </c>
      <c r="AQ21" s="22">
        <v>856021.42276016762</v>
      </c>
      <c r="AR21" s="26">
        <v>512.48600000000079</v>
      </c>
      <c r="AS21" s="22">
        <v>0</v>
      </c>
      <c r="AT21" s="22">
        <v>45924.449172929511</v>
      </c>
      <c r="AU21" s="22">
        <v>45411.963172929594</v>
      </c>
      <c r="AV21" s="32">
        <v>5.2924009969523837E-2</v>
      </c>
      <c r="AW21" s="32">
        <v>5.3050031185554465E-2</v>
      </c>
      <c r="AX21" s="42"/>
      <c r="AY21" s="22">
        <v>867743.18876016757</v>
      </c>
      <c r="AZ21" s="22">
        <v>11721.766</v>
      </c>
      <c r="BA21" s="22">
        <v>856021.42276016762</v>
      </c>
      <c r="BB21" s="22">
        <v>0</v>
      </c>
      <c r="BC21" s="22">
        <v>45924.449172929511</v>
      </c>
      <c r="BD21" s="22">
        <v>45411.963172929594</v>
      </c>
      <c r="BE21" s="32">
        <v>5.2924009969523837E-2</v>
      </c>
      <c r="BF21" s="32">
        <v>5.3050031185554465E-2</v>
      </c>
      <c r="BG21" s="11"/>
      <c r="BH21" s="22">
        <v>867743.18876016757</v>
      </c>
      <c r="BI21" s="22">
        <v>11721.766</v>
      </c>
      <c r="BJ21" s="22">
        <v>856021.42276016762</v>
      </c>
      <c r="BK21" s="26">
        <v>512.48600000000079</v>
      </c>
      <c r="BL21" s="22">
        <v>0</v>
      </c>
      <c r="BM21" s="22">
        <v>45924.449172929511</v>
      </c>
      <c r="BN21" s="22">
        <v>45411.963172929594</v>
      </c>
      <c r="BO21" s="32">
        <v>5.2924009969523837E-2</v>
      </c>
      <c r="BP21" s="32">
        <v>5.3050031185554465E-2</v>
      </c>
      <c r="BQ21" s="42"/>
      <c r="BR21" s="22">
        <v>863590.67500193359</v>
      </c>
      <c r="BS21" s="22">
        <v>11721.766</v>
      </c>
      <c r="BT21" s="22">
        <v>851868.90900193364</v>
      </c>
      <c r="BU21" s="26">
        <v>512.48600000000079</v>
      </c>
      <c r="BV21" s="22">
        <v>0</v>
      </c>
      <c r="BW21" s="22">
        <v>41771.93541469553</v>
      </c>
      <c r="BX21" s="22">
        <v>41259.449414695613</v>
      </c>
      <c r="BY21" s="32">
        <v>4.8370063067901932E-2</v>
      </c>
      <c r="BZ21" s="32">
        <v>4.8434036010348111E-2</v>
      </c>
      <c r="CA21" s="42"/>
      <c r="CB21" s="22">
        <v>866905.69923390273</v>
      </c>
      <c r="CC21" s="22">
        <v>11721.766</v>
      </c>
      <c r="CD21" s="22">
        <v>855183.93323390279</v>
      </c>
      <c r="CE21" s="26">
        <v>512.48600000000079</v>
      </c>
      <c r="CF21" s="22">
        <v>0</v>
      </c>
      <c r="CG21" s="22">
        <v>45086.959646664676</v>
      </c>
      <c r="CH21" s="22">
        <v>44574.473646664759</v>
      </c>
      <c r="CI21" s="32">
        <v>5.2009070521175121E-2</v>
      </c>
      <c r="CJ21" s="32">
        <v>5.2122674332883097E-2</v>
      </c>
      <c r="CK21" s="42"/>
      <c r="CL21" s="22">
        <v>866068.20970763778</v>
      </c>
      <c r="CM21" s="22">
        <v>11721.766</v>
      </c>
      <c r="CN21" s="22">
        <v>854346.44370763784</v>
      </c>
      <c r="CO21" s="26">
        <v>512.48600000000079</v>
      </c>
      <c r="CP21" s="22">
        <v>0</v>
      </c>
      <c r="CQ21" s="22">
        <v>44249.470120399725</v>
      </c>
      <c r="CR21" s="22">
        <v>43736.984120399808</v>
      </c>
      <c r="CS21" s="32">
        <v>5.1092361576621316E-2</v>
      </c>
      <c r="CT21" s="32">
        <v>5.1193499361445051E-2</v>
      </c>
      <c r="CU21" s="42"/>
      <c r="CV21" s="22">
        <v>867743.18876016757</v>
      </c>
      <c r="CW21" s="22">
        <v>11721.766</v>
      </c>
      <c r="CX21" s="22">
        <v>856021.42276016762</v>
      </c>
      <c r="CY21" s="26">
        <v>512.48600000000079</v>
      </c>
      <c r="CZ21" s="22">
        <v>0</v>
      </c>
      <c r="DA21" s="22">
        <v>45924.449172929511</v>
      </c>
      <c r="DB21" s="22">
        <v>45411.963172929594</v>
      </c>
      <c r="DC21" s="32">
        <v>5.2924009969523837E-2</v>
      </c>
      <c r="DD21" s="32">
        <v>5.3050031185554465E-2</v>
      </c>
      <c r="DE21" s="42"/>
      <c r="DF21" s="22">
        <v>867743.18876016757</v>
      </c>
      <c r="DG21" s="22">
        <v>11721.766</v>
      </c>
      <c r="DH21" s="22">
        <v>856021.42276016762</v>
      </c>
      <c r="DI21" s="26">
        <v>512.48600000000079</v>
      </c>
      <c r="DJ21" s="22">
        <v>0</v>
      </c>
      <c r="DK21" s="22">
        <v>45924.449172929511</v>
      </c>
      <c r="DL21" s="22">
        <v>45411.963172929594</v>
      </c>
      <c r="DM21" s="32">
        <v>5.2924009969523837E-2</v>
      </c>
      <c r="DN21" s="32">
        <v>5.3050031185554465E-2</v>
      </c>
      <c r="DO21" s="42"/>
      <c r="DP21" s="22">
        <v>867743.18876016757</v>
      </c>
      <c r="DQ21" s="22">
        <v>11721.766</v>
      </c>
      <c r="DR21" s="22">
        <v>856021.42276016762</v>
      </c>
      <c r="DS21" s="26">
        <v>512.48600000000079</v>
      </c>
      <c r="DT21" s="22">
        <v>0</v>
      </c>
      <c r="DU21" s="22">
        <v>45924.449172929511</v>
      </c>
      <c r="DV21" s="22">
        <v>45411.963172929594</v>
      </c>
      <c r="DW21" s="32">
        <v>5.2924009969523837E-2</v>
      </c>
      <c r="DX21" s="32">
        <v>5.3050031185554465E-2</v>
      </c>
      <c r="DY21" s="42"/>
      <c r="DZ21" s="22">
        <v>867743.18876016757</v>
      </c>
      <c r="EA21" s="22">
        <v>11721.766</v>
      </c>
      <c r="EB21" s="22">
        <v>856021.42276016762</v>
      </c>
      <c r="EC21" s="26">
        <v>512.48600000000079</v>
      </c>
      <c r="ED21" s="22">
        <v>0</v>
      </c>
      <c r="EE21" s="22">
        <v>45924.449172929511</v>
      </c>
      <c r="EF21" s="22">
        <v>45411.963172929594</v>
      </c>
      <c r="EG21" s="32">
        <v>5.2924009969523837E-2</v>
      </c>
      <c r="EH21" s="32">
        <v>5.3050031185554465E-2</v>
      </c>
      <c r="EI21" s="42"/>
      <c r="EK21" s="47">
        <f t="shared" si="15"/>
        <v>-837.48952626483515</v>
      </c>
      <c r="EL21" s="47">
        <f t="shared" si="16"/>
        <v>-1674.9790525297867</v>
      </c>
      <c r="EM21" s="47">
        <f t="shared" si="17"/>
        <v>0</v>
      </c>
      <c r="EN21" s="47">
        <f t="shared" si="18"/>
        <v>0</v>
      </c>
      <c r="EO21" s="47">
        <f t="shared" si="19"/>
        <v>0</v>
      </c>
      <c r="EP21" s="47">
        <f t="shared" si="20"/>
        <v>0</v>
      </c>
      <c r="ER21" s="27" t="str">
        <f t="shared" si="11"/>
        <v>Hetts Lane Infant and Nursery School</v>
      </c>
      <c r="EV21" s="45">
        <v>0</v>
      </c>
      <c r="EX21" s="27" t="str">
        <f t="shared" si="12"/>
        <v>Y</v>
      </c>
      <c r="EY21" s="27" t="str">
        <f t="shared" si="13"/>
        <v>Y</v>
      </c>
      <c r="EZ21" s="27" t="str">
        <f t="shared" si="2"/>
        <v/>
      </c>
      <c r="FA21" s="27" t="str">
        <f t="shared" si="3"/>
        <v/>
      </c>
      <c r="FB21" s="27" t="str">
        <f t="shared" si="4"/>
        <v/>
      </c>
      <c r="FC21" s="27" t="str">
        <f t="shared" si="5"/>
        <v/>
      </c>
      <c r="FE21" s="82">
        <f t="shared" si="14"/>
        <v>9.7835113000375854E-4</v>
      </c>
      <c r="FF21" s="82">
        <f t="shared" si="6"/>
        <v>1.9567022600076533E-3</v>
      </c>
      <c r="FG21" s="82" t="str">
        <f t="shared" si="7"/>
        <v/>
      </c>
      <c r="FH21" s="82" t="str">
        <f t="shared" si="8"/>
        <v/>
      </c>
      <c r="FI21" s="82" t="str">
        <f t="shared" si="9"/>
        <v/>
      </c>
      <c r="FJ21" s="82" t="str">
        <f t="shared" si="10"/>
        <v/>
      </c>
    </row>
    <row r="22" spans="1:166" x14ac:dyDescent="0.3">
      <c r="A22" s="20">
        <v>8912175</v>
      </c>
      <c r="B22" s="20" t="s">
        <v>290</v>
      </c>
      <c r="C22" s="21">
        <v>122</v>
      </c>
      <c r="D22" s="22">
        <v>680028.73400377645</v>
      </c>
      <c r="E22" s="22">
        <v>10891.8824</v>
      </c>
      <c r="F22" s="22">
        <v>669136.85160377645</v>
      </c>
      <c r="G22" s="45">
        <v>0</v>
      </c>
      <c r="H22" s="26">
        <v>-1662.290500000001</v>
      </c>
      <c r="I22" s="11"/>
      <c r="J22" s="34">
        <v>122</v>
      </c>
      <c r="K22" s="22">
        <v>716919.23569150781</v>
      </c>
      <c r="L22" s="22">
        <v>9229.5918999999994</v>
      </c>
      <c r="M22" s="22">
        <v>707689.64379150781</v>
      </c>
      <c r="N22" s="26">
        <v>-1662.290500000001</v>
      </c>
      <c r="O22" s="22">
        <v>0</v>
      </c>
      <c r="P22" s="22">
        <v>36890.501687731361</v>
      </c>
      <c r="Q22" s="22">
        <v>38552.792187731364</v>
      </c>
      <c r="R22" s="32">
        <v>5.1456984066201618E-2</v>
      </c>
      <c r="S22" s="32">
        <v>5.4476976632272703E-2</v>
      </c>
      <c r="T22" s="11"/>
      <c r="U22" s="22">
        <v>716919.23569150781</v>
      </c>
      <c r="V22" s="22">
        <v>9229.5918999999994</v>
      </c>
      <c r="W22" s="22">
        <v>707689.64379150781</v>
      </c>
      <c r="X22" s="26">
        <v>-1662.290500000001</v>
      </c>
      <c r="Y22" s="22">
        <v>0</v>
      </c>
      <c r="Z22" s="22">
        <v>36890.501687731361</v>
      </c>
      <c r="AA22" s="22">
        <v>38552.792187731364</v>
      </c>
      <c r="AB22" s="32">
        <v>5.1456984066201618E-2</v>
      </c>
      <c r="AC22" s="32">
        <v>5.4476976632272703E-2</v>
      </c>
      <c r="AD22" s="42"/>
      <c r="AE22" s="22">
        <v>716919.23569150781</v>
      </c>
      <c r="AF22" s="22">
        <v>9229.5918999999994</v>
      </c>
      <c r="AG22" s="22">
        <v>707689.64379150781</v>
      </c>
      <c r="AH22" s="26">
        <v>-1662.290500000001</v>
      </c>
      <c r="AI22" s="22">
        <v>0</v>
      </c>
      <c r="AJ22" s="22">
        <v>36890.501687731361</v>
      </c>
      <c r="AK22" s="22">
        <v>38552.792187731364</v>
      </c>
      <c r="AL22" s="32">
        <v>5.1456984066201618E-2</v>
      </c>
      <c r="AM22" s="32">
        <v>5.4476976632272703E-2</v>
      </c>
      <c r="AN22" s="11"/>
      <c r="AO22" s="22">
        <v>716919.23569150781</v>
      </c>
      <c r="AP22" s="22">
        <v>9229.5918999999994</v>
      </c>
      <c r="AQ22" s="22">
        <v>707689.64379150781</v>
      </c>
      <c r="AR22" s="26">
        <v>-1662.290500000001</v>
      </c>
      <c r="AS22" s="22">
        <v>0</v>
      </c>
      <c r="AT22" s="22">
        <v>36890.501687731361</v>
      </c>
      <c r="AU22" s="22">
        <v>38552.792187731364</v>
      </c>
      <c r="AV22" s="32">
        <v>5.1456984066201618E-2</v>
      </c>
      <c r="AW22" s="32">
        <v>5.4476976632272703E-2</v>
      </c>
      <c r="AX22" s="42"/>
      <c r="AY22" s="22">
        <v>716919.23569150781</v>
      </c>
      <c r="AZ22" s="22">
        <v>9229.5918999999994</v>
      </c>
      <c r="BA22" s="22">
        <v>707689.64379150781</v>
      </c>
      <c r="BB22" s="22">
        <v>0</v>
      </c>
      <c r="BC22" s="22">
        <v>36890.501687731361</v>
      </c>
      <c r="BD22" s="22">
        <v>38552.792187731364</v>
      </c>
      <c r="BE22" s="32">
        <v>5.1456984066201618E-2</v>
      </c>
      <c r="BF22" s="32">
        <v>5.4476976632272703E-2</v>
      </c>
      <c r="BG22" s="11"/>
      <c r="BH22" s="22">
        <v>716919.23569150781</v>
      </c>
      <c r="BI22" s="22">
        <v>9229.5918999999994</v>
      </c>
      <c r="BJ22" s="22">
        <v>707689.64379150781</v>
      </c>
      <c r="BK22" s="26">
        <v>-1662.290500000001</v>
      </c>
      <c r="BL22" s="22">
        <v>0</v>
      </c>
      <c r="BM22" s="22">
        <v>36890.501687731361</v>
      </c>
      <c r="BN22" s="22">
        <v>38552.792187731364</v>
      </c>
      <c r="BO22" s="32">
        <v>5.1456984066201618E-2</v>
      </c>
      <c r="BP22" s="32">
        <v>5.4476976632272703E-2</v>
      </c>
      <c r="BQ22" s="42"/>
      <c r="BR22" s="22">
        <v>712816.49970351369</v>
      </c>
      <c r="BS22" s="22">
        <v>9229.5918999999994</v>
      </c>
      <c r="BT22" s="22">
        <v>703586.90780351369</v>
      </c>
      <c r="BU22" s="26">
        <v>-1662.290500000001</v>
      </c>
      <c r="BV22" s="22">
        <v>0</v>
      </c>
      <c r="BW22" s="22">
        <v>32787.76569973724</v>
      </c>
      <c r="BX22" s="22">
        <v>34450.056199737242</v>
      </c>
      <c r="BY22" s="32">
        <v>4.5997484224025206E-2</v>
      </c>
      <c r="BZ22" s="32">
        <v>4.8963469640566269E-2</v>
      </c>
      <c r="CA22" s="42"/>
      <c r="CB22" s="22">
        <v>716143.3365476469</v>
      </c>
      <c r="CC22" s="22">
        <v>9229.5918999999994</v>
      </c>
      <c r="CD22" s="22">
        <v>706913.7446476469</v>
      </c>
      <c r="CE22" s="26">
        <v>-1662.290500000001</v>
      </c>
      <c r="CF22" s="22">
        <v>0</v>
      </c>
      <c r="CG22" s="22">
        <v>36114.602543870453</v>
      </c>
      <c r="CH22" s="22">
        <v>37776.893043870456</v>
      </c>
      <c r="CI22" s="32">
        <v>5.0429293551721335E-2</v>
      </c>
      <c r="CJ22" s="32">
        <v>5.3439183110946469E-2</v>
      </c>
      <c r="CK22" s="42"/>
      <c r="CL22" s="22">
        <v>715367.43740378576</v>
      </c>
      <c r="CM22" s="22">
        <v>9229.5918999999994</v>
      </c>
      <c r="CN22" s="22">
        <v>706137.84550378576</v>
      </c>
      <c r="CO22" s="26">
        <v>-1662.290500000001</v>
      </c>
      <c r="CP22" s="22">
        <v>0</v>
      </c>
      <c r="CQ22" s="22">
        <v>35338.703400009312</v>
      </c>
      <c r="CR22" s="22">
        <v>37000.993900009315</v>
      </c>
      <c r="CS22" s="32">
        <v>4.9399373737586759E-2</v>
      </c>
      <c r="CT22" s="32">
        <v>5.2399108949629215E-2</v>
      </c>
      <c r="CU22" s="42"/>
      <c r="CV22" s="22">
        <v>716919.23569150781</v>
      </c>
      <c r="CW22" s="22">
        <v>9229.5918999999994</v>
      </c>
      <c r="CX22" s="22">
        <v>707689.64379150781</v>
      </c>
      <c r="CY22" s="26">
        <v>-1662.290500000001</v>
      </c>
      <c r="CZ22" s="22">
        <v>0</v>
      </c>
      <c r="DA22" s="22">
        <v>36890.501687731361</v>
      </c>
      <c r="DB22" s="22">
        <v>38552.792187731364</v>
      </c>
      <c r="DC22" s="32">
        <v>5.1456984066201618E-2</v>
      </c>
      <c r="DD22" s="32">
        <v>5.4476976632272703E-2</v>
      </c>
      <c r="DE22" s="42"/>
      <c r="DF22" s="22">
        <v>716919.23569150781</v>
      </c>
      <c r="DG22" s="22">
        <v>9229.5918999999994</v>
      </c>
      <c r="DH22" s="22">
        <v>707689.64379150781</v>
      </c>
      <c r="DI22" s="26">
        <v>-1662.290500000001</v>
      </c>
      <c r="DJ22" s="22">
        <v>0</v>
      </c>
      <c r="DK22" s="22">
        <v>36890.501687731361</v>
      </c>
      <c r="DL22" s="22">
        <v>38552.792187731364</v>
      </c>
      <c r="DM22" s="32">
        <v>5.1456984066201618E-2</v>
      </c>
      <c r="DN22" s="32">
        <v>5.4476976632272703E-2</v>
      </c>
      <c r="DO22" s="42"/>
      <c r="DP22" s="22">
        <v>716919.23569150781</v>
      </c>
      <c r="DQ22" s="22">
        <v>9229.5918999999994</v>
      </c>
      <c r="DR22" s="22">
        <v>707689.64379150781</v>
      </c>
      <c r="DS22" s="26">
        <v>-1662.290500000001</v>
      </c>
      <c r="DT22" s="22">
        <v>0</v>
      </c>
      <c r="DU22" s="22">
        <v>36890.501687731361</v>
      </c>
      <c r="DV22" s="22">
        <v>38552.792187731364</v>
      </c>
      <c r="DW22" s="32">
        <v>5.1456984066201618E-2</v>
      </c>
      <c r="DX22" s="32">
        <v>5.4476976632272703E-2</v>
      </c>
      <c r="DY22" s="42"/>
      <c r="DZ22" s="22">
        <v>716919.23569150781</v>
      </c>
      <c r="EA22" s="22">
        <v>9229.5918999999994</v>
      </c>
      <c r="EB22" s="22">
        <v>707689.64379150781</v>
      </c>
      <c r="EC22" s="26">
        <v>-1662.290500000001</v>
      </c>
      <c r="ED22" s="22">
        <v>0</v>
      </c>
      <c r="EE22" s="22">
        <v>36890.501687731361</v>
      </c>
      <c r="EF22" s="22">
        <v>38552.792187731364</v>
      </c>
      <c r="EG22" s="32">
        <v>5.1456984066201618E-2</v>
      </c>
      <c r="EH22" s="32">
        <v>5.4476976632272703E-2</v>
      </c>
      <c r="EI22" s="42"/>
      <c r="EK22" s="47">
        <f t="shared" si="15"/>
        <v>-775.89914386090823</v>
      </c>
      <c r="EL22" s="47">
        <f t="shared" si="16"/>
        <v>-1551.7982877220493</v>
      </c>
      <c r="EM22" s="47">
        <f t="shared" si="17"/>
        <v>0</v>
      </c>
      <c r="EN22" s="47">
        <f t="shared" si="18"/>
        <v>0</v>
      </c>
      <c r="EO22" s="47">
        <f t="shared" si="19"/>
        <v>0</v>
      </c>
      <c r="EP22" s="47">
        <f t="shared" si="20"/>
        <v>0</v>
      </c>
      <c r="ER22" s="27" t="str">
        <f t="shared" si="11"/>
        <v>Eastlands Junior School (Welbeck Federation of Schools)</v>
      </c>
      <c r="EV22" s="45">
        <v>0</v>
      </c>
      <c r="EX22" s="27" t="str">
        <f t="shared" si="12"/>
        <v>Y</v>
      </c>
      <c r="EY22" s="27" t="str">
        <f t="shared" si="13"/>
        <v>Y</v>
      </c>
      <c r="EZ22" s="27" t="str">
        <f t="shared" si="2"/>
        <v/>
      </c>
      <c r="FA22" s="27" t="str">
        <f t="shared" si="3"/>
        <v/>
      </c>
      <c r="FB22" s="27" t="str">
        <f t="shared" si="4"/>
        <v/>
      </c>
      <c r="FC22" s="27" t="str">
        <f t="shared" si="5"/>
        <v/>
      </c>
      <c r="FE22" s="82">
        <f t="shared" si="14"/>
        <v>1.0963833520354518E-3</v>
      </c>
      <c r="FF22" s="82">
        <f t="shared" si="6"/>
        <v>2.1927667040712328E-3</v>
      </c>
      <c r="FG22" s="82" t="str">
        <f t="shared" si="7"/>
        <v/>
      </c>
      <c r="FH22" s="82" t="str">
        <f t="shared" si="8"/>
        <v/>
      </c>
      <c r="FI22" s="82" t="str">
        <f t="shared" si="9"/>
        <v/>
      </c>
      <c r="FJ22" s="82" t="str">
        <f t="shared" si="10"/>
        <v/>
      </c>
    </row>
    <row r="23" spans="1:166" x14ac:dyDescent="0.3">
      <c r="A23" s="20">
        <v>8912176</v>
      </c>
      <c r="B23" s="20" t="s">
        <v>293</v>
      </c>
      <c r="C23" s="21">
        <v>82</v>
      </c>
      <c r="D23" s="22">
        <v>495715.5167166522</v>
      </c>
      <c r="E23" s="22">
        <v>13085.273599999999</v>
      </c>
      <c r="F23" s="22">
        <v>482630.24311665219</v>
      </c>
      <c r="G23" s="45">
        <v>0</v>
      </c>
      <c r="H23" s="26">
        <v>-3239.5011999999988</v>
      </c>
      <c r="I23" s="11"/>
      <c r="J23" s="34">
        <v>82</v>
      </c>
      <c r="K23" s="22">
        <v>520249.58085460914</v>
      </c>
      <c r="L23" s="22">
        <v>9845.7723999999998</v>
      </c>
      <c r="M23" s="22">
        <v>510403.80845460913</v>
      </c>
      <c r="N23" s="26">
        <v>-3239.5011999999988</v>
      </c>
      <c r="O23" s="22">
        <v>0</v>
      </c>
      <c r="P23" s="22">
        <v>24534.064137956942</v>
      </c>
      <c r="Q23" s="22">
        <v>27773.565337956941</v>
      </c>
      <c r="R23" s="32">
        <v>4.7158258345263951E-2</v>
      </c>
      <c r="S23" s="32">
        <v>5.4414886562169688E-2</v>
      </c>
      <c r="T23" s="11"/>
      <c r="U23" s="22">
        <v>520249.58085460914</v>
      </c>
      <c r="V23" s="22">
        <v>9845.7723999999998</v>
      </c>
      <c r="W23" s="22">
        <v>510403.80845460913</v>
      </c>
      <c r="X23" s="26">
        <v>-3239.5011999999988</v>
      </c>
      <c r="Y23" s="22">
        <v>0</v>
      </c>
      <c r="Z23" s="22">
        <v>24534.064137956942</v>
      </c>
      <c r="AA23" s="22">
        <v>27773.565337956941</v>
      </c>
      <c r="AB23" s="32">
        <v>4.7158258345263951E-2</v>
      </c>
      <c r="AC23" s="32">
        <v>5.4414886562169688E-2</v>
      </c>
      <c r="AD23" s="42"/>
      <c r="AE23" s="22">
        <v>520249.58085460914</v>
      </c>
      <c r="AF23" s="22">
        <v>9845.7723999999998</v>
      </c>
      <c r="AG23" s="22">
        <v>510403.80845460913</v>
      </c>
      <c r="AH23" s="26">
        <v>-3239.5011999999988</v>
      </c>
      <c r="AI23" s="22">
        <v>0</v>
      </c>
      <c r="AJ23" s="22">
        <v>24534.064137956942</v>
      </c>
      <c r="AK23" s="22">
        <v>27773.565337956941</v>
      </c>
      <c r="AL23" s="32">
        <v>4.7158258345263951E-2</v>
      </c>
      <c r="AM23" s="32">
        <v>5.4414886562169688E-2</v>
      </c>
      <c r="AN23" s="11"/>
      <c r="AO23" s="22">
        <v>520249.58085460914</v>
      </c>
      <c r="AP23" s="22">
        <v>9845.7723999999998</v>
      </c>
      <c r="AQ23" s="22">
        <v>510403.80845460913</v>
      </c>
      <c r="AR23" s="26">
        <v>-3239.5011999999988</v>
      </c>
      <c r="AS23" s="22">
        <v>0</v>
      </c>
      <c r="AT23" s="22">
        <v>24534.064137956942</v>
      </c>
      <c r="AU23" s="22">
        <v>27773.565337956941</v>
      </c>
      <c r="AV23" s="32">
        <v>4.7158258345263951E-2</v>
      </c>
      <c r="AW23" s="32">
        <v>5.4414886562169688E-2</v>
      </c>
      <c r="AX23" s="42"/>
      <c r="AY23" s="22">
        <v>520249.58085460914</v>
      </c>
      <c r="AZ23" s="22">
        <v>9845.7723999999998</v>
      </c>
      <c r="BA23" s="22">
        <v>510403.80845460913</v>
      </c>
      <c r="BB23" s="22">
        <v>0</v>
      </c>
      <c r="BC23" s="22">
        <v>24534.064137956942</v>
      </c>
      <c r="BD23" s="22">
        <v>27773.565337956941</v>
      </c>
      <c r="BE23" s="32">
        <v>4.7158258345263951E-2</v>
      </c>
      <c r="BF23" s="32">
        <v>5.4414886562169688E-2</v>
      </c>
      <c r="BG23" s="11"/>
      <c r="BH23" s="22">
        <v>520249.58085460914</v>
      </c>
      <c r="BI23" s="22">
        <v>9845.7723999999998</v>
      </c>
      <c r="BJ23" s="22">
        <v>510403.80845460913</v>
      </c>
      <c r="BK23" s="26">
        <v>-3239.5011999999988</v>
      </c>
      <c r="BL23" s="22">
        <v>0</v>
      </c>
      <c r="BM23" s="22">
        <v>24534.064137956942</v>
      </c>
      <c r="BN23" s="22">
        <v>27773.565337956941</v>
      </c>
      <c r="BO23" s="32">
        <v>4.7158258345263951E-2</v>
      </c>
      <c r="BP23" s="32">
        <v>5.4414886562169688E-2</v>
      </c>
      <c r="BQ23" s="42"/>
      <c r="BR23" s="22">
        <v>517675.5758557471</v>
      </c>
      <c r="BS23" s="22">
        <v>9845.7723999999998</v>
      </c>
      <c r="BT23" s="22">
        <v>507829.80345574708</v>
      </c>
      <c r="BU23" s="26">
        <v>-3239.5011999999988</v>
      </c>
      <c r="BV23" s="22">
        <v>0</v>
      </c>
      <c r="BW23" s="22">
        <v>21960.059139094898</v>
      </c>
      <c r="BX23" s="22">
        <v>25199.560339094896</v>
      </c>
      <c r="BY23" s="32">
        <v>4.2420504584929804E-2</v>
      </c>
      <c r="BZ23" s="32">
        <v>4.9622058744117833E-2</v>
      </c>
      <c r="CA23" s="42"/>
      <c r="CB23" s="22">
        <v>519730.42142932175</v>
      </c>
      <c r="CC23" s="22">
        <v>9845.7723999999998</v>
      </c>
      <c r="CD23" s="22">
        <v>509884.64902932174</v>
      </c>
      <c r="CE23" s="26">
        <v>-3239.5011999999988</v>
      </c>
      <c r="CF23" s="22">
        <v>0</v>
      </c>
      <c r="CG23" s="22">
        <v>24014.904712669551</v>
      </c>
      <c r="CH23" s="22">
        <v>27254.40591266955</v>
      </c>
      <c r="CI23" s="32">
        <v>4.6206463432765105E-2</v>
      </c>
      <c r="CJ23" s="32">
        <v>5.345210130282279E-2</v>
      </c>
      <c r="CK23" s="42"/>
      <c r="CL23" s="22">
        <v>519211.26200403448</v>
      </c>
      <c r="CM23" s="22">
        <v>9845.7723999999998</v>
      </c>
      <c r="CN23" s="22">
        <v>509365.48960403446</v>
      </c>
      <c r="CO23" s="26">
        <v>-3239.5011999999988</v>
      </c>
      <c r="CP23" s="22">
        <v>0</v>
      </c>
      <c r="CQ23" s="22">
        <v>23495.745287382277</v>
      </c>
      <c r="CR23" s="22">
        <v>26735.246487382276</v>
      </c>
      <c r="CS23" s="32">
        <v>4.5252765120490986E-2</v>
      </c>
      <c r="CT23" s="32">
        <v>5.2487353448631667E-2</v>
      </c>
      <c r="CU23" s="42"/>
      <c r="CV23" s="22">
        <v>520249.58085460914</v>
      </c>
      <c r="CW23" s="22">
        <v>9845.7723999999998</v>
      </c>
      <c r="CX23" s="22">
        <v>510403.80845460913</v>
      </c>
      <c r="CY23" s="26">
        <v>-3239.5011999999988</v>
      </c>
      <c r="CZ23" s="22">
        <v>0</v>
      </c>
      <c r="DA23" s="22">
        <v>24534.064137956942</v>
      </c>
      <c r="DB23" s="22">
        <v>27773.565337956941</v>
      </c>
      <c r="DC23" s="32">
        <v>4.7158258345263951E-2</v>
      </c>
      <c r="DD23" s="32">
        <v>5.4414886562169688E-2</v>
      </c>
      <c r="DE23" s="42"/>
      <c r="DF23" s="22">
        <v>520249.58085460914</v>
      </c>
      <c r="DG23" s="22">
        <v>9845.7723999999998</v>
      </c>
      <c r="DH23" s="22">
        <v>510403.80845460913</v>
      </c>
      <c r="DI23" s="26">
        <v>-3239.5011999999988</v>
      </c>
      <c r="DJ23" s="22">
        <v>0</v>
      </c>
      <c r="DK23" s="22">
        <v>24534.064137956942</v>
      </c>
      <c r="DL23" s="22">
        <v>27773.565337956941</v>
      </c>
      <c r="DM23" s="32">
        <v>4.7158258345263951E-2</v>
      </c>
      <c r="DN23" s="32">
        <v>5.4414886562169688E-2</v>
      </c>
      <c r="DO23" s="42"/>
      <c r="DP23" s="22">
        <v>520249.58085460914</v>
      </c>
      <c r="DQ23" s="22">
        <v>9845.7723999999998</v>
      </c>
      <c r="DR23" s="22">
        <v>510403.80845460913</v>
      </c>
      <c r="DS23" s="26">
        <v>-3239.5011999999988</v>
      </c>
      <c r="DT23" s="22">
        <v>0</v>
      </c>
      <c r="DU23" s="22">
        <v>24534.064137956942</v>
      </c>
      <c r="DV23" s="22">
        <v>27773.565337956941</v>
      </c>
      <c r="DW23" s="32">
        <v>4.7158258345263951E-2</v>
      </c>
      <c r="DX23" s="32">
        <v>5.4414886562169688E-2</v>
      </c>
      <c r="DY23" s="42"/>
      <c r="DZ23" s="22">
        <v>520249.58085460914</v>
      </c>
      <c r="EA23" s="22">
        <v>9845.7723999999998</v>
      </c>
      <c r="EB23" s="22">
        <v>510403.80845460913</v>
      </c>
      <c r="EC23" s="26">
        <v>-3239.5011999999988</v>
      </c>
      <c r="ED23" s="22">
        <v>0</v>
      </c>
      <c r="EE23" s="22">
        <v>24534.064137956942</v>
      </c>
      <c r="EF23" s="22">
        <v>27773.565337956941</v>
      </c>
      <c r="EG23" s="32">
        <v>4.7158258345263951E-2</v>
      </c>
      <c r="EH23" s="32">
        <v>5.4414886562169688E-2</v>
      </c>
      <c r="EI23" s="42"/>
      <c r="EK23" s="47">
        <f t="shared" si="15"/>
        <v>-519.15942528739106</v>
      </c>
      <c r="EL23" s="47">
        <f t="shared" si="16"/>
        <v>-1038.3188505746657</v>
      </c>
      <c r="EM23" s="47">
        <f t="shared" si="17"/>
        <v>0</v>
      </c>
      <c r="EN23" s="47">
        <f t="shared" si="18"/>
        <v>0</v>
      </c>
      <c r="EO23" s="47">
        <f t="shared" si="19"/>
        <v>0</v>
      </c>
      <c r="EP23" s="47">
        <f t="shared" si="20"/>
        <v>0</v>
      </c>
      <c r="ER23" s="27" t="str">
        <f t="shared" si="11"/>
        <v>Netherfield Infant School (Welbeck Federation of Schools)</v>
      </c>
      <c r="EV23" s="45">
        <v>0</v>
      </c>
      <c r="EX23" s="27" t="str">
        <f t="shared" si="12"/>
        <v>Y</v>
      </c>
      <c r="EY23" s="27" t="str">
        <f t="shared" si="13"/>
        <v>Y</v>
      </c>
      <c r="EZ23" s="27" t="str">
        <f t="shared" si="2"/>
        <v/>
      </c>
      <c r="FA23" s="27" t="str">
        <f t="shared" si="3"/>
        <v/>
      </c>
      <c r="FB23" s="27" t="str">
        <f t="shared" si="4"/>
        <v/>
      </c>
      <c r="FC23" s="27" t="str">
        <f t="shared" si="5"/>
        <v/>
      </c>
      <c r="FE23" s="82">
        <f t="shared" si="14"/>
        <v>1.0171542936940302E-3</v>
      </c>
      <c r="FF23" s="82">
        <f t="shared" si="6"/>
        <v>2.0343085873878322E-3</v>
      </c>
      <c r="FG23" s="82" t="str">
        <f t="shared" si="7"/>
        <v/>
      </c>
      <c r="FH23" s="82" t="str">
        <f t="shared" si="8"/>
        <v/>
      </c>
      <c r="FI23" s="82" t="str">
        <f t="shared" si="9"/>
        <v/>
      </c>
      <c r="FJ23" s="82" t="str">
        <f t="shared" si="10"/>
        <v/>
      </c>
    </row>
    <row r="24" spans="1:166" x14ac:dyDescent="0.3">
      <c r="A24" s="20">
        <v>8912180</v>
      </c>
      <c r="B24" s="20" t="s">
        <v>171</v>
      </c>
      <c r="C24" s="21">
        <v>196</v>
      </c>
      <c r="D24" s="22">
        <v>977042.71167612087</v>
      </c>
      <c r="E24" s="22">
        <v>17544.960000000003</v>
      </c>
      <c r="F24" s="22">
        <v>959497.75167612091</v>
      </c>
      <c r="G24" s="45">
        <v>0</v>
      </c>
      <c r="H24" s="26">
        <v>802.15199999999459</v>
      </c>
      <c r="I24" s="11"/>
      <c r="J24" s="34">
        <v>196</v>
      </c>
      <c r="K24" s="22">
        <v>1033244.4209092526</v>
      </c>
      <c r="L24" s="22">
        <v>18347.111999999997</v>
      </c>
      <c r="M24" s="22">
        <v>1014897.3089092526</v>
      </c>
      <c r="N24" s="26">
        <v>802.15199999999459</v>
      </c>
      <c r="O24" s="22">
        <v>0</v>
      </c>
      <c r="P24" s="22">
        <v>56201.709233131725</v>
      </c>
      <c r="Q24" s="22">
        <v>55399.557233131723</v>
      </c>
      <c r="R24" s="32">
        <v>5.4393431114464048E-2</v>
      </c>
      <c r="S24" s="32">
        <v>5.458636725785751E-2</v>
      </c>
      <c r="T24" s="11"/>
      <c r="U24" s="22">
        <v>1033244.4209092526</v>
      </c>
      <c r="V24" s="22">
        <v>18347.111999999997</v>
      </c>
      <c r="W24" s="22">
        <v>1014897.3089092526</v>
      </c>
      <c r="X24" s="26">
        <v>802.15199999999459</v>
      </c>
      <c r="Y24" s="22">
        <v>0</v>
      </c>
      <c r="Z24" s="22">
        <v>56201.709233131725</v>
      </c>
      <c r="AA24" s="22">
        <v>55399.557233131723</v>
      </c>
      <c r="AB24" s="32">
        <v>5.4393431114464048E-2</v>
      </c>
      <c r="AC24" s="32">
        <v>5.458636725785751E-2</v>
      </c>
      <c r="AD24" s="42"/>
      <c r="AE24" s="22">
        <v>1033244.4209092526</v>
      </c>
      <c r="AF24" s="22">
        <v>18347.111999999997</v>
      </c>
      <c r="AG24" s="22">
        <v>1014897.3089092526</v>
      </c>
      <c r="AH24" s="26">
        <v>802.15199999999459</v>
      </c>
      <c r="AI24" s="22">
        <v>0</v>
      </c>
      <c r="AJ24" s="22">
        <v>56201.709233131725</v>
      </c>
      <c r="AK24" s="22">
        <v>55399.557233131723</v>
      </c>
      <c r="AL24" s="32">
        <v>5.4393431114464048E-2</v>
      </c>
      <c r="AM24" s="32">
        <v>5.458636725785751E-2</v>
      </c>
      <c r="AN24" s="11"/>
      <c r="AO24" s="22">
        <v>1033244.4209092526</v>
      </c>
      <c r="AP24" s="22">
        <v>18347.111999999997</v>
      </c>
      <c r="AQ24" s="22">
        <v>1014897.3089092526</v>
      </c>
      <c r="AR24" s="26">
        <v>802.15199999999459</v>
      </c>
      <c r="AS24" s="22">
        <v>0</v>
      </c>
      <c r="AT24" s="22">
        <v>56201.709233131725</v>
      </c>
      <c r="AU24" s="22">
        <v>55399.557233131723</v>
      </c>
      <c r="AV24" s="32">
        <v>5.4393431114464048E-2</v>
      </c>
      <c r="AW24" s="32">
        <v>5.458636725785751E-2</v>
      </c>
      <c r="AX24" s="42"/>
      <c r="AY24" s="22">
        <v>1033244.4209092526</v>
      </c>
      <c r="AZ24" s="22">
        <v>18347.111999999997</v>
      </c>
      <c r="BA24" s="22">
        <v>1014897.3089092526</v>
      </c>
      <c r="BB24" s="22">
        <v>0</v>
      </c>
      <c r="BC24" s="22">
        <v>56201.709233131725</v>
      </c>
      <c r="BD24" s="22">
        <v>55399.557233131723</v>
      </c>
      <c r="BE24" s="32">
        <v>5.4393431114464048E-2</v>
      </c>
      <c r="BF24" s="32">
        <v>5.458636725785751E-2</v>
      </c>
      <c r="BG24" s="11"/>
      <c r="BH24" s="22">
        <v>1033244.4209092526</v>
      </c>
      <c r="BI24" s="22">
        <v>18347.111999999997</v>
      </c>
      <c r="BJ24" s="22">
        <v>1014897.3089092526</v>
      </c>
      <c r="BK24" s="26">
        <v>802.15199999999459</v>
      </c>
      <c r="BL24" s="22">
        <v>0</v>
      </c>
      <c r="BM24" s="22">
        <v>56201.709233131725</v>
      </c>
      <c r="BN24" s="22">
        <v>55399.557233131723</v>
      </c>
      <c r="BO24" s="32">
        <v>5.4393431114464048E-2</v>
      </c>
      <c r="BP24" s="32">
        <v>5.458636725785751E-2</v>
      </c>
      <c r="BQ24" s="42"/>
      <c r="BR24" s="22">
        <v>1027757.711702491</v>
      </c>
      <c r="BS24" s="22">
        <v>18347.111999999997</v>
      </c>
      <c r="BT24" s="22">
        <v>1009410.5997024911</v>
      </c>
      <c r="BU24" s="26">
        <v>802.15199999999459</v>
      </c>
      <c r="BV24" s="22">
        <v>0</v>
      </c>
      <c r="BW24" s="22">
        <v>50715.000026370166</v>
      </c>
      <c r="BX24" s="22">
        <v>49912.848026370164</v>
      </c>
      <c r="BY24" s="32">
        <v>4.9345287754990676E-2</v>
      </c>
      <c r="BZ24" s="32">
        <v>4.9447517235385915E-2</v>
      </c>
      <c r="CA24" s="42"/>
      <c r="CB24" s="22">
        <v>1032185.6593434163</v>
      </c>
      <c r="CC24" s="22">
        <v>18347.111999999997</v>
      </c>
      <c r="CD24" s="22">
        <v>1013838.5473434164</v>
      </c>
      <c r="CE24" s="26">
        <v>802.15199999999459</v>
      </c>
      <c r="CF24" s="22">
        <v>0</v>
      </c>
      <c r="CG24" s="22">
        <v>55142.947667295462</v>
      </c>
      <c r="CH24" s="22">
        <v>54340.795667295461</v>
      </c>
      <c r="CI24" s="32">
        <v>5.3423477809575889E-2</v>
      </c>
      <c r="CJ24" s="32">
        <v>5.3599062503281072E-2</v>
      </c>
      <c r="CK24" s="42"/>
      <c r="CL24" s="22">
        <v>1031126.89777758</v>
      </c>
      <c r="CM24" s="22">
        <v>18347.111999999997</v>
      </c>
      <c r="CN24" s="22">
        <v>1012779.78577758</v>
      </c>
      <c r="CO24" s="26">
        <v>802.15199999999459</v>
      </c>
      <c r="CP24" s="22">
        <v>0</v>
      </c>
      <c r="CQ24" s="22">
        <v>54084.186101459083</v>
      </c>
      <c r="CR24" s="22">
        <v>53282.034101459081</v>
      </c>
      <c r="CS24" s="32">
        <v>5.2451532607701752E-2</v>
      </c>
      <c r="CT24" s="32">
        <v>5.2609693488847468E-2</v>
      </c>
      <c r="CU24" s="42"/>
      <c r="CV24" s="22">
        <v>1033244.4209092526</v>
      </c>
      <c r="CW24" s="22">
        <v>18347.111999999997</v>
      </c>
      <c r="CX24" s="22">
        <v>1014897.3089092526</v>
      </c>
      <c r="CY24" s="26">
        <v>802.15199999999459</v>
      </c>
      <c r="CZ24" s="22">
        <v>0</v>
      </c>
      <c r="DA24" s="22">
        <v>56201.709233131725</v>
      </c>
      <c r="DB24" s="22">
        <v>55399.557233131723</v>
      </c>
      <c r="DC24" s="32">
        <v>5.4393431114464048E-2</v>
      </c>
      <c r="DD24" s="32">
        <v>5.458636725785751E-2</v>
      </c>
      <c r="DE24" s="42"/>
      <c r="DF24" s="22">
        <v>1033244.4209092526</v>
      </c>
      <c r="DG24" s="22">
        <v>18347.111999999997</v>
      </c>
      <c r="DH24" s="22">
        <v>1014897.3089092526</v>
      </c>
      <c r="DI24" s="26">
        <v>802.15199999999459</v>
      </c>
      <c r="DJ24" s="22">
        <v>0</v>
      </c>
      <c r="DK24" s="22">
        <v>56201.709233131725</v>
      </c>
      <c r="DL24" s="22">
        <v>55399.557233131723</v>
      </c>
      <c r="DM24" s="32">
        <v>5.4393431114464048E-2</v>
      </c>
      <c r="DN24" s="32">
        <v>5.458636725785751E-2</v>
      </c>
      <c r="DO24" s="42"/>
      <c r="DP24" s="22">
        <v>1033244.4209092526</v>
      </c>
      <c r="DQ24" s="22">
        <v>18347.111999999997</v>
      </c>
      <c r="DR24" s="22">
        <v>1014897.3089092526</v>
      </c>
      <c r="DS24" s="26">
        <v>802.15199999999459</v>
      </c>
      <c r="DT24" s="22">
        <v>0</v>
      </c>
      <c r="DU24" s="22">
        <v>56201.709233131725</v>
      </c>
      <c r="DV24" s="22">
        <v>55399.557233131723</v>
      </c>
      <c r="DW24" s="32">
        <v>5.4393431114464048E-2</v>
      </c>
      <c r="DX24" s="32">
        <v>5.458636725785751E-2</v>
      </c>
      <c r="DY24" s="42"/>
      <c r="DZ24" s="22">
        <v>1033244.4209092526</v>
      </c>
      <c r="EA24" s="22">
        <v>18347.111999999997</v>
      </c>
      <c r="EB24" s="22">
        <v>1014897.3089092526</v>
      </c>
      <c r="EC24" s="26">
        <v>802.15199999999459</v>
      </c>
      <c r="ED24" s="22">
        <v>0</v>
      </c>
      <c r="EE24" s="22">
        <v>56201.709233131725</v>
      </c>
      <c r="EF24" s="22">
        <v>55399.557233131723</v>
      </c>
      <c r="EG24" s="32">
        <v>5.4393431114464048E-2</v>
      </c>
      <c r="EH24" s="32">
        <v>5.458636725785751E-2</v>
      </c>
      <c r="EI24" s="42"/>
      <c r="EK24" s="47">
        <f t="shared" si="15"/>
        <v>-1058.7615658362629</v>
      </c>
      <c r="EL24" s="47">
        <f t="shared" si="16"/>
        <v>-2117.5231316726422</v>
      </c>
      <c r="EM24" s="47">
        <f t="shared" si="17"/>
        <v>0</v>
      </c>
      <c r="EN24" s="47">
        <f t="shared" si="18"/>
        <v>0</v>
      </c>
      <c r="EO24" s="47">
        <f t="shared" si="19"/>
        <v>0</v>
      </c>
      <c r="EP24" s="47">
        <f t="shared" si="20"/>
        <v>0</v>
      </c>
      <c r="ER24" s="27" t="str">
        <f t="shared" si="11"/>
        <v>Sherwood Junior School</v>
      </c>
      <c r="EV24" s="45">
        <v>0</v>
      </c>
      <c r="EX24" s="27" t="str">
        <f t="shared" si="12"/>
        <v>Y</v>
      </c>
      <c r="EY24" s="27" t="str">
        <f t="shared" si="13"/>
        <v>Y</v>
      </c>
      <c r="EZ24" s="27" t="str">
        <f t="shared" si="2"/>
        <v/>
      </c>
      <c r="FA24" s="27" t="str">
        <f t="shared" si="3"/>
        <v/>
      </c>
      <c r="FB24" s="27" t="str">
        <f t="shared" si="4"/>
        <v/>
      </c>
      <c r="FC24" s="27" t="str">
        <f t="shared" si="5"/>
        <v/>
      </c>
      <c r="FE24" s="82">
        <f t="shared" si="14"/>
        <v>1.0432203894344273E-3</v>
      </c>
      <c r="FF24" s="82">
        <f t="shared" si="6"/>
        <v>2.0864407788689695E-3</v>
      </c>
      <c r="FG24" s="82" t="str">
        <f t="shared" si="7"/>
        <v/>
      </c>
      <c r="FH24" s="82" t="str">
        <f t="shared" si="8"/>
        <v/>
      </c>
      <c r="FI24" s="82" t="str">
        <f t="shared" si="9"/>
        <v/>
      </c>
      <c r="FJ24" s="82" t="str">
        <f t="shared" si="10"/>
        <v/>
      </c>
    </row>
    <row r="25" spans="1:166" x14ac:dyDescent="0.3">
      <c r="A25" s="20">
        <v>8912200</v>
      </c>
      <c r="B25" s="20" t="s">
        <v>6</v>
      </c>
      <c r="C25" s="21">
        <v>239</v>
      </c>
      <c r="D25" s="22">
        <v>1037854.68</v>
      </c>
      <c r="E25" s="22">
        <v>18519.679999999997</v>
      </c>
      <c r="F25" s="22">
        <v>1019335</v>
      </c>
      <c r="G25" s="45">
        <v>0</v>
      </c>
      <c r="H25" s="26">
        <v>846.71600000000399</v>
      </c>
      <c r="I25" s="11"/>
      <c r="J25" s="34">
        <v>239</v>
      </c>
      <c r="K25" s="22">
        <v>1072161.3959999999</v>
      </c>
      <c r="L25" s="22">
        <v>19366.396000000001</v>
      </c>
      <c r="M25" s="22">
        <v>1052795</v>
      </c>
      <c r="N25" s="26">
        <v>846.71600000000399</v>
      </c>
      <c r="O25" s="22">
        <v>0</v>
      </c>
      <c r="P25" s="22">
        <v>34306.715999999898</v>
      </c>
      <c r="Q25" s="22">
        <v>33460</v>
      </c>
      <c r="R25" s="32">
        <v>3.1997716134894209E-2</v>
      </c>
      <c r="S25" s="32">
        <v>3.1782065834279227E-2</v>
      </c>
      <c r="T25" s="11"/>
      <c r="U25" s="22">
        <v>1072161.3959999999</v>
      </c>
      <c r="V25" s="22">
        <v>19366.396000000001</v>
      </c>
      <c r="W25" s="22">
        <v>1052795</v>
      </c>
      <c r="X25" s="26">
        <v>846.71600000000399</v>
      </c>
      <c r="Y25" s="22">
        <v>0</v>
      </c>
      <c r="Z25" s="22">
        <v>34306.715999999898</v>
      </c>
      <c r="AA25" s="22">
        <v>33460</v>
      </c>
      <c r="AB25" s="32">
        <v>3.1997716134894209E-2</v>
      </c>
      <c r="AC25" s="32">
        <v>3.1782065834279227E-2</v>
      </c>
      <c r="AD25" s="42"/>
      <c r="AE25" s="22">
        <v>1072161.3959999999</v>
      </c>
      <c r="AF25" s="22">
        <v>19366.396000000001</v>
      </c>
      <c r="AG25" s="22">
        <v>1052795</v>
      </c>
      <c r="AH25" s="26">
        <v>846.71600000000399</v>
      </c>
      <c r="AI25" s="22">
        <v>0</v>
      </c>
      <c r="AJ25" s="22">
        <v>34306.715999999898</v>
      </c>
      <c r="AK25" s="22">
        <v>33460</v>
      </c>
      <c r="AL25" s="32">
        <v>3.1997716134894209E-2</v>
      </c>
      <c r="AM25" s="32">
        <v>3.1782065834279227E-2</v>
      </c>
      <c r="AN25" s="11"/>
      <c r="AO25" s="22">
        <v>1072161.3959999999</v>
      </c>
      <c r="AP25" s="22">
        <v>19366.396000000001</v>
      </c>
      <c r="AQ25" s="22">
        <v>1052795</v>
      </c>
      <c r="AR25" s="26">
        <v>846.71600000000399</v>
      </c>
      <c r="AS25" s="22">
        <v>0</v>
      </c>
      <c r="AT25" s="22">
        <v>34306.715999999898</v>
      </c>
      <c r="AU25" s="22">
        <v>33460</v>
      </c>
      <c r="AV25" s="32">
        <v>3.1997716134894209E-2</v>
      </c>
      <c r="AW25" s="32">
        <v>3.1782065834279227E-2</v>
      </c>
      <c r="AX25" s="42"/>
      <c r="AY25" s="22">
        <v>1072161.3959999999</v>
      </c>
      <c r="AZ25" s="22">
        <v>19366.396000000001</v>
      </c>
      <c r="BA25" s="22">
        <v>1052795</v>
      </c>
      <c r="BB25" s="22">
        <v>0</v>
      </c>
      <c r="BC25" s="22">
        <v>34306.715999999898</v>
      </c>
      <c r="BD25" s="22">
        <v>33460</v>
      </c>
      <c r="BE25" s="32">
        <v>3.1997716134894209E-2</v>
      </c>
      <c r="BF25" s="32">
        <v>3.1782065834279227E-2</v>
      </c>
      <c r="BG25" s="11"/>
      <c r="BH25" s="22">
        <v>1072161.3959999999</v>
      </c>
      <c r="BI25" s="22">
        <v>19366.396000000001</v>
      </c>
      <c r="BJ25" s="22">
        <v>1052795</v>
      </c>
      <c r="BK25" s="26">
        <v>846.71600000000399</v>
      </c>
      <c r="BL25" s="22">
        <v>0</v>
      </c>
      <c r="BM25" s="22">
        <v>34306.715999999898</v>
      </c>
      <c r="BN25" s="22">
        <v>33460</v>
      </c>
      <c r="BO25" s="32">
        <v>3.1997716134894209E-2</v>
      </c>
      <c r="BP25" s="32">
        <v>3.1782065834279227E-2</v>
      </c>
      <c r="BQ25" s="42"/>
      <c r="BR25" s="22">
        <v>1072161.3959999999</v>
      </c>
      <c r="BS25" s="22">
        <v>19366.396000000001</v>
      </c>
      <c r="BT25" s="22">
        <v>1052795</v>
      </c>
      <c r="BU25" s="26">
        <v>846.71600000000399</v>
      </c>
      <c r="BV25" s="22">
        <v>0</v>
      </c>
      <c r="BW25" s="22">
        <v>34306.715999999898</v>
      </c>
      <c r="BX25" s="22">
        <v>33460</v>
      </c>
      <c r="BY25" s="32">
        <v>3.1997716134894209E-2</v>
      </c>
      <c r="BZ25" s="32">
        <v>3.1782065834279227E-2</v>
      </c>
      <c r="CA25" s="42"/>
      <c r="CB25" s="22">
        <v>1072161.3959999999</v>
      </c>
      <c r="CC25" s="22">
        <v>19366.396000000001</v>
      </c>
      <c r="CD25" s="22">
        <v>1052795</v>
      </c>
      <c r="CE25" s="26">
        <v>846.71600000000399</v>
      </c>
      <c r="CF25" s="22">
        <v>0</v>
      </c>
      <c r="CG25" s="22">
        <v>34306.715999999898</v>
      </c>
      <c r="CH25" s="22">
        <v>33460</v>
      </c>
      <c r="CI25" s="32">
        <v>3.1997716134894209E-2</v>
      </c>
      <c r="CJ25" s="32">
        <v>3.1782065834279227E-2</v>
      </c>
      <c r="CK25" s="42"/>
      <c r="CL25" s="22">
        <v>1072161.3959999999</v>
      </c>
      <c r="CM25" s="22">
        <v>19366.396000000001</v>
      </c>
      <c r="CN25" s="22">
        <v>1052795</v>
      </c>
      <c r="CO25" s="26">
        <v>846.71600000000399</v>
      </c>
      <c r="CP25" s="22">
        <v>0</v>
      </c>
      <c r="CQ25" s="22">
        <v>34306.715999999898</v>
      </c>
      <c r="CR25" s="22">
        <v>33460</v>
      </c>
      <c r="CS25" s="32">
        <v>3.1997716134894209E-2</v>
      </c>
      <c r="CT25" s="32">
        <v>3.1782065834279227E-2</v>
      </c>
      <c r="CU25" s="42"/>
      <c r="CV25" s="22">
        <v>1072161.3959999999</v>
      </c>
      <c r="CW25" s="22">
        <v>19366.396000000001</v>
      </c>
      <c r="CX25" s="22">
        <v>1052795</v>
      </c>
      <c r="CY25" s="26">
        <v>846.71600000000399</v>
      </c>
      <c r="CZ25" s="22">
        <v>0</v>
      </c>
      <c r="DA25" s="22">
        <v>34306.715999999898</v>
      </c>
      <c r="DB25" s="22">
        <v>33460</v>
      </c>
      <c r="DC25" s="32">
        <v>3.1997716134894209E-2</v>
      </c>
      <c r="DD25" s="32">
        <v>3.1782065834279227E-2</v>
      </c>
      <c r="DE25" s="42"/>
      <c r="DF25" s="22">
        <v>1072161.3959999999</v>
      </c>
      <c r="DG25" s="22">
        <v>19366.396000000001</v>
      </c>
      <c r="DH25" s="22">
        <v>1052795</v>
      </c>
      <c r="DI25" s="26">
        <v>846.71600000000399</v>
      </c>
      <c r="DJ25" s="22">
        <v>0</v>
      </c>
      <c r="DK25" s="22">
        <v>34306.715999999898</v>
      </c>
      <c r="DL25" s="22">
        <v>33460</v>
      </c>
      <c r="DM25" s="32">
        <v>3.1997716134894209E-2</v>
      </c>
      <c r="DN25" s="32">
        <v>3.1782065834279227E-2</v>
      </c>
      <c r="DO25" s="42"/>
      <c r="DP25" s="22">
        <v>1072161.3959999999</v>
      </c>
      <c r="DQ25" s="22">
        <v>19366.396000000001</v>
      </c>
      <c r="DR25" s="22">
        <v>1052795</v>
      </c>
      <c r="DS25" s="26">
        <v>846.71600000000399</v>
      </c>
      <c r="DT25" s="22">
        <v>0</v>
      </c>
      <c r="DU25" s="22">
        <v>34306.715999999898</v>
      </c>
      <c r="DV25" s="22">
        <v>33460</v>
      </c>
      <c r="DW25" s="32">
        <v>3.1997716134894209E-2</v>
      </c>
      <c r="DX25" s="32">
        <v>3.1782065834279227E-2</v>
      </c>
      <c r="DY25" s="42"/>
      <c r="DZ25" s="22">
        <v>1072161.3959999999</v>
      </c>
      <c r="EA25" s="22">
        <v>19366.396000000001</v>
      </c>
      <c r="EB25" s="22">
        <v>1052795</v>
      </c>
      <c r="EC25" s="26">
        <v>846.71600000000399</v>
      </c>
      <c r="ED25" s="22">
        <v>0</v>
      </c>
      <c r="EE25" s="22">
        <v>34306.715999999898</v>
      </c>
      <c r="EF25" s="22">
        <v>33460</v>
      </c>
      <c r="EG25" s="32">
        <v>3.1997716134894209E-2</v>
      </c>
      <c r="EH25" s="32">
        <v>3.1782065834279227E-2</v>
      </c>
      <c r="EI25" s="42"/>
      <c r="EK25" s="47">
        <f t="shared" si="15"/>
        <v>0</v>
      </c>
      <c r="EL25" s="47">
        <f t="shared" si="16"/>
        <v>0</v>
      </c>
      <c r="EM25" s="47">
        <f t="shared" si="17"/>
        <v>0</v>
      </c>
      <c r="EN25" s="47">
        <f t="shared" si="18"/>
        <v>0</v>
      </c>
      <c r="EO25" s="47">
        <f t="shared" si="19"/>
        <v>0</v>
      </c>
      <c r="EP25" s="47">
        <f t="shared" si="20"/>
        <v>0</v>
      </c>
      <c r="ER25" s="27" t="str">
        <f t="shared" si="11"/>
        <v>Arno Vale Junior School</v>
      </c>
      <c r="EV25" s="45">
        <v>0</v>
      </c>
      <c r="EX25" s="27" t="str">
        <f t="shared" si="12"/>
        <v/>
      </c>
      <c r="EY25" s="27" t="str">
        <f t="shared" si="13"/>
        <v/>
      </c>
      <c r="EZ25" s="27" t="str">
        <f t="shared" si="2"/>
        <v/>
      </c>
      <c r="FA25" s="27" t="str">
        <f t="shared" si="3"/>
        <v/>
      </c>
      <c r="FB25" s="27" t="str">
        <f t="shared" si="4"/>
        <v/>
      </c>
      <c r="FC25" s="27" t="str">
        <f t="shared" si="5"/>
        <v/>
      </c>
      <c r="FE25" s="82" t="str">
        <f t="shared" si="14"/>
        <v/>
      </c>
      <c r="FF25" s="82" t="str">
        <f t="shared" si="6"/>
        <v/>
      </c>
      <c r="FG25" s="82" t="str">
        <f t="shared" si="7"/>
        <v/>
      </c>
      <c r="FH25" s="82" t="str">
        <f t="shared" si="8"/>
        <v/>
      </c>
      <c r="FI25" s="82" t="str">
        <f t="shared" si="9"/>
        <v/>
      </c>
      <c r="FJ25" s="82" t="str">
        <f t="shared" si="10"/>
        <v/>
      </c>
    </row>
    <row r="26" spans="1:166" x14ac:dyDescent="0.3">
      <c r="A26" s="20">
        <v>8912202</v>
      </c>
      <c r="B26" s="20" t="s">
        <v>306</v>
      </c>
      <c r="C26" s="21">
        <v>178</v>
      </c>
      <c r="D26" s="22">
        <v>786830.74289469491</v>
      </c>
      <c r="E26" s="22">
        <v>13075.7328</v>
      </c>
      <c r="F26" s="22">
        <v>773755.01009469491</v>
      </c>
      <c r="G26" s="45">
        <v>0</v>
      </c>
      <c r="H26" s="26">
        <v>-229.41359999999986</v>
      </c>
      <c r="I26" s="11"/>
      <c r="J26" s="34">
        <v>178</v>
      </c>
      <c r="K26" s="22">
        <v>827387.39999911946</v>
      </c>
      <c r="L26" s="22">
        <v>12846.3192</v>
      </c>
      <c r="M26" s="22">
        <v>814541.08079911943</v>
      </c>
      <c r="N26" s="26">
        <v>-229.41359999999986</v>
      </c>
      <c r="O26" s="22">
        <v>0</v>
      </c>
      <c r="P26" s="22">
        <v>40556.65710442455</v>
      </c>
      <c r="Q26" s="22">
        <v>40786.070704424521</v>
      </c>
      <c r="R26" s="32">
        <v>4.9017735953517917E-2</v>
      </c>
      <c r="S26" s="32">
        <v>5.0072453883370317E-2</v>
      </c>
      <c r="T26" s="11"/>
      <c r="U26" s="22">
        <v>827387.39999911946</v>
      </c>
      <c r="V26" s="22">
        <v>12846.3192</v>
      </c>
      <c r="W26" s="22">
        <v>814541.08079911943</v>
      </c>
      <c r="X26" s="26">
        <v>-229.41359999999986</v>
      </c>
      <c r="Y26" s="22">
        <v>0</v>
      </c>
      <c r="Z26" s="22">
        <v>40556.65710442455</v>
      </c>
      <c r="AA26" s="22">
        <v>40786.070704424521</v>
      </c>
      <c r="AB26" s="32">
        <v>4.9017735953517917E-2</v>
      </c>
      <c r="AC26" s="32">
        <v>5.0072453883370317E-2</v>
      </c>
      <c r="AD26" s="42"/>
      <c r="AE26" s="22">
        <v>827387.39999911946</v>
      </c>
      <c r="AF26" s="22">
        <v>12846.3192</v>
      </c>
      <c r="AG26" s="22">
        <v>814541.08079911943</v>
      </c>
      <c r="AH26" s="26">
        <v>-229.41359999999986</v>
      </c>
      <c r="AI26" s="22">
        <v>0</v>
      </c>
      <c r="AJ26" s="22">
        <v>40556.65710442455</v>
      </c>
      <c r="AK26" s="22">
        <v>40786.070704424521</v>
      </c>
      <c r="AL26" s="32">
        <v>4.9017735953517917E-2</v>
      </c>
      <c r="AM26" s="32">
        <v>5.0072453883370317E-2</v>
      </c>
      <c r="AN26" s="11"/>
      <c r="AO26" s="22">
        <v>827387.39999911946</v>
      </c>
      <c r="AP26" s="22">
        <v>12846.3192</v>
      </c>
      <c r="AQ26" s="22">
        <v>814541.08079911943</v>
      </c>
      <c r="AR26" s="26">
        <v>-229.41359999999986</v>
      </c>
      <c r="AS26" s="22">
        <v>0</v>
      </c>
      <c r="AT26" s="22">
        <v>40556.65710442455</v>
      </c>
      <c r="AU26" s="22">
        <v>40786.070704424521</v>
      </c>
      <c r="AV26" s="32">
        <v>4.9017735953517917E-2</v>
      </c>
      <c r="AW26" s="32">
        <v>5.0072453883370317E-2</v>
      </c>
      <c r="AX26" s="42"/>
      <c r="AY26" s="22">
        <v>827387.39999911946</v>
      </c>
      <c r="AZ26" s="22">
        <v>12846.3192</v>
      </c>
      <c r="BA26" s="22">
        <v>814541.08079911943</v>
      </c>
      <c r="BB26" s="22">
        <v>0</v>
      </c>
      <c r="BC26" s="22">
        <v>40556.65710442455</v>
      </c>
      <c r="BD26" s="22">
        <v>40786.070704424521</v>
      </c>
      <c r="BE26" s="32">
        <v>4.9017735953517917E-2</v>
      </c>
      <c r="BF26" s="32">
        <v>5.0072453883370317E-2</v>
      </c>
      <c r="BG26" s="11"/>
      <c r="BH26" s="22">
        <v>827387.39999911946</v>
      </c>
      <c r="BI26" s="22">
        <v>12846.3192</v>
      </c>
      <c r="BJ26" s="22">
        <v>814541.08079911943</v>
      </c>
      <c r="BK26" s="26">
        <v>-229.41359999999986</v>
      </c>
      <c r="BL26" s="22">
        <v>0</v>
      </c>
      <c r="BM26" s="22">
        <v>40556.65710442455</v>
      </c>
      <c r="BN26" s="22">
        <v>40786.070704424521</v>
      </c>
      <c r="BO26" s="32">
        <v>4.9017735953517917E-2</v>
      </c>
      <c r="BP26" s="32">
        <v>5.0072453883370317E-2</v>
      </c>
      <c r="BQ26" s="42"/>
      <c r="BR26" s="22">
        <v>825377.78305302944</v>
      </c>
      <c r="BS26" s="22">
        <v>12846.3192</v>
      </c>
      <c r="BT26" s="22">
        <v>812531.46385302942</v>
      </c>
      <c r="BU26" s="26">
        <v>-229.41359999999986</v>
      </c>
      <c r="BV26" s="22">
        <v>0</v>
      </c>
      <c r="BW26" s="22">
        <v>38547.040158334537</v>
      </c>
      <c r="BX26" s="22">
        <v>38776.453758334508</v>
      </c>
      <c r="BY26" s="32">
        <v>4.6702299177173202E-2</v>
      </c>
      <c r="BZ26" s="32">
        <v>4.7723018102531461E-2</v>
      </c>
      <c r="CA26" s="42"/>
      <c r="CB26" s="22">
        <v>826844.73309867131</v>
      </c>
      <c r="CC26" s="22">
        <v>12846.3192</v>
      </c>
      <c r="CD26" s="22">
        <v>813998.41389867128</v>
      </c>
      <c r="CE26" s="26">
        <v>-229.41359999999986</v>
      </c>
      <c r="CF26" s="22">
        <v>0</v>
      </c>
      <c r="CG26" s="22">
        <v>40013.990203976398</v>
      </c>
      <c r="CH26" s="22">
        <v>40243.403803976369</v>
      </c>
      <c r="CI26" s="32">
        <v>4.8393596285025063E-2</v>
      </c>
      <c r="CJ26" s="32">
        <v>4.9439167345829711E-2</v>
      </c>
      <c r="CK26" s="42"/>
      <c r="CL26" s="22">
        <v>826302.06619822327</v>
      </c>
      <c r="CM26" s="22">
        <v>12846.3192</v>
      </c>
      <c r="CN26" s="22">
        <v>813455.74699822324</v>
      </c>
      <c r="CO26" s="26">
        <v>-229.41359999999986</v>
      </c>
      <c r="CP26" s="22">
        <v>0</v>
      </c>
      <c r="CQ26" s="22">
        <v>39471.323303528363</v>
      </c>
      <c r="CR26" s="22">
        <v>39700.736903528334</v>
      </c>
      <c r="CS26" s="32">
        <v>4.7768636819624635E-2</v>
      </c>
      <c r="CT26" s="32">
        <v>4.8805035860930553E-2</v>
      </c>
      <c r="CU26" s="42"/>
      <c r="CV26" s="22">
        <v>827387.39999911946</v>
      </c>
      <c r="CW26" s="22">
        <v>12846.3192</v>
      </c>
      <c r="CX26" s="22">
        <v>814541.08079911943</v>
      </c>
      <c r="CY26" s="26">
        <v>-229.41359999999986</v>
      </c>
      <c r="CZ26" s="22">
        <v>0</v>
      </c>
      <c r="DA26" s="22">
        <v>40556.65710442455</v>
      </c>
      <c r="DB26" s="22">
        <v>40786.070704424521</v>
      </c>
      <c r="DC26" s="32">
        <v>4.9017735953517917E-2</v>
      </c>
      <c r="DD26" s="32">
        <v>5.0072453883370317E-2</v>
      </c>
      <c r="DE26" s="42"/>
      <c r="DF26" s="22">
        <v>827387.39999911946</v>
      </c>
      <c r="DG26" s="22">
        <v>12846.3192</v>
      </c>
      <c r="DH26" s="22">
        <v>814541.08079911943</v>
      </c>
      <c r="DI26" s="26">
        <v>-229.41359999999986</v>
      </c>
      <c r="DJ26" s="22">
        <v>0</v>
      </c>
      <c r="DK26" s="22">
        <v>40556.65710442455</v>
      </c>
      <c r="DL26" s="22">
        <v>40786.070704424521</v>
      </c>
      <c r="DM26" s="32">
        <v>4.9017735953517917E-2</v>
      </c>
      <c r="DN26" s="32">
        <v>5.0072453883370317E-2</v>
      </c>
      <c r="DO26" s="42"/>
      <c r="DP26" s="22">
        <v>827387.39999911946</v>
      </c>
      <c r="DQ26" s="22">
        <v>12846.3192</v>
      </c>
      <c r="DR26" s="22">
        <v>814541.08079911943</v>
      </c>
      <c r="DS26" s="26">
        <v>-229.41359999999986</v>
      </c>
      <c r="DT26" s="22">
        <v>0</v>
      </c>
      <c r="DU26" s="22">
        <v>40556.65710442455</v>
      </c>
      <c r="DV26" s="22">
        <v>40786.070704424521</v>
      </c>
      <c r="DW26" s="32">
        <v>4.9017735953517917E-2</v>
      </c>
      <c r="DX26" s="32">
        <v>5.0072453883370317E-2</v>
      </c>
      <c r="DY26" s="42"/>
      <c r="DZ26" s="22">
        <v>827387.39999911946</v>
      </c>
      <c r="EA26" s="22">
        <v>12846.3192</v>
      </c>
      <c r="EB26" s="22">
        <v>814541.08079911943</v>
      </c>
      <c r="EC26" s="26">
        <v>-229.41359999999986</v>
      </c>
      <c r="ED26" s="22">
        <v>0</v>
      </c>
      <c r="EE26" s="22">
        <v>40556.65710442455</v>
      </c>
      <c r="EF26" s="22">
        <v>40786.070704424521</v>
      </c>
      <c r="EG26" s="32">
        <v>4.9017735953517917E-2</v>
      </c>
      <c r="EH26" s="32">
        <v>5.0072453883370317E-2</v>
      </c>
      <c r="EI26" s="42"/>
      <c r="EK26" s="47">
        <f t="shared" si="15"/>
        <v>-542.66690044815186</v>
      </c>
      <c r="EL26" s="47">
        <f t="shared" si="16"/>
        <v>-1085.3338008961873</v>
      </c>
      <c r="EM26" s="47">
        <f t="shared" si="17"/>
        <v>0</v>
      </c>
      <c r="EN26" s="47">
        <f t="shared" si="18"/>
        <v>0</v>
      </c>
      <c r="EO26" s="47">
        <f t="shared" si="19"/>
        <v>0</v>
      </c>
      <c r="EP26" s="47">
        <f t="shared" si="20"/>
        <v>0</v>
      </c>
      <c r="ER26" s="27" t="str">
        <f t="shared" si="11"/>
        <v>Woodthorpe Infant School</v>
      </c>
      <c r="EV26" s="45">
        <v>0</v>
      </c>
      <c r="EX26" s="27" t="str">
        <f t="shared" si="12"/>
        <v>Y</v>
      </c>
      <c r="EY26" s="27" t="str">
        <f t="shared" si="13"/>
        <v>Y</v>
      </c>
      <c r="EZ26" s="27" t="str">
        <f t="shared" si="2"/>
        <v/>
      </c>
      <c r="FA26" s="27" t="str">
        <f t="shared" si="3"/>
        <v/>
      </c>
      <c r="FB26" s="27" t="str">
        <f t="shared" si="4"/>
        <v/>
      </c>
      <c r="FC26" s="27" t="str">
        <f t="shared" si="5"/>
        <v/>
      </c>
      <c r="FE26" s="82">
        <f t="shared" si="14"/>
        <v>6.6622410243048671E-4</v>
      </c>
      <c r="FF26" s="82">
        <f t="shared" si="6"/>
        <v>1.3324482048608305E-3</v>
      </c>
      <c r="FG26" s="82" t="str">
        <f t="shared" si="7"/>
        <v/>
      </c>
      <c r="FH26" s="82" t="str">
        <f t="shared" si="8"/>
        <v/>
      </c>
      <c r="FI26" s="82" t="str">
        <f t="shared" si="9"/>
        <v/>
      </c>
      <c r="FJ26" s="82" t="str">
        <f t="shared" si="10"/>
        <v/>
      </c>
    </row>
    <row r="27" spans="1:166" x14ac:dyDescent="0.3">
      <c r="A27" s="20">
        <v>8912213</v>
      </c>
      <c r="B27" s="20" t="s">
        <v>7</v>
      </c>
      <c r="C27" s="21">
        <v>195</v>
      </c>
      <c r="D27" s="22">
        <v>888080.87522537587</v>
      </c>
      <c r="E27" s="22">
        <v>13524.24</v>
      </c>
      <c r="F27" s="22">
        <v>874556.63522537588</v>
      </c>
      <c r="G27" s="45">
        <v>0</v>
      </c>
      <c r="H27" s="26">
        <v>618.32550000000083</v>
      </c>
      <c r="I27" s="11"/>
      <c r="J27" s="34">
        <v>195</v>
      </c>
      <c r="K27" s="22">
        <v>936436.76381566364</v>
      </c>
      <c r="L27" s="22">
        <v>14142.565500000001</v>
      </c>
      <c r="M27" s="22">
        <v>922294.19831566361</v>
      </c>
      <c r="N27" s="26">
        <v>618.32550000000083</v>
      </c>
      <c r="O27" s="22">
        <v>0</v>
      </c>
      <c r="P27" s="22">
        <v>48355.888590287766</v>
      </c>
      <c r="Q27" s="22">
        <v>47737.563090287731</v>
      </c>
      <c r="R27" s="32">
        <v>5.1638178314629433E-2</v>
      </c>
      <c r="S27" s="32">
        <v>5.1759582980645744E-2</v>
      </c>
      <c r="T27" s="11"/>
      <c r="U27" s="22">
        <v>936436.76381566364</v>
      </c>
      <c r="V27" s="22">
        <v>14142.565500000001</v>
      </c>
      <c r="W27" s="22">
        <v>922294.19831566361</v>
      </c>
      <c r="X27" s="26">
        <v>618.32550000000083</v>
      </c>
      <c r="Y27" s="22">
        <v>0</v>
      </c>
      <c r="Z27" s="22">
        <v>48355.888590287766</v>
      </c>
      <c r="AA27" s="22">
        <v>47737.563090287731</v>
      </c>
      <c r="AB27" s="32">
        <v>5.1638178314629433E-2</v>
      </c>
      <c r="AC27" s="32">
        <v>5.1759582980645744E-2</v>
      </c>
      <c r="AD27" s="42"/>
      <c r="AE27" s="22">
        <v>936436.76381566364</v>
      </c>
      <c r="AF27" s="22">
        <v>14142.565500000001</v>
      </c>
      <c r="AG27" s="22">
        <v>922294.19831566361</v>
      </c>
      <c r="AH27" s="26">
        <v>618.32550000000083</v>
      </c>
      <c r="AI27" s="22">
        <v>0</v>
      </c>
      <c r="AJ27" s="22">
        <v>48355.888590287766</v>
      </c>
      <c r="AK27" s="22">
        <v>47737.563090287731</v>
      </c>
      <c r="AL27" s="32">
        <v>5.1638178314629433E-2</v>
      </c>
      <c r="AM27" s="32">
        <v>5.1759582980645744E-2</v>
      </c>
      <c r="AN27" s="11"/>
      <c r="AO27" s="22">
        <v>936436.76381566364</v>
      </c>
      <c r="AP27" s="22">
        <v>14142.565500000001</v>
      </c>
      <c r="AQ27" s="22">
        <v>922294.19831566361</v>
      </c>
      <c r="AR27" s="26">
        <v>618.32550000000083</v>
      </c>
      <c r="AS27" s="22">
        <v>0</v>
      </c>
      <c r="AT27" s="22">
        <v>48355.888590287766</v>
      </c>
      <c r="AU27" s="22">
        <v>47737.563090287731</v>
      </c>
      <c r="AV27" s="32">
        <v>5.1638178314629433E-2</v>
      </c>
      <c r="AW27" s="32">
        <v>5.1759582980645744E-2</v>
      </c>
      <c r="AX27" s="42"/>
      <c r="AY27" s="22">
        <v>936436.76381566364</v>
      </c>
      <c r="AZ27" s="22">
        <v>14142.565500000001</v>
      </c>
      <c r="BA27" s="22">
        <v>922294.19831566361</v>
      </c>
      <c r="BB27" s="22">
        <v>0</v>
      </c>
      <c r="BC27" s="22">
        <v>48355.888590287766</v>
      </c>
      <c r="BD27" s="22">
        <v>47737.563090287731</v>
      </c>
      <c r="BE27" s="32">
        <v>5.1638178314629433E-2</v>
      </c>
      <c r="BF27" s="32">
        <v>5.1759582980645744E-2</v>
      </c>
      <c r="BG27" s="11"/>
      <c r="BH27" s="22">
        <v>936436.76381566364</v>
      </c>
      <c r="BI27" s="22">
        <v>14142.565500000001</v>
      </c>
      <c r="BJ27" s="22">
        <v>922294.19831566361</v>
      </c>
      <c r="BK27" s="26">
        <v>618.32550000000083</v>
      </c>
      <c r="BL27" s="22">
        <v>0</v>
      </c>
      <c r="BM27" s="22">
        <v>48355.888590287766</v>
      </c>
      <c r="BN27" s="22">
        <v>47737.563090287731</v>
      </c>
      <c r="BO27" s="32">
        <v>5.1638178314629433E-2</v>
      </c>
      <c r="BP27" s="32">
        <v>5.1759582980645744E-2</v>
      </c>
      <c r="BQ27" s="42"/>
      <c r="BR27" s="22">
        <v>933179.77773125621</v>
      </c>
      <c r="BS27" s="22">
        <v>14142.565500000001</v>
      </c>
      <c r="BT27" s="22">
        <v>919037.21223125618</v>
      </c>
      <c r="BU27" s="26">
        <v>618.32550000000083</v>
      </c>
      <c r="BV27" s="22">
        <v>0</v>
      </c>
      <c r="BW27" s="22">
        <v>45098.902505880338</v>
      </c>
      <c r="BX27" s="22">
        <v>44480.577005880303</v>
      </c>
      <c r="BY27" s="32">
        <v>4.8328203827481826E-2</v>
      </c>
      <c r="BZ27" s="32">
        <v>4.8399103337599905E-2</v>
      </c>
      <c r="CA27" s="42"/>
      <c r="CB27" s="22">
        <v>935707.72110380861</v>
      </c>
      <c r="CC27" s="22">
        <v>14142.565500000001</v>
      </c>
      <c r="CD27" s="22">
        <v>921565.15560380858</v>
      </c>
      <c r="CE27" s="26">
        <v>618.32550000000083</v>
      </c>
      <c r="CF27" s="22">
        <v>0</v>
      </c>
      <c r="CG27" s="22">
        <v>47626.845878432738</v>
      </c>
      <c r="CH27" s="22">
        <v>47008.520378432702</v>
      </c>
      <c r="CI27" s="32">
        <v>5.0899276349082249E-2</v>
      </c>
      <c r="CJ27" s="32">
        <v>5.1009437686077408E-2</v>
      </c>
      <c r="CK27" s="42"/>
      <c r="CL27" s="22">
        <v>934978.67839195358</v>
      </c>
      <c r="CM27" s="22">
        <v>14142.565500000001</v>
      </c>
      <c r="CN27" s="22">
        <v>920836.11289195355</v>
      </c>
      <c r="CO27" s="26">
        <v>618.32550000000083</v>
      </c>
      <c r="CP27" s="22">
        <v>0</v>
      </c>
      <c r="CQ27" s="22">
        <v>46897.803166577709</v>
      </c>
      <c r="CR27" s="22">
        <v>46279.477666577674</v>
      </c>
      <c r="CS27" s="32">
        <v>5.0159222076845714E-2</v>
      </c>
      <c r="CT27" s="32">
        <v>5.0258104584141004E-2</v>
      </c>
      <c r="CU27" s="42"/>
      <c r="CV27" s="22">
        <v>936436.76381566364</v>
      </c>
      <c r="CW27" s="22">
        <v>14142.565500000001</v>
      </c>
      <c r="CX27" s="22">
        <v>922294.19831566361</v>
      </c>
      <c r="CY27" s="26">
        <v>618.32550000000083</v>
      </c>
      <c r="CZ27" s="22">
        <v>0</v>
      </c>
      <c r="DA27" s="22">
        <v>48355.888590287766</v>
      </c>
      <c r="DB27" s="22">
        <v>47737.563090287731</v>
      </c>
      <c r="DC27" s="32">
        <v>5.1638178314629433E-2</v>
      </c>
      <c r="DD27" s="32">
        <v>5.1759582980645744E-2</v>
      </c>
      <c r="DE27" s="42"/>
      <c r="DF27" s="22">
        <v>936436.76381566364</v>
      </c>
      <c r="DG27" s="22">
        <v>14142.565500000001</v>
      </c>
      <c r="DH27" s="22">
        <v>922294.19831566361</v>
      </c>
      <c r="DI27" s="26">
        <v>618.32550000000083</v>
      </c>
      <c r="DJ27" s="22">
        <v>0</v>
      </c>
      <c r="DK27" s="22">
        <v>48355.888590287766</v>
      </c>
      <c r="DL27" s="22">
        <v>47737.563090287731</v>
      </c>
      <c r="DM27" s="32">
        <v>5.1638178314629433E-2</v>
      </c>
      <c r="DN27" s="32">
        <v>5.1759582980645744E-2</v>
      </c>
      <c r="DO27" s="42"/>
      <c r="DP27" s="22">
        <v>936436.76381566364</v>
      </c>
      <c r="DQ27" s="22">
        <v>14142.565500000001</v>
      </c>
      <c r="DR27" s="22">
        <v>922294.19831566361</v>
      </c>
      <c r="DS27" s="26">
        <v>618.32550000000083</v>
      </c>
      <c r="DT27" s="22">
        <v>0</v>
      </c>
      <c r="DU27" s="22">
        <v>48355.888590287766</v>
      </c>
      <c r="DV27" s="22">
        <v>47737.563090287731</v>
      </c>
      <c r="DW27" s="32">
        <v>5.1638178314629433E-2</v>
      </c>
      <c r="DX27" s="32">
        <v>5.1759582980645744E-2</v>
      </c>
      <c r="DY27" s="42"/>
      <c r="DZ27" s="22">
        <v>936436.76381566364</v>
      </c>
      <c r="EA27" s="22">
        <v>14142.565500000001</v>
      </c>
      <c r="EB27" s="22">
        <v>922294.19831566361</v>
      </c>
      <c r="EC27" s="26">
        <v>618.32550000000083</v>
      </c>
      <c r="ED27" s="22">
        <v>0</v>
      </c>
      <c r="EE27" s="22">
        <v>48355.888590287766</v>
      </c>
      <c r="EF27" s="22">
        <v>47737.563090287731</v>
      </c>
      <c r="EG27" s="32">
        <v>5.1638178314629433E-2</v>
      </c>
      <c r="EH27" s="32">
        <v>5.1759582980645744E-2</v>
      </c>
      <c r="EI27" s="42"/>
      <c r="EK27" s="47">
        <f t="shared" ref="EK27:EK90" si="21">CH27-$BN27</f>
        <v>-729.04271185502876</v>
      </c>
      <c r="EL27" s="47">
        <f t="shared" ref="EL27:EL90" si="22">CR27-$BN27</f>
        <v>-1458.0854237100575</v>
      </c>
      <c r="EM27" s="47">
        <f t="shared" ref="EM27:EM90" si="23">DB27-$BN27</f>
        <v>0</v>
      </c>
      <c r="EN27" s="47">
        <f t="shared" ref="EN27:EN90" si="24">DL27-$BN27</f>
        <v>0</v>
      </c>
      <c r="EO27" s="47">
        <f t="shared" ref="EO27:EO90" si="25">DV27-$BN27</f>
        <v>0</v>
      </c>
      <c r="EP27" s="47">
        <f t="shared" ref="EP27:EP90" si="26">EF27-$BN27</f>
        <v>0</v>
      </c>
      <c r="ER27" s="27" t="str">
        <f t="shared" si="11"/>
        <v>Coppice Farm Primary School</v>
      </c>
      <c r="EV27" s="45">
        <v>0</v>
      </c>
      <c r="EX27" s="27" t="str">
        <f t="shared" si="12"/>
        <v>Y</v>
      </c>
      <c r="EY27" s="27" t="str">
        <f t="shared" si="13"/>
        <v>Y</v>
      </c>
      <c r="EZ27" s="27" t="str">
        <f t="shared" si="2"/>
        <v/>
      </c>
      <c r="FA27" s="27" t="str">
        <f t="shared" si="3"/>
        <v/>
      </c>
      <c r="FB27" s="27" t="str">
        <f t="shared" si="4"/>
        <v/>
      </c>
      <c r="FC27" s="27" t="str">
        <f t="shared" si="5"/>
        <v/>
      </c>
      <c r="FE27" s="82">
        <f t="shared" si="14"/>
        <v>7.9046654872863813E-4</v>
      </c>
      <c r="FF27" s="82">
        <f t="shared" si="6"/>
        <v>1.5809330974572763E-3</v>
      </c>
      <c r="FG27" s="82" t="str">
        <f t="shared" si="7"/>
        <v/>
      </c>
      <c r="FH27" s="82" t="str">
        <f t="shared" si="8"/>
        <v/>
      </c>
      <c r="FI27" s="82" t="str">
        <f t="shared" si="9"/>
        <v/>
      </c>
      <c r="FJ27" s="82" t="str">
        <f t="shared" si="10"/>
        <v/>
      </c>
    </row>
    <row r="28" spans="1:166" x14ac:dyDescent="0.3">
      <c r="A28" s="20">
        <v>8912223</v>
      </c>
      <c r="B28" s="20" t="s">
        <v>173</v>
      </c>
      <c r="C28" s="21">
        <v>146</v>
      </c>
      <c r="D28" s="22">
        <v>751471.77528799977</v>
      </c>
      <c r="E28" s="22">
        <v>13500.045599999999</v>
      </c>
      <c r="F28" s="22">
        <v>737971.72968799982</v>
      </c>
      <c r="G28" s="45">
        <v>27345.740049323798</v>
      </c>
      <c r="H28" s="26">
        <v>417.46379999999954</v>
      </c>
      <c r="I28" s="11"/>
      <c r="J28" s="34">
        <v>146</v>
      </c>
      <c r="K28" s="22">
        <v>772934.37309999997</v>
      </c>
      <c r="L28" s="22">
        <v>13917.509399999999</v>
      </c>
      <c r="M28" s="22">
        <v>759016.86369999999</v>
      </c>
      <c r="N28" s="26">
        <v>417.46379999999954</v>
      </c>
      <c r="O28" s="22">
        <v>8826.7177837575782</v>
      </c>
      <c r="P28" s="22">
        <v>21462.597812000196</v>
      </c>
      <c r="Q28" s="22">
        <v>21045.13401200017</v>
      </c>
      <c r="R28" s="32">
        <v>2.7767684500716892E-2</v>
      </c>
      <c r="S28" s="32">
        <v>2.7726833247697407E-2</v>
      </c>
      <c r="T28" s="11"/>
      <c r="U28" s="22">
        <v>772934.37309999997</v>
      </c>
      <c r="V28" s="22">
        <v>13917.509399999999</v>
      </c>
      <c r="W28" s="22">
        <v>759016.86369999999</v>
      </c>
      <c r="X28" s="26">
        <v>417.46379999999954</v>
      </c>
      <c r="Y28" s="22">
        <v>8826.7177837575782</v>
      </c>
      <c r="Z28" s="22">
        <v>21462.597812000196</v>
      </c>
      <c r="AA28" s="22">
        <v>21045.13401200017</v>
      </c>
      <c r="AB28" s="32">
        <v>2.7767684500716892E-2</v>
      </c>
      <c r="AC28" s="32">
        <v>2.7726833247697407E-2</v>
      </c>
      <c r="AD28" s="42"/>
      <c r="AE28" s="22">
        <v>774511.0288592499</v>
      </c>
      <c r="AF28" s="22">
        <v>13917.509399999999</v>
      </c>
      <c r="AG28" s="22">
        <v>760593.51945924992</v>
      </c>
      <c r="AH28" s="26">
        <v>417.46379999999954</v>
      </c>
      <c r="AI28" s="22">
        <v>10403.373543007578</v>
      </c>
      <c r="AJ28" s="22">
        <v>23039.253571250127</v>
      </c>
      <c r="AK28" s="22">
        <v>22621.7897712501</v>
      </c>
      <c r="AL28" s="32">
        <v>2.9746837311256671E-2</v>
      </c>
      <c r="AM28" s="32">
        <v>2.9742285718307518E-2</v>
      </c>
      <c r="AN28" s="11"/>
      <c r="AO28" s="22">
        <v>774511.0288592499</v>
      </c>
      <c r="AP28" s="22">
        <v>13917.509399999999</v>
      </c>
      <c r="AQ28" s="22">
        <v>760593.51945924992</v>
      </c>
      <c r="AR28" s="26">
        <v>417.46379999999954</v>
      </c>
      <c r="AS28" s="22">
        <v>10403.373543007578</v>
      </c>
      <c r="AT28" s="22">
        <v>23039.253571250127</v>
      </c>
      <c r="AU28" s="22">
        <v>22621.7897712501</v>
      </c>
      <c r="AV28" s="32">
        <v>2.9746837311256671E-2</v>
      </c>
      <c r="AW28" s="32">
        <v>2.9742285718307518E-2</v>
      </c>
      <c r="AX28" s="42"/>
      <c r="AY28" s="22">
        <v>776087.68461849994</v>
      </c>
      <c r="AZ28" s="22">
        <v>13917.509399999999</v>
      </c>
      <c r="BA28" s="22">
        <v>762170.17521849996</v>
      </c>
      <c r="BB28" s="22">
        <v>11980.029302257579</v>
      </c>
      <c r="BC28" s="22">
        <v>24615.909330500173</v>
      </c>
      <c r="BD28" s="22">
        <v>24198.445530500147</v>
      </c>
      <c r="BE28" s="32">
        <v>3.171794865241364E-2</v>
      </c>
      <c r="BF28" s="32">
        <v>3.1749399697466388E-2</v>
      </c>
      <c r="BG28" s="11"/>
      <c r="BH28" s="22">
        <v>776087.68461849994</v>
      </c>
      <c r="BI28" s="22">
        <v>13917.509399999999</v>
      </c>
      <c r="BJ28" s="22">
        <v>762170.17521849996</v>
      </c>
      <c r="BK28" s="26">
        <v>417.46379999999954</v>
      </c>
      <c r="BL28" s="22">
        <v>11980.029302257579</v>
      </c>
      <c r="BM28" s="22">
        <v>24615.909330500173</v>
      </c>
      <c r="BN28" s="22">
        <v>24198.445530500147</v>
      </c>
      <c r="BO28" s="32">
        <v>3.171794865241364E-2</v>
      </c>
      <c r="BP28" s="32">
        <v>3.1749399697466388E-2</v>
      </c>
      <c r="BQ28" s="42"/>
      <c r="BR28" s="22">
        <v>776087.68461850006</v>
      </c>
      <c r="BS28" s="22">
        <v>13917.509399999999</v>
      </c>
      <c r="BT28" s="22">
        <v>762170.17521850008</v>
      </c>
      <c r="BU28" s="26">
        <v>417.46379999999954</v>
      </c>
      <c r="BV28" s="22">
        <v>15103.385917085208</v>
      </c>
      <c r="BW28" s="22">
        <v>24615.90933050029</v>
      </c>
      <c r="BX28" s="22">
        <v>24198.445530500263</v>
      </c>
      <c r="BY28" s="32">
        <v>3.1717948652413785E-2</v>
      </c>
      <c r="BZ28" s="32">
        <v>3.1749399697466534E-2</v>
      </c>
      <c r="CA28" s="42"/>
      <c r="CB28" s="22">
        <v>776087.68461850006</v>
      </c>
      <c r="CC28" s="22">
        <v>13917.509399999999</v>
      </c>
      <c r="CD28" s="22">
        <v>762170.17521850008</v>
      </c>
      <c r="CE28" s="26">
        <v>417.46379999999954</v>
      </c>
      <c r="CF28" s="22">
        <v>12660.919930020664</v>
      </c>
      <c r="CG28" s="22">
        <v>24615.90933050029</v>
      </c>
      <c r="CH28" s="22">
        <v>24198.445530500263</v>
      </c>
      <c r="CI28" s="32">
        <v>3.1717948652413785E-2</v>
      </c>
      <c r="CJ28" s="32">
        <v>3.1749399697466534E-2</v>
      </c>
      <c r="CK28" s="42"/>
      <c r="CL28" s="22">
        <v>776087.68461849994</v>
      </c>
      <c r="CM28" s="22">
        <v>13917.509399999999</v>
      </c>
      <c r="CN28" s="22">
        <v>762170.17521849996</v>
      </c>
      <c r="CO28" s="26">
        <v>417.46379999999954</v>
      </c>
      <c r="CP28" s="22">
        <v>13341.810557783612</v>
      </c>
      <c r="CQ28" s="22">
        <v>24615.909330500173</v>
      </c>
      <c r="CR28" s="22">
        <v>24198.445530500147</v>
      </c>
      <c r="CS28" s="32">
        <v>3.171794865241364E-2</v>
      </c>
      <c r="CT28" s="32">
        <v>3.1749399697466388E-2</v>
      </c>
      <c r="CU28" s="42"/>
      <c r="CV28" s="22">
        <v>772934.37309999997</v>
      </c>
      <c r="CW28" s="22">
        <v>13917.509399999999</v>
      </c>
      <c r="CX28" s="22">
        <v>759016.86369999999</v>
      </c>
      <c r="CY28" s="26">
        <v>417.46379999999954</v>
      </c>
      <c r="CZ28" s="22">
        <v>8826.7177837575782</v>
      </c>
      <c r="DA28" s="22">
        <v>21462.597812000196</v>
      </c>
      <c r="DB28" s="22">
        <v>21045.13401200017</v>
      </c>
      <c r="DC28" s="32">
        <v>2.7767684500716892E-2</v>
      </c>
      <c r="DD28" s="32">
        <v>2.7726833247697407E-2</v>
      </c>
      <c r="DE28" s="42"/>
      <c r="DF28" s="22">
        <v>772934.37309999997</v>
      </c>
      <c r="DG28" s="22">
        <v>13917.509399999999</v>
      </c>
      <c r="DH28" s="22">
        <v>759016.86369999999</v>
      </c>
      <c r="DI28" s="26">
        <v>417.46379999999954</v>
      </c>
      <c r="DJ28" s="22">
        <v>8826.7177837575782</v>
      </c>
      <c r="DK28" s="22">
        <v>21462.597812000196</v>
      </c>
      <c r="DL28" s="22">
        <v>21045.13401200017</v>
      </c>
      <c r="DM28" s="32">
        <v>2.7767684500716892E-2</v>
      </c>
      <c r="DN28" s="32">
        <v>2.7726833247697407E-2</v>
      </c>
      <c r="DO28" s="42"/>
      <c r="DP28" s="22">
        <v>776087.68461849994</v>
      </c>
      <c r="DQ28" s="22">
        <v>13917.509399999999</v>
      </c>
      <c r="DR28" s="22">
        <v>762170.17521849996</v>
      </c>
      <c r="DS28" s="26">
        <v>417.46379999999954</v>
      </c>
      <c r="DT28" s="22">
        <v>11980.029302257579</v>
      </c>
      <c r="DU28" s="22">
        <v>24615.909330500173</v>
      </c>
      <c r="DV28" s="22">
        <v>24198.445530500147</v>
      </c>
      <c r="DW28" s="32">
        <v>3.171794865241364E-2</v>
      </c>
      <c r="DX28" s="32">
        <v>3.1749399697466388E-2</v>
      </c>
      <c r="DY28" s="42"/>
      <c r="DZ28" s="22">
        <v>776087.68461849994</v>
      </c>
      <c r="EA28" s="22">
        <v>13917.509399999999</v>
      </c>
      <c r="EB28" s="22">
        <v>762170.17521849996</v>
      </c>
      <c r="EC28" s="26">
        <v>417.46379999999954</v>
      </c>
      <c r="ED28" s="22">
        <v>11980.029302257579</v>
      </c>
      <c r="EE28" s="22">
        <v>24615.909330500173</v>
      </c>
      <c r="EF28" s="22">
        <v>24198.445530500147</v>
      </c>
      <c r="EG28" s="32">
        <v>3.171794865241364E-2</v>
      </c>
      <c r="EH28" s="32">
        <v>3.1749399697466388E-2</v>
      </c>
      <c r="EI28" s="42"/>
      <c r="EK28" s="47">
        <f t="shared" si="21"/>
        <v>1.1641532182693481E-10</v>
      </c>
      <c r="EL28" s="47">
        <f t="shared" si="22"/>
        <v>0</v>
      </c>
      <c r="EM28" s="47">
        <f t="shared" si="23"/>
        <v>-3153.311518499977</v>
      </c>
      <c r="EN28" s="47">
        <f t="shared" si="24"/>
        <v>-3153.311518499977</v>
      </c>
      <c r="EO28" s="47">
        <f t="shared" si="25"/>
        <v>0</v>
      </c>
      <c r="EP28" s="47">
        <f t="shared" si="26"/>
        <v>0</v>
      </c>
      <c r="ER28" s="27" t="str">
        <f t="shared" si="11"/>
        <v>Pinewood Infant and Nursery School</v>
      </c>
      <c r="EV28" s="45">
        <v>27345.740049323798</v>
      </c>
      <c r="EX28" s="27" t="str">
        <f t="shared" si="12"/>
        <v>Y</v>
      </c>
      <c r="EY28" s="27" t="str">
        <f t="shared" si="13"/>
        <v/>
      </c>
      <c r="EZ28" s="27" t="str">
        <f t="shared" si="2"/>
        <v>Y</v>
      </c>
      <c r="FA28" s="27" t="str">
        <f t="shared" si="3"/>
        <v>Y</v>
      </c>
      <c r="FB28" s="27" t="str">
        <f t="shared" si="4"/>
        <v/>
      </c>
      <c r="FC28" s="27" t="str">
        <f t="shared" si="5"/>
        <v/>
      </c>
      <c r="FE28" s="82">
        <f t="shared" si="14"/>
        <v>-1.5274190149668439E-16</v>
      </c>
      <c r="FF28" s="82" t="str">
        <f t="shared" si="6"/>
        <v/>
      </c>
      <c r="FG28" s="82">
        <f t="shared" si="7"/>
        <v>4.137280125919361E-3</v>
      </c>
      <c r="FH28" s="82">
        <f t="shared" si="8"/>
        <v>4.137280125919361E-3</v>
      </c>
      <c r="FI28" s="82" t="str">
        <f t="shared" si="9"/>
        <v/>
      </c>
      <c r="FJ28" s="82" t="str">
        <f t="shared" si="10"/>
        <v/>
      </c>
    </row>
    <row r="29" spans="1:166" x14ac:dyDescent="0.3">
      <c r="A29" s="20">
        <v>8912228</v>
      </c>
      <c r="B29" s="20" t="s">
        <v>174</v>
      </c>
      <c r="C29" s="21">
        <v>310</v>
      </c>
      <c r="D29" s="22">
        <v>1364886.32</v>
      </c>
      <c r="E29" s="22">
        <v>42736.319999999992</v>
      </c>
      <c r="F29" s="22">
        <v>1322150</v>
      </c>
      <c r="G29" s="45">
        <v>0</v>
      </c>
      <c r="H29" s="26">
        <v>1991.8080000000118</v>
      </c>
      <c r="I29" s="11"/>
      <c r="J29" s="34">
        <v>310</v>
      </c>
      <c r="K29" s="22">
        <v>1410278.128</v>
      </c>
      <c r="L29" s="22">
        <v>44728.128000000004</v>
      </c>
      <c r="M29" s="22">
        <v>1365550</v>
      </c>
      <c r="N29" s="26">
        <v>1991.8080000000118</v>
      </c>
      <c r="O29" s="22">
        <v>0</v>
      </c>
      <c r="P29" s="22">
        <v>45391.807999999961</v>
      </c>
      <c r="Q29" s="22">
        <v>43400</v>
      </c>
      <c r="R29" s="32">
        <v>3.2186422733771536E-2</v>
      </c>
      <c r="S29" s="32">
        <v>3.1782065834279227E-2</v>
      </c>
      <c r="T29" s="11"/>
      <c r="U29" s="22">
        <v>1410278.128</v>
      </c>
      <c r="V29" s="22">
        <v>44728.128000000004</v>
      </c>
      <c r="W29" s="22">
        <v>1365550</v>
      </c>
      <c r="X29" s="26">
        <v>1991.8080000000118</v>
      </c>
      <c r="Y29" s="22">
        <v>0</v>
      </c>
      <c r="Z29" s="22">
        <v>45391.807999999961</v>
      </c>
      <c r="AA29" s="22">
        <v>43400</v>
      </c>
      <c r="AB29" s="32">
        <v>3.2186422733771536E-2</v>
      </c>
      <c r="AC29" s="32">
        <v>3.1782065834279227E-2</v>
      </c>
      <c r="AD29" s="42"/>
      <c r="AE29" s="22">
        <v>1410278.128</v>
      </c>
      <c r="AF29" s="22">
        <v>44728.128000000004</v>
      </c>
      <c r="AG29" s="22">
        <v>1365550</v>
      </c>
      <c r="AH29" s="26">
        <v>1991.8080000000118</v>
      </c>
      <c r="AI29" s="22">
        <v>0</v>
      </c>
      <c r="AJ29" s="22">
        <v>45391.807999999961</v>
      </c>
      <c r="AK29" s="22">
        <v>43400</v>
      </c>
      <c r="AL29" s="32">
        <v>3.2186422733771536E-2</v>
      </c>
      <c r="AM29" s="32">
        <v>3.1782065834279227E-2</v>
      </c>
      <c r="AN29" s="11"/>
      <c r="AO29" s="22">
        <v>1410278.128</v>
      </c>
      <c r="AP29" s="22">
        <v>44728.128000000004</v>
      </c>
      <c r="AQ29" s="22">
        <v>1365550</v>
      </c>
      <c r="AR29" s="26">
        <v>1991.8080000000118</v>
      </c>
      <c r="AS29" s="22">
        <v>0</v>
      </c>
      <c r="AT29" s="22">
        <v>45391.807999999961</v>
      </c>
      <c r="AU29" s="22">
        <v>43400</v>
      </c>
      <c r="AV29" s="32">
        <v>3.2186422733771536E-2</v>
      </c>
      <c r="AW29" s="32">
        <v>3.1782065834279227E-2</v>
      </c>
      <c r="AX29" s="42"/>
      <c r="AY29" s="22">
        <v>1410278.128</v>
      </c>
      <c r="AZ29" s="22">
        <v>44728.128000000004</v>
      </c>
      <c r="BA29" s="22">
        <v>1365550</v>
      </c>
      <c r="BB29" s="22">
        <v>0</v>
      </c>
      <c r="BC29" s="22">
        <v>45391.807999999961</v>
      </c>
      <c r="BD29" s="22">
        <v>43400</v>
      </c>
      <c r="BE29" s="32">
        <v>3.2186422733771536E-2</v>
      </c>
      <c r="BF29" s="32">
        <v>3.1782065834279227E-2</v>
      </c>
      <c r="BG29" s="11"/>
      <c r="BH29" s="22">
        <v>1410278.128</v>
      </c>
      <c r="BI29" s="22">
        <v>44728.128000000004</v>
      </c>
      <c r="BJ29" s="22">
        <v>1365550</v>
      </c>
      <c r="BK29" s="26">
        <v>1991.8080000000118</v>
      </c>
      <c r="BL29" s="22">
        <v>0</v>
      </c>
      <c r="BM29" s="22">
        <v>45391.807999999961</v>
      </c>
      <c r="BN29" s="22">
        <v>43400</v>
      </c>
      <c r="BO29" s="32">
        <v>3.2186422733771536E-2</v>
      </c>
      <c r="BP29" s="32">
        <v>3.1782065834279227E-2</v>
      </c>
      <c r="BQ29" s="42"/>
      <c r="BR29" s="22">
        <v>1410278.128</v>
      </c>
      <c r="BS29" s="22">
        <v>44728.128000000004</v>
      </c>
      <c r="BT29" s="22">
        <v>1365550</v>
      </c>
      <c r="BU29" s="26">
        <v>1991.8080000000118</v>
      </c>
      <c r="BV29" s="22">
        <v>0</v>
      </c>
      <c r="BW29" s="22">
        <v>45391.807999999961</v>
      </c>
      <c r="BX29" s="22">
        <v>43400</v>
      </c>
      <c r="BY29" s="32">
        <v>3.2186422733771536E-2</v>
      </c>
      <c r="BZ29" s="32">
        <v>3.1782065834279227E-2</v>
      </c>
      <c r="CA29" s="42"/>
      <c r="CB29" s="22">
        <v>1410278.128</v>
      </c>
      <c r="CC29" s="22">
        <v>44728.128000000004</v>
      </c>
      <c r="CD29" s="22">
        <v>1365550</v>
      </c>
      <c r="CE29" s="26">
        <v>1991.8080000000118</v>
      </c>
      <c r="CF29" s="22">
        <v>0</v>
      </c>
      <c r="CG29" s="22">
        <v>45391.807999999961</v>
      </c>
      <c r="CH29" s="22">
        <v>43400</v>
      </c>
      <c r="CI29" s="32">
        <v>3.2186422733771536E-2</v>
      </c>
      <c r="CJ29" s="32">
        <v>3.1782065834279227E-2</v>
      </c>
      <c r="CK29" s="42"/>
      <c r="CL29" s="22">
        <v>1410278.128</v>
      </c>
      <c r="CM29" s="22">
        <v>44728.128000000004</v>
      </c>
      <c r="CN29" s="22">
        <v>1365550</v>
      </c>
      <c r="CO29" s="26">
        <v>1991.8080000000118</v>
      </c>
      <c r="CP29" s="22">
        <v>0</v>
      </c>
      <c r="CQ29" s="22">
        <v>45391.807999999961</v>
      </c>
      <c r="CR29" s="22">
        <v>43400</v>
      </c>
      <c r="CS29" s="32">
        <v>3.2186422733771536E-2</v>
      </c>
      <c r="CT29" s="32">
        <v>3.1782065834279227E-2</v>
      </c>
      <c r="CU29" s="42"/>
      <c r="CV29" s="22">
        <v>1410278.128</v>
      </c>
      <c r="CW29" s="22">
        <v>44728.128000000004</v>
      </c>
      <c r="CX29" s="22">
        <v>1365550</v>
      </c>
      <c r="CY29" s="26">
        <v>1991.8080000000118</v>
      </c>
      <c r="CZ29" s="22">
        <v>0</v>
      </c>
      <c r="DA29" s="22">
        <v>45391.807999999961</v>
      </c>
      <c r="DB29" s="22">
        <v>43400</v>
      </c>
      <c r="DC29" s="32">
        <v>3.2186422733771536E-2</v>
      </c>
      <c r="DD29" s="32">
        <v>3.1782065834279227E-2</v>
      </c>
      <c r="DE29" s="42"/>
      <c r="DF29" s="22">
        <v>1410278.128</v>
      </c>
      <c r="DG29" s="22">
        <v>44728.128000000004</v>
      </c>
      <c r="DH29" s="22">
        <v>1365550</v>
      </c>
      <c r="DI29" s="26">
        <v>1991.8080000000118</v>
      </c>
      <c r="DJ29" s="22">
        <v>0</v>
      </c>
      <c r="DK29" s="22">
        <v>45391.807999999961</v>
      </c>
      <c r="DL29" s="22">
        <v>43400</v>
      </c>
      <c r="DM29" s="32">
        <v>3.2186422733771536E-2</v>
      </c>
      <c r="DN29" s="32">
        <v>3.1782065834279227E-2</v>
      </c>
      <c r="DO29" s="42"/>
      <c r="DP29" s="22">
        <v>1410278.128</v>
      </c>
      <c r="DQ29" s="22">
        <v>44728.128000000004</v>
      </c>
      <c r="DR29" s="22">
        <v>1365550</v>
      </c>
      <c r="DS29" s="26">
        <v>1991.8080000000118</v>
      </c>
      <c r="DT29" s="22">
        <v>0</v>
      </c>
      <c r="DU29" s="22">
        <v>45391.807999999961</v>
      </c>
      <c r="DV29" s="22">
        <v>43400</v>
      </c>
      <c r="DW29" s="32">
        <v>3.2186422733771536E-2</v>
      </c>
      <c r="DX29" s="32">
        <v>3.1782065834279227E-2</v>
      </c>
      <c r="DY29" s="42"/>
      <c r="DZ29" s="22">
        <v>1410278.128</v>
      </c>
      <c r="EA29" s="22">
        <v>44728.128000000004</v>
      </c>
      <c r="EB29" s="22">
        <v>1365550</v>
      </c>
      <c r="EC29" s="26">
        <v>1991.8080000000118</v>
      </c>
      <c r="ED29" s="22">
        <v>0</v>
      </c>
      <c r="EE29" s="22">
        <v>45391.807999999961</v>
      </c>
      <c r="EF29" s="22">
        <v>43400</v>
      </c>
      <c r="EG29" s="32">
        <v>3.2186422733771536E-2</v>
      </c>
      <c r="EH29" s="32">
        <v>3.1782065834279227E-2</v>
      </c>
      <c r="EI29" s="42"/>
      <c r="EK29" s="47">
        <f t="shared" si="21"/>
        <v>0</v>
      </c>
      <c r="EL29" s="47">
        <f t="shared" si="22"/>
        <v>0</v>
      </c>
      <c r="EM29" s="47">
        <f t="shared" si="23"/>
        <v>0</v>
      </c>
      <c r="EN29" s="47">
        <f t="shared" si="24"/>
        <v>0</v>
      </c>
      <c r="EO29" s="47">
        <f t="shared" si="25"/>
        <v>0</v>
      </c>
      <c r="EP29" s="47">
        <f t="shared" si="26"/>
        <v>0</v>
      </c>
      <c r="ER29" s="27" t="str">
        <f t="shared" si="11"/>
        <v>Mapperley Plains Primary and Nursery School</v>
      </c>
      <c r="EV29" s="45">
        <v>0</v>
      </c>
      <c r="EX29" s="27" t="str">
        <f t="shared" si="12"/>
        <v/>
      </c>
      <c r="EY29" s="27" t="str">
        <f t="shared" si="13"/>
        <v/>
      </c>
      <c r="EZ29" s="27" t="str">
        <f t="shared" si="2"/>
        <v/>
      </c>
      <c r="FA29" s="27" t="str">
        <f t="shared" si="3"/>
        <v/>
      </c>
      <c r="FB29" s="27" t="str">
        <f t="shared" si="4"/>
        <v/>
      </c>
      <c r="FC29" s="27" t="str">
        <f t="shared" si="5"/>
        <v/>
      </c>
      <c r="FE29" s="82" t="str">
        <f t="shared" si="14"/>
        <v/>
      </c>
      <c r="FF29" s="82" t="str">
        <f t="shared" si="6"/>
        <v/>
      </c>
      <c r="FG29" s="82" t="str">
        <f t="shared" si="7"/>
        <v/>
      </c>
      <c r="FH29" s="82" t="str">
        <f t="shared" si="8"/>
        <v/>
      </c>
      <c r="FI29" s="82" t="str">
        <f t="shared" si="9"/>
        <v/>
      </c>
      <c r="FJ29" s="82" t="str">
        <f t="shared" si="10"/>
        <v/>
      </c>
    </row>
    <row r="30" spans="1:166" x14ac:dyDescent="0.3">
      <c r="A30" s="20">
        <v>8912237</v>
      </c>
      <c r="B30" s="20" t="s">
        <v>175</v>
      </c>
      <c r="C30" s="21">
        <v>134</v>
      </c>
      <c r="D30" s="22">
        <v>640776.52855321835</v>
      </c>
      <c r="E30" s="22">
        <v>-477.24000000000012</v>
      </c>
      <c r="F30" s="22">
        <v>641253.76855321834</v>
      </c>
      <c r="G30" s="45">
        <v>0</v>
      </c>
      <c r="H30" s="26">
        <v>21393.021000000001</v>
      </c>
      <c r="I30" s="11"/>
      <c r="J30" s="34">
        <v>134</v>
      </c>
      <c r="K30" s="22">
        <v>697566.27227287367</v>
      </c>
      <c r="L30" s="22">
        <v>20915.780999999999</v>
      </c>
      <c r="M30" s="22">
        <v>676650.49127287371</v>
      </c>
      <c r="N30" s="26">
        <v>21393.021000000001</v>
      </c>
      <c r="O30" s="22">
        <v>0</v>
      </c>
      <c r="P30" s="22">
        <v>56789.743719655322</v>
      </c>
      <c r="Q30" s="22">
        <v>35396.722719655372</v>
      </c>
      <c r="R30" s="32">
        <v>8.1411252202056486E-2</v>
      </c>
      <c r="S30" s="32">
        <v>5.2311678150220822E-2</v>
      </c>
      <c r="T30" s="11"/>
      <c r="U30" s="22">
        <v>697566.27227287367</v>
      </c>
      <c r="V30" s="22">
        <v>20915.780999999999</v>
      </c>
      <c r="W30" s="22">
        <v>676650.49127287371</v>
      </c>
      <c r="X30" s="26">
        <v>21393.021000000001</v>
      </c>
      <c r="Y30" s="22">
        <v>0</v>
      </c>
      <c r="Z30" s="22">
        <v>56789.743719655322</v>
      </c>
      <c r="AA30" s="22">
        <v>35396.722719655372</v>
      </c>
      <c r="AB30" s="32">
        <v>8.1411252202056486E-2</v>
      </c>
      <c r="AC30" s="32">
        <v>5.2311678150220822E-2</v>
      </c>
      <c r="AD30" s="42"/>
      <c r="AE30" s="22">
        <v>697566.27227287367</v>
      </c>
      <c r="AF30" s="22">
        <v>20915.780999999999</v>
      </c>
      <c r="AG30" s="22">
        <v>676650.49127287371</v>
      </c>
      <c r="AH30" s="26">
        <v>21393.021000000001</v>
      </c>
      <c r="AI30" s="22">
        <v>0</v>
      </c>
      <c r="AJ30" s="22">
        <v>56789.743719655322</v>
      </c>
      <c r="AK30" s="22">
        <v>35396.722719655372</v>
      </c>
      <c r="AL30" s="32">
        <v>8.1411252202056486E-2</v>
      </c>
      <c r="AM30" s="32">
        <v>5.2311678150220822E-2</v>
      </c>
      <c r="AN30" s="11"/>
      <c r="AO30" s="22">
        <v>697566.27227287367</v>
      </c>
      <c r="AP30" s="22">
        <v>20915.780999999999</v>
      </c>
      <c r="AQ30" s="22">
        <v>676650.49127287371</v>
      </c>
      <c r="AR30" s="26">
        <v>21393.021000000001</v>
      </c>
      <c r="AS30" s="22">
        <v>0</v>
      </c>
      <c r="AT30" s="22">
        <v>56789.743719655322</v>
      </c>
      <c r="AU30" s="22">
        <v>35396.722719655372</v>
      </c>
      <c r="AV30" s="32">
        <v>8.1411252202056486E-2</v>
      </c>
      <c r="AW30" s="32">
        <v>5.2311678150220822E-2</v>
      </c>
      <c r="AX30" s="42"/>
      <c r="AY30" s="22">
        <v>697566.27227287367</v>
      </c>
      <c r="AZ30" s="22">
        <v>20915.780999999999</v>
      </c>
      <c r="BA30" s="22">
        <v>676650.49127287371</v>
      </c>
      <c r="BB30" s="22">
        <v>0</v>
      </c>
      <c r="BC30" s="22">
        <v>56789.743719655322</v>
      </c>
      <c r="BD30" s="22">
        <v>35396.722719655372</v>
      </c>
      <c r="BE30" s="32">
        <v>8.1411252202056486E-2</v>
      </c>
      <c r="BF30" s="32">
        <v>5.2311678150220822E-2</v>
      </c>
      <c r="BG30" s="11"/>
      <c r="BH30" s="22">
        <v>697566.27227287367</v>
      </c>
      <c r="BI30" s="22">
        <v>20915.780999999999</v>
      </c>
      <c r="BJ30" s="22">
        <v>676650.49127287371</v>
      </c>
      <c r="BK30" s="26">
        <v>21393.021000000001</v>
      </c>
      <c r="BL30" s="22">
        <v>0</v>
      </c>
      <c r="BM30" s="22">
        <v>56789.743719655322</v>
      </c>
      <c r="BN30" s="22">
        <v>35396.722719655372</v>
      </c>
      <c r="BO30" s="32">
        <v>8.1411252202056486E-2</v>
      </c>
      <c r="BP30" s="32">
        <v>5.2311678150220822E-2</v>
      </c>
      <c r="BQ30" s="42"/>
      <c r="BR30" s="22">
        <v>695260.25864597713</v>
      </c>
      <c r="BS30" s="22">
        <v>20915.780999999999</v>
      </c>
      <c r="BT30" s="22">
        <v>674344.47764597717</v>
      </c>
      <c r="BU30" s="26">
        <v>21393.021000000001</v>
      </c>
      <c r="BV30" s="22">
        <v>0</v>
      </c>
      <c r="BW30" s="22">
        <v>54483.730092758778</v>
      </c>
      <c r="BX30" s="22">
        <v>33090.709092758829</v>
      </c>
      <c r="BY30" s="32">
        <v>7.8364510865134324E-2</v>
      </c>
      <c r="BZ30" s="32">
        <v>4.9070927678199296E-2</v>
      </c>
      <c r="CA30" s="42"/>
      <c r="CB30" s="22">
        <v>697027.07687057473</v>
      </c>
      <c r="CC30" s="22">
        <v>20915.780999999999</v>
      </c>
      <c r="CD30" s="22">
        <v>676111.29587057477</v>
      </c>
      <c r="CE30" s="26">
        <v>21393.021000000001</v>
      </c>
      <c r="CF30" s="22">
        <v>0</v>
      </c>
      <c r="CG30" s="22">
        <v>56250.548317356384</v>
      </c>
      <c r="CH30" s="22">
        <v>34857.527317356435</v>
      </c>
      <c r="CI30" s="32">
        <v>8.0700664556537863E-2</v>
      </c>
      <c r="CJ30" s="32">
        <v>5.1555901417788277E-2</v>
      </c>
      <c r="CK30" s="42"/>
      <c r="CL30" s="22">
        <v>696487.88146827591</v>
      </c>
      <c r="CM30" s="22">
        <v>20915.780999999999</v>
      </c>
      <c r="CN30" s="22">
        <v>675572.10046827595</v>
      </c>
      <c r="CO30" s="26">
        <v>21393.021000000001</v>
      </c>
      <c r="CP30" s="22">
        <v>0</v>
      </c>
      <c r="CQ30" s="22">
        <v>55711.352915057563</v>
      </c>
      <c r="CR30" s="22">
        <v>34318.331915057614</v>
      </c>
      <c r="CS30" s="32">
        <v>7.9988976689173222E-2</v>
      </c>
      <c r="CT30" s="32">
        <v>5.0798918266858124E-2</v>
      </c>
      <c r="CU30" s="42"/>
      <c r="CV30" s="22">
        <v>697566.27227287367</v>
      </c>
      <c r="CW30" s="22">
        <v>20915.780999999999</v>
      </c>
      <c r="CX30" s="22">
        <v>676650.49127287371</v>
      </c>
      <c r="CY30" s="26">
        <v>21393.021000000001</v>
      </c>
      <c r="CZ30" s="22">
        <v>0</v>
      </c>
      <c r="DA30" s="22">
        <v>56789.743719655322</v>
      </c>
      <c r="DB30" s="22">
        <v>35396.722719655372</v>
      </c>
      <c r="DC30" s="32">
        <v>8.1411252202056486E-2</v>
      </c>
      <c r="DD30" s="32">
        <v>5.2311678150220822E-2</v>
      </c>
      <c r="DE30" s="42"/>
      <c r="DF30" s="22">
        <v>697566.27227287367</v>
      </c>
      <c r="DG30" s="22">
        <v>20915.780999999999</v>
      </c>
      <c r="DH30" s="22">
        <v>676650.49127287371</v>
      </c>
      <c r="DI30" s="26">
        <v>21393.021000000001</v>
      </c>
      <c r="DJ30" s="22">
        <v>0</v>
      </c>
      <c r="DK30" s="22">
        <v>56789.743719655322</v>
      </c>
      <c r="DL30" s="22">
        <v>35396.722719655372</v>
      </c>
      <c r="DM30" s="32">
        <v>8.1411252202056486E-2</v>
      </c>
      <c r="DN30" s="32">
        <v>5.2311678150220822E-2</v>
      </c>
      <c r="DO30" s="42"/>
      <c r="DP30" s="22">
        <v>697566.27227287367</v>
      </c>
      <c r="DQ30" s="22">
        <v>20915.780999999999</v>
      </c>
      <c r="DR30" s="22">
        <v>676650.49127287371</v>
      </c>
      <c r="DS30" s="26">
        <v>21393.021000000001</v>
      </c>
      <c r="DT30" s="22">
        <v>0</v>
      </c>
      <c r="DU30" s="22">
        <v>56789.743719655322</v>
      </c>
      <c r="DV30" s="22">
        <v>35396.722719655372</v>
      </c>
      <c r="DW30" s="32">
        <v>8.1411252202056486E-2</v>
      </c>
      <c r="DX30" s="32">
        <v>5.2311678150220822E-2</v>
      </c>
      <c r="DY30" s="42"/>
      <c r="DZ30" s="22">
        <v>697566.27227287367</v>
      </c>
      <c r="EA30" s="22">
        <v>20915.780999999999</v>
      </c>
      <c r="EB30" s="22">
        <v>676650.49127287371</v>
      </c>
      <c r="EC30" s="26">
        <v>21393.021000000001</v>
      </c>
      <c r="ED30" s="22">
        <v>0</v>
      </c>
      <c r="EE30" s="22">
        <v>56789.743719655322</v>
      </c>
      <c r="EF30" s="22">
        <v>35396.722719655372</v>
      </c>
      <c r="EG30" s="32">
        <v>8.1411252202056486E-2</v>
      </c>
      <c r="EH30" s="32">
        <v>5.2311678150220822E-2</v>
      </c>
      <c r="EI30" s="42"/>
      <c r="EK30" s="47">
        <f t="shared" si="21"/>
        <v>-539.19540229893755</v>
      </c>
      <c r="EL30" s="47">
        <f t="shared" si="22"/>
        <v>-1078.3908045977587</v>
      </c>
      <c r="EM30" s="47">
        <f t="shared" si="23"/>
        <v>0</v>
      </c>
      <c r="EN30" s="47">
        <f t="shared" si="24"/>
        <v>0</v>
      </c>
      <c r="EO30" s="47">
        <f t="shared" si="25"/>
        <v>0</v>
      </c>
      <c r="EP30" s="47">
        <f t="shared" si="26"/>
        <v>0</v>
      </c>
      <c r="ER30" s="27" t="str">
        <f t="shared" si="11"/>
        <v>Standhill Infants' School</v>
      </c>
      <c r="EV30" s="45">
        <v>0</v>
      </c>
      <c r="EX30" s="27" t="str">
        <f t="shared" si="12"/>
        <v>Y</v>
      </c>
      <c r="EY30" s="27" t="str">
        <f t="shared" si="13"/>
        <v>Y</v>
      </c>
      <c r="EZ30" s="27" t="str">
        <f t="shared" si="2"/>
        <v/>
      </c>
      <c r="FA30" s="27" t="str">
        <f t="shared" si="3"/>
        <v/>
      </c>
      <c r="FB30" s="27" t="str">
        <f t="shared" si="4"/>
        <v/>
      </c>
      <c r="FC30" s="27" t="str">
        <f t="shared" si="5"/>
        <v/>
      </c>
      <c r="FE30" s="82">
        <f t="shared" si="14"/>
        <v>7.9685954455547051E-4</v>
      </c>
      <c r="FF30" s="82">
        <f t="shared" si="6"/>
        <v>1.5937190891107691E-3</v>
      </c>
      <c r="FG30" s="82" t="str">
        <f t="shared" si="7"/>
        <v/>
      </c>
      <c r="FH30" s="82" t="str">
        <f t="shared" si="8"/>
        <v/>
      </c>
      <c r="FI30" s="82" t="str">
        <f t="shared" si="9"/>
        <v/>
      </c>
      <c r="FJ30" s="82" t="str">
        <f t="shared" si="10"/>
        <v/>
      </c>
    </row>
    <row r="31" spans="1:166" x14ac:dyDescent="0.3">
      <c r="A31" s="20">
        <v>8912238</v>
      </c>
      <c r="B31" s="20" t="s">
        <v>9</v>
      </c>
      <c r="C31" s="21">
        <v>237</v>
      </c>
      <c r="D31" s="22">
        <v>1076476.2554899429</v>
      </c>
      <c r="E31" s="22">
        <v>14498.96</v>
      </c>
      <c r="F31" s="22">
        <v>1061977.2954899429</v>
      </c>
      <c r="G31" s="45">
        <v>0</v>
      </c>
      <c r="H31" s="26">
        <v>662.88950000000114</v>
      </c>
      <c r="I31" s="11"/>
      <c r="J31" s="34">
        <v>237</v>
      </c>
      <c r="K31" s="22">
        <v>1136823.7431769886</v>
      </c>
      <c r="L31" s="22">
        <v>15161.8495</v>
      </c>
      <c r="M31" s="22">
        <v>1121661.8936769885</v>
      </c>
      <c r="N31" s="26">
        <v>662.88950000000114</v>
      </c>
      <c r="O31" s="22">
        <v>0</v>
      </c>
      <c r="P31" s="22">
        <v>60347.487687045708</v>
      </c>
      <c r="Q31" s="22">
        <v>59684.59818704566</v>
      </c>
      <c r="R31" s="32">
        <v>5.3084295652022107E-2</v>
      </c>
      <c r="S31" s="32">
        <v>5.3210863740222041E-2</v>
      </c>
      <c r="T31" s="11"/>
      <c r="U31" s="22">
        <v>1136823.7431769886</v>
      </c>
      <c r="V31" s="22">
        <v>15161.8495</v>
      </c>
      <c r="W31" s="22">
        <v>1121661.8936769885</v>
      </c>
      <c r="X31" s="26">
        <v>662.88950000000114</v>
      </c>
      <c r="Y31" s="22">
        <v>0</v>
      </c>
      <c r="Z31" s="22">
        <v>60347.487687045708</v>
      </c>
      <c r="AA31" s="22">
        <v>59684.59818704566</v>
      </c>
      <c r="AB31" s="32">
        <v>5.3084295652022107E-2</v>
      </c>
      <c r="AC31" s="32">
        <v>5.3210863740222041E-2</v>
      </c>
      <c r="AD31" s="42"/>
      <c r="AE31" s="22">
        <v>1136823.7431769886</v>
      </c>
      <c r="AF31" s="22">
        <v>15161.8495</v>
      </c>
      <c r="AG31" s="22">
        <v>1121661.8936769885</v>
      </c>
      <c r="AH31" s="26">
        <v>662.88950000000114</v>
      </c>
      <c r="AI31" s="22">
        <v>0</v>
      </c>
      <c r="AJ31" s="22">
        <v>60347.487687045708</v>
      </c>
      <c r="AK31" s="22">
        <v>59684.59818704566</v>
      </c>
      <c r="AL31" s="32">
        <v>5.3084295652022107E-2</v>
      </c>
      <c r="AM31" s="32">
        <v>5.3210863740222041E-2</v>
      </c>
      <c r="AN31" s="11"/>
      <c r="AO31" s="22">
        <v>1136823.7431769886</v>
      </c>
      <c r="AP31" s="22">
        <v>15161.8495</v>
      </c>
      <c r="AQ31" s="22">
        <v>1121661.8936769885</v>
      </c>
      <c r="AR31" s="26">
        <v>662.88950000000114</v>
      </c>
      <c r="AS31" s="22">
        <v>0</v>
      </c>
      <c r="AT31" s="22">
        <v>60347.487687045708</v>
      </c>
      <c r="AU31" s="22">
        <v>59684.59818704566</v>
      </c>
      <c r="AV31" s="32">
        <v>5.3084295652022107E-2</v>
      </c>
      <c r="AW31" s="32">
        <v>5.3210863740222041E-2</v>
      </c>
      <c r="AX31" s="42"/>
      <c r="AY31" s="22">
        <v>1136823.7431769886</v>
      </c>
      <c r="AZ31" s="22">
        <v>15161.8495</v>
      </c>
      <c r="BA31" s="22">
        <v>1121661.8936769885</v>
      </c>
      <c r="BB31" s="22">
        <v>0</v>
      </c>
      <c r="BC31" s="22">
        <v>60347.487687045708</v>
      </c>
      <c r="BD31" s="22">
        <v>59684.59818704566</v>
      </c>
      <c r="BE31" s="32">
        <v>5.3084295652022107E-2</v>
      </c>
      <c r="BF31" s="32">
        <v>5.3210863740222041E-2</v>
      </c>
      <c r="BG31" s="11"/>
      <c r="BH31" s="22">
        <v>1136823.7431769886</v>
      </c>
      <c r="BI31" s="22">
        <v>15161.8495</v>
      </c>
      <c r="BJ31" s="22">
        <v>1121661.8936769885</v>
      </c>
      <c r="BK31" s="26">
        <v>662.88950000000114</v>
      </c>
      <c r="BL31" s="22">
        <v>0</v>
      </c>
      <c r="BM31" s="22">
        <v>60347.487687045708</v>
      </c>
      <c r="BN31" s="22">
        <v>59684.59818704566</v>
      </c>
      <c r="BO31" s="32">
        <v>5.3084295652022107E-2</v>
      </c>
      <c r="BP31" s="32">
        <v>5.3210863740222041E-2</v>
      </c>
      <c r="BQ31" s="42"/>
      <c r="BR31" s="22">
        <v>1132156.3695954545</v>
      </c>
      <c r="BS31" s="22">
        <v>15161.8495</v>
      </c>
      <c r="BT31" s="22">
        <v>1116994.5200954545</v>
      </c>
      <c r="BU31" s="26">
        <v>662.88950000000114</v>
      </c>
      <c r="BV31" s="22">
        <v>0</v>
      </c>
      <c r="BW31" s="22">
        <v>55680.11410551169</v>
      </c>
      <c r="BX31" s="22">
        <v>55017.224605511641</v>
      </c>
      <c r="BY31" s="32">
        <v>4.9180586357878704E-2</v>
      </c>
      <c r="BZ31" s="32">
        <v>4.9254695180429409E-2</v>
      </c>
      <c r="CA31" s="42"/>
      <c r="CB31" s="22">
        <v>1135788.8852224431</v>
      </c>
      <c r="CC31" s="22">
        <v>15161.8495</v>
      </c>
      <c r="CD31" s="22">
        <v>1120627.0357224431</v>
      </c>
      <c r="CE31" s="26">
        <v>662.88950000000114</v>
      </c>
      <c r="CF31" s="22">
        <v>0</v>
      </c>
      <c r="CG31" s="22">
        <v>59312.629732500296</v>
      </c>
      <c r="CH31" s="22">
        <v>58649.740232500248</v>
      </c>
      <c r="CI31" s="32">
        <v>5.2221526820879195E-2</v>
      </c>
      <c r="CJ31" s="32">
        <v>5.2336538708161788E-2</v>
      </c>
      <c r="CK31" s="42"/>
      <c r="CL31" s="22">
        <v>1134754.0272678977</v>
      </c>
      <c r="CM31" s="22">
        <v>15161.8495</v>
      </c>
      <c r="CN31" s="22">
        <v>1119592.1777678977</v>
      </c>
      <c r="CO31" s="26">
        <v>662.88950000000114</v>
      </c>
      <c r="CP31" s="22">
        <v>0</v>
      </c>
      <c r="CQ31" s="22">
        <v>58277.771777954884</v>
      </c>
      <c r="CR31" s="22">
        <v>57614.882277954835</v>
      </c>
      <c r="CS31" s="32">
        <v>5.1357184356743781E-2</v>
      </c>
      <c r="CT31" s="32">
        <v>5.1460597369320814E-2</v>
      </c>
      <c r="CU31" s="42"/>
      <c r="CV31" s="22">
        <v>1136823.7431769886</v>
      </c>
      <c r="CW31" s="22">
        <v>15161.8495</v>
      </c>
      <c r="CX31" s="22">
        <v>1121661.8936769885</v>
      </c>
      <c r="CY31" s="26">
        <v>662.88950000000114</v>
      </c>
      <c r="CZ31" s="22">
        <v>0</v>
      </c>
      <c r="DA31" s="22">
        <v>60347.487687045708</v>
      </c>
      <c r="DB31" s="22">
        <v>59684.59818704566</v>
      </c>
      <c r="DC31" s="32">
        <v>5.3084295652022107E-2</v>
      </c>
      <c r="DD31" s="32">
        <v>5.3210863740222041E-2</v>
      </c>
      <c r="DE31" s="42"/>
      <c r="DF31" s="22">
        <v>1136823.7431769886</v>
      </c>
      <c r="DG31" s="22">
        <v>15161.8495</v>
      </c>
      <c r="DH31" s="22">
        <v>1121661.8936769885</v>
      </c>
      <c r="DI31" s="26">
        <v>662.88950000000114</v>
      </c>
      <c r="DJ31" s="22">
        <v>0</v>
      </c>
      <c r="DK31" s="22">
        <v>60347.487687045708</v>
      </c>
      <c r="DL31" s="22">
        <v>59684.59818704566</v>
      </c>
      <c r="DM31" s="32">
        <v>5.3084295652022107E-2</v>
      </c>
      <c r="DN31" s="32">
        <v>5.3210863740222041E-2</v>
      </c>
      <c r="DO31" s="42"/>
      <c r="DP31" s="22">
        <v>1136823.7431769886</v>
      </c>
      <c r="DQ31" s="22">
        <v>15161.8495</v>
      </c>
      <c r="DR31" s="22">
        <v>1121661.8936769885</v>
      </c>
      <c r="DS31" s="26">
        <v>662.88950000000114</v>
      </c>
      <c r="DT31" s="22">
        <v>0</v>
      </c>
      <c r="DU31" s="22">
        <v>60347.487687045708</v>
      </c>
      <c r="DV31" s="22">
        <v>59684.59818704566</v>
      </c>
      <c r="DW31" s="32">
        <v>5.3084295652022107E-2</v>
      </c>
      <c r="DX31" s="32">
        <v>5.3210863740222041E-2</v>
      </c>
      <c r="DY31" s="42"/>
      <c r="DZ31" s="22">
        <v>1136823.7431769886</v>
      </c>
      <c r="EA31" s="22">
        <v>15161.8495</v>
      </c>
      <c r="EB31" s="22">
        <v>1121661.8936769885</v>
      </c>
      <c r="EC31" s="26">
        <v>662.88950000000114</v>
      </c>
      <c r="ED31" s="22">
        <v>0</v>
      </c>
      <c r="EE31" s="22">
        <v>60347.487687045708</v>
      </c>
      <c r="EF31" s="22">
        <v>59684.59818704566</v>
      </c>
      <c r="EG31" s="32">
        <v>5.3084295652022107E-2</v>
      </c>
      <c r="EH31" s="32">
        <v>5.3210863740222041E-2</v>
      </c>
      <c r="EI31" s="42"/>
      <c r="EK31" s="47">
        <f t="shared" si="21"/>
        <v>-1034.8579545454122</v>
      </c>
      <c r="EL31" s="47">
        <f t="shared" si="22"/>
        <v>-2069.7159090908244</v>
      </c>
      <c r="EM31" s="47">
        <f t="shared" si="23"/>
        <v>0</v>
      </c>
      <c r="EN31" s="47">
        <f t="shared" si="24"/>
        <v>0</v>
      </c>
      <c r="EO31" s="47">
        <f t="shared" si="25"/>
        <v>0</v>
      </c>
      <c r="EP31" s="47">
        <f t="shared" si="26"/>
        <v>0</v>
      </c>
      <c r="ER31" s="27" t="str">
        <f t="shared" si="11"/>
        <v>Priory Junior School</v>
      </c>
      <c r="EV31" s="45">
        <v>0</v>
      </c>
      <c r="EX31" s="27" t="str">
        <f t="shared" si="12"/>
        <v>Y</v>
      </c>
      <c r="EY31" s="27" t="str">
        <f t="shared" si="13"/>
        <v>Y</v>
      </c>
      <c r="EZ31" s="27" t="str">
        <f t="shared" si="2"/>
        <v/>
      </c>
      <c r="FA31" s="27" t="str">
        <f t="shared" si="3"/>
        <v/>
      </c>
      <c r="FB31" s="27" t="str">
        <f t="shared" si="4"/>
        <v/>
      </c>
      <c r="FC31" s="27" t="str">
        <f t="shared" si="5"/>
        <v/>
      </c>
      <c r="FE31" s="82">
        <f t="shared" si="14"/>
        <v>9.2261131485262546E-4</v>
      </c>
      <c r="FF31" s="82">
        <f t="shared" si="6"/>
        <v>1.8452226297052509E-3</v>
      </c>
      <c r="FG31" s="82" t="str">
        <f t="shared" si="7"/>
        <v/>
      </c>
      <c r="FH31" s="82" t="str">
        <f t="shared" si="8"/>
        <v/>
      </c>
      <c r="FI31" s="82" t="str">
        <f t="shared" si="9"/>
        <v/>
      </c>
      <c r="FJ31" s="82" t="str">
        <f t="shared" si="10"/>
        <v/>
      </c>
    </row>
    <row r="32" spans="1:166" x14ac:dyDescent="0.3">
      <c r="A32" s="20">
        <v>8912239</v>
      </c>
      <c r="B32" s="20" t="s">
        <v>176</v>
      </c>
      <c r="C32" s="21">
        <v>164</v>
      </c>
      <c r="D32" s="22">
        <v>786013.08152424998</v>
      </c>
      <c r="E32" s="22">
        <v>14892.16</v>
      </c>
      <c r="F32" s="22">
        <v>771120.92152424995</v>
      </c>
      <c r="G32" s="45">
        <v>0</v>
      </c>
      <c r="H32" s="26">
        <v>-1619.0134999999991</v>
      </c>
      <c r="I32" s="11"/>
      <c r="J32" s="34">
        <v>164</v>
      </c>
      <c r="K32" s="22">
        <v>827637.27634994115</v>
      </c>
      <c r="L32" s="22">
        <v>13273.146500000001</v>
      </c>
      <c r="M32" s="22">
        <v>814364.12984994112</v>
      </c>
      <c r="N32" s="26">
        <v>-1619.0134999999991</v>
      </c>
      <c r="O32" s="22">
        <v>0</v>
      </c>
      <c r="P32" s="22">
        <v>41624.194825691171</v>
      </c>
      <c r="Q32" s="22">
        <v>43243.208325691172</v>
      </c>
      <c r="R32" s="32">
        <v>5.0292798566617065E-2</v>
      </c>
      <c r="S32" s="32">
        <v>5.3100580858908147E-2</v>
      </c>
      <c r="T32" s="11"/>
      <c r="U32" s="22">
        <v>827637.27634994115</v>
      </c>
      <c r="V32" s="22">
        <v>13273.146500000001</v>
      </c>
      <c r="W32" s="22">
        <v>814364.12984994112</v>
      </c>
      <c r="X32" s="26">
        <v>-1619.0134999999991</v>
      </c>
      <c r="Y32" s="22">
        <v>0</v>
      </c>
      <c r="Z32" s="22">
        <v>41624.194825691171</v>
      </c>
      <c r="AA32" s="22">
        <v>43243.208325691172</v>
      </c>
      <c r="AB32" s="32">
        <v>5.0292798566617065E-2</v>
      </c>
      <c r="AC32" s="32">
        <v>5.3100580858908147E-2</v>
      </c>
      <c r="AD32" s="42"/>
      <c r="AE32" s="22">
        <v>827637.27634994115</v>
      </c>
      <c r="AF32" s="22">
        <v>13273.146500000001</v>
      </c>
      <c r="AG32" s="22">
        <v>814364.12984994112</v>
      </c>
      <c r="AH32" s="26">
        <v>-1619.0134999999991</v>
      </c>
      <c r="AI32" s="22">
        <v>0</v>
      </c>
      <c r="AJ32" s="22">
        <v>41624.194825691171</v>
      </c>
      <c r="AK32" s="22">
        <v>43243.208325691172</v>
      </c>
      <c r="AL32" s="32">
        <v>5.0292798566617065E-2</v>
      </c>
      <c r="AM32" s="32">
        <v>5.3100580858908147E-2</v>
      </c>
      <c r="AN32" s="11"/>
      <c r="AO32" s="22">
        <v>827637.27634994115</v>
      </c>
      <c r="AP32" s="22">
        <v>13273.146500000001</v>
      </c>
      <c r="AQ32" s="22">
        <v>814364.12984994112</v>
      </c>
      <c r="AR32" s="26">
        <v>-1619.0134999999991</v>
      </c>
      <c r="AS32" s="22">
        <v>0</v>
      </c>
      <c r="AT32" s="22">
        <v>41624.194825691171</v>
      </c>
      <c r="AU32" s="22">
        <v>43243.208325691172</v>
      </c>
      <c r="AV32" s="32">
        <v>5.0292798566617065E-2</v>
      </c>
      <c r="AW32" s="32">
        <v>5.3100580858908147E-2</v>
      </c>
      <c r="AX32" s="42"/>
      <c r="AY32" s="22">
        <v>827637.27634994115</v>
      </c>
      <c r="AZ32" s="22">
        <v>13273.146500000001</v>
      </c>
      <c r="BA32" s="22">
        <v>814364.12984994112</v>
      </c>
      <c r="BB32" s="22">
        <v>0</v>
      </c>
      <c r="BC32" s="22">
        <v>41624.194825691171</v>
      </c>
      <c r="BD32" s="22">
        <v>43243.208325691172</v>
      </c>
      <c r="BE32" s="32">
        <v>5.0292798566617065E-2</v>
      </c>
      <c r="BF32" s="32">
        <v>5.3100580858908147E-2</v>
      </c>
      <c r="BG32" s="11"/>
      <c r="BH32" s="22">
        <v>827637.27634994115</v>
      </c>
      <c r="BI32" s="22">
        <v>13273.146500000001</v>
      </c>
      <c r="BJ32" s="22">
        <v>814364.12984994112</v>
      </c>
      <c r="BK32" s="26">
        <v>-1619.0134999999991</v>
      </c>
      <c r="BL32" s="22">
        <v>0</v>
      </c>
      <c r="BM32" s="22">
        <v>41624.194825691171</v>
      </c>
      <c r="BN32" s="22">
        <v>43243.208325691172</v>
      </c>
      <c r="BO32" s="32">
        <v>5.0292798566617065E-2</v>
      </c>
      <c r="BP32" s="32">
        <v>5.3100580858908147E-2</v>
      </c>
      <c r="BQ32" s="42"/>
      <c r="BR32" s="22">
        <v>824441.14181737672</v>
      </c>
      <c r="BS32" s="22">
        <v>13273.146500000001</v>
      </c>
      <c r="BT32" s="22">
        <v>811167.99531737668</v>
      </c>
      <c r="BU32" s="26">
        <v>-1619.0134999999991</v>
      </c>
      <c r="BV32" s="22">
        <v>0</v>
      </c>
      <c r="BW32" s="22">
        <v>38428.060293126735</v>
      </c>
      <c r="BX32" s="22">
        <v>40047.073793126736</v>
      </c>
      <c r="BY32" s="32">
        <v>4.6611041521310924E-2</v>
      </c>
      <c r="BZ32" s="32">
        <v>4.9369642323546015E-2</v>
      </c>
      <c r="CA32" s="42"/>
      <c r="CB32" s="22">
        <v>826903.50859180349</v>
      </c>
      <c r="CC32" s="22">
        <v>13273.146500000001</v>
      </c>
      <c r="CD32" s="22">
        <v>813630.36209180346</v>
      </c>
      <c r="CE32" s="26">
        <v>-1619.0134999999991</v>
      </c>
      <c r="CF32" s="22">
        <v>0</v>
      </c>
      <c r="CG32" s="22">
        <v>40890.427067553508</v>
      </c>
      <c r="CH32" s="22">
        <v>42509.440567553509</v>
      </c>
      <c r="CI32" s="32">
        <v>4.9450058734408935E-2</v>
      </c>
      <c r="CJ32" s="32">
        <v>5.2246625185254685E-2</v>
      </c>
      <c r="CK32" s="42"/>
      <c r="CL32" s="22">
        <v>826169.74083366571</v>
      </c>
      <c r="CM32" s="22">
        <v>13273.146500000001</v>
      </c>
      <c r="CN32" s="22">
        <v>812896.59433366568</v>
      </c>
      <c r="CO32" s="26">
        <v>-1619.0134999999991</v>
      </c>
      <c r="CP32" s="22">
        <v>0</v>
      </c>
      <c r="CQ32" s="22">
        <v>40156.659309415729</v>
      </c>
      <c r="CR32" s="22">
        <v>41775.67280941573</v>
      </c>
      <c r="CS32" s="32">
        <v>4.8605821933026407E-2</v>
      </c>
      <c r="CT32" s="32">
        <v>5.139112785145742E-2</v>
      </c>
      <c r="CU32" s="42"/>
      <c r="CV32" s="22">
        <v>827637.27634994115</v>
      </c>
      <c r="CW32" s="22">
        <v>13273.146500000001</v>
      </c>
      <c r="CX32" s="22">
        <v>814364.12984994112</v>
      </c>
      <c r="CY32" s="26">
        <v>-1619.0134999999991</v>
      </c>
      <c r="CZ32" s="22">
        <v>0</v>
      </c>
      <c r="DA32" s="22">
        <v>41624.194825691171</v>
      </c>
      <c r="DB32" s="22">
        <v>43243.208325691172</v>
      </c>
      <c r="DC32" s="32">
        <v>5.0292798566617065E-2</v>
      </c>
      <c r="DD32" s="32">
        <v>5.3100580858908147E-2</v>
      </c>
      <c r="DE32" s="42"/>
      <c r="DF32" s="22">
        <v>827637.27634994115</v>
      </c>
      <c r="DG32" s="22">
        <v>13273.146500000001</v>
      </c>
      <c r="DH32" s="22">
        <v>814364.12984994112</v>
      </c>
      <c r="DI32" s="26">
        <v>-1619.0134999999991</v>
      </c>
      <c r="DJ32" s="22">
        <v>0</v>
      </c>
      <c r="DK32" s="22">
        <v>41624.194825691171</v>
      </c>
      <c r="DL32" s="22">
        <v>43243.208325691172</v>
      </c>
      <c r="DM32" s="32">
        <v>5.0292798566617065E-2</v>
      </c>
      <c r="DN32" s="32">
        <v>5.3100580858908147E-2</v>
      </c>
      <c r="DO32" s="42"/>
      <c r="DP32" s="22">
        <v>827637.27634994115</v>
      </c>
      <c r="DQ32" s="22">
        <v>13273.146500000001</v>
      </c>
      <c r="DR32" s="22">
        <v>814364.12984994112</v>
      </c>
      <c r="DS32" s="26">
        <v>-1619.0134999999991</v>
      </c>
      <c r="DT32" s="22">
        <v>0</v>
      </c>
      <c r="DU32" s="22">
        <v>41624.194825691171</v>
      </c>
      <c r="DV32" s="22">
        <v>43243.208325691172</v>
      </c>
      <c r="DW32" s="32">
        <v>5.0292798566617065E-2</v>
      </c>
      <c r="DX32" s="32">
        <v>5.3100580858908147E-2</v>
      </c>
      <c r="DY32" s="42"/>
      <c r="DZ32" s="22">
        <v>827637.27634994115</v>
      </c>
      <c r="EA32" s="22">
        <v>13273.146500000001</v>
      </c>
      <c r="EB32" s="22">
        <v>814364.12984994112</v>
      </c>
      <c r="EC32" s="26">
        <v>-1619.0134999999991</v>
      </c>
      <c r="ED32" s="22">
        <v>0</v>
      </c>
      <c r="EE32" s="22">
        <v>41624.194825691171</v>
      </c>
      <c r="EF32" s="22">
        <v>43243.208325691172</v>
      </c>
      <c r="EG32" s="32">
        <v>5.0292798566617065E-2</v>
      </c>
      <c r="EH32" s="32">
        <v>5.3100580858908147E-2</v>
      </c>
      <c r="EI32" s="42"/>
      <c r="EK32" s="47">
        <f t="shared" si="21"/>
        <v>-733.7677581376629</v>
      </c>
      <c r="EL32" s="47">
        <f t="shared" si="22"/>
        <v>-1467.5355162754422</v>
      </c>
      <c r="EM32" s="47">
        <f t="shared" si="23"/>
        <v>0</v>
      </c>
      <c r="EN32" s="47">
        <f t="shared" si="24"/>
        <v>0</v>
      </c>
      <c r="EO32" s="47">
        <f t="shared" si="25"/>
        <v>0</v>
      </c>
      <c r="EP32" s="47">
        <f t="shared" si="26"/>
        <v>0</v>
      </c>
      <c r="ER32" s="27" t="str">
        <f t="shared" si="11"/>
        <v>Phoenix Infant and Nursery School</v>
      </c>
      <c r="EV32" s="45">
        <v>0</v>
      </c>
      <c r="EX32" s="27" t="str">
        <f t="shared" si="12"/>
        <v>Y</v>
      </c>
      <c r="EY32" s="27" t="str">
        <f t="shared" si="13"/>
        <v>Y</v>
      </c>
      <c r="EZ32" s="27" t="str">
        <f t="shared" si="2"/>
        <v/>
      </c>
      <c r="FA32" s="27" t="str">
        <f t="shared" si="3"/>
        <v/>
      </c>
      <c r="FB32" s="27" t="str">
        <f t="shared" si="4"/>
        <v/>
      </c>
      <c r="FC32" s="27" t="str">
        <f t="shared" si="5"/>
        <v/>
      </c>
      <c r="FE32" s="82">
        <f t="shared" si="14"/>
        <v>9.0103153029698238E-4</v>
      </c>
      <c r="FF32" s="82">
        <f t="shared" si="6"/>
        <v>1.8020630605941077E-3</v>
      </c>
      <c r="FG32" s="82" t="str">
        <f t="shared" si="7"/>
        <v/>
      </c>
      <c r="FH32" s="82" t="str">
        <f t="shared" si="8"/>
        <v/>
      </c>
      <c r="FI32" s="82" t="str">
        <f t="shared" si="9"/>
        <v/>
      </c>
      <c r="FJ32" s="82" t="str">
        <f t="shared" si="10"/>
        <v/>
      </c>
    </row>
    <row r="33" spans="1:166" x14ac:dyDescent="0.3">
      <c r="A33" s="20">
        <v>8912248</v>
      </c>
      <c r="B33" s="20" t="s">
        <v>177</v>
      </c>
      <c r="C33" s="21">
        <v>178</v>
      </c>
      <c r="D33" s="22">
        <v>798150.12669977965</v>
      </c>
      <c r="E33" s="22">
        <v>13524.24</v>
      </c>
      <c r="F33" s="22">
        <v>784625.88669977966</v>
      </c>
      <c r="G33" s="45">
        <v>0</v>
      </c>
      <c r="H33" s="26">
        <v>618.32550000000083</v>
      </c>
      <c r="I33" s="11"/>
      <c r="J33" s="34">
        <v>178</v>
      </c>
      <c r="K33" s="22">
        <v>841018.05782115331</v>
      </c>
      <c r="L33" s="22">
        <v>14142.565500000001</v>
      </c>
      <c r="M33" s="22">
        <v>826875.49232115329</v>
      </c>
      <c r="N33" s="26">
        <v>618.32550000000083</v>
      </c>
      <c r="O33" s="22">
        <v>0</v>
      </c>
      <c r="P33" s="22">
        <v>42867.931121373666</v>
      </c>
      <c r="Q33" s="22">
        <v>42249.60562137363</v>
      </c>
      <c r="R33" s="32">
        <v>5.0971475252781964E-2</v>
      </c>
      <c r="S33" s="32">
        <v>5.1095486580178082E-2</v>
      </c>
      <c r="T33" s="11"/>
      <c r="U33" s="22">
        <v>841018.05782115331</v>
      </c>
      <c r="V33" s="22">
        <v>14142.565500000001</v>
      </c>
      <c r="W33" s="22">
        <v>826875.49232115329</v>
      </c>
      <c r="X33" s="26">
        <v>618.32550000000083</v>
      </c>
      <c r="Y33" s="22">
        <v>0</v>
      </c>
      <c r="Z33" s="22">
        <v>42867.931121373666</v>
      </c>
      <c r="AA33" s="22">
        <v>42249.60562137363</v>
      </c>
      <c r="AB33" s="32">
        <v>5.0971475252781964E-2</v>
      </c>
      <c r="AC33" s="32">
        <v>5.1095486580178082E-2</v>
      </c>
      <c r="AD33" s="42"/>
      <c r="AE33" s="22">
        <v>841018.05782115331</v>
      </c>
      <c r="AF33" s="22">
        <v>14142.565500000001</v>
      </c>
      <c r="AG33" s="22">
        <v>826875.49232115329</v>
      </c>
      <c r="AH33" s="26">
        <v>618.32550000000083</v>
      </c>
      <c r="AI33" s="22">
        <v>0</v>
      </c>
      <c r="AJ33" s="22">
        <v>42867.931121373666</v>
      </c>
      <c r="AK33" s="22">
        <v>42249.60562137363</v>
      </c>
      <c r="AL33" s="32">
        <v>5.0971475252781964E-2</v>
      </c>
      <c r="AM33" s="32">
        <v>5.1095486580178082E-2</v>
      </c>
      <c r="AN33" s="11"/>
      <c r="AO33" s="22">
        <v>841018.05782115331</v>
      </c>
      <c r="AP33" s="22">
        <v>14142.565500000001</v>
      </c>
      <c r="AQ33" s="22">
        <v>826875.49232115329</v>
      </c>
      <c r="AR33" s="26">
        <v>618.32550000000083</v>
      </c>
      <c r="AS33" s="22">
        <v>0</v>
      </c>
      <c r="AT33" s="22">
        <v>42867.931121373666</v>
      </c>
      <c r="AU33" s="22">
        <v>42249.60562137363</v>
      </c>
      <c r="AV33" s="32">
        <v>5.0971475252781964E-2</v>
      </c>
      <c r="AW33" s="32">
        <v>5.1095486580178082E-2</v>
      </c>
      <c r="AX33" s="42"/>
      <c r="AY33" s="22">
        <v>841018.05782115331</v>
      </c>
      <c r="AZ33" s="22">
        <v>14142.565500000001</v>
      </c>
      <c r="BA33" s="22">
        <v>826875.49232115329</v>
      </c>
      <c r="BB33" s="22">
        <v>0</v>
      </c>
      <c r="BC33" s="22">
        <v>42867.931121373666</v>
      </c>
      <c r="BD33" s="22">
        <v>42249.60562137363</v>
      </c>
      <c r="BE33" s="32">
        <v>5.0971475252781964E-2</v>
      </c>
      <c r="BF33" s="32">
        <v>5.1095486580178082E-2</v>
      </c>
      <c r="BG33" s="11"/>
      <c r="BH33" s="22">
        <v>841018.05782115331</v>
      </c>
      <c r="BI33" s="22">
        <v>14142.565500000001</v>
      </c>
      <c r="BJ33" s="22">
        <v>826875.49232115329</v>
      </c>
      <c r="BK33" s="26">
        <v>618.32550000000083</v>
      </c>
      <c r="BL33" s="22">
        <v>0</v>
      </c>
      <c r="BM33" s="22">
        <v>42867.931121373666</v>
      </c>
      <c r="BN33" s="22">
        <v>42249.60562137363</v>
      </c>
      <c r="BO33" s="32">
        <v>5.0971475252781964E-2</v>
      </c>
      <c r="BP33" s="32">
        <v>5.1095486580178082E-2</v>
      </c>
      <c r="BQ33" s="42"/>
      <c r="BR33" s="22">
        <v>838700.14664116502</v>
      </c>
      <c r="BS33" s="22">
        <v>14142.565500000001</v>
      </c>
      <c r="BT33" s="22">
        <v>824557.58114116499</v>
      </c>
      <c r="BU33" s="26">
        <v>618.32550000000083</v>
      </c>
      <c r="BV33" s="22">
        <v>0</v>
      </c>
      <c r="BW33" s="22">
        <v>40550.01994138537</v>
      </c>
      <c r="BX33" s="22">
        <v>39931.694441385334</v>
      </c>
      <c r="BY33" s="32">
        <v>4.8348650115038735E-2</v>
      </c>
      <c r="BZ33" s="32">
        <v>4.8428024136435648E-2</v>
      </c>
      <c r="CA33" s="42"/>
      <c r="CB33" s="22">
        <v>840417.45871731534</v>
      </c>
      <c r="CC33" s="22">
        <v>14142.565500000001</v>
      </c>
      <c r="CD33" s="22">
        <v>826274.89321731532</v>
      </c>
      <c r="CE33" s="26">
        <v>618.32550000000083</v>
      </c>
      <c r="CF33" s="22">
        <v>0</v>
      </c>
      <c r="CG33" s="22">
        <v>42267.332017535693</v>
      </c>
      <c r="CH33" s="22">
        <v>41649.006517535658</v>
      </c>
      <c r="CI33" s="32">
        <v>5.0293257926895145E-2</v>
      </c>
      <c r="CJ33" s="32">
        <v>5.0405750990889321E-2</v>
      </c>
      <c r="CK33" s="42"/>
      <c r="CL33" s="22">
        <v>839816.85961347749</v>
      </c>
      <c r="CM33" s="22">
        <v>14142.565500000001</v>
      </c>
      <c r="CN33" s="22">
        <v>825674.29411347746</v>
      </c>
      <c r="CO33" s="26">
        <v>618.32550000000083</v>
      </c>
      <c r="CP33" s="22">
        <v>0</v>
      </c>
      <c r="CQ33" s="22">
        <v>41666.732913697837</v>
      </c>
      <c r="CR33" s="22">
        <v>41048.407413697802</v>
      </c>
      <c r="CS33" s="32">
        <v>4.9614070540182763E-2</v>
      </c>
      <c r="CT33" s="32">
        <v>4.9715011968213541E-2</v>
      </c>
      <c r="CU33" s="42"/>
      <c r="CV33" s="22">
        <v>841018.05782115331</v>
      </c>
      <c r="CW33" s="22">
        <v>14142.565500000001</v>
      </c>
      <c r="CX33" s="22">
        <v>826875.49232115329</v>
      </c>
      <c r="CY33" s="26">
        <v>618.32550000000083</v>
      </c>
      <c r="CZ33" s="22">
        <v>0</v>
      </c>
      <c r="DA33" s="22">
        <v>42867.931121373666</v>
      </c>
      <c r="DB33" s="22">
        <v>42249.60562137363</v>
      </c>
      <c r="DC33" s="32">
        <v>5.0971475252781964E-2</v>
      </c>
      <c r="DD33" s="32">
        <v>5.1095486580178082E-2</v>
      </c>
      <c r="DE33" s="42"/>
      <c r="DF33" s="22">
        <v>841018.05782115331</v>
      </c>
      <c r="DG33" s="22">
        <v>14142.565500000001</v>
      </c>
      <c r="DH33" s="22">
        <v>826875.49232115329</v>
      </c>
      <c r="DI33" s="26">
        <v>618.32550000000083</v>
      </c>
      <c r="DJ33" s="22">
        <v>0</v>
      </c>
      <c r="DK33" s="22">
        <v>42867.931121373666</v>
      </c>
      <c r="DL33" s="22">
        <v>42249.60562137363</v>
      </c>
      <c r="DM33" s="32">
        <v>5.0971475252781964E-2</v>
      </c>
      <c r="DN33" s="32">
        <v>5.1095486580178082E-2</v>
      </c>
      <c r="DO33" s="42"/>
      <c r="DP33" s="22">
        <v>841018.05782115331</v>
      </c>
      <c r="DQ33" s="22">
        <v>14142.565500000001</v>
      </c>
      <c r="DR33" s="22">
        <v>826875.49232115329</v>
      </c>
      <c r="DS33" s="26">
        <v>618.32550000000083</v>
      </c>
      <c r="DT33" s="22">
        <v>0</v>
      </c>
      <c r="DU33" s="22">
        <v>42867.931121373666</v>
      </c>
      <c r="DV33" s="22">
        <v>42249.60562137363</v>
      </c>
      <c r="DW33" s="32">
        <v>5.0971475252781964E-2</v>
      </c>
      <c r="DX33" s="32">
        <v>5.1095486580178082E-2</v>
      </c>
      <c r="DY33" s="42"/>
      <c r="DZ33" s="22">
        <v>841018.05782115331</v>
      </c>
      <c r="EA33" s="22">
        <v>14142.565500000001</v>
      </c>
      <c r="EB33" s="22">
        <v>826875.49232115329</v>
      </c>
      <c r="EC33" s="26">
        <v>618.32550000000083</v>
      </c>
      <c r="ED33" s="22">
        <v>0</v>
      </c>
      <c r="EE33" s="22">
        <v>42867.931121373666</v>
      </c>
      <c r="EF33" s="22">
        <v>42249.60562137363</v>
      </c>
      <c r="EG33" s="32">
        <v>5.0971475252781964E-2</v>
      </c>
      <c r="EH33" s="32">
        <v>5.1095486580178082E-2</v>
      </c>
      <c r="EI33" s="42"/>
      <c r="EK33" s="47">
        <f t="shared" si="21"/>
        <v>-600.59910383797251</v>
      </c>
      <c r="EL33" s="47">
        <f t="shared" si="22"/>
        <v>-1201.1982076758286</v>
      </c>
      <c r="EM33" s="47">
        <f t="shared" si="23"/>
        <v>0</v>
      </c>
      <c r="EN33" s="47">
        <f t="shared" si="24"/>
        <v>0</v>
      </c>
      <c r="EO33" s="47">
        <f t="shared" si="25"/>
        <v>0</v>
      </c>
      <c r="EP33" s="47">
        <f t="shared" si="26"/>
        <v>0</v>
      </c>
      <c r="ER33" s="27" t="str">
        <f t="shared" si="11"/>
        <v>Westdale Infant School</v>
      </c>
      <c r="EV33" s="45">
        <v>0</v>
      </c>
      <c r="EX33" s="27" t="str">
        <f t="shared" si="12"/>
        <v>Y</v>
      </c>
      <c r="EY33" s="27" t="str">
        <f t="shared" si="13"/>
        <v>Y</v>
      </c>
      <c r="EZ33" s="27" t="str">
        <f t="shared" si="2"/>
        <v/>
      </c>
      <c r="FA33" s="27" t="str">
        <f t="shared" si="3"/>
        <v/>
      </c>
      <c r="FB33" s="27" t="str">
        <f t="shared" si="4"/>
        <v/>
      </c>
      <c r="FC33" s="27" t="str">
        <f t="shared" si="5"/>
        <v/>
      </c>
      <c r="FE33" s="82">
        <f t="shared" si="14"/>
        <v>7.2634769008815124E-4</v>
      </c>
      <c r="FF33" s="82">
        <f t="shared" si="6"/>
        <v>1.4526953801761615E-3</v>
      </c>
      <c r="FG33" s="82" t="str">
        <f t="shared" si="7"/>
        <v/>
      </c>
      <c r="FH33" s="82" t="str">
        <f t="shared" si="8"/>
        <v/>
      </c>
      <c r="FI33" s="82" t="str">
        <f t="shared" si="9"/>
        <v/>
      </c>
      <c r="FJ33" s="82" t="str">
        <f t="shared" si="10"/>
        <v/>
      </c>
    </row>
    <row r="34" spans="1:166" x14ac:dyDescent="0.3">
      <c r="A34" s="20">
        <v>8912271</v>
      </c>
      <c r="B34" s="20" t="s">
        <v>178</v>
      </c>
      <c r="C34" s="21">
        <v>413</v>
      </c>
      <c r="D34" s="22">
        <v>1778405.128</v>
      </c>
      <c r="E34" s="22">
        <v>16960.128000000001</v>
      </c>
      <c r="F34" s="22">
        <v>1761445</v>
      </c>
      <c r="G34" s="45">
        <v>0</v>
      </c>
      <c r="H34" s="26">
        <v>775.41359999999986</v>
      </c>
      <c r="I34" s="11"/>
      <c r="J34" s="34">
        <v>413</v>
      </c>
      <c r="K34" s="22">
        <v>1837000.5416000001</v>
      </c>
      <c r="L34" s="22">
        <v>17735.5416</v>
      </c>
      <c r="M34" s="22">
        <v>1819265</v>
      </c>
      <c r="N34" s="26">
        <v>775.41359999999986</v>
      </c>
      <c r="O34" s="22">
        <v>0</v>
      </c>
      <c r="P34" s="22">
        <v>58595.413600000087</v>
      </c>
      <c r="Q34" s="22">
        <v>57820</v>
      </c>
      <c r="R34" s="32">
        <v>3.1897330606644438E-2</v>
      </c>
      <c r="S34" s="32">
        <v>3.1782065834279227E-2</v>
      </c>
      <c r="T34" s="11"/>
      <c r="U34" s="22">
        <v>1837000.5416000001</v>
      </c>
      <c r="V34" s="22">
        <v>17735.5416</v>
      </c>
      <c r="W34" s="22">
        <v>1819265</v>
      </c>
      <c r="X34" s="26">
        <v>775.41359999999986</v>
      </c>
      <c r="Y34" s="22">
        <v>0</v>
      </c>
      <c r="Z34" s="22">
        <v>58595.413600000087</v>
      </c>
      <c r="AA34" s="22">
        <v>57820</v>
      </c>
      <c r="AB34" s="32">
        <v>3.1897330606644438E-2</v>
      </c>
      <c r="AC34" s="32">
        <v>3.1782065834279227E-2</v>
      </c>
      <c r="AD34" s="42"/>
      <c r="AE34" s="22">
        <v>1837000.5416000001</v>
      </c>
      <c r="AF34" s="22">
        <v>17735.5416</v>
      </c>
      <c r="AG34" s="22">
        <v>1819265</v>
      </c>
      <c r="AH34" s="26">
        <v>775.41359999999986</v>
      </c>
      <c r="AI34" s="22">
        <v>0</v>
      </c>
      <c r="AJ34" s="22">
        <v>58595.413600000087</v>
      </c>
      <c r="AK34" s="22">
        <v>57820</v>
      </c>
      <c r="AL34" s="32">
        <v>3.1897330606644438E-2</v>
      </c>
      <c r="AM34" s="32">
        <v>3.1782065834279227E-2</v>
      </c>
      <c r="AN34" s="11"/>
      <c r="AO34" s="22">
        <v>1837000.5416000001</v>
      </c>
      <c r="AP34" s="22">
        <v>17735.5416</v>
      </c>
      <c r="AQ34" s="22">
        <v>1819265</v>
      </c>
      <c r="AR34" s="26">
        <v>775.41359999999986</v>
      </c>
      <c r="AS34" s="22">
        <v>0</v>
      </c>
      <c r="AT34" s="22">
        <v>58595.413600000087</v>
      </c>
      <c r="AU34" s="22">
        <v>57820</v>
      </c>
      <c r="AV34" s="32">
        <v>3.1897330606644438E-2</v>
      </c>
      <c r="AW34" s="32">
        <v>3.1782065834279227E-2</v>
      </c>
      <c r="AX34" s="42"/>
      <c r="AY34" s="22">
        <v>1837000.5416000001</v>
      </c>
      <c r="AZ34" s="22">
        <v>17735.5416</v>
      </c>
      <c r="BA34" s="22">
        <v>1819265</v>
      </c>
      <c r="BB34" s="22">
        <v>0</v>
      </c>
      <c r="BC34" s="22">
        <v>58595.413600000087</v>
      </c>
      <c r="BD34" s="22">
        <v>57820</v>
      </c>
      <c r="BE34" s="32">
        <v>3.1897330606644438E-2</v>
      </c>
      <c r="BF34" s="32">
        <v>3.1782065834279227E-2</v>
      </c>
      <c r="BG34" s="11"/>
      <c r="BH34" s="22">
        <v>1837000.5416000001</v>
      </c>
      <c r="BI34" s="22">
        <v>17735.5416</v>
      </c>
      <c r="BJ34" s="22">
        <v>1819265</v>
      </c>
      <c r="BK34" s="26">
        <v>775.41359999999986</v>
      </c>
      <c r="BL34" s="22">
        <v>0</v>
      </c>
      <c r="BM34" s="22">
        <v>58595.413600000087</v>
      </c>
      <c r="BN34" s="22">
        <v>57820</v>
      </c>
      <c r="BO34" s="32">
        <v>3.1897330606644438E-2</v>
      </c>
      <c r="BP34" s="32">
        <v>3.1782065834279227E-2</v>
      </c>
      <c r="BQ34" s="42"/>
      <c r="BR34" s="22">
        <v>1837000.5416000001</v>
      </c>
      <c r="BS34" s="22">
        <v>17735.5416</v>
      </c>
      <c r="BT34" s="22">
        <v>1819265</v>
      </c>
      <c r="BU34" s="26">
        <v>775.41359999999986</v>
      </c>
      <c r="BV34" s="22">
        <v>0</v>
      </c>
      <c r="BW34" s="22">
        <v>58595.413600000087</v>
      </c>
      <c r="BX34" s="22">
        <v>57820</v>
      </c>
      <c r="BY34" s="32">
        <v>3.1897330606644438E-2</v>
      </c>
      <c r="BZ34" s="32">
        <v>3.1782065834279227E-2</v>
      </c>
      <c r="CA34" s="42"/>
      <c r="CB34" s="22">
        <v>1837000.5416000001</v>
      </c>
      <c r="CC34" s="22">
        <v>17735.5416</v>
      </c>
      <c r="CD34" s="22">
        <v>1819265</v>
      </c>
      <c r="CE34" s="26">
        <v>775.41359999999986</v>
      </c>
      <c r="CF34" s="22">
        <v>0</v>
      </c>
      <c r="CG34" s="22">
        <v>58595.413600000087</v>
      </c>
      <c r="CH34" s="22">
        <v>57820</v>
      </c>
      <c r="CI34" s="32">
        <v>3.1897330606644438E-2</v>
      </c>
      <c r="CJ34" s="32">
        <v>3.1782065834279227E-2</v>
      </c>
      <c r="CK34" s="42"/>
      <c r="CL34" s="22">
        <v>1837000.5416000001</v>
      </c>
      <c r="CM34" s="22">
        <v>17735.5416</v>
      </c>
      <c r="CN34" s="22">
        <v>1819265</v>
      </c>
      <c r="CO34" s="26">
        <v>775.41359999999986</v>
      </c>
      <c r="CP34" s="22">
        <v>0</v>
      </c>
      <c r="CQ34" s="22">
        <v>58595.413600000087</v>
      </c>
      <c r="CR34" s="22">
        <v>57820</v>
      </c>
      <c r="CS34" s="32">
        <v>3.1897330606644438E-2</v>
      </c>
      <c r="CT34" s="32">
        <v>3.1782065834279227E-2</v>
      </c>
      <c r="CU34" s="42"/>
      <c r="CV34" s="22">
        <v>1837000.5416000001</v>
      </c>
      <c r="CW34" s="22">
        <v>17735.5416</v>
      </c>
      <c r="CX34" s="22">
        <v>1819265</v>
      </c>
      <c r="CY34" s="26">
        <v>775.41359999999986</v>
      </c>
      <c r="CZ34" s="22">
        <v>0</v>
      </c>
      <c r="DA34" s="22">
        <v>58595.413600000087</v>
      </c>
      <c r="DB34" s="22">
        <v>57820</v>
      </c>
      <c r="DC34" s="32">
        <v>3.1897330606644438E-2</v>
      </c>
      <c r="DD34" s="32">
        <v>3.1782065834279227E-2</v>
      </c>
      <c r="DE34" s="42"/>
      <c r="DF34" s="22">
        <v>1837000.5416000001</v>
      </c>
      <c r="DG34" s="22">
        <v>17735.5416</v>
      </c>
      <c r="DH34" s="22">
        <v>1819265</v>
      </c>
      <c r="DI34" s="26">
        <v>775.41359999999986</v>
      </c>
      <c r="DJ34" s="22">
        <v>0</v>
      </c>
      <c r="DK34" s="22">
        <v>58595.413600000087</v>
      </c>
      <c r="DL34" s="22">
        <v>57820</v>
      </c>
      <c r="DM34" s="32">
        <v>3.1897330606644438E-2</v>
      </c>
      <c r="DN34" s="32">
        <v>3.1782065834279227E-2</v>
      </c>
      <c r="DO34" s="42"/>
      <c r="DP34" s="22">
        <v>1837000.5416000001</v>
      </c>
      <c r="DQ34" s="22">
        <v>17735.5416</v>
      </c>
      <c r="DR34" s="22">
        <v>1819265</v>
      </c>
      <c r="DS34" s="26">
        <v>775.41359999999986</v>
      </c>
      <c r="DT34" s="22">
        <v>0</v>
      </c>
      <c r="DU34" s="22">
        <v>58595.413600000087</v>
      </c>
      <c r="DV34" s="22">
        <v>57820</v>
      </c>
      <c r="DW34" s="32">
        <v>3.1897330606644438E-2</v>
      </c>
      <c r="DX34" s="32">
        <v>3.1782065834279227E-2</v>
      </c>
      <c r="DY34" s="42"/>
      <c r="DZ34" s="22">
        <v>1837000.5416000001</v>
      </c>
      <c r="EA34" s="22">
        <v>17735.5416</v>
      </c>
      <c r="EB34" s="22">
        <v>1819265</v>
      </c>
      <c r="EC34" s="26">
        <v>775.41359999999986</v>
      </c>
      <c r="ED34" s="22">
        <v>0</v>
      </c>
      <c r="EE34" s="22">
        <v>58595.413600000087</v>
      </c>
      <c r="EF34" s="22">
        <v>57820</v>
      </c>
      <c r="EG34" s="32">
        <v>3.1897330606644438E-2</v>
      </c>
      <c r="EH34" s="32">
        <v>3.1782065834279227E-2</v>
      </c>
      <c r="EI34" s="42"/>
      <c r="EK34" s="47">
        <f t="shared" si="21"/>
        <v>0</v>
      </c>
      <c r="EL34" s="47">
        <f t="shared" si="22"/>
        <v>0</v>
      </c>
      <c r="EM34" s="47">
        <f t="shared" si="23"/>
        <v>0</v>
      </c>
      <c r="EN34" s="47">
        <f t="shared" si="24"/>
        <v>0</v>
      </c>
      <c r="EO34" s="47">
        <f t="shared" si="25"/>
        <v>0</v>
      </c>
      <c r="EP34" s="47">
        <f t="shared" si="26"/>
        <v>0</v>
      </c>
      <c r="ER34" s="27" t="str">
        <f t="shared" si="11"/>
        <v>Bramcote Hills Primary School</v>
      </c>
      <c r="EV34" s="45">
        <v>0</v>
      </c>
      <c r="EX34" s="27" t="str">
        <f t="shared" si="12"/>
        <v/>
      </c>
      <c r="EY34" s="27" t="str">
        <f t="shared" si="13"/>
        <v/>
      </c>
      <c r="EZ34" s="27" t="str">
        <f t="shared" si="2"/>
        <v/>
      </c>
      <c r="FA34" s="27" t="str">
        <f t="shared" si="3"/>
        <v/>
      </c>
      <c r="FB34" s="27" t="str">
        <f t="shared" si="4"/>
        <v/>
      </c>
      <c r="FC34" s="27" t="str">
        <f t="shared" si="5"/>
        <v/>
      </c>
      <c r="FE34" s="82" t="str">
        <f t="shared" si="14"/>
        <v/>
      </c>
      <c r="FF34" s="82" t="str">
        <f t="shared" si="6"/>
        <v/>
      </c>
      <c r="FG34" s="82" t="str">
        <f t="shared" si="7"/>
        <v/>
      </c>
      <c r="FH34" s="82" t="str">
        <f t="shared" si="8"/>
        <v/>
      </c>
      <c r="FI34" s="82" t="str">
        <f t="shared" si="9"/>
        <v/>
      </c>
      <c r="FJ34" s="82" t="str">
        <f t="shared" si="10"/>
        <v/>
      </c>
    </row>
    <row r="35" spans="1:166" x14ac:dyDescent="0.3">
      <c r="A35" s="20">
        <v>8912282</v>
      </c>
      <c r="B35" s="20" t="s">
        <v>141</v>
      </c>
      <c r="C35" s="21">
        <v>169</v>
      </c>
      <c r="D35" s="22">
        <v>781319.64704812772</v>
      </c>
      <c r="E35" s="22">
        <v>14986.32</v>
      </c>
      <c r="F35" s="22">
        <v>766333.32704812777</v>
      </c>
      <c r="G35" s="45">
        <v>0</v>
      </c>
      <c r="H35" s="26">
        <v>685.17150000000038</v>
      </c>
      <c r="I35" s="11"/>
      <c r="J35" s="34">
        <v>169</v>
      </c>
      <c r="K35" s="22">
        <v>825568.47986757988</v>
      </c>
      <c r="L35" s="22">
        <v>15671.4915</v>
      </c>
      <c r="M35" s="22">
        <v>809896.98836757988</v>
      </c>
      <c r="N35" s="26">
        <v>685.17150000000038</v>
      </c>
      <c r="O35" s="22">
        <v>0</v>
      </c>
      <c r="P35" s="22">
        <v>44248.83281945216</v>
      </c>
      <c r="Q35" s="22">
        <v>43563.661319452105</v>
      </c>
      <c r="R35" s="32">
        <v>5.3598016274252154E-2</v>
      </c>
      <c r="S35" s="32">
        <v>5.3789138551136706E-2</v>
      </c>
      <c r="T35" s="11"/>
      <c r="U35" s="22">
        <v>825568.47986757988</v>
      </c>
      <c r="V35" s="22">
        <v>15671.4915</v>
      </c>
      <c r="W35" s="22">
        <v>809896.98836757988</v>
      </c>
      <c r="X35" s="26">
        <v>685.17150000000038</v>
      </c>
      <c r="Y35" s="22">
        <v>0</v>
      </c>
      <c r="Z35" s="22">
        <v>44248.83281945216</v>
      </c>
      <c r="AA35" s="22">
        <v>43563.661319452105</v>
      </c>
      <c r="AB35" s="32">
        <v>5.3598016274252154E-2</v>
      </c>
      <c r="AC35" s="32">
        <v>5.3789138551136706E-2</v>
      </c>
      <c r="AD35" s="42"/>
      <c r="AE35" s="22">
        <v>825568.47986757988</v>
      </c>
      <c r="AF35" s="22">
        <v>15671.4915</v>
      </c>
      <c r="AG35" s="22">
        <v>809896.98836757988</v>
      </c>
      <c r="AH35" s="26">
        <v>685.17150000000038</v>
      </c>
      <c r="AI35" s="22">
        <v>0</v>
      </c>
      <c r="AJ35" s="22">
        <v>44248.83281945216</v>
      </c>
      <c r="AK35" s="22">
        <v>43563.661319452105</v>
      </c>
      <c r="AL35" s="32">
        <v>5.3598016274252154E-2</v>
      </c>
      <c r="AM35" s="32">
        <v>5.3789138551136706E-2</v>
      </c>
      <c r="AN35" s="11"/>
      <c r="AO35" s="22">
        <v>825568.47986757988</v>
      </c>
      <c r="AP35" s="22">
        <v>15671.4915</v>
      </c>
      <c r="AQ35" s="22">
        <v>809896.98836757988</v>
      </c>
      <c r="AR35" s="26">
        <v>685.17150000000038</v>
      </c>
      <c r="AS35" s="22">
        <v>0</v>
      </c>
      <c r="AT35" s="22">
        <v>44248.83281945216</v>
      </c>
      <c r="AU35" s="22">
        <v>43563.661319452105</v>
      </c>
      <c r="AV35" s="32">
        <v>5.3598016274252154E-2</v>
      </c>
      <c r="AW35" s="32">
        <v>5.3789138551136706E-2</v>
      </c>
      <c r="AX35" s="42"/>
      <c r="AY35" s="22">
        <v>825568.47986757988</v>
      </c>
      <c r="AZ35" s="22">
        <v>15671.4915</v>
      </c>
      <c r="BA35" s="22">
        <v>809896.98836757988</v>
      </c>
      <c r="BB35" s="22">
        <v>0</v>
      </c>
      <c r="BC35" s="22">
        <v>44248.83281945216</v>
      </c>
      <c r="BD35" s="22">
        <v>43563.661319452105</v>
      </c>
      <c r="BE35" s="32">
        <v>5.3598016274252154E-2</v>
      </c>
      <c r="BF35" s="32">
        <v>5.3789138551136706E-2</v>
      </c>
      <c r="BG35" s="11"/>
      <c r="BH35" s="22">
        <v>825568.47986757988</v>
      </c>
      <c r="BI35" s="22">
        <v>15671.4915</v>
      </c>
      <c r="BJ35" s="22">
        <v>809896.98836757988</v>
      </c>
      <c r="BK35" s="26">
        <v>685.17150000000038</v>
      </c>
      <c r="BL35" s="22">
        <v>0</v>
      </c>
      <c r="BM35" s="22">
        <v>44248.83281945216</v>
      </c>
      <c r="BN35" s="22">
        <v>43563.661319452105</v>
      </c>
      <c r="BO35" s="32">
        <v>5.3598016274252154E-2</v>
      </c>
      <c r="BP35" s="32">
        <v>5.3789138551136706E-2</v>
      </c>
      <c r="BQ35" s="42"/>
      <c r="BR35" s="22">
        <v>822909.40787168965</v>
      </c>
      <c r="BS35" s="22">
        <v>15671.4915</v>
      </c>
      <c r="BT35" s="22">
        <v>807237.91637168964</v>
      </c>
      <c r="BU35" s="26">
        <v>685.17150000000038</v>
      </c>
      <c r="BV35" s="22">
        <v>0</v>
      </c>
      <c r="BW35" s="22">
        <v>41589.760823561926</v>
      </c>
      <c r="BX35" s="22">
        <v>40904.589323561871</v>
      </c>
      <c r="BY35" s="32">
        <v>5.0539901993740144E-2</v>
      </c>
      <c r="BZ35" s="32">
        <v>5.0672284457866701E-2</v>
      </c>
      <c r="CA35" s="42"/>
      <c r="CB35" s="22">
        <v>824922.85429680371</v>
      </c>
      <c r="CC35" s="22">
        <v>15671.4915</v>
      </c>
      <c r="CD35" s="22">
        <v>809251.3627968037</v>
      </c>
      <c r="CE35" s="26">
        <v>685.17150000000038</v>
      </c>
      <c r="CF35" s="22">
        <v>0</v>
      </c>
      <c r="CG35" s="22">
        <v>43603.207248675986</v>
      </c>
      <c r="CH35" s="22">
        <v>42918.035748675931</v>
      </c>
      <c r="CI35" s="32">
        <v>5.2857315107174542E-2</v>
      </c>
      <c r="CJ35" s="32">
        <v>5.3034245874297392E-2</v>
      </c>
      <c r="CK35" s="42"/>
      <c r="CL35" s="22">
        <v>824277.22872602753</v>
      </c>
      <c r="CM35" s="22">
        <v>15671.4915</v>
      </c>
      <c r="CN35" s="22">
        <v>808605.73722602753</v>
      </c>
      <c r="CO35" s="26">
        <v>685.17150000000038</v>
      </c>
      <c r="CP35" s="22">
        <v>0</v>
      </c>
      <c r="CQ35" s="22">
        <v>42957.581677899812</v>
      </c>
      <c r="CR35" s="22">
        <v>42272.410177899757</v>
      </c>
      <c r="CS35" s="32">
        <v>5.2115453612971291E-2</v>
      </c>
      <c r="CT35" s="32">
        <v>5.2278147719948043E-2</v>
      </c>
      <c r="CU35" s="42"/>
      <c r="CV35" s="22">
        <v>825568.47986757988</v>
      </c>
      <c r="CW35" s="22">
        <v>15671.4915</v>
      </c>
      <c r="CX35" s="22">
        <v>809896.98836757988</v>
      </c>
      <c r="CY35" s="26">
        <v>685.17150000000038</v>
      </c>
      <c r="CZ35" s="22">
        <v>0</v>
      </c>
      <c r="DA35" s="22">
        <v>44248.83281945216</v>
      </c>
      <c r="DB35" s="22">
        <v>43563.661319452105</v>
      </c>
      <c r="DC35" s="32">
        <v>5.3598016274252154E-2</v>
      </c>
      <c r="DD35" s="32">
        <v>5.3789138551136706E-2</v>
      </c>
      <c r="DE35" s="42"/>
      <c r="DF35" s="22">
        <v>825568.47986757988</v>
      </c>
      <c r="DG35" s="22">
        <v>15671.4915</v>
      </c>
      <c r="DH35" s="22">
        <v>809896.98836757988</v>
      </c>
      <c r="DI35" s="26">
        <v>685.17150000000038</v>
      </c>
      <c r="DJ35" s="22">
        <v>0</v>
      </c>
      <c r="DK35" s="22">
        <v>44248.83281945216</v>
      </c>
      <c r="DL35" s="22">
        <v>43563.661319452105</v>
      </c>
      <c r="DM35" s="32">
        <v>5.3598016274252154E-2</v>
      </c>
      <c r="DN35" s="32">
        <v>5.3789138551136706E-2</v>
      </c>
      <c r="DO35" s="42"/>
      <c r="DP35" s="22">
        <v>825568.47986757988</v>
      </c>
      <c r="DQ35" s="22">
        <v>15671.4915</v>
      </c>
      <c r="DR35" s="22">
        <v>809896.98836757988</v>
      </c>
      <c r="DS35" s="26">
        <v>685.17150000000038</v>
      </c>
      <c r="DT35" s="22">
        <v>0</v>
      </c>
      <c r="DU35" s="22">
        <v>44248.83281945216</v>
      </c>
      <c r="DV35" s="22">
        <v>43563.661319452105</v>
      </c>
      <c r="DW35" s="32">
        <v>5.3598016274252154E-2</v>
      </c>
      <c r="DX35" s="32">
        <v>5.3789138551136706E-2</v>
      </c>
      <c r="DY35" s="42"/>
      <c r="DZ35" s="22">
        <v>825568.47986757988</v>
      </c>
      <c r="EA35" s="22">
        <v>15671.4915</v>
      </c>
      <c r="EB35" s="22">
        <v>809896.98836757988</v>
      </c>
      <c r="EC35" s="26">
        <v>685.17150000000038</v>
      </c>
      <c r="ED35" s="22">
        <v>0</v>
      </c>
      <c r="EE35" s="22">
        <v>44248.83281945216</v>
      </c>
      <c r="EF35" s="22">
        <v>43563.661319452105</v>
      </c>
      <c r="EG35" s="32">
        <v>5.3598016274252154E-2</v>
      </c>
      <c r="EH35" s="32">
        <v>5.3789138551136706E-2</v>
      </c>
      <c r="EI35" s="42"/>
      <c r="EK35" s="47">
        <f t="shared" si="21"/>
        <v>-645.62557077617384</v>
      </c>
      <c r="EL35" s="47">
        <f t="shared" si="22"/>
        <v>-1291.2511415523477</v>
      </c>
      <c r="EM35" s="47">
        <f t="shared" si="23"/>
        <v>0</v>
      </c>
      <c r="EN35" s="47">
        <f t="shared" si="24"/>
        <v>0</v>
      </c>
      <c r="EO35" s="47">
        <f t="shared" si="25"/>
        <v>0</v>
      </c>
      <c r="EP35" s="47">
        <f t="shared" si="26"/>
        <v>0</v>
      </c>
      <c r="ER35" s="27" t="str">
        <f t="shared" si="11"/>
        <v>Beeston Rylands Junior School</v>
      </c>
      <c r="EV35" s="45">
        <v>0</v>
      </c>
      <c r="EX35" s="27" t="str">
        <f t="shared" si="12"/>
        <v>Y</v>
      </c>
      <c r="EY35" s="27" t="str">
        <f t="shared" si="13"/>
        <v>Y</v>
      </c>
      <c r="EZ35" s="27" t="str">
        <f t="shared" si="2"/>
        <v/>
      </c>
      <c r="FA35" s="27" t="str">
        <f t="shared" si="3"/>
        <v/>
      </c>
      <c r="FB35" s="27" t="str">
        <f t="shared" si="4"/>
        <v/>
      </c>
      <c r="FC35" s="27" t="str">
        <f t="shared" si="5"/>
        <v/>
      </c>
      <c r="FE35" s="82">
        <f t="shared" si="14"/>
        <v>7.9716998587374692E-4</v>
      </c>
      <c r="FF35" s="82">
        <f t="shared" si="6"/>
        <v>1.5943399717474938E-3</v>
      </c>
      <c r="FG35" s="82" t="str">
        <f t="shared" si="7"/>
        <v/>
      </c>
      <c r="FH35" s="82" t="str">
        <f t="shared" si="8"/>
        <v/>
      </c>
      <c r="FI35" s="82" t="str">
        <f t="shared" si="9"/>
        <v/>
      </c>
      <c r="FJ35" s="82" t="str">
        <f t="shared" si="10"/>
        <v/>
      </c>
    </row>
    <row r="36" spans="1:166" x14ac:dyDescent="0.3">
      <c r="A36" s="20">
        <v>8912286</v>
      </c>
      <c r="B36" s="20" t="s">
        <v>142</v>
      </c>
      <c r="C36" s="21">
        <v>144</v>
      </c>
      <c r="D36" s="22">
        <v>694531.10858177545</v>
      </c>
      <c r="E36" s="22">
        <v>18170.639199999998</v>
      </c>
      <c r="F36" s="22">
        <v>676360.46938177547</v>
      </c>
      <c r="G36" s="45">
        <v>0</v>
      </c>
      <c r="H36" s="26">
        <v>-4686.4648999999972</v>
      </c>
      <c r="I36" s="11"/>
      <c r="J36" s="34">
        <v>144</v>
      </c>
      <c r="K36" s="22">
        <v>726418.49919944245</v>
      </c>
      <c r="L36" s="22">
        <v>13484.174300000001</v>
      </c>
      <c r="M36" s="22">
        <v>712934.32489944249</v>
      </c>
      <c r="N36" s="26">
        <v>-4686.4648999999972</v>
      </c>
      <c r="O36" s="22">
        <v>0</v>
      </c>
      <c r="P36" s="22">
        <v>31887.390617666999</v>
      </c>
      <c r="Q36" s="22">
        <v>36573.85551766702</v>
      </c>
      <c r="R36" s="32">
        <v>4.3896721590665509E-2</v>
      </c>
      <c r="S36" s="32">
        <v>5.1300455371994701E-2</v>
      </c>
      <c r="T36" s="11"/>
      <c r="U36" s="22">
        <v>726418.49919944245</v>
      </c>
      <c r="V36" s="22">
        <v>13484.174300000001</v>
      </c>
      <c r="W36" s="22">
        <v>712934.32489944249</v>
      </c>
      <c r="X36" s="26">
        <v>-4686.4648999999972</v>
      </c>
      <c r="Y36" s="22">
        <v>0</v>
      </c>
      <c r="Z36" s="22">
        <v>31887.390617666999</v>
      </c>
      <c r="AA36" s="22">
        <v>36573.85551766702</v>
      </c>
      <c r="AB36" s="32">
        <v>4.3896721590665509E-2</v>
      </c>
      <c r="AC36" s="32">
        <v>5.1300455371994701E-2</v>
      </c>
      <c r="AD36" s="42"/>
      <c r="AE36" s="22">
        <v>726418.49919944245</v>
      </c>
      <c r="AF36" s="22">
        <v>13484.174300000001</v>
      </c>
      <c r="AG36" s="22">
        <v>712934.32489944249</v>
      </c>
      <c r="AH36" s="26">
        <v>-4686.4648999999972</v>
      </c>
      <c r="AI36" s="22">
        <v>0</v>
      </c>
      <c r="AJ36" s="22">
        <v>31887.390617666999</v>
      </c>
      <c r="AK36" s="22">
        <v>36573.85551766702</v>
      </c>
      <c r="AL36" s="32">
        <v>4.3896721590665509E-2</v>
      </c>
      <c r="AM36" s="32">
        <v>5.1300455371994701E-2</v>
      </c>
      <c r="AN36" s="11"/>
      <c r="AO36" s="22">
        <v>726418.49919944245</v>
      </c>
      <c r="AP36" s="22">
        <v>13484.174300000001</v>
      </c>
      <c r="AQ36" s="22">
        <v>712934.32489944249</v>
      </c>
      <c r="AR36" s="26">
        <v>-4686.4648999999972</v>
      </c>
      <c r="AS36" s="22">
        <v>0</v>
      </c>
      <c r="AT36" s="22">
        <v>31887.390617666999</v>
      </c>
      <c r="AU36" s="22">
        <v>36573.85551766702</v>
      </c>
      <c r="AV36" s="32">
        <v>4.3896721590665509E-2</v>
      </c>
      <c r="AW36" s="32">
        <v>5.1300455371994701E-2</v>
      </c>
      <c r="AX36" s="42"/>
      <c r="AY36" s="22">
        <v>726418.49919944245</v>
      </c>
      <c r="AZ36" s="22">
        <v>13484.174300000001</v>
      </c>
      <c r="BA36" s="22">
        <v>712934.32489944249</v>
      </c>
      <c r="BB36" s="22">
        <v>0</v>
      </c>
      <c r="BC36" s="22">
        <v>31887.390617666999</v>
      </c>
      <c r="BD36" s="22">
        <v>36573.85551766702</v>
      </c>
      <c r="BE36" s="32">
        <v>4.3896721590665509E-2</v>
      </c>
      <c r="BF36" s="32">
        <v>5.1300455371994701E-2</v>
      </c>
      <c r="BG36" s="11"/>
      <c r="BH36" s="22">
        <v>726418.49919944245</v>
      </c>
      <c r="BI36" s="22">
        <v>13484.174300000001</v>
      </c>
      <c r="BJ36" s="22">
        <v>712934.32489944249</v>
      </c>
      <c r="BK36" s="26">
        <v>-4686.4648999999972</v>
      </c>
      <c r="BL36" s="22">
        <v>0</v>
      </c>
      <c r="BM36" s="22">
        <v>31887.390617666999</v>
      </c>
      <c r="BN36" s="22">
        <v>36573.85551766702</v>
      </c>
      <c r="BO36" s="32">
        <v>4.3896721590665509E-2</v>
      </c>
      <c r="BP36" s="32">
        <v>5.1300455371994701E-2</v>
      </c>
      <c r="BQ36" s="42"/>
      <c r="BR36" s="22">
        <v>724056.334551504</v>
      </c>
      <c r="BS36" s="22">
        <v>13484.174300000001</v>
      </c>
      <c r="BT36" s="22">
        <v>710572.16025150404</v>
      </c>
      <c r="BU36" s="26">
        <v>-4686.4648999999972</v>
      </c>
      <c r="BV36" s="22">
        <v>0</v>
      </c>
      <c r="BW36" s="22">
        <v>29525.225969728548</v>
      </c>
      <c r="BX36" s="22">
        <v>34211.690869728569</v>
      </c>
      <c r="BY36" s="32">
        <v>4.077752594764205E-2</v>
      </c>
      <c r="BZ36" s="32">
        <v>4.8146680637782775E-2</v>
      </c>
      <c r="CA36" s="42"/>
      <c r="CB36" s="22">
        <v>725867.25371154805</v>
      </c>
      <c r="CC36" s="22">
        <v>13484.174300000001</v>
      </c>
      <c r="CD36" s="22">
        <v>712383.0794115481</v>
      </c>
      <c r="CE36" s="26">
        <v>-4686.4648999999972</v>
      </c>
      <c r="CF36" s="22">
        <v>0</v>
      </c>
      <c r="CG36" s="22">
        <v>31336.145129772602</v>
      </c>
      <c r="CH36" s="22">
        <v>36022.610029772623</v>
      </c>
      <c r="CI36" s="32">
        <v>4.3170627920660065E-2</v>
      </c>
      <c r="CJ36" s="32">
        <v>5.0566347055194638E-2</v>
      </c>
      <c r="CK36" s="42"/>
      <c r="CL36" s="22">
        <v>725316.00822365365</v>
      </c>
      <c r="CM36" s="22">
        <v>13484.174300000001</v>
      </c>
      <c r="CN36" s="22">
        <v>711831.8339236537</v>
      </c>
      <c r="CO36" s="26">
        <v>-4686.4648999999972</v>
      </c>
      <c r="CP36" s="22">
        <v>0</v>
      </c>
      <c r="CQ36" s="22">
        <v>30784.899641878204</v>
      </c>
      <c r="CR36" s="22">
        <v>35471.364541878225</v>
      </c>
      <c r="CS36" s="32">
        <v>4.2443430577621524E-2</v>
      </c>
      <c r="CT36" s="32">
        <v>4.9831101745419618E-2</v>
      </c>
      <c r="CU36" s="42"/>
      <c r="CV36" s="22">
        <v>726418.49919944245</v>
      </c>
      <c r="CW36" s="22">
        <v>13484.174300000001</v>
      </c>
      <c r="CX36" s="22">
        <v>712934.32489944249</v>
      </c>
      <c r="CY36" s="26">
        <v>-4686.4648999999972</v>
      </c>
      <c r="CZ36" s="22">
        <v>0</v>
      </c>
      <c r="DA36" s="22">
        <v>31887.390617666999</v>
      </c>
      <c r="DB36" s="22">
        <v>36573.85551766702</v>
      </c>
      <c r="DC36" s="32">
        <v>4.3896721590665509E-2</v>
      </c>
      <c r="DD36" s="32">
        <v>5.1300455371994701E-2</v>
      </c>
      <c r="DE36" s="42"/>
      <c r="DF36" s="22">
        <v>726418.49919944245</v>
      </c>
      <c r="DG36" s="22">
        <v>13484.174300000001</v>
      </c>
      <c r="DH36" s="22">
        <v>712934.32489944249</v>
      </c>
      <c r="DI36" s="26">
        <v>-4686.4648999999972</v>
      </c>
      <c r="DJ36" s="22">
        <v>0</v>
      </c>
      <c r="DK36" s="22">
        <v>31887.390617666999</v>
      </c>
      <c r="DL36" s="22">
        <v>36573.85551766702</v>
      </c>
      <c r="DM36" s="32">
        <v>4.3896721590665509E-2</v>
      </c>
      <c r="DN36" s="32">
        <v>5.1300455371994701E-2</v>
      </c>
      <c r="DO36" s="42"/>
      <c r="DP36" s="22">
        <v>726418.49919944245</v>
      </c>
      <c r="DQ36" s="22">
        <v>13484.174300000001</v>
      </c>
      <c r="DR36" s="22">
        <v>712934.32489944249</v>
      </c>
      <c r="DS36" s="26">
        <v>-4686.4648999999972</v>
      </c>
      <c r="DT36" s="22">
        <v>0</v>
      </c>
      <c r="DU36" s="22">
        <v>31887.390617666999</v>
      </c>
      <c r="DV36" s="22">
        <v>36573.85551766702</v>
      </c>
      <c r="DW36" s="32">
        <v>4.3896721590665509E-2</v>
      </c>
      <c r="DX36" s="32">
        <v>5.1300455371994701E-2</v>
      </c>
      <c r="DY36" s="42"/>
      <c r="DZ36" s="22">
        <v>726418.49919944245</v>
      </c>
      <c r="EA36" s="22">
        <v>13484.174300000001</v>
      </c>
      <c r="EB36" s="22">
        <v>712934.32489944249</v>
      </c>
      <c r="EC36" s="26">
        <v>-4686.4648999999972</v>
      </c>
      <c r="ED36" s="22">
        <v>0</v>
      </c>
      <c r="EE36" s="22">
        <v>31887.390617666999</v>
      </c>
      <c r="EF36" s="22">
        <v>36573.85551766702</v>
      </c>
      <c r="EG36" s="32">
        <v>4.3896721590665509E-2</v>
      </c>
      <c r="EH36" s="32">
        <v>5.1300455371994701E-2</v>
      </c>
      <c r="EI36" s="42"/>
      <c r="EK36" s="47">
        <f t="shared" si="21"/>
        <v>-551.24548789439723</v>
      </c>
      <c r="EL36" s="47">
        <f t="shared" si="22"/>
        <v>-1102.4909757887945</v>
      </c>
      <c r="EM36" s="47">
        <f t="shared" si="23"/>
        <v>0</v>
      </c>
      <c r="EN36" s="47">
        <f t="shared" si="24"/>
        <v>0</v>
      </c>
      <c r="EO36" s="47">
        <f t="shared" si="25"/>
        <v>0</v>
      </c>
      <c r="EP36" s="47">
        <f t="shared" si="26"/>
        <v>0</v>
      </c>
      <c r="ER36" s="27" t="str">
        <f t="shared" si="11"/>
        <v>Trent Vale Infant School</v>
      </c>
      <c r="EV36" s="45">
        <v>0</v>
      </c>
      <c r="EX36" s="27" t="str">
        <f t="shared" si="12"/>
        <v>Y</v>
      </c>
      <c r="EY36" s="27" t="str">
        <f t="shared" si="13"/>
        <v>Y</v>
      </c>
      <c r="EZ36" s="27" t="str">
        <f t="shared" si="2"/>
        <v/>
      </c>
      <c r="FA36" s="27" t="str">
        <f t="shared" si="3"/>
        <v/>
      </c>
      <c r="FB36" s="27" t="str">
        <f t="shared" si="4"/>
        <v/>
      </c>
      <c r="FC36" s="27" t="str">
        <f t="shared" si="5"/>
        <v/>
      </c>
      <c r="FE36" s="82">
        <f t="shared" si="14"/>
        <v>7.7320654742237156E-4</v>
      </c>
      <c r="FF36" s="82">
        <f t="shared" si="6"/>
        <v>1.5464130948447431E-3</v>
      </c>
      <c r="FG36" s="82" t="str">
        <f t="shared" si="7"/>
        <v/>
      </c>
      <c r="FH36" s="82" t="str">
        <f t="shared" si="8"/>
        <v/>
      </c>
      <c r="FI36" s="82" t="str">
        <f t="shared" si="9"/>
        <v/>
      </c>
      <c r="FJ36" s="82" t="str">
        <f t="shared" si="10"/>
        <v/>
      </c>
    </row>
    <row r="37" spans="1:166" x14ac:dyDescent="0.3">
      <c r="A37" s="20">
        <v>8912299</v>
      </c>
      <c r="B37" s="20" t="s">
        <v>180</v>
      </c>
      <c r="C37" s="21">
        <v>263</v>
      </c>
      <c r="D37" s="22">
        <v>1173539.7558224122</v>
      </c>
      <c r="E37" s="22">
        <v>20047.452799999999</v>
      </c>
      <c r="F37" s="22">
        <v>1153492.3030224121</v>
      </c>
      <c r="G37" s="45">
        <v>0</v>
      </c>
      <c r="H37" s="26">
        <v>-2707.3305999999975</v>
      </c>
      <c r="I37" s="11"/>
      <c r="J37" s="34">
        <v>263</v>
      </c>
      <c r="K37" s="22">
        <v>1236521.1325213262</v>
      </c>
      <c r="L37" s="22">
        <v>17340.122200000002</v>
      </c>
      <c r="M37" s="22">
        <v>1219181.0103213261</v>
      </c>
      <c r="N37" s="26">
        <v>-2707.3305999999975</v>
      </c>
      <c r="O37" s="22">
        <v>0</v>
      </c>
      <c r="P37" s="22">
        <v>62981.376698913984</v>
      </c>
      <c r="Q37" s="22">
        <v>65688.707298913971</v>
      </c>
      <c r="R37" s="32">
        <v>5.0934331037668493E-2</v>
      </c>
      <c r="S37" s="32">
        <v>5.387937208897399E-2</v>
      </c>
      <c r="T37" s="11"/>
      <c r="U37" s="22">
        <v>1236521.1325213262</v>
      </c>
      <c r="V37" s="22">
        <v>17340.122200000002</v>
      </c>
      <c r="W37" s="22">
        <v>1219181.0103213261</v>
      </c>
      <c r="X37" s="26">
        <v>-2707.3305999999975</v>
      </c>
      <c r="Y37" s="22">
        <v>0</v>
      </c>
      <c r="Z37" s="22">
        <v>62981.376698913984</v>
      </c>
      <c r="AA37" s="22">
        <v>65688.707298913971</v>
      </c>
      <c r="AB37" s="32">
        <v>5.0934331037668493E-2</v>
      </c>
      <c r="AC37" s="32">
        <v>5.387937208897399E-2</v>
      </c>
      <c r="AD37" s="42"/>
      <c r="AE37" s="22">
        <v>1236521.1325213262</v>
      </c>
      <c r="AF37" s="22">
        <v>17340.122200000002</v>
      </c>
      <c r="AG37" s="22">
        <v>1219181.0103213261</v>
      </c>
      <c r="AH37" s="26">
        <v>-2707.3305999999975</v>
      </c>
      <c r="AI37" s="22">
        <v>0</v>
      </c>
      <c r="AJ37" s="22">
        <v>62981.376698913984</v>
      </c>
      <c r="AK37" s="22">
        <v>65688.707298913971</v>
      </c>
      <c r="AL37" s="32">
        <v>5.0934331037668493E-2</v>
      </c>
      <c r="AM37" s="32">
        <v>5.387937208897399E-2</v>
      </c>
      <c r="AN37" s="11"/>
      <c r="AO37" s="22">
        <v>1236521.1325213262</v>
      </c>
      <c r="AP37" s="22">
        <v>17340.122200000002</v>
      </c>
      <c r="AQ37" s="22">
        <v>1219181.0103213261</v>
      </c>
      <c r="AR37" s="26">
        <v>-2707.3305999999975</v>
      </c>
      <c r="AS37" s="22">
        <v>0</v>
      </c>
      <c r="AT37" s="22">
        <v>62981.376698913984</v>
      </c>
      <c r="AU37" s="22">
        <v>65688.707298913971</v>
      </c>
      <c r="AV37" s="32">
        <v>5.0934331037668493E-2</v>
      </c>
      <c r="AW37" s="32">
        <v>5.387937208897399E-2</v>
      </c>
      <c r="AX37" s="42"/>
      <c r="AY37" s="22">
        <v>1236521.1325213262</v>
      </c>
      <c r="AZ37" s="22">
        <v>17340.122200000002</v>
      </c>
      <c r="BA37" s="22">
        <v>1219181.0103213261</v>
      </c>
      <c r="BB37" s="22">
        <v>0</v>
      </c>
      <c r="BC37" s="22">
        <v>62981.376698913984</v>
      </c>
      <c r="BD37" s="22">
        <v>65688.707298913971</v>
      </c>
      <c r="BE37" s="32">
        <v>5.0934331037668493E-2</v>
      </c>
      <c r="BF37" s="32">
        <v>5.387937208897399E-2</v>
      </c>
      <c r="BG37" s="11"/>
      <c r="BH37" s="22">
        <v>1236521.1325213262</v>
      </c>
      <c r="BI37" s="22">
        <v>17340.122200000002</v>
      </c>
      <c r="BJ37" s="22">
        <v>1219181.0103213261</v>
      </c>
      <c r="BK37" s="26">
        <v>-2707.3305999999975</v>
      </c>
      <c r="BL37" s="22">
        <v>0</v>
      </c>
      <c r="BM37" s="22">
        <v>62981.376698913984</v>
      </c>
      <c r="BN37" s="22">
        <v>65688.707298913971</v>
      </c>
      <c r="BO37" s="32">
        <v>5.0934331037668493E-2</v>
      </c>
      <c r="BP37" s="32">
        <v>5.387937208897399E-2</v>
      </c>
      <c r="BQ37" s="42"/>
      <c r="BR37" s="22">
        <v>1231628.0783962265</v>
      </c>
      <c r="BS37" s="22">
        <v>17340.122200000002</v>
      </c>
      <c r="BT37" s="22">
        <v>1214287.9561962264</v>
      </c>
      <c r="BU37" s="26">
        <v>-2707.3305999999975</v>
      </c>
      <c r="BV37" s="22">
        <v>0</v>
      </c>
      <c r="BW37" s="22">
        <v>58088.322573814308</v>
      </c>
      <c r="BX37" s="22">
        <v>60795.653173814295</v>
      </c>
      <c r="BY37" s="32">
        <v>4.7163850510337862E-2</v>
      </c>
      <c r="BZ37" s="32">
        <v>5.0066916058574364E-2</v>
      </c>
      <c r="CA37" s="42"/>
      <c r="CB37" s="22">
        <v>1235429.3448124314</v>
      </c>
      <c r="CC37" s="22">
        <v>17340.122200000002</v>
      </c>
      <c r="CD37" s="22">
        <v>1218089.2226124313</v>
      </c>
      <c r="CE37" s="26">
        <v>-2707.3305999999975</v>
      </c>
      <c r="CF37" s="22">
        <v>0</v>
      </c>
      <c r="CG37" s="22">
        <v>61889.588990019169</v>
      </c>
      <c r="CH37" s="22">
        <v>64596.919590019155</v>
      </c>
      <c r="CI37" s="32">
        <v>5.0095611901962336E-2</v>
      </c>
      <c r="CJ37" s="32">
        <v>5.3031353032972732E-2</v>
      </c>
      <c r="CK37" s="42"/>
      <c r="CL37" s="22">
        <v>1234337.5571035363</v>
      </c>
      <c r="CM37" s="22">
        <v>17340.122200000002</v>
      </c>
      <c r="CN37" s="22">
        <v>1216997.4349035362</v>
      </c>
      <c r="CO37" s="26">
        <v>-2707.3305999999975</v>
      </c>
      <c r="CP37" s="22">
        <v>0</v>
      </c>
      <c r="CQ37" s="22">
        <v>60797.801281124121</v>
      </c>
      <c r="CR37" s="22">
        <v>63505.131881124107</v>
      </c>
      <c r="CS37" s="32">
        <v>4.9255409050171513E-2</v>
      </c>
      <c r="CT37" s="32">
        <v>5.2181812434270052E-2</v>
      </c>
      <c r="CU37" s="42"/>
      <c r="CV37" s="22">
        <v>1236521.1325213262</v>
      </c>
      <c r="CW37" s="22">
        <v>17340.122200000002</v>
      </c>
      <c r="CX37" s="22">
        <v>1219181.0103213261</v>
      </c>
      <c r="CY37" s="26">
        <v>-2707.3305999999975</v>
      </c>
      <c r="CZ37" s="22">
        <v>0</v>
      </c>
      <c r="DA37" s="22">
        <v>62981.376698913984</v>
      </c>
      <c r="DB37" s="22">
        <v>65688.707298913971</v>
      </c>
      <c r="DC37" s="32">
        <v>5.0934331037668493E-2</v>
      </c>
      <c r="DD37" s="32">
        <v>5.387937208897399E-2</v>
      </c>
      <c r="DE37" s="42"/>
      <c r="DF37" s="22">
        <v>1236521.1325213262</v>
      </c>
      <c r="DG37" s="22">
        <v>17340.122200000002</v>
      </c>
      <c r="DH37" s="22">
        <v>1219181.0103213261</v>
      </c>
      <c r="DI37" s="26">
        <v>-2707.3305999999975</v>
      </c>
      <c r="DJ37" s="22">
        <v>0</v>
      </c>
      <c r="DK37" s="22">
        <v>62981.376698913984</v>
      </c>
      <c r="DL37" s="22">
        <v>65688.707298913971</v>
      </c>
      <c r="DM37" s="32">
        <v>5.0934331037668493E-2</v>
      </c>
      <c r="DN37" s="32">
        <v>5.387937208897399E-2</v>
      </c>
      <c r="DO37" s="42"/>
      <c r="DP37" s="22">
        <v>1236521.1325213262</v>
      </c>
      <c r="DQ37" s="22">
        <v>17340.122200000002</v>
      </c>
      <c r="DR37" s="22">
        <v>1219181.0103213261</v>
      </c>
      <c r="DS37" s="26">
        <v>-2707.3305999999975</v>
      </c>
      <c r="DT37" s="22">
        <v>0</v>
      </c>
      <c r="DU37" s="22">
        <v>62981.376698913984</v>
      </c>
      <c r="DV37" s="22">
        <v>65688.707298913971</v>
      </c>
      <c r="DW37" s="32">
        <v>5.0934331037668493E-2</v>
      </c>
      <c r="DX37" s="32">
        <v>5.387937208897399E-2</v>
      </c>
      <c r="DY37" s="42"/>
      <c r="DZ37" s="22">
        <v>1236521.1325213262</v>
      </c>
      <c r="EA37" s="22">
        <v>17340.122200000002</v>
      </c>
      <c r="EB37" s="22">
        <v>1219181.0103213261</v>
      </c>
      <c r="EC37" s="26">
        <v>-2707.3305999999975</v>
      </c>
      <c r="ED37" s="22">
        <v>0</v>
      </c>
      <c r="EE37" s="22">
        <v>62981.376698913984</v>
      </c>
      <c r="EF37" s="22">
        <v>65688.707298913971</v>
      </c>
      <c r="EG37" s="32">
        <v>5.0934331037668493E-2</v>
      </c>
      <c r="EH37" s="32">
        <v>5.387937208897399E-2</v>
      </c>
      <c r="EI37" s="42"/>
      <c r="EK37" s="47">
        <f t="shared" si="21"/>
        <v>-1091.7877088948153</v>
      </c>
      <c r="EL37" s="47">
        <f t="shared" si="22"/>
        <v>-2183.5754177898634</v>
      </c>
      <c r="EM37" s="47">
        <f t="shared" si="23"/>
        <v>0</v>
      </c>
      <c r="EN37" s="47">
        <f t="shared" si="24"/>
        <v>0</v>
      </c>
      <c r="EO37" s="47">
        <f t="shared" si="25"/>
        <v>0</v>
      </c>
      <c r="EP37" s="47">
        <f t="shared" si="26"/>
        <v>0</v>
      </c>
      <c r="ER37" s="27" t="str">
        <f t="shared" si="11"/>
        <v>Eskdale Junior School</v>
      </c>
      <c r="EV37" s="45">
        <v>0</v>
      </c>
      <c r="EX37" s="27" t="str">
        <f t="shared" si="12"/>
        <v>Y</v>
      </c>
      <c r="EY37" s="27" t="str">
        <f t="shared" si="13"/>
        <v>Y</v>
      </c>
      <c r="EZ37" s="27" t="str">
        <f t="shared" si="2"/>
        <v/>
      </c>
      <c r="FA37" s="27" t="str">
        <f t="shared" si="3"/>
        <v/>
      </c>
      <c r="FB37" s="27" t="str">
        <f t="shared" si="4"/>
        <v/>
      </c>
      <c r="FC37" s="27" t="str">
        <f t="shared" si="5"/>
        <v/>
      </c>
      <c r="FE37" s="82">
        <f t="shared" si="14"/>
        <v>8.9550911608036348E-4</v>
      </c>
      <c r="FF37" s="82">
        <f t="shared" si="6"/>
        <v>1.791018232160918E-3</v>
      </c>
      <c r="FG37" s="82" t="str">
        <f t="shared" si="7"/>
        <v/>
      </c>
      <c r="FH37" s="82" t="str">
        <f t="shared" si="8"/>
        <v/>
      </c>
      <c r="FI37" s="82" t="str">
        <f t="shared" si="9"/>
        <v/>
      </c>
      <c r="FJ37" s="82" t="str">
        <f t="shared" si="10"/>
        <v/>
      </c>
    </row>
    <row r="38" spans="1:166" x14ac:dyDescent="0.3">
      <c r="A38" s="20">
        <v>8912300</v>
      </c>
      <c r="B38" s="20" t="s">
        <v>143</v>
      </c>
      <c r="C38" s="21">
        <v>188</v>
      </c>
      <c r="D38" s="22">
        <v>951410.8646595059</v>
      </c>
      <c r="E38" s="22">
        <v>24368</v>
      </c>
      <c r="F38" s="22">
        <v>927042.8646595059</v>
      </c>
      <c r="G38" s="45">
        <v>0</v>
      </c>
      <c r="H38" s="26">
        <v>1114.0999999999985</v>
      </c>
      <c r="I38" s="11"/>
      <c r="J38" s="34">
        <v>188</v>
      </c>
      <c r="K38" s="22">
        <v>1006845.71374321</v>
      </c>
      <c r="L38" s="22">
        <v>25482.1</v>
      </c>
      <c r="M38" s="22">
        <v>981363.61374320998</v>
      </c>
      <c r="N38" s="26">
        <v>1114.0999999999985</v>
      </c>
      <c r="O38" s="22">
        <v>0</v>
      </c>
      <c r="P38" s="22">
        <v>55434.849083704059</v>
      </c>
      <c r="Q38" s="22">
        <v>54320.749083704082</v>
      </c>
      <c r="R38" s="32">
        <v>5.5057938199498946E-2</v>
      </c>
      <c r="S38" s="32">
        <v>5.535231622915867E-2</v>
      </c>
      <c r="T38" s="11"/>
      <c r="U38" s="22">
        <v>1006845.71374321</v>
      </c>
      <c r="V38" s="22">
        <v>25482.1</v>
      </c>
      <c r="W38" s="22">
        <v>981363.61374320998</v>
      </c>
      <c r="X38" s="26">
        <v>1114.0999999999985</v>
      </c>
      <c r="Y38" s="22">
        <v>0</v>
      </c>
      <c r="Z38" s="22">
        <v>55434.849083704059</v>
      </c>
      <c r="AA38" s="22">
        <v>54320.749083704082</v>
      </c>
      <c r="AB38" s="32">
        <v>5.5057938199498946E-2</v>
      </c>
      <c r="AC38" s="32">
        <v>5.535231622915867E-2</v>
      </c>
      <c r="AD38" s="42"/>
      <c r="AE38" s="22">
        <v>1006845.71374321</v>
      </c>
      <c r="AF38" s="22">
        <v>25482.1</v>
      </c>
      <c r="AG38" s="22">
        <v>981363.61374320998</v>
      </c>
      <c r="AH38" s="26">
        <v>1114.0999999999985</v>
      </c>
      <c r="AI38" s="22">
        <v>0</v>
      </c>
      <c r="AJ38" s="22">
        <v>55434.849083704059</v>
      </c>
      <c r="AK38" s="22">
        <v>54320.749083704082</v>
      </c>
      <c r="AL38" s="32">
        <v>5.5057938199498946E-2</v>
      </c>
      <c r="AM38" s="32">
        <v>5.535231622915867E-2</v>
      </c>
      <c r="AN38" s="11"/>
      <c r="AO38" s="22">
        <v>1006845.71374321</v>
      </c>
      <c r="AP38" s="22">
        <v>25482.1</v>
      </c>
      <c r="AQ38" s="22">
        <v>981363.61374320998</v>
      </c>
      <c r="AR38" s="26">
        <v>1114.0999999999985</v>
      </c>
      <c r="AS38" s="22">
        <v>0</v>
      </c>
      <c r="AT38" s="22">
        <v>55434.849083704059</v>
      </c>
      <c r="AU38" s="22">
        <v>54320.749083704082</v>
      </c>
      <c r="AV38" s="32">
        <v>5.5057938199498946E-2</v>
      </c>
      <c r="AW38" s="32">
        <v>5.535231622915867E-2</v>
      </c>
      <c r="AX38" s="42"/>
      <c r="AY38" s="22">
        <v>1006845.71374321</v>
      </c>
      <c r="AZ38" s="22">
        <v>25482.1</v>
      </c>
      <c r="BA38" s="22">
        <v>981363.61374320998</v>
      </c>
      <c r="BB38" s="22">
        <v>0</v>
      </c>
      <c r="BC38" s="22">
        <v>55434.849083704059</v>
      </c>
      <c r="BD38" s="22">
        <v>54320.749083704082</v>
      </c>
      <c r="BE38" s="32">
        <v>5.5057938199498946E-2</v>
      </c>
      <c r="BF38" s="32">
        <v>5.535231622915867E-2</v>
      </c>
      <c r="BG38" s="11"/>
      <c r="BH38" s="22">
        <v>1006845.71374321</v>
      </c>
      <c r="BI38" s="22">
        <v>25482.1</v>
      </c>
      <c r="BJ38" s="22">
        <v>981363.61374320998</v>
      </c>
      <c r="BK38" s="26">
        <v>1114.0999999999985</v>
      </c>
      <c r="BL38" s="22">
        <v>0</v>
      </c>
      <c r="BM38" s="22">
        <v>55434.849083704059</v>
      </c>
      <c r="BN38" s="22">
        <v>54320.749083704082</v>
      </c>
      <c r="BO38" s="32">
        <v>5.5057938199498946E-2</v>
      </c>
      <c r="BP38" s="32">
        <v>5.535231622915867E-2</v>
      </c>
      <c r="BQ38" s="42"/>
      <c r="BR38" s="22">
        <v>1001516.6119654322</v>
      </c>
      <c r="BS38" s="22">
        <v>25482.1</v>
      </c>
      <c r="BT38" s="22">
        <v>976034.5119654322</v>
      </c>
      <c r="BU38" s="26">
        <v>1114.0999999999985</v>
      </c>
      <c r="BV38" s="22">
        <v>0</v>
      </c>
      <c r="BW38" s="22">
        <v>50105.747305926285</v>
      </c>
      <c r="BX38" s="22">
        <v>48991.647305926308</v>
      </c>
      <c r="BY38" s="32">
        <v>5.0029871404325452E-2</v>
      </c>
      <c r="BZ38" s="32">
        <v>5.0194585032933163E-2</v>
      </c>
      <c r="CA38" s="42"/>
      <c r="CB38" s="22">
        <v>1005791.7384345679</v>
      </c>
      <c r="CC38" s="22">
        <v>25482.1</v>
      </c>
      <c r="CD38" s="22">
        <v>980309.63843456795</v>
      </c>
      <c r="CE38" s="26">
        <v>1114.0999999999985</v>
      </c>
      <c r="CF38" s="22">
        <v>0</v>
      </c>
      <c r="CG38" s="22">
        <v>54380.873775062035</v>
      </c>
      <c r="CH38" s="22">
        <v>53266.773775062058</v>
      </c>
      <c r="CI38" s="32">
        <v>5.4067727638826495E-2</v>
      </c>
      <c r="CJ38" s="32">
        <v>5.4336682703765356E-2</v>
      </c>
      <c r="CK38" s="42"/>
      <c r="CL38" s="22">
        <v>1004737.7631259259</v>
      </c>
      <c r="CM38" s="22">
        <v>25482.1</v>
      </c>
      <c r="CN38" s="22">
        <v>979255.66312592593</v>
      </c>
      <c r="CO38" s="26">
        <v>1114.0999999999985</v>
      </c>
      <c r="CP38" s="22">
        <v>0</v>
      </c>
      <c r="CQ38" s="22">
        <v>53326.898466420011</v>
      </c>
      <c r="CR38" s="22">
        <v>52212.798466420034</v>
      </c>
      <c r="CS38" s="32">
        <v>5.3075439605763518E-2</v>
      </c>
      <c r="CT38" s="32">
        <v>5.3318862920587275E-2</v>
      </c>
      <c r="CU38" s="42"/>
      <c r="CV38" s="22">
        <v>1006845.71374321</v>
      </c>
      <c r="CW38" s="22">
        <v>25482.1</v>
      </c>
      <c r="CX38" s="22">
        <v>981363.61374320998</v>
      </c>
      <c r="CY38" s="26">
        <v>1114.0999999999985</v>
      </c>
      <c r="CZ38" s="22">
        <v>0</v>
      </c>
      <c r="DA38" s="22">
        <v>55434.849083704059</v>
      </c>
      <c r="DB38" s="22">
        <v>54320.749083704082</v>
      </c>
      <c r="DC38" s="32">
        <v>5.5057938199498946E-2</v>
      </c>
      <c r="DD38" s="32">
        <v>5.535231622915867E-2</v>
      </c>
      <c r="DE38" s="42"/>
      <c r="DF38" s="22">
        <v>1006845.71374321</v>
      </c>
      <c r="DG38" s="22">
        <v>25482.1</v>
      </c>
      <c r="DH38" s="22">
        <v>981363.61374320998</v>
      </c>
      <c r="DI38" s="26">
        <v>1114.0999999999985</v>
      </c>
      <c r="DJ38" s="22">
        <v>0</v>
      </c>
      <c r="DK38" s="22">
        <v>55434.849083704059</v>
      </c>
      <c r="DL38" s="22">
        <v>54320.749083704082</v>
      </c>
      <c r="DM38" s="32">
        <v>5.5057938199498946E-2</v>
      </c>
      <c r="DN38" s="32">
        <v>5.535231622915867E-2</v>
      </c>
      <c r="DO38" s="42"/>
      <c r="DP38" s="22">
        <v>1006845.71374321</v>
      </c>
      <c r="DQ38" s="22">
        <v>25482.1</v>
      </c>
      <c r="DR38" s="22">
        <v>981363.61374320998</v>
      </c>
      <c r="DS38" s="26">
        <v>1114.0999999999985</v>
      </c>
      <c r="DT38" s="22">
        <v>0</v>
      </c>
      <c r="DU38" s="22">
        <v>55434.849083704059</v>
      </c>
      <c r="DV38" s="22">
        <v>54320.749083704082</v>
      </c>
      <c r="DW38" s="32">
        <v>5.5057938199498946E-2</v>
      </c>
      <c r="DX38" s="32">
        <v>5.535231622915867E-2</v>
      </c>
      <c r="DY38" s="42"/>
      <c r="DZ38" s="22">
        <v>1006845.71374321</v>
      </c>
      <c r="EA38" s="22">
        <v>25482.1</v>
      </c>
      <c r="EB38" s="22">
        <v>981363.61374320998</v>
      </c>
      <c r="EC38" s="26">
        <v>1114.0999999999985</v>
      </c>
      <c r="ED38" s="22">
        <v>0</v>
      </c>
      <c r="EE38" s="22">
        <v>55434.849083704059</v>
      </c>
      <c r="EF38" s="22">
        <v>54320.749083704082</v>
      </c>
      <c r="EG38" s="32">
        <v>5.5057938199498946E-2</v>
      </c>
      <c r="EH38" s="32">
        <v>5.535231622915867E-2</v>
      </c>
      <c r="EI38" s="42"/>
      <c r="EK38" s="47">
        <f t="shared" si="21"/>
        <v>-1053.9753086420242</v>
      </c>
      <c r="EL38" s="47">
        <f t="shared" si="22"/>
        <v>-2107.9506172840483</v>
      </c>
      <c r="EM38" s="47">
        <f t="shared" si="23"/>
        <v>0</v>
      </c>
      <c r="EN38" s="47">
        <f t="shared" si="24"/>
        <v>0</v>
      </c>
      <c r="EO38" s="47">
        <f t="shared" si="25"/>
        <v>0</v>
      </c>
      <c r="EP38" s="47">
        <f t="shared" si="26"/>
        <v>0</v>
      </c>
      <c r="ER38" s="27" t="str">
        <f t="shared" si="11"/>
        <v>Albany Junior School</v>
      </c>
      <c r="EV38" s="45">
        <v>0</v>
      </c>
      <c r="EX38" s="27" t="str">
        <f t="shared" si="12"/>
        <v>Y</v>
      </c>
      <c r="EY38" s="27" t="str">
        <f t="shared" si="13"/>
        <v>Y</v>
      </c>
      <c r="EZ38" s="27" t="str">
        <f t="shared" si="2"/>
        <v/>
      </c>
      <c r="FA38" s="27" t="str">
        <f t="shared" si="3"/>
        <v/>
      </c>
      <c r="FB38" s="27" t="str">
        <f t="shared" si="4"/>
        <v/>
      </c>
      <c r="FC38" s="27" t="str">
        <f t="shared" si="5"/>
        <v/>
      </c>
      <c r="FE38" s="82">
        <f t="shared" si="14"/>
        <v>1.0739906125333625E-3</v>
      </c>
      <c r="FF38" s="82">
        <f t="shared" si="6"/>
        <v>2.147981225066725E-3</v>
      </c>
      <c r="FG38" s="82" t="str">
        <f t="shared" si="7"/>
        <v/>
      </c>
      <c r="FH38" s="82" t="str">
        <f t="shared" si="8"/>
        <v/>
      </c>
      <c r="FI38" s="82" t="str">
        <f t="shared" si="9"/>
        <v/>
      </c>
      <c r="FJ38" s="82" t="str">
        <f t="shared" si="10"/>
        <v/>
      </c>
    </row>
    <row r="39" spans="1:166" x14ac:dyDescent="0.3">
      <c r="A39" s="20">
        <v>8912301</v>
      </c>
      <c r="B39" s="20" t="s">
        <v>181</v>
      </c>
      <c r="C39" s="21">
        <v>130</v>
      </c>
      <c r="D39" s="22">
        <v>671232.01954306965</v>
      </c>
      <c r="E39" s="22">
        <v>16174.6392</v>
      </c>
      <c r="F39" s="22">
        <v>655057.38034306967</v>
      </c>
      <c r="G39" s="45">
        <v>0</v>
      </c>
      <c r="H39" s="26">
        <v>-2688.4688999999998</v>
      </c>
      <c r="I39" s="11"/>
      <c r="J39" s="34">
        <v>130</v>
      </c>
      <c r="K39" s="22">
        <v>705580.82948992564</v>
      </c>
      <c r="L39" s="22">
        <v>13486.1703</v>
      </c>
      <c r="M39" s="22">
        <v>692094.65918992565</v>
      </c>
      <c r="N39" s="26">
        <v>-2688.4688999999998</v>
      </c>
      <c r="O39" s="22">
        <v>0</v>
      </c>
      <c r="P39" s="22">
        <v>34348.809946855996</v>
      </c>
      <c r="Q39" s="22">
        <v>37037.278846855974</v>
      </c>
      <c r="R39" s="32">
        <v>4.8681608840885369E-2</v>
      </c>
      <c r="S39" s="32">
        <v>5.3514758935153332E-2</v>
      </c>
      <c r="T39" s="11"/>
      <c r="U39" s="22">
        <v>705580.82948992564</v>
      </c>
      <c r="V39" s="22">
        <v>13486.1703</v>
      </c>
      <c r="W39" s="22">
        <v>692094.65918992565</v>
      </c>
      <c r="X39" s="26">
        <v>-2688.4688999999998</v>
      </c>
      <c r="Y39" s="22">
        <v>0</v>
      </c>
      <c r="Z39" s="22">
        <v>34348.809946855996</v>
      </c>
      <c r="AA39" s="22">
        <v>37037.278846855974</v>
      </c>
      <c r="AB39" s="32">
        <v>4.8681608840885369E-2</v>
      </c>
      <c r="AC39" s="32">
        <v>5.3514758935153332E-2</v>
      </c>
      <c r="AD39" s="42"/>
      <c r="AE39" s="22">
        <v>705580.82948992564</v>
      </c>
      <c r="AF39" s="22">
        <v>13486.1703</v>
      </c>
      <c r="AG39" s="22">
        <v>692094.65918992565</v>
      </c>
      <c r="AH39" s="26">
        <v>-2688.4688999999998</v>
      </c>
      <c r="AI39" s="22">
        <v>0</v>
      </c>
      <c r="AJ39" s="22">
        <v>34348.809946855996</v>
      </c>
      <c r="AK39" s="22">
        <v>37037.278846855974</v>
      </c>
      <c r="AL39" s="32">
        <v>4.8681608840885369E-2</v>
      </c>
      <c r="AM39" s="32">
        <v>5.3514758935153332E-2</v>
      </c>
      <c r="AN39" s="11"/>
      <c r="AO39" s="22">
        <v>705580.82948992564</v>
      </c>
      <c r="AP39" s="22">
        <v>13486.1703</v>
      </c>
      <c r="AQ39" s="22">
        <v>692094.65918992565</v>
      </c>
      <c r="AR39" s="26">
        <v>-2688.4688999999998</v>
      </c>
      <c r="AS39" s="22">
        <v>0</v>
      </c>
      <c r="AT39" s="22">
        <v>34348.809946855996</v>
      </c>
      <c r="AU39" s="22">
        <v>37037.278846855974</v>
      </c>
      <c r="AV39" s="32">
        <v>4.8681608840885369E-2</v>
      </c>
      <c r="AW39" s="32">
        <v>5.3514758935153332E-2</v>
      </c>
      <c r="AX39" s="42"/>
      <c r="AY39" s="22">
        <v>705580.82948992564</v>
      </c>
      <c r="AZ39" s="22">
        <v>13486.1703</v>
      </c>
      <c r="BA39" s="22">
        <v>692094.65918992565</v>
      </c>
      <c r="BB39" s="22">
        <v>0</v>
      </c>
      <c r="BC39" s="22">
        <v>34348.809946855996</v>
      </c>
      <c r="BD39" s="22">
        <v>37037.278846855974</v>
      </c>
      <c r="BE39" s="32">
        <v>4.8681608840885369E-2</v>
      </c>
      <c r="BF39" s="32">
        <v>5.3514758935153332E-2</v>
      </c>
      <c r="BG39" s="11"/>
      <c r="BH39" s="22">
        <v>705580.82948992564</v>
      </c>
      <c r="BI39" s="22">
        <v>13486.1703</v>
      </c>
      <c r="BJ39" s="22">
        <v>692094.65918992565</v>
      </c>
      <c r="BK39" s="26">
        <v>-2688.4688999999998</v>
      </c>
      <c r="BL39" s="22">
        <v>0</v>
      </c>
      <c r="BM39" s="22">
        <v>34348.809946855996</v>
      </c>
      <c r="BN39" s="22">
        <v>37037.278846855974</v>
      </c>
      <c r="BO39" s="32">
        <v>4.8681608840885369E-2</v>
      </c>
      <c r="BP39" s="32">
        <v>5.3514758935153332E-2</v>
      </c>
      <c r="BQ39" s="42"/>
      <c r="BR39" s="22">
        <v>702548.46938586887</v>
      </c>
      <c r="BS39" s="22">
        <v>13486.1703</v>
      </c>
      <c r="BT39" s="22">
        <v>689062.29908586887</v>
      </c>
      <c r="BU39" s="26">
        <v>-2688.4688999999998</v>
      </c>
      <c r="BV39" s="22">
        <v>0</v>
      </c>
      <c r="BW39" s="22">
        <v>31316.449842799222</v>
      </c>
      <c r="BX39" s="22">
        <v>34004.9187427992</v>
      </c>
      <c r="BY39" s="32">
        <v>4.4575500776728505E-2</v>
      </c>
      <c r="BZ39" s="32">
        <v>4.9349556328812598E-2</v>
      </c>
      <c r="CA39" s="42"/>
      <c r="CB39" s="22">
        <v>704914.24395916169</v>
      </c>
      <c r="CC39" s="22">
        <v>13486.1703</v>
      </c>
      <c r="CD39" s="22">
        <v>691428.07365916169</v>
      </c>
      <c r="CE39" s="26">
        <v>-2688.4688999999998</v>
      </c>
      <c r="CF39" s="22">
        <v>0</v>
      </c>
      <c r="CG39" s="22">
        <v>33682.224416092038</v>
      </c>
      <c r="CH39" s="22">
        <v>36370.693316092016</v>
      </c>
      <c r="CI39" s="32">
        <v>4.7782017039285953E-2</v>
      </c>
      <c r="CJ39" s="32">
        <v>5.2602280268447543E-2</v>
      </c>
      <c r="CK39" s="42"/>
      <c r="CL39" s="22">
        <v>704247.6584283975</v>
      </c>
      <c r="CM39" s="22">
        <v>13486.1703</v>
      </c>
      <c r="CN39" s="22">
        <v>690761.4881283975</v>
      </c>
      <c r="CO39" s="26">
        <v>-2688.4688999999998</v>
      </c>
      <c r="CP39" s="22">
        <v>0</v>
      </c>
      <c r="CQ39" s="22">
        <v>33015.638885327848</v>
      </c>
      <c r="CR39" s="22">
        <v>35704.107785327826</v>
      </c>
      <c r="CS39" s="32">
        <v>4.6880722271772556E-2</v>
      </c>
      <c r="CT39" s="32">
        <v>5.1688040516079281E-2</v>
      </c>
      <c r="CU39" s="42"/>
      <c r="CV39" s="22">
        <v>705580.82948992564</v>
      </c>
      <c r="CW39" s="22">
        <v>13486.1703</v>
      </c>
      <c r="CX39" s="22">
        <v>692094.65918992565</v>
      </c>
      <c r="CY39" s="26">
        <v>-2688.4688999999998</v>
      </c>
      <c r="CZ39" s="22">
        <v>0</v>
      </c>
      <c r="DA39" s="22">
        <v>34348.809946855996</v>
      </c>
      <c r="DB39" s="22">
        <v>37037.278846855974</v>
      </c>
      <c r="DC39" s="32">
        <v>4.8681608840885369E-2</v>
      </c>
      <c r="DD39" s="32">
        <v>5.3514758935153332E-2</v>
      </c>
      <c r="DE39" s="42"/>
      <c r="DF39" s="22">
        <v>705580.82948992564</v>
      </c>
      <c r="DG39" s="22">
        <v>13486.1703</v>
      </c>
      <c r="DH39" s="22">
        <v>692094.65918992565</v>
      </c>
      <c r="DI39" s="26">
        <v>-2688.4688999999998</v>
      </c>
      <c r="DJ39" s="22">
        <v>0</v>
      </c>
      <c r="DK39" s="22">
        <v>34348.809946855996</v>
      </c>
      <c r="DL39" s="22">
        <v>37037.278846855974</v>
      </c>
      <c r="DM39" s="32">
        <v>4.8681608840885369E-2</v>
      </c>
      <c r="DN39" s="32">
        <v>5.3514758935153332E-2</v>
      </c>
      <c r="DO39" s="42"/>
      <c r="DP39" s="22">
        <v>705580.82948992564</v>
      </c>
      <c r="DQ39" s="22">
        <v>13486.1703</v>
      </c>
      <c r="DR39" s="22">
        <v>692094.65918992565</v>
      </c>
      <c r="DS39" s="26">
        <v>-2688.4688999999998</v>
      </c>
      <c r="DT39" s="22">
        <v>0</v>
      </c>
      <c r="DU39" s="22">
        <v>34348.809946855996</v>
      </c>
      <c r="DV39" s="22">
        <v>37037.278846855974</v>
      </c>
      <c r="DW39" s="32">
        <v>4.8681608840885369E-2</v>
      </c>
      <c r="DX39" s="32">
        <v>5.3514758935153332E-2</v>
      </c>
      <c r="DY39" s="42"/>
      <c r="DZ39" s="22">
        <v>705580.82948992564</v>
      </c>
      <c r="EA39" s="22">
        <v>13486.1703</v>
      </c>
      <c r="EB39" s="22">
        <v>692094.65918992565</v>
      </c>
      <c r="EC39" s="26">
        <v>-2688.4688999999998</v>
      </c>
      <c r="ED39" s="22">
        <v>0</v>
      </c>
      <c r="EE39" s="22">
        <v>34348.809946855996</v>
      </c>
      <c r="EF39" s="22">
        <v>37037.278846855974</v>
      </c>
      <c r="EG39" s="32">
        <v>4.8681608840885369E-2</v>
      </c>
      <c r="EH39" s="32">
        <v>5.3514758935153332E-2</v>
      </c>
      <c r="EI39" s="42"/>
      <c r="EK39" s="47">
        <f t="shared" si="21"/>
        <v>-666.58553076395765</v>
      </c>
      <c r="EL39" s="47">
        <f t="shared" si="22"/>
        <v>-1333.1710615281481</v>
      </c>
      <c r="EM39" s="47">
        <f t="shared" si="23"/>
        <v>0</v>
      </c>
      <c r="EN39" s="47">
        <f t="shared" si="24"/>
        <v>0</v>
      </c>
      <c r="EO39" s="47">
        <f t="shared" si="25"/>
        <v>0</v>
      </c>
      <c r="EP39" s="47">
        <f t="shared" si="26"/>
        <v>0</v>
      </c>
      <c r="ER39" s="27" t="str">
        <f t="shared" si="11"/>
        <v>Albany Infant and Nursery School</v>
      </c>
      <c r="EV39" s="45">
        <v>0</v>
      </c>
      <c r="EX39" s="27" t="str">
        <f t="shared" si="12"/>
        <v>Y</v>
      </c>
      <c r="EY39" s="27" t="str">
        <f t="shared" si="13"/>
        <v>Y</v>
      </c>
      <c r="EZ39" s="27" t="str">
        <f t="shared" si="2"/>
        <v/>
      </c>
      <c r="FA39" s="27" t="str">
        <f t="shared" si="3"/>
        <v/>
      </c>
      <c r="FB39" s="27" t="str">
        <f t="shared" si="4"/>
        <v/>
      </c>
      <c r="FC39" s="27" t="str">
        <f t="shared" si="5"/>
        <v/>
      </c>
      <c r="FE39" s="82">
        <f t="shared" si="14"/>
        <v>9.6314213946423807E-4</v>
      </c>
      <c r="FF39" s="82">
        <f t="shared" si="6"/>
        <v>1.9262842789288125E-3</v>
      </c>
      <c r="FG39" s="82" t="str">
        <f t="shared" si="7"/>
        <v/>
      </c>
      <c r="FH39" s="82" t="str">
        <f t="shared" si="8"/>
        <v/>
      </c>
      <c r="FI39" s="82" t="str">
        <f t="shared" si="9"/>
        <v/>
      </c>
      <c r="FJ39" s="82" t="str">
        <f t="shared" si="10"/>
        <v/>
      </c>
    </row>
    <row r="40" spans="1:166" x14ac:dyDescent="0.3">
      <c r="A40" s="20">
        <v>8912308</v>
      </c>
      <c r="B40" s="20" t="s">
        <v>183</v>
      </c>
      <c r="C40" s="21">
        <v>132</v>
      </c>
      <c r="D40" s="22">
        <v>660742.98186659662</v>
      </c>
      <c r="E40" s="22">
        <v>13173.17</v>
      </c>
      <c r="F40" s="22">
        <v>647569.81186659657</v>
      </c>
      <c r="G40" s="45">
        <v>0</v>
      </c>
      <c r="H40" s="26">
        <v>3278.826500000001</v>
      </c>
      <c r="I40" s="11"/>
      <c r="J40" s="34">
        <v>132</v>
      </c>
      <c r="K40" s="22">
        <v>699532.85482290853</v>
      </c>
      <c r="L40" s="22">
        <v>16451.996500000001</v>
      </c>
      <c r="M40" s="22">
        <v>683080.85832290852</v>
      </c>
      <c r="N40" s="26">
        <v>3278.826500000001</v>
      </c>
      <c r="O40" s="22">
        <v>0</v>
      </c>
      <c r="P40" s="22">
        <v>38789.872956311912</v>
      </c>
      <c r="Q40" s="22">
        <v>35511.046456311946</v>
      </c>
      <c r="R40" s="32">
        <v>5.5451109535279555E-2</v>
      </c>
      <c r="S40" s="32">
        <v>5.1986592836898132E-2</v>
      </c>
      <c r="T40" s="11"/>
      <c r="U40" s="22">
        <v>699532.85482290853</v>
      </c>
      <c r="V40" s="22">
        <v>16451.996500000001</v>
      </c>
      <c r="W40" s="22">
        <v>683080.85832290852</v>
      </c>
      <c r="X40" s="26">
        <v>3278.826500000001</v>
      </c>
      <c r="Y40" s="22">
        <v>0</v>
      </c>
      <c r="Z40" s="22">
        <v>38789.872956311912</v>
      </c>
      <c r="AA40" s="22">
        <v>35511.046456311946</v>
      </c>
      <c r="AB40" s="32">
        <v>5.5451109535279555E-2</v>
      </c>
      <c r="AC40" s="32">
        <v>5.1986592836898132E-2</v>
      </c>
      <c r="AD40" s="42"/>
      <c r="AE40" s="22">
        <v>699532.85482290853</v>
      </c>
      <c r="AF40" s="22">
        <v>16451.996500000001</v>
      </c>
      <c r="AG40" s="22">
        <v>683080.85832290852</v>
      </c>
      <c r="AH40" s="26">
        <v>3278.826500000001</v>
      </c>
      <c r="AI40" s="22">
        <v>0</v>
      </c>
      <c r="AJ40" s="22">
        <v>38789.872956311912</v>
      </c>
      <c r="AK40" s="22">
        <v>35511.046456311946</v>
      </c>
      <c r="AL40" s="32">
        <v>5.5451109535279555E-2</v>
      </c>
      <c r="AM40" s="32">
        <v>5.1986592836898132E-2</v>
      </c>
      <c r="AN40" s="11"/>
      <c r="AO40" s="22">
        <v>699532.85482290853</v>
      </c>
      <c r="AP40" s="22">
        <v>16451.996500000001</v>
      </c>
      <c r="AQ40" s="22">
        <v>683080.85832290852</v>
      </c>
      <c r="AR40" s="26">
        <v>3278.826500000001</v>
      </c>
      <c r="AS40" s="22">
        <v>0</v>
      </c>
      <c r="AT40" s="22">
        <v>38789.872956311912</v>
      </c>
      <c r="AU40" s="22">
        <v>35511.046456311946</v>
      </c>
      <c r="AV40" s="32">
        <v>5.5451109535279555E-2</v>
      </c>
      <c r="AW40" s="32">
        <v>5.1986592836898132E-2</v>
      </c>
      <c r="AX40" s="42"/>
      <c r="AY40" s="22">
        <v>699532.85482290853</v>
      </c>
      <c r="AZ40" s="22">
        <v>16451.996500000001</v>
      </c>
      <c r="BA40" s="22">
        <v>683080.85832290852</v>
      </c>
      <c r="BB40" s="22">
        <v>0</v>
      </c>
      <c r="BC40" s="22">
        <v>38789.872956311912</v>
      </c>
      <c r="BD40" s="22">
        <v>35511.046456311946</v>
      </c>
      <c r="BE40" s="32">
        <v>5.5451109535279555E-2</v>
      </c>
      <c r="BF40" s="32">
        <v>5.1986592836898132E-2</v>
      </c>
      <c r="BG40" s="11"/>
      <c r="BH40" s="22">
        <v>699532.85482290853</v>
      </c>
      <c r="BI40" s="22">
        <v>16451.996500000001</v>
      </c>
      <c r="BJ40" s="22">
        <v>683080.85832290852</v>
      </c>
      <c r="BK40" s="26">
        <v>3278.826500000001</v>
      </c>
      <c r="BL40" s="22">
        <v>0</v>
      </c>
      <c r="BM40" s="22">
        <v>38789.872956311912</v>
      </c>
      <c r="BN40" s="22">
        <v>35511.046456311946</v>
      </c>
      <c r="BO40" s="32">
        <v>5.5451109535279555E-2</v>
      </c>
      <c r="BP40" s="32">
        <v>5.1986592836898132E-2</v>
      </c>
      <c r="BQ40" s="42"/>
      <c r="BR40" s="22">
        <v>696895.90283523244</v>
      </c>
      <c r="BS40" s="22">
        <v>16451.996500000001</v>
      </c>
      <c r="BT40" s="22">
        <v>680443.90633523243</v>
      </c>
      <c r="BU40" s="26">
        <v>3278.826500000001</v>
      </c>
      <c r="BV40" s="22">
        <v>0</v>
      </c>
      <c r="BW40" s="22">
        <v>36152.920968635823</v>
      </c>
      <c r="BX40" s="22">
        <v>32874.094468635856</v>
      </c>
      <c r="BY40" s="32">
        <v>5.1877074928339019E-2</v>
      </c>
      <c r="BZ40" s="32">
        <v>4.8312717863388234E-2</v>
      </c>
      <c r="CA40" s="42"/>
      <c r="CB40" s="22">
        <v>698891.16486788611</v>
      </c>
      <c r="CC40" s="22">
        <v>16451.996500000001</v>
      </c>
      <c r="CD40" s="22">
        <v>682439.1683678861</v>
      </c>
      <c r="CE40" s="26">
        <v>3278.826500000001</v>
      </c>
      <c r="CF40" s="22">
        <v>0</v>
      </c>
      <c r="CG40" s="22">
        <v>38148.183001289493</v>
      </c>
      <c r="CH40" s="22">
        <v>34869.356501289527</v>
      </c>
      <c r="CI40" s="32">
        <v>5.4583867873763695E-2</v>
      </c>
      <c r="CJ40" s="32">
        <v>5.1095186380762249E-2</v>
      </c>
      <c r="CK40" s="42"/>
      <c r="CL40" s="22">
        <v>698249.47491286369</v>
      </c>
      <c r="CM40" s="22">
        <v>16451.996500000001</v>
      </c>
      <c r="CN40" s="22">
        <v>681797.47841286368</v>
      </c>
      <c r="CO40" s="26">
        <v>3278.826500000001</v>
      </c>
      <c r="CP40" s="22">
        <v>0</v>
      </c>
      <c r="CQ40" s="22">
        <v>37506.493046267075</v>
      </c>
      <c r="CR40" s="22">
        <v>34227.666546267108</v>
      </c>
      <c r="CS40" s="32">
        <v>5.3715032225334081E-2</v>
      </c>
      <c r="CT40" s="32">
        <v>5.0202101987740826E-2</v>
      </c>
      <c r="CU40" s="42"/>
      <c r="CV40" s="22">
        <v>699532.85482290853</v>
      </c>
      <c r="CW40" s="22">
        <v>16451.996500000001</v>
      </c>
      <c r="CX40" s="22">
        <v>683080.85832290852</v>
      </c>
      <c r="CY40" s="26">
        <v>3278.826500000001</v>
      </c>
      <c r="CZ40" s="22">
        <v>0</v>
      </c>
      <c r="DA40" s="22">
        <v>38789.872956311912</v>
      </c>
      <c r="DB40" s="22">
        <v>35511.046456311946</v>
      </c>
      <c r="DC40" s="32">
        <v>5.5451109535279555E-2</v>
      </c>
      <c r="DD40" s="32">
        <v>5.1986592836898132E-2</v>
      </c>
      <c r="DE40" s="42"/>
      <c r="DF40" s="22">
        <v>699532.85482290853</v>
      </c>
      <c r="DG40" s="22">
        <v>16451.996500000001</v>
      </c>
      <c r="DH40" s="22">
        <v>683080.85832290852</v>
      </c>
      <c r="DI40" s="26">
        <v>3278.826500000001</v>
      </c>
      <c r="DJ40" s="22">
        <v>0</v>
      </c>
      <c r="DK40" s="22">
        <v>38789.872956311912</v>
      </c>
      <c r="DL40" s="22">
        <v>35511.046456311946</v>
      </c>
      <c r="DM40" s="32">
        <v>5.5451109535279555E-2</v>
      </c>
      <c r="DN40" s="32">
        <v>5.1986592836898132E-2</v>
      </c>
      <c r="DO40" s="42"/>
      <c r="DP40" s="22">
        <v>699532.85482290853</v>
      </c>
      <c r="DQ40" s="22">
        <v>16451.996500000001</v>
      </c>
      <c r="DR40" s="22">
        <v>683080.85832290852</v>
      </c>
      <c r="DS40" s="26">
        <v>3278.826500000001</v>
      </c>
      <c r="DT40" s="22">
        <v>0</v>
      </c>
      <c r="DU40" s="22">
        <v>38789.872956311912</v>
      </c>
      <c r="DV40" s="22">
        <v>35511.046456311946</v>
      </c>
      <c r="DW40" s="32">
        <v>5.5451109535279555E-2</v>
      </c>
      <c r="DX40" s="32">
        <v>5.1986592836898132E-2</v>
      </c>
      <c r="DY40" s="42"/>
      <c r="DZ40" s="22">
        <v>699532.85482290853</v>
      </c>
      <c r="EA40" s="22">
        <v>16451.996500000001</v>
      </c>
      <c r="EB40" s="22">
        <v>683080.85832290852</v>
      </c>
      <c r="EC40" s="26">
        <v>3278.826500000001</v>
      </c>
      <c r="ED40" s="22">
        <v>0</v>
      </c>
      <c r="EE40" s="22">
        <v>38789.872956311912</v>
      </c>
      <c r="EF40" s="22">
        <v>35511.046456311946</v>
      </c>
      <c r="EG40" s="32">
        <v>5.5451109535279555E-2</v>
      </c>
      <c r="EH40" s="32">
        <v>5.1986592836898132E-2</v>
      </c>
      <c r="EI40" s="42"/>
      <c r="EK40" s="47">
        <f t="shared" si="21"/>
        <v>-641.68995502241887</v>
      </c>
      <c r="EL40" s="47">
        <f t="shared" si="22"/>
        <v>-1283.3799100448377</v>
      </c>
      <c r="EM40" s="47">
        <f t="shared" si="23"/>
        <v>0</v>
      </c>
      <c r="EN40" s="47">
        <f t="shared" si="24"/>
        <v>0</v>
      </c>
      <c r="EO40" s="47">
        <f t="shared" si="25"/>
        <v>0</v>
      </c>
      <c r="EP40" s="47">
        <f t="shared" si="26"/>
        <v>0</v>
      </c>
      <c r="ER40" s="27" t="str">
        <f t="shared" si="11"/>
        <v>William Lilley Infant and Nursery School</v>
      </c>
      <c r="EV40" s="45">
        <v>0</v>
      </c>
      <c r="EX40" s="27" t="str">
        <f t="shared" si="12"/>
        <v>Y</v>
      </c>
      <c r="EY40" s="27" t="str">
        <f t="shared" si="13"/>
        <v>Y</v>
      </c>
      <c r="EZ40" s="27" t="str">
        <f t="shared" si="2"/>
        <v/>
      </c>
      <c r="FA40" s="27" t="str">
        <f t="shared" si="3"/>
        <v/>
      </c>
      <c r="FB40" s="27" t="str">
        <f t="shared" si="4"/>
        <v/>
      </c>
      <c r="FC40" s="27" t="str">
        <f t="shared" si="5"/>
        <v/>
      </c>
      <c r="FE40" s="82">
        <f t="shared" si="14"/>
        <v>9.3940555822027852E-4</v>
      </c>
      <c r="FF40" s="82">
        <f t="shared" si="6"/>
        <v>1.878811116440557E-3</v>
      </c>
      <c r="FG40" s="82" t="str">
        <f t="shared" si="7"/>
        <v/>
      </c>
      <c r="FH40" s="82" t="str">
        <f t="shared" si="8"/>
        <v/>
      </c>
      <c r="FI40" s="82" t="str">
        <f t="shared" si="9"/>
        <v/>
      </c>
      <c r="FJ40" s="82" t="str">
        <f t="shared" si="10"/>
        <v/>
      </c>
    </row>
    <row r="41" spans="1:166" x14ac:dyDescent="0.3">
      <c r="A41" s="20">
        <v>8912316</v>
      </c>
      <c r="B41" s="20" t="s">
        <v>184</v>
      </c>
      <c r="C41" s="21">
        <v>228</v>
      </c>
      <c r="D41" s="22">
        <v>988259.2</v>
      </c>
      <c r="E41" s="22">
        <v>15839.2</v>
      </c>
      <c r="F41" s="22">
        <v>972420</v>
      </c>
      <c r="G41" s="45">
        <v>0</v>
      </c>
      <c r="H41" s="26">
        <v>-24.334999999999127</v>
      </c>
      <c r="I41" s="11"/>
      <c r="J41" s="34">
        <v>228</v>
      </c>
      <c r="K41" s="22">
        <v>1020154.865</v>
      </c>
      <c r="L41" s="22">
        <v>15814.865000000002</v>
      </c>
      <c r="M41" s="22">
        <v>1004340</v>
      </c>
      <c r="N41" s="26">
        <v>-24.334999999999127</v>
      </c>
      <c r="O41" s="22">
        <v>0</v>
      </c>
      <c r="P41" s="22">
        <v>31895.665000000037</v>
      </c>
      <c r="Q41" s="22">
        <v>31920</v>
      </c>
      <c r="R41" s="32">
        <v>3.1265512810155584E-2</v>
      </c>
      <c r="S41" s="32">
        <v>3.1782065834279227E-2</v>
      </c>
      <c r="T41" s="11"/>
      <c r="U41" s="22">
        <v>1020154.865</v>
      </c>
      <c r="V41" s="22">
        <v>15814.865000000002</v>
      </c>
      <c r="W41" s="22">
        <v>1004340</v>
      </c>
      <c r="X41" s="26">
        <v>-24.334999999999127</v>
      </c>
      <c r="Y41" s="22">
        <v>0</v>
      </c>
      <c r="Z41" s="22">
        <v>31895.665000000037</v>
      </c>
      <c r="AA41" s="22">
        <v>31920</v>
      </c>
      <c r="AB41" s="32">
        <v>3.1265512810155584E-2</v>
      </c>
      <c r="AC41" s="32">
        <v>3.1782065834279227E-2</v>
      </c>
      <c r="AD41" s="42"/>
      <c r="AE41" s="22">
        <v>1020154.865</v>
      </c>
      <c r="AF41" s="22">
        <v>15814.865000000002</v>
      </c>
      <c r="AG41" s="22">
        <v>1004340</v>
      </c>
      <c r="AH41" s="26">
        <v>-24.334999999999127</v>
      </c>
      <c r="AI41" s="22">
        <v>0</v>
      </c>
      <c r="AJ41" s="22">
        <v>31895.665000000037</v>
      </c>
      <c r="AK41" s="22">
        <v>31920</v>
      </c>
      <c r="AL41" s="32">
        <v>3.1265512810155584E-2</v>
      </c>
      <c r="AM41" s="32">
        <v>3.1782065834279227E-2</v>
      </c>
      <c r="AN41" s="11"/>
      <c r="AO41" s="22">
        <v>1020154.865</v>
      </c>
      <c r="AP41" s="22">
        <v>15814.865000000002</v>
      </c>
      <c r="AQ41" s="22">
        <v>1004340</v>
      </c>
      <c r="AR41" s="26">
        <v>-24.334999999999127</v>
      </c>
      <c r="AS41" s="22">
        <v>0</v>
      </c>
      <c r="AT41" s="22">
        <v>31895.665000000037</v>
      </c>
      <c r="AU41" s="22">
        <v>31920</v>
      </c>
      <c r="AV41" s="32">
        <v>3.1265512810155584E-2</v>
      </c>
      <c r="AW41" s="32">
        <v>3.1782065834279227E-2</v>
      </c>
      <c r="AX41" s="42"/>
      <c r="AY41" s="22">
        <v>1020336.5401740002</v>
      </c>
      <c r="AZ41" s="22">
        <v>15814.865000000002</v>
      </c>
      <c r="BA41" s="22">
        <v>1004521.6751740002</v>
      </c>
      <c r="BB41" s="22">
        <v>181.67517400017277</v>
      </c>
      <c r="BC41" s="22">
        <v>32077.340174000245</v>
      </c>
      <c r="BD41" s="22">
        <v>32101.675174000207</v>
      </c>
      <c r="BE41" s="32">
        <v>3.1438000023531476E-2</v>
      </c>
      <c r="BF41" s="32">
        <v>3.1957175208229979E-2</v>
      </c>
      <c r="BG41" s="11"/>
      <c r="BH41" s="22">
        <v>1020336.5401740002</v>
      </c>
      <c r="BI41" s="22">
        <v>15814.865000000002</v>
      </c>
      <c r="BJ41" s="22">
        <v>1004521.6751740002</v>
      </c>
      <c r="BK41" s="26">
        <v>-24.334999999999127</v>
      </c>
      <c r="BL41" s="22">
        <v>181.67517400017277</v>
      </c>
      <c r="BM41" s="22">
        <v>32077.340174000245</v>
      </c>
      <c r="BN41" s="22">
        <v>32101.675174000207</v>
      </c>
      <c r="BO41" s="32">
        <v>3.1438000023531476E-2</v>
      </c>
      <c r="BP41" s="32">
        <v>3.1957175208229979E-2</v>
      </c>
      <c r="BQ41" s="42"/>
      <c r="BR41" s="22">
        <v>1020336.5401740002</v>
      </c>
      <c r="BS41" s="22">
        <v>15814.865000000002</v>
      </c>
      <c r="BT41" s="22">
        <v>1004521.6751740002</v>
      </c>
      <c r="BU41" s="26">
        <v>-24.334999999999127</v>
      </c>
      <c r="BV41" s="22">
        <v>181.67517400017277</v>
      </c>
      <c r="BW41" s="22">
        <v>32077.340174000245</v>
      </c>
      <c r="BX41" s="22">
        <v>32101.675174000207</v>
      </c>
      <c r="BY41" s="32">
        <v>3.1438000023531476E-2</v>
      </c>
      <c r="BZ41" s="32">
        <v>3.1957175208229979E-2</v>
      </c>
      <c r="CA41" s="42"/>
      <c r="CB41" s="22">
        <v>1020336.5401740002</v>
      </c>
      <c r="CC41" s="22">
        <v>15814.865000000002</v>
      </c>
      <c r="CD41" s="22">
        <v>1004521.6751740002</v>
      </c>
      <c r="CE41" s="26">
        <v>-24.334999999999127</v>
      </c>
      <c r="CF41" s="22">
        <v>181.67517400017277</v>
      </c>
      <c r="CG41" s="22">
        <v>32077.340174000245</v>
      </c>
      <c r="CH41" s="22">
        <v>32101.675174000207</v>
      </c>
      <c r="CI41" s="32">
        <v>3.1438000023531476E-2</v>
      </c>
      <c r="CJ41" s="32">
        <v>3.1957175208229979E-2</v>
      </c>
      <c r="CK41" s="42"/>
      <c r="CL41" s="22">
        <v>1020336.5401740002</v>
      </c>
      <c r="CM41" s="22">
        <v>15814.865000000002</v>
      </c>
      <c r="CN41" s="22">
        <v>1004521.6751740002</v>
      </c>
      <c r="CO41" s="26">
        <v>-24.334999999999127</v>
      </c>
      <c r="CP41" s="22">
        <v>181.67517400017277</v>
      </c>
      <c r="CQ41" s="22">
        <v>32077.340174000245</v>
      </c>
      <c r="CR41" s="22">
        <v>32101.675174000207</v>
      </c>
      <c r="CS41" s="32">
        <v>3.1438000023531476E-2</v>
      </c>
      <c r="CT41" s="32">
        <v>3.1957175208229979E-2</v>
      </c>
      <c r="CU41" s="42"/>
      <c r="CV41" s="22">
        <v>1020154.865</v>
      </c>
      <c r="CW41" s="22">
        <v>15814.865000000002</v>
      </c>
      <c r="CX41" s="22">
        <v>1004340</v>
      </c>
      <c r="CY41" s="26">
        <v>-24.334999999999127</v>
      </c>
      <c r="CZ41" s="22">
        <v>0</v>
      </c>
      <c r="DA41" s="22">
        <v>31895.665000000037</v>
      </c>
      <c r="DB41" s="22">
        <v>31920</v>
      </c>
      <c r="DC41" s="32">
        <v>3.1265512810155584E-2</v>
      </c>
      <c r="DD41" s="32">
        <v>3.1782065834279227E-2</v>
      </c>
      <c r="DE41" s="42"/>
      <c r="DF41" s="22">
        <v>1020154.865</v>
      </c>
      <c r="DG41" s="22">
        <v>15814.865000000002</v>
      </c>
      <c r="DH41" s="22">
        <v>1004340</v>
      </c>
      <c r="DI41" s="26">
        <v>-24.334999999999127</v>
      </c>
      <c r="DJ41" s="22">
        <v>0</v>
      </c>
      <c r="DK41" s="22">
        <v>31895.665000000037</v>
      </c>
      <c r="DL41" s="22">
        <v>31920</v>
      </c>
      <c r="DM41" s="32">
        <v>3.1265512810155584E-2</v>
      </c>
      <c r="DN41" s="32">
        <v>3.1782065834279227E-2</v>
      </c>
      <c r="DO41" s="42"/>
      <c r="DP41" s="22">
        <v>1020336.5401740002</v>
      </c>
      <c r="DQ41" s="22">
        <v>15814.865000000002</v>
      </c>
      <c r="DR41" s="22">
        <v>1004521.6751740002</v>
      </c>
      <c r="DS41" s="26">
        <v>-24.334999999999127</v>
      </c>
      <c r="DT41" s="22">
        <v>181.67517400017277</v>
      </c>
      <c r="DU41" s="22">
        <v>32077.340174000245</v>
      </c>
      <c r="DV41" s="22">
        <v>32101.675174000207</v>
      </c>
      <c r="DW41" s="32">
        <v>3.1438000023531476E-2</v>
      </c>
      <c r="DX41" s="32">
        <v>3.1957175208229979E-2</v>
      </c>
      <c r="DY41" s="42"/>
      <c r="DZ41" s="22">
        <v>1020336.5401740002</v>
      </c>
      <c r="EA41" s="22">
        <v>15814.865000000002</v>
      </c>
      <c r="EB41" s="22">
        <v>1004521.6751740002</v>
      </c>
      <c r="EC41" s="26">
        <v>-24.334999999999127</v>
      </c>
      <c r="ED41" s="22">
        <v>181.67517400017277</v>
      </c>
      <c r="EE41" s="22">
        <v>32077.340174000245</v>
      </c>
      <c r="EF41" s="22">
        <v>32101.675174000207</v>
      </c>
      <c r="EG41" s="32">
        <v>3.1438000023531476E-2</v>
      </c>
      <c r="EH41" s="32">
        <v>3.1957175208229979E-2</v>
      </c>
      <c r="EI41" s="42"/>
      <c r="EK41" s="47">
        <f t="shared" si="21"/>
        <v>0</v>
      </c>
      <c r="EL41" s="47">
        <f t="shared" si="22"/>
        <v>0</v>
      </c>
      <c r="EM41" s="47">
        <f t="shared" si="23"/>
        <v>-181.67517400020733</v>
      </c>
      <c r="EN41" s="47">
        <f t="shared" si="24"/>
        <v>-181.67517400020733</v>
      </c>
      <c r="EO41" s="47">
        <f t="shared" si="25"/>
        <v>0</v>
      </c>
      <c r="EP41" s="47">
        <f t="shared" si="26"/>
        <v>0</v>
      </c>
      <c r="ER41" s="27" t="str">
        <f t="shared" si="11"/>
        <v>Toton Bispham Drive Junior School</v>
      </c>
      <c r="EV41" s="45">
        <v>0</v>
      </c>
      <c r="EX41" s="27" t="str">
        <f t="shared" si="12"/>
        <v/>
      </c>
      <c r="EY41" s="27" t="str">
        <f t="shared" si="13"/>
        <v/>
      </c>
      <c r="EZ41" s="27" t="str">
        <f t="shared" si="2"/>
        <v>Y</v>
      </c>
      <c r="FA41" s="27" t="str">
        <f t="shared" si="3"/>
        <v>Y</v>
      </c>
      <c r="FB41" s="27" t="str">
        <f t="shared" si="4"/>
        <v/>
      </c>
      <c r="FC41" s="27" t="str">
        <f t="shared" si="5"/>
        <v/>
      </c>
      <c r="FE41" s="82" t="str">
        <f t="shared" si="14"/>
        <v/>
      </c>
      <c r="FF41" s="82" t="str">
        <f t="shared" si="6"/>
        <v/>
      </c>
      <c r="FG41" s="82">
        <f t="shared" si="7"/>
        <v>1.8085739560446827E-4</v>
      </c>
      <c r="FH41" s="82">
        <f t="shared" si="8"/>
        <v>1.8085739560446827E-4</v>
      </c>
      <c r="FI41" s="82" t="str">
        <f t="shared" si="9"/>
        <v/>
      </c>
      <c r="FJ41" s="82" t="str">
        <f t="shared" si="10"/>
        <v/>
      </c>
    </row>
    <row r="42" spans="1:166" x14ac:dyDescent="0.3">
      <c r="A42" s="59">
        <v>8912317</v>
      </c>
      <c r="B42" s="20" t="s">
        <v>185</v>
      </c>
      <c r="C42" s="21">
        <v>154</v>
      </c>
      <c r="D42" s="22">
        <v>710464.52332900371</v>
      </c>
      <c r="E42" s="22">
        <v>14498.96</v>
      </c>
      <c r="F42" s="22">
        <v>695965.56332900375</v>
      </c>
      <c r="G42" s="45">
        <v>-1.1631967885472112</v>
      </c>
      <c r="H42" s="26">
        <v>662.88950000000114</v>
      </c>
      <c r="I42" s="11"/>
      <c r="J42" s="34">
        <v>154</v>
      </c>
      <c r="K42" s="22">
        <v>748338.94654749776</v>
      </c>
      <c r="L42" s="22">
        <v>15161.8495</v>
      </c>
      <c r="M42" s="22">
        <v>733177.09704749775</v>
      </c>
      <c r="N42" s="26">
        <v>662.88950000000114</v>
      </c>
      <c r="O42" s="22">
        <v>0</v>
      </c>
      <c r="P42" s="22">
        <v>37874.423218494048</v>
      </c>
      <c r="Q42" s="22">
        <v>37211.533718494</v>
      </c>
      <c r="R42" s="32">
        <v>5.0611321772346271E-2</v>
      </c>
      <c r="S42" s="32">
        <v>5.0753813598849104E-2</v>
      </c>
      <c r="T42" s="11"/>
      <c r="U42" s="22">
        <v>748338.94654749776</v>
      </c>
      <c r="V42" s="22">
        <v>15161.8495</v>
      </c>
      <c r="W42" s="22">
        <v>733177.09704749775</v>
      </c>
      <c r="X42" s="26">
        <v>662.88950000000114</v>
      </c>
      <c r="Y42" s="22">
        <v>0</v>
      </c>
      <c r="Z42" s="22">
        <v>37874.423218494048</v>
      </c>
      <c r="AA42" s="22">
        <v>37211.533718494</v>
      </c>
      <c r="AB42" s="32">
        <v>5.0611321772346271E-2</v>
      </c>
      <c r="AC42" s="32">
        <v>5.0753813598849104E-2</v>
      </c>
      <c r="AD42" s="42"/>
      <c r="AE42" s="22">
        <v>748338.94654749776</v>
      </c>
      <c r="AF42" s="22">
        <v>15161.8495</v>
      </c>
      <c r="AG42" s="22">
        <v>733177.09704749775</v>
      </c>
      <c r="AH42" s="26">
        <v>662.88950000000114</v>
      </c>
      <c r="AI42" s="22">
        <v>0</v>
      </c>
      <c r="AJ42" s="22">
        <v>37874.423218494048</v>
      </c>
      <c r="AK42" s="22">
        <v>37211.533718494</v>
      </c>
      <c r="AL42" s="32">
        <v>5.0611321772346271E-2</v>
      </c>
      <c r="AM42" s="32">
        <v>5.0753813598849104E-2</v>
      </c>
      <c r="AN42" s="11"/>
      <c r="AO42" s="22">
        <v>748338.94654749776</v>
      </c>
      <c r="AP42" s="22">
        <v>15161.8495</v>
      </c>
      <c r="AQ42" s="22">
        <v>733177.09704749775</v>
      </c>
      <c r="AR42" s="26">
        <v>662.88950000000114</v>
      </c>
      <c r="AS42" s="22">
        <v>0</v>
      </c>
      <c r="AT42" s="22">
        <v>37874.423218494048</v>
      </c>
      <c r="AU42" s="22">
        <v>37211.533718494</v>
      </c>
      <c r="AV42" s="32">
        <v>5.0611321772346271E-2</v>
      </c>
      <c r="AW42" s="32">
        <v>5.0753813598849104E-2</v>
      </c>
      <c r="AX42" s="42"/>
      <c r="AY42" s="22">
        <v>748338.94654749776</v>
      </c>
      <c r="AZ42" s="22">
        <v>15161.8495</v>
      </c>
      <c r="BA42" s="22">
        <v>733177.09704749775</v>
      </c>
      <c r="BB42" s="22">
        <v>0</v>
      </c>
      <c r="BC42" s="22">
        <v>37874.423218494048</v>
      </c>
      <c r="BD42" s="22">
        <v>37211.533718494</v>
      </c>
      <c r="BE42" s="32">
        <v>5.0611321772346271E-2</v>
      </c>
      <c r="BF42" s="32">
        <v>5.0753813598849104E-2</v>
      </c>
      <c r="BG42" s="11"/>
      <c r="BH42" s="22">
        <v>748338.94654749776</v>
      </c>
      <c r="BI42" s="22">
        <v>15161.8495</v>
      </c>
      <c r="BJ42" s="22">
        <v>733177.09704749775</v>
      </c>
      <c r="BK42" s="26">
        <v>662.88950000000114</v>
      </c>
      <c r="BL42" s="22">
        <v>0</v>
      </c>
      <c r="BM42" s="22">
        <v>37874.423218494048</v>
      </c>
      <c r="BN42" s="22">
        <v>37211.533718494</v>
      </c>
      <c r="BO42" s="32">
        <v>5.0611321772346271E-2</v>
      </c>
      <c r="BP42" s="32">
        <v>5.0753813598849104E-2</v>
      </c>
      <c r="BQ42" s="42"/>
      <c r="BR42" s="22">
        <v>746321.41785952635</v>
      </c>
      <c r="BS42" s="22">
        <v>15161.8495</v>
      </c>
      <c r="BT42" s="22">
        <v>731159.56835952634</v>
      </c>
      <c r="BU42" s="26">
        <v>662.88950000000114</v>
      </c>
      <c r="BV42" s="22">
        <v>0</v>
      </c>
      <c r="BW42" s="22">
        <v>35856.894530522637</v>
      </c>
      <c r="BX42" s="22">
        <v>35194.005030522589</v>
      </c>
      <c r="BY42" s="32">
        <v>4.8044841903856057E-2</v>
      </c>
      <c r="BZ42" s="32">
        <v>4.8134506547573438E-2</v>
      </c>
      <c r="CA42" s="42"/>
      <c r="CB42" s="22">
        <v>747834.87190725398</v>
      </c>
      <c r="CC42" s="22">
        <v>15161.8495</v>
      </c>
      <c r="CD42" s="22">
        <v>732673.02240725397</v>
      </c>
      <c r="CE42" s="26">
        <v>662.88950000000114</v>
      </c>
      <c r="CF42" s="22">
        <v>0</v>
      </c>
      <c r="CG42" s="22">
        <v>37370.348578250268</v>
      </c>
      <c r="CH42" s="22">
        <v>36707.45907825022</v>
      </c>
      <c r="CI42" s="32">
        <v>4.9971390720176145E-2</v>
      </c>
      <c r="CJ42" s="32">
        <v>5.0100737922142979E-2</v>
      </c>
      <c r="CK42" s="42"/>
      <c r="CL42" s="22">
        <v>747330.79726701044</v>
      </c>
      <c r="CM42" s="22">
        <v>15161.8495</v>
      </c>
      <c r="CN42" s="22">
        <v>732168.94776701042</v>
      </c>
      <c r="CO42" s="26">
        <v>662.88950000000114</v>
      </c>
      <c r="CP42" s="22">
        <v>0</v>
      </c>
      <c r="CQ42" s="22">
        <v>36866.273938006721</v>
      </c>
      <c r="CR42" s="22">
        <v>36203.384438006673</v>
      </c>
      <c r="CS42" s="32">
        <v>4.9330596400986991E-2</v>
      </c>
      <c r="CT42" s="32">
        <v>4.944676300247474E-2</v>
      </c>
      <c r="CU42" s="42"/>
      <c r="CV42" s="22">
        <v>748338.94654749776</v>
      </c>
      <c r="CW42" s="22">
        <v>15161.8495</v>
      </c>
      <c r="CX42" s="22">
        <v>733177.09704749775</v>
      </c>
      <c r="CY42" s="26">
        <v>662.88950000000114</v>
      </c>
      <c r="CZ42" s="22">
        <v>0</v>
      </c>
      <c r="DA42" s="22">
        <v>37874.423218494048</v>
      </c>
      <c r="DB42" s="22">
        <v>37211.533718494</v>
      </c>
      <c r="DC42" s="32">
        <v>5.0611321772346271E-2</v>
      </c>
      <c r="DD42" s="32">
        <v>5.0753813598849104E-2</v>
      </c>
      <c r="DE42" s="42"/>
      <c r="DF42" s="22">
        <v>748338.94654749776</v>
      </c>
      <c r="DG42" s="22">
        <v>15161.8495</v>
      </c>
      <c r="DH42" s="22">
        <v>733177.09704749775</v>
      </c>
      <c r="DI42" s="26">
        <v>662.88950000000114</v>
      </c>
      <c r="DJ42" s="22">
        <v>0</v>
      </c>
      <c r="DK42" s="22">
        <v>37874.423218494048</v>
      </c>
      <c r="DL42" s="22">
        <v>37211.533718494</v>
      </c>
      <c r="DM42" s="32">
        <v>5.0611321772346271E-2</v>
      </c>
      <c r="DN42" s="32">
        <v>5.0753813598849104E-2</v>
      </c>
      <c r="DO42" s="42"/>
      <c r="DP42" s="22">
        <v>748338.94654749776</v>
      </c>
      <c r="DQ42" s="22">
        <v>15161.8495</v>
      </c>
      <c r="DR42" s="22">
        <v>733177.09704749775</v>
      </c>
      <c r="DS42" s="26">
        <v>662.88950000000114</v>
      </c>
      <c r="DT42" s="22">
        <v>0</v>
      </c>
      <c r="DU42" s="22">
        <v>37874.423218494048</v>
      </c>
      <c r="DV42" s="22">
        <v>37211.533718494</v>
      </c>
      <c r="DW42" s="32">
        <v>5.0611321772346271E-2</v>
      </c>
      <c r="DX42" s="32">
        <v>5.0753813598849104E-2</v>
      </c>
      <c r="DY42" s="42"/>
      <c r="DZ42" s="22">
        <v>748338.94654749776</v>
      </c>
      <c r="EA42" s="22">
        <v>15161.8495</v>
      </c>
      <c r="EB42" s="22">
        <v>733177.09704749775</v>
      </c>
      <c r="EC42" s="26">
        <v>662.88950000000114</v>
      </c>
      <c r="ED42" s="22">
        <v>0</v>
      </c>
      <c r="EE42" s="22">
        <v>37874.423218494048</v>
      </c>
      <c r="EF42" s="22">
        <v>37211.533718494</v>
      </c>
      <c r="EG42" s="32">
        <v>5.0611321772346271E-2</v>
      </c>
      <c r="EH42" s="32">
        <v>5.0753813598849104E-2</v>
      </c>
      <c r="EI42" s="42"/>
      <c r="EK42" s="47">
        <f t="shared" si="21"/>
        <v>-504.07464024377987</v>
      </c>
      <c r="EL42" s="47">
        <f t="shared" si="22"/>
        <v>-1008.1492804873269</v>
      </c>
      <c r="EM42" s="47">
        <f t="shared" si="23"/>
        <v>0</v>
      </c>
      <c r="EN42" s="47">
        <f t="shared" si="24"/>
        <v>0</v>
      </c>
      <c r="EO42" s="47">
        <f t="shared" si="25"/>
        <v>0</v>
      </c>
      <c r="EP42" s="47">
        <f t="shared" si="26"/>
        <v>0</v>
      </c>
      <c r="ER42" s="27" t="str">
        <f t="shared" si="11"/>
        <v>Toton Banks Road Infant and Nursery School</v>
      </c>
      <c r="EV42" s="45">
        <v>-1.1631967885472112</v>
      </c>
      <c r="EX42" s="27" t="str">
        <f t="shared" si="12"/>
        <v>Y</v>
      </c>
      <c r="EY42" s="27" t="str">
        <f t="shared" si="13"/>
        <v>Y</v>
      </c>
      <c r="EZ42" s="27" t="str">
        <f t="shared" si="2"/>
        <v/>
      </c>
      <c r="FA42" s="27" t="str">
        <f t="shared" si="3"/>
        <v/>
      </c>
      <c r="FB42" s="27" t="str">
        <f t="shared" si="4"/>
        <v/>
      </c>
      <c r="FC42" s="27" t="str">
        <f t="shared" si="5"/>
        <v/>
      </c>
      <c r="FE42" s="82">
        <f t="shared" si="14"/>
        <v>6.8752098541223819E-4</v>
      </c>
      <c r="FF42" s="82">
        <f t="shared" si="6"/>
        <v>1.3750419708241589E-3</v>
      </c>
      <c r="FG42" s="82" t="str">
        <f t="shared" si="7"/>
        <v/>
      </c>
      <c r="FH42" s="82" t="str">
        <f t="shared" si="8"/>
        <v/>
      </c>
      <c r="FI42" s="82" t="str">
        <f t="shared" si="9"/>
        <v/>
      </c>
      <c r="FJ42" s="82" t="str">
        <f t="shared" si="10"/>
        <v/>
      </c>
    </row>
    <row r="43" spans="1:166" x14ac:dyDescent="0.3">
      <c r="A43" s="59">
        <v>8912346</v>
      </c>
      <c r="B43" s="20" t="s">
        <v>186</v>
      </c>
      <c r="C43" s="21">
        <v>74</v>
      </c>
      <c r="D43" s="22">
        <v>437969.5077951019</v>
      </c>
      <c r="E43" s="22">
        <v>14369.6772</v>
      </c>
      <c r="F43" s="22">
        <v>423599.83059510193</v>
      </c>
      <c r="G43" s="45">
        <v>-926.51371166742354</v>
      </c>
      <c r="H43" s="26">
        <v>-2728.1918999999998</v>
      </c>
      <c r="I43" s="11"/>
      <c r="J43" s="34">
        <v>74</v>
      </c>
      <c r="K43" s="22">
        <v>460808.48807175836</v>
      </c>
      <c r="L43" s="22">
        <v>11641.4853</v>
      </c>
      <c r="M43" s="22">
        <v>449167.00277175836</v>
      </c>
      <c r="N43" s="26">
        <v>-2728.1918999999998</v>
      </c>
      <c r="O43" s="22">
        <v>0</v>
      </c>
      <c r="P43" s="22">
        <v>22838.980276656453</v>
      </c>
      <c r="Q43" s="22">
        <v>25567.17217665643</v>
      </c>
      <c r="R43" s="32">
        <v>4.956284631870736E-2</v>
      </c>
      <c r="S43" s="32">
        <v>5.6921305480777361E-2</v>
      </c>
      <c r="T43" s="11"/>
      <c r="U43" s="22">
        <v>460808.48807175836</v>
      </c>
      <c r="V43" s="22">
        <v>11641.4853</v>
      </c>
      <c r="W43" s="22">
        <v>449167.00277175836</v>
      </c>
      <c r="X43" s="26">
        <v>-2728.1918999999998</v>
      </c>
      <c r="Y43" s="22">
        <v>0</v>
      </c>
      <c r="Z43" s="22">
        <v>22838.980276656453</v>
      </c>
      <c r="AA43" s="22">
        <v>25567.17217665643</v>
      </c>
      <c r="AB43" s="32">
        <v>4.956284631870736E-2</v>
      </c>
      <c r="AC43" s="32">
        <v>5.6921305480777361E-2</v>
      </c>
      <c r="AD43" s="42"/>
      <c r="AE43" s="22">
        <v>460808.48807175836</v>
      </c>
      <c r="AF43" s="22">
        <v>11641.4853</v>
      </c>
      <c r="AG43" s="22">
        <v>449167.00277175836</v>
      </c>
      <c r="AH43" s="26">
        <v>-2728.1918999999998</v>
      </c>
      <c r="AI43" s="22">
        <v>0</v>
      </c>
      <c r="AJ43" s="22">
        <v>22838.980276656453</v>
      </c>
      <c r="AK43" s="22">
        <v>25567.17217665643</v>
      </c>
      <c r="AL43" s="32">
        <v>4.956284631870736E-2</v>
      </c>
      <c r="AM43" s="32">
        <v>5.6921305480777361E-2</v>
      </c>
      <c r="AN43" s="11"/>
      <c r="AO43" s="22">
        <v>460808.48807175836</v>
      </c>
      <c r="AP43" s="22">
        <v>11641.4853</v>
      </c>
      <c r="AQ43" s="22">
        <v>449167.00277175836</v>
      </c>
      <c r="AR43" s="26">
        <v>-2728.1918999999998</v>
      </c>
      <c r="AS43" s="22">
        <v>0</v>
      </c>
      <c r="AT43" s="22">
        <v>22838.980276656453</v>
      </c>
      <c r="AU43" s="22">
        <v>25567.17217665643</v>
      </c>
      <c r="AV43" s="32">
        <v>4.956284631870736E-2</v>
      </c>
      <c r="AW43" s="32">
        <v>5.6921305480777361E-2</v>
      </c>
      <c r="AX43" s="42"/>
      <c r="AY43" s="22">
        <v>460808.48807175836</v>
      </c>
      <c r="AZ43" s="22">
        <v>11641.4853</v>
      </c>
      <c r="BA43" s="22">
        <v>449167.00277175836</v>
      </c>
      <c r="BB43" s="22">
        <v>0</v>
      </c>
      <c r="BC43" s="22">
        <v>22838.980276656453</v>
      </c>
      <c r="BD43" s="22">
        <v>25567.17217665643</v>
      </c>
      <c r="BE43" s="32">
        <v>4.956284631870736E-2</v>
      </c>
      <c r="BF43" s="32">
        <v>5.6921305480777361E-2</v>
      </c>
      <c r="BG43" s="11"/>
      <c r="BH43" s="22">
        <v>460808.48807175836</v>
      </c>
      <c r="BI43" s="22">
        <v>11641.4853</v>
      </c>
      <c r="BJ43" s="22">
        <v>449167.00277175836</v>
      </c>
      <c r="BK43" s="26">
        <v>-2728.1918999999998</v>
      </c>
      <c r="BL43" s="22">
        <v>0</v>
      </c>
      <c r="BM43" s="22">
        <v>22838.980276656453</v>
      </c>
      <c r="BN43" s="22">
        <v>25567.17217665643</v>
      </c>
      <c r="BO43" s="32">
        <v>4.956284631870736E-2</v>
      </c>
      <c r="BP43" s="32">
        <v>5.6921305480777361E-2</v>
      </c>
      <c r="BQ43" s="42"/>
      <c r="BR43" s="22">
        <v>459084.53024898504</v>
      </c>
      <c r="BS43" s="22">
        <v>11641.4853</v>
      </c>
      <c r="BT43" s="22">
        <v>447443.04494898504</v>
      </c>
      <c r="BU43" s="26">
        <v>-2728.1918999999998</v>
      </c>
      <c r="BV43" s="22">
        <v>0</v>
      </c>
      <c r="BW43" s="22">
        <v>21115.022453883139</v>
      </c>
      <c r="BX43" s="22">
        <v>23843.214353883115</v>
      </c>
      <c r="BY43" s="32">
        <v>4.5993757276968972E-2</v>
      </c>
      <c r="BZ43" s="32">
        <v>5.3287708062601767E-2</v>
      </c>
      <c r="CA43" s="42"/>
      <c r="CB43" s="22">
        <v>460448.00169367075</v>
      </c>
      <c r="CC43" s="22">
        <v>11641.4853</v>
      </c>
      <c r="CD43" s="22">
        <v>448806.51639367075</v>
      </c>
      <c r="CE43" s="26">
        <v>-2728.1918999999998</v>
      </c>
      <c r="CF43" s="22">
        <v>0</v>
      </c>
      <c r="CG43" s="22">
        <v>22478.49389856885</v>
      </c>
      <c r="CH43" s="22">
        <v>25206.685798568826</v>
      </c>
      <c r="CI43" s="32">
        <v>4.8818745690905309E-2</v>
      </c>
      <c r="CJ43" s="32">
        <v>5.6163814200190391E-2</v>
      </c>
      <c r="CK43" s="42"/>
      <c r="CL43" s="22">
        <v>460087.51531558321</v>
      </c>
      <c r="CM43" s="22">
        <v>11641.4853</v>
      </c>
      <c r="CN43" s="22">
        <v>448446.03001558321</v>
      </c>
      <c r="CO43" s="26">
        <v>-2728.1918999999998</v>
      </c>
      <c r="CP43" s="22">
        <v>0</v>
      </c>
      <c r="CQ43" s="22">
        <v>22118.007520481304</v>
      </c>
      <c r="CR43" s="22">
        <v>24846.19942048128</v>
      </c>
      <c r="CS43" s="32">
        <v>4.8073479032157876E-2</v>
      </c>
      <c r="CT43" s="32">
        <v>5.5405105090612333E-2</v>
      </c>
      <c r="CU43" s="42"/>
      <c r="CV43" s="22">
        <v>460808.48807175836</v>
      </c>
      <c r="CW43" s="22">
        <v>11641.4853</v>
      </c>
      <c r="CX43" s="22">
        <v>449167.00277175836</v>
      </c>
      <c r="CY43" s="26">
        <v>-2728.1918999999998</v>
      </c>
      <c r="CZ43" s="22">
        <v>0</v>
      </c>
      <c r="DA43" s="22">
        <v>22838.980276656453</v>
      </c>
      <c r="DB43" s="22">
        <v>25567.17217665643</v>
      </c>
      <c r="DC43" s="32">
        <v>4.956284631870736E-2</v>
      </c>
      <c r="DD43" s="32">
        <v>5.6921305480777361E-2</v>
      </c>
      <c r="DE43" s="42"/>
      <c r="DF43" s="22">
        <v>460808.48807175836</v>
      </c>
      <c r="DG43" s="22">
        <v>11641.4853</v>
      </c>
      <c r="DH43" s="22">
        <v>449167.00277175836</v>
      </c>
      <c r="DI43" s="26">
        <v>-2728.1918999999998</v>
      </c>
      <c r="DJ43" s="22">
        <v>0</v>
      </c>
      <c r="DK43" s="22">
        <v>22838.980276656453</v>
      </c>
      <c r="DL43" s="22">
        <v>25567.17217665643</v>
      </c>
      <c r="DM43" s="32">
        <v>4.956284631870736E-2</v>
      </c>
      <c r="DN43" s="32">
        <v>5.6921305480777361E-2</v>
      </c>
      <c r="DO43" s="42"/>
      <c r="DP43" s="22">
        <v>460808.48807175836</v>
      </c>
      <c r="DQ43" s="22">
        <v>11641.4853</v>
      </c>
      <c r="DR43" s="22">
        <v>449167.00277175836</v>
      </c>
      <c r="DS43" s="26">
        <v>-2728.1918999999998</v>
      </c>
      <c r="DT43" s="22">
        <v>0</v>
      </c>
      <c r="DU43" s="22">
        <v>22838.980276656453</v>
      </c>
      <c r="DV43" s="22">
        <v>25567.17217665643</v>
      </c>
      <c r="DW43" s="32">
        <v>4.956284631870736E-2</v>
      </c>
      <c r="DX43" s="32">
        <v>5.6921305480777361E-2</v>
      </c>
      <c r="DY43" s="42"/>
      <c r="DZ43" s="22">
        <v>460808.48807175836</v>
      </c>
      <c r="EA43" s="22">
        <v>11641.4853</v>
      </c>
      <c r="EB43" s="22">
        <v>449167.00277175836</v>
      </c>
      <c r="EC43" s="26">
        <v>-2728.1918999999998</v>
      </c>
      <c r="ED43" s="22">
        <v>0</v>
      </c>
      <c r="EE43" s="22">
        <v>22838.980276656453</v>
      </c>
      <c r="EF43" s="22">
        <v>25567.17217665643</v>
      </c>
      <c r="EG43" s="32">
        <v>4.956284631870736E-2</v>
      </c>
      <c r="EH43" s="32">
        <v>5.6921305480777361E-2</v>
      </c>
      <c r="EI43" s="42"/>
      <c r="EK43" s="47">
        <f t="shared" si="21"/>
        <v>-360.48637808760395</v>
      </c>
      <c r="EL43" s="47">
        <f t="shared" si="22"/>
        <v>-720.9727561751497</v>
      </c>
      <c r="EM43" s="47">
        <f t="shared" si="23"/>
        <v>0</v>
      </c>
      <c r="EN43" s="47">
        <f t="shared" si="24"/>
        <v>0</v>
      </c>
      <c r="EO43" s="47">
        <f t="shared" si="25"/>
        <v>0</v>
      </c>
      <c r="EP43" s="47">
        <f t="shared" si="26"/>
        <v>0</v>
      </c>
      <c r="ER43" s="27" t="str">
        <f t="shared" si="11"/>
        <v>Hallcroft Infant and Nursery School</v>
      </c>
      <c r="EV43" s="45">
        <v>-926.51371166742354</v>
      </c>
      <c r="EX43" s="27" t="str">
        <f t="shared" si="12"/>
        <v>Y</v>
      </c>
      <c r="EY43" s="27" t="str">
        <f t="shared" si="13"/>
        <v>Y</v>
      </c>
      <c r="EZ43" s="27" t="str">
        <f t="shared" si="2"/>
        <v/>
      </c>
      <c r="FA43" s="27" t="str">
        <f t="shared" si="3"/>
        <v/>
      </c>
      <c r="FB43" s="27" t="str">
        <f t="shared" si="4"/>
        <v/>
      </c>
      <c r="FC43" s="27" t="str">
        <f t="shared" si="5"/>
        <v/>
      </c>
      <c r="FE43" s="82">
        <f t="shared" si="14"/>
        <v>8.0256647497052016E-4</v>
      </c>
      <c r="FF43" s="82">
        <f t="shared" si="6"/>
        <v>1.6051329499409107E-3</v>
      </c>
      <c r="FG43" s="82" t="str">
        <f t="shared" si="7"/>
        <v/>
      </c>
      <c r="FH43" s="82" t="str">
        <f t="shared" si="8"/>
        <v/>
      </c>
      <c r="FI43" s="82" t="str">
        <f t="shared" si="9"/>
        <v/>
      </c>
      <c r="FJ43" s="82" t="str">
        <f t="shared" si="10"/>
        <v/>
      </c>
    </row>
    <row r="44" spans="1:166" x14ac:dyDescent="0.3">
      <c r="A44" s="20">
        <v>8912395</v>
      </c>
      <c r="B44" s="20" t="s">
        <v>188</v>
      </c>
      <c r="C44" s="21">
        <v>194</v>
      </c>
      <c r="D44" s="22">
        <v>890311.94880482741</v>
      </c>
      <c r="E44" s="22">
        <v>19876.3992</v>
      </c>
      <c r="F44" s="22">
        <v>870435.54960482742</v>
      </c>
      <c r="G44" s="45">
        <v>0</v>
      </c>
      <c r="H44" s="26">
        <v>-4608.4779000000017</v>
      </c>
      <c r="I44" s="11"/>
      <c r="J44" s="34">
        <v>194</v>
      </c>
      <c r="K44" s="22">
        <v>933445.76787931041</v>
      </c>
      <c r="L44" s="22">
        <v>15267.921299999998</v>
      </c>
      <c r="M44" s="22">
        <v>918177.84657931037</v>
      </c>
      <c r="N44" s="26">
        <v>-4608.4779000000017</v>
      </c>
      <c r="O44" s="22">
        <v>0</v>
      </c>
      <c r="P44" s="22">
        <v>43133.819074483006</v>
      </c>
      <c r="Q44" s="22">
        <v>47742.296974482946</v>
      </c>
      <c r="R44" s="32">
        <v>4.6209239528160764E-2</v>
      </c>
      <c r="S44" s="32">
        <v>5.199678597381522E-2</v>
      </c>
      <c r="T44" s="11"/>
      <c r="U44" s="22">
        <v>933445.76787931041</v>
      </c>
      <c r="V44" s="22">
        <v>15267.921299999998</v>
      </c>
      <c r="W44" s="22">
        <v>918177.84657931037</v>
      </c>
      <c r="X44" s="26">
        <v>-4608.4779000000017</v>
      </c>
      <c r="Y44" s="22">
        <v>0</v>
      </c>
      <c r="Z44" s="22">
        <v>43133.819074483006</v>
      </c>
      <c r="AA44" s="22">
        <v>47742.296974482946</v>
      </c>
      <c r="AB44" s="32">
        <v>4.6209239528160764E-2</v>
      </c>
      <c r="AC44" s="32">
        <v>5.199678597381522E-2</v>
      </c>
      <c r="AD44" s="42"/>
      <c r="AE44" s="22">
        <v>933445.76787931041</v>
      </c>
      <c r="AF44" s="22">
        <v>15267.921299999998</v>
      </c>
      <c r="AG44" s="22">
        <v>918177.84657931037</v>
      </c>
      <c r="AH44" s="26">
        <v>-4608.4779000000017</v>
      </c>
      <c r="AI44" s="22">
        <v>0</v>
      </c>
      <c r="AJ44" s="22">
        <v>43133.819074483006</v>
      </c>
      <c r="AK44" s="22">
        <v>47742.296974482946</v>
      </c>
      <c r="AL44" s="32">
        <v>4.6209239528160764E-2</v>
      </c>
      <c r="AM44" s="32">
        <v>5.199678597381522E-2</v>
      </c>
      <c r="AN44" s="11"/>
      <c r="AO44" s="22">
        <v>933445.76787931041</v>
      </c>
      <c r="AP44" s="22">
        <v>15267.921299999998</v>
      </c>
      <c r="AQ44" s="22">
        <v>918177.84657931037</v>
      </c>
      <c r="AR44" s="26">
        <v>-4608.4779000000017</v>
      </c>
      <c r="AS44" s="22">
        <v>0</v>
      </c>
      <c r="AT44" s="22">
        <v>43133.819074483006</v>
      </c>
      <c r="AU44" s="22">
        <v>47742.296974482946</v>
      </c>
      <c r="AV44" s="32">
        <v>4.6209239528160764E-2</v>
      </c>
      <c r="AW44" s="32">
        <v>5.199678597381522E-2</v>
      </c>
      <c r="AX44" s="42"/>
      <c r="AY44" s="22">
        <v>933445.76787931041</v>
      </c>
      <c r="AZ44" s="22">
        <v>15267.921299999998</v>
      </c>
      <c r="BA44" s="22">
        <v>918177.84657931037</v>
      </c>
      <c r="BB44" s="22">
        <v>0</v>
      </c>
      <c r="BC44" s="22">
        <v>43133.819074483006</v>
      </c>
      <c r="BD44" s="22">
        <v>47742.296974482946</v>
      </c>
      <c r="BE44" s="32">
        <v>4.6209239528160764E-2</v>
      </c>
      <c r="BF44" s="32">
        <v>5.199678597381522E-2</v>
      </c>
      <c r="BG44" s="11"/>
      <c r="BH44" s="22">
        <v>933445.76787931041</v>
      </c>
      <c r="BI44" s="22">
        <v>15267.921299999998</v>
      </c>
      <c r="BJ44" s="22">
        <v>918177.84657931037</v>
      </c>
      <c r="BK44" s="26">
        <v>-4608.4779000000017</v>
      </c>
      <c r="BL44" s="22">
        <v>0</v>
      </c>
      <c r="BM44" s="22">
        <v>43133.819074483006</v>
      </c>
      <c r="BN44" s="22">
        <v>47742.296974482946</v>
      </c>
      <c r="BO44" s="32">
        <v>4.6209239528160764E-2</v>
      </c>
      <c r="BP44" s="32">
        <v>5.199678597381522E-2</v>
      </c>
      <c r="BQ44" s="42"/>
      <c r="BR44" s="22">
        <v>930206.60496896552</v>
      </c>
      <c r="BS44" s="22">
        <v>15267.921299999998</v>
      </c>
      <c r="BT44" s="22">
        <v>914938.68366896547</v>
      </c>
      <c r="BU44" s="26">
        <v>-4608.4779000000017</v>
      </c>
      <c r="BV44" s="22">
        <v>0</v>
      </c>
      <c r="BW44" s="22">
        <v>39894.656164138112</v>
      </c>
      <c r="BX44" s="22">
        <v>44503.134064138052</v>
      </c>
      <c r="BY44" s="32">
        <v>4.2887951935655325E-2</v>
      </c>
      <c r="BZ44" s="32">
        <v>4.8640564508298526E-2</v>
      </c>
      <c r="CA44" s="42"/>
      <c r="CB44" s="22">
        <v>932731.97477586207</v>
      </c>
      <c r="CC44" s="22">
        <v>15267.921299999998</v>
      </c>
      <c r="CD44" s="22">
        <v>917464.05347586202</v>
      </c>
      <c r="CE44" s="26">
        <v>-4608.4779000000017</v>
      </c>
      <c r="CF44" s="22">
        <v>0</v>
      </c>
      <c r="CG44" s="22">
        <v>42420.025971034658</v>
      </c>
      <c r="CH44" s="22">
        <v>47028.503871034598</v>
      </c>
      <c r="CI44" s="32">
        <v>4.5479330738316656E-2</v>
      </c>
      <c r="CJ44" s="32">
        <v>5.1259233201414893E-2</v>
      </c>
      <c r="CK44" s="42"/>
      <c r="CL44" s="22">
        <v>932018.18167241383</v>
      </c>
      <c r="CM44" s="22">
        <v>15267.921299999998</v>
      </c>
      <c r="CN44" s="22">
        <v>916750.26037241379</v>
      </c>
      <c r="CO44" s="26">
        <v>-4608.4779000000017</v>
      </c>
      <c r="CP44" s="22">
        <v>0</v>
      </c>
      <c r="CQ44" s="22">
        <v>41706.232867586426</v>
      </c>
      <c r="CR44" s="22">
        <v>46314.710767586366</v>
      </c>
      <c r="CS44" s="32">
        <v>4.4748303936248048E-2</v>
      </c>
      <c r="CT44" s="32">
        <v>5.0520531893573528E-2</v>
      </c>
      <c r="CU44" s="42"/>
      <c r="CV44" s="22">
        <v>933445.76787931041</v>
      </c>
      <c r="CW44" s="22">
        <v>15267.921299999998</v>
      </c>
      <c r="CX44" s="22">
        <v>918177.84657931037</v>
      </c>
      <c r="CY44" s="26">
        <v>-4608.4779000000017</v>
      </c>
      <c r="CZ44" s="22">
        <v>0</v>
      </c>
      <c r="DA44" s="22">
        <v>43133.819074483006</v>
      </c>
      <c r="DB44" s="22">
        <v>47742.296974482946</v>
      </c>
      <c r="DC44" s="32">
        <v>4.6209239528160764E-2</v>
      </c>
      <c r="DD44" s="32">
        <v>5.199678597381522E-2</v>
      </c>
      <c r="DE44" s="42"/>
      <c r="DF44" s="22">
        <v>933445.76787931041</v>
      </c>
      <c r="DG44" s="22">
        <v>15267.921299999998</v>
      </c>
      <c r="DH44" s="22">
        <v>918177.84657931037</v>
      </c>
      <c r="DI44" s="26">
        <v>-4608.4779000000017</v>
      </c>
      <c r="DJ44" s="22">
        <v>0</v>
      </c>
      <c r="DK44" s="22">
        <v>43133.819074483006</v>
      </c>
      <c r="DL44" s="22">
        <v>47742.296974482946</v>
      </c>
      <c r="DM44" s="32">
        <v>4.6209239528160764E-2</v>
      </c>
      <c r="DN44" s="32">
        <v>5.199678597381522E-2</v>
      </c>
      <c r="DO44" s="42"/>
      <c r="DP44" s="22">
        <v>933445.76787931041</v>
      </c>
      <c r="DQ44" s="22">
        <v>15267.921299999998</v>
      </c>
      <c r="DR44" s="22">
        <v>918177.84657931037</v>
      </c>
      <c r="DS44" s="26">
        <v>-4608.4779000000017</v>
      </c>
      <c r="DT44" s="22">
        <v>0</v>
      </c>
      <c r="DU44" s="22">
        <v>43133.819074483006</v>
      </c>
      <c r="DV44" s="22">
        <v>47742.296974482946</v>
      </c>
      <c r="DW44" s="32">
        <v>4.6209239528160764E-2</v>
      </c>
      <c r="DX44" s="32">
        <v>5.199678597381522E-2</v>
      </c>
      <c r="DY44" s="42"/>
      <c r="DZ44" s="22">
        <v>933445.76787931041</v>
      </c>
      <c r="EA44" s="22">
        <v>15267.921299999998</v>
      </c>
      <c r="EB44" s="22">
        <v>918177.84657931037</v>
      </c>
      <c r="EC44" s="26">
        <v>-4608.4779000000017</v>
      </c>
      <c r="ED44" s="22">
        <v>0</v>
      </c>
      <c r="EE44" s="22">
        <v>43133.819074483006</v>
      </c>
      <c r="EF44" s="22">
        <v>47742.296974482946</v>
      </c>
      <c r="EG44" s="32">
        <v>4.6209239528160764E-2</v>
      </c>
      <c r="EH44" s="32">
        <v>5.199678597381522E-2</v>
      </c>
      <c r="EI44" s="42"/>
      <c r="EK44" s="47">
        <f t="shared" si="21"/>
        <v>-713.79310344834812</v>
      </c>
      <c r="EL44" s="47">
        <f t="shared" si="22"/>
        <v>-1427.5862068965798</v>
      </c>
      <c r="EM44" s="47">
        <f t="shared" si="23"/>
        <v>0</v>
      </c>
      <c r="EN44" s="47">
        <f t="shared" si="24"/>
        <v>0</v>
      </c>
      <c r="EO44" s="47">
        <f t="shared" si="25"/>
        <v>0</v>
      </c>
      <c r="EP44" s="47">
        <f t="shared" si="26"/>
        <v>0</v>
      </c>
      <c r="ER44" s="27" t="str">
        <f t="shared" si="11"/>
        <v>Brinsley Primary and Nursery School</v>
      </c>
      <c r="EV44" s="45">
        <v>0</v>
      </c>
      <c r="EX44" s="27" t="str">
        <f t="shared" si="12"/>
        <v>Y</v>
      </c>
      <c r="EY44" s="27" t="str">
        <f t="shared" si="13"/>
        <v>Y</v>
      </c>
      <c r="EZ44" s="27" t="str">
        <f t="shared" si="2"/>
        <v/>
      </c>
      <c r="FA44" s="27" t="str">
        <f t="shared" si="3"/>
        <v/>
      </c>
      <c r="FB44" s="27" t="str">
        <f t="shared" si="4"/>
        <v/>
      </c>
      <c r="FC44" s="27" t="str">
        <f t="shared" si="5"/>
        <v/>
      </c>
      <c r="FE44" s="82">
        <f t="shared" si="14"/>
        <v>7.7740179215562467E-4</v>
      </c>
      <c r="FF44" s="82">
        <f t="shared" si="6"/>
        <v>1.5548035843111227E-3</v>
      </c>
      <c r="FG44" s="82" t="str">
        <f t="shared" si="7"/>
        <v/>
      </c>
      <c r="FH44" s="82" t="str">
        <f t="shared" si="8"/>
        <v/>
      </c>
      <c r="FI44" s="82" t="str">
        <f t="shared" si="9"/>
        <v/>
      </c>
      <c r="FJ44" s="82" t="str">
        <f t="shared" si="10"/>
        <v/>
      </c>
    </row>
    <row r="45" spans="1:166" x14ac:dyDescent="0.3">
      <c r="A45" s="20">
        <v>8912406</v>
      </c>
      <c r="B45" s="20" t="s">
        <v>292</v>
      </c>
      <c r="C45" s="21">
        <v>180</v>
      </c>
      <c r="D45" s="22">
        <v>944739.43240403978</v>
      </c>
      <c r="E45" s="22">
        <v>31739.840000000004</v>
      </c>
      <c r="F45" s="22">
        <v>912999.59240403981</v>
      </c>
      <c r="G45" s="45">
        <v>0</v>
      </c>
      <c r="H45" s="26">
        <v>1479.2959999999948</v>
      </c>
      <c r="I45" s="11"/>
      <c r="J45" s="34">
        <v>180</v>
      </c>
      <c r="K45" s="22">
        <v>997865.56366556301</v>
      </c>
      <c r="L45" s="22">
        <v>33219.135999999999</v>
      </c>
      <c r="M45" s="22">
        <v>964646.42766556307</v>
      </c>
      <c r="N45" s="26">
        <v>1479.2959999999948</v>
      </c>
      <c r="O45" s="22">
        <v>0</v>
      </c>
      <c r="P45" s="22">
        <v>53126.131261523231</v>
      </c>
      <c r="Q45" s="22">
        <v>51646.835261523258</v>
      </c>
      <c r="R45" s="32">
        <v>5.3239768157114779E-2</v>
      </c>
      <c r="S45" s="32">
        <v>5.353965326602432E-2</v>
      </c>
      <c r="T45" s="11"/>
      <c r="U45" s="22">
        <v>997865.56366556301</v>
      </c>
      <c r="V45" s="22">
        <v>33219.135999999999</v>
      </c>
      <c r="W45" s="22">
        <v>964646.42766556307</v>
      </c>
      <c r="X45" s="26">
        <v>1479.2959999999948</v>
      </c>
      <c r="Y45" s="22">
        <v>0</v>
      </c>
      <c r="Z45" s="22">
        <v>53126.131261523231</v>
      </c>
      <c r="AA45" s="22">
        <v>51646.835261523258</v>
      </c>
      <c r="AB45" s="32">
        <v>5.3239768157114779E-2</v>
      </c>
      <c r="AC45" s="32">
        <v>5.353965326602432E-2</v>
      </c>
      <c r="AD45" s="42"/>
      <c r="AE45" s="22">
        <v>997865.56366556301</v>
      </c>
      <c r="AF45" s="22">
        <v>33219.135999999999</v>
      </c>
      <c r="AG45" s="22">
        <v>964646.42766556307</v>
      </c>
      <c r="AH45" s="26">
        <v>1479.2959999999948</v>
      </c>
      <c r="AI45" s="22">
        <v>0</v>
      </c>
      <c r="AJ45" s="22">
        <v>53126.131261523231</v>
      </c>
      <c r="AK45" s="22">
        <v>51646.835261523258</v>
      </c>
      <c r="AL45" s="32">
        <v>5.3239768157114779E-2</v>
      </c>
      <c r="AM45" s="32">
        <v>5.353965326602432E-2</v>
      </c>
      <c r="AN45" s="11"/>
      <c r="AO45" s="22">
        <v>997865.56366556301</v>
      </c>
      <c r="AP45" s="22">
        <v>33219.135999999999</v>
      </c>
      <c r="AQ45" s="22">
        <v>964646.42766556307</v>
      </c>
      <c r="AR45" s="26">
        <v>1479.2959999999948</v>
      </c>
      <c r="AS45" s="22">
        <v>0</v>
      </c>
      <c r="AT45" s="22">
        <v>53126.131261523231</v>
      </c>
      <c r="AU45" s="22">
        <v>51646.835261523258</v>
      </c>
      <c r="AV45" s="32">
        <v>5.3239768157114779E-2</v>
      </c>
      <c r="AW45" s="32">
        <v>5.353965326602432E-2</v>
      </c>
      <c r="AX45" s="42"/>
      <c r="AY45" s="22">
        <v>997865.56366556301</v>
      </c>
      <c r="AZ45" s="22">
        <v>33219.135999999999</v>
      </c>
      <c r="BA45" s="22">
        <v>964646.42766556307</v>
      </c>
      <c r="BB45" s="22">
        <v>0</v>
      </c>
      <c r="BC45" s="22">
        <v>53126.131261523231</v>
      </c>
      <c r="BD45" s="22">
        <v>51646.835261523258</v>
      </c>
      <c r="BE45" s="32">
        <v>5.3239768157114779E-2</v>
      </c>
      <c r="BF45" s="32">
        <v>5.353965326602432E-2</v>
      </c>
      <c r="BG45" s="11"/>
      <c r="BH45" s="22">
        <v>997865.56366556301</v>
      </c>
      <c r="BI45" s="22">
        <v>33219.135999999999</v>
      </c>
      <c r="BJ45" s="22">
        <v>964646.42766556307</v>
      </c>
      <c r="BK45" s="26">
        <v>1479.2959999999948</v>
      </c>
      <c r="BL45" s="22">
        <v>0</v>
      </c>
      <c r="BM45" s="22">
        <v>53126.131261523231</v>
      </c>
      <c r="BN45" s="22">
        <v>51646.835261523258</v>
      </c>
      <c r="BO45" s="32">
        <v>5.3239768157114779E-2</v>
      </c>
      <c r="BP45" s="32">
        <v>5.353965326602432E-2</v>
      </c>
      <c r="BQ45" s="42"/>
      <c r="BR45" s="22">
        <v>992273.88038410596</v>
      </c>
      <c r="BS45" s="22">
        <v>33219.135999999999</v>
      </c>
      <c r="BT45" s="22">
        <v>959054.74438410602</v>
      </c>
      <c r="BU45" s="26">
        <v>1479.2959999999948</v>
      </c>
      <c r="BV45" s="22">
        <v>0</v>
      </c>
      <c r="BW45" s="22">
        <v>47534.447980066179</v>
      </c>
      <c r="BX45" s="22">
        <v>46055.151980066206</v>
      </c>
      <c r="BY45" s="32">
        <v>4.7904564374571412E-2</v>
      </c>
      <c r="BZ45" s="32">
        <v>4.8021400498510954E-2</v>
      </c>
      <c r="CA45" s="42"/>
      <c r="CB45" s="22">
        <v>996849.27492384112</v>
      </c>
      <c r="CC45" s="22">
        <v>33219.135999999999</v>
      </c>
      <c r="CD45" s="22">
        <v>963630.13892384106</v>
      </c>
      <c r="CE45" s="26">
        <v>1479.2959999999948</v>
      </c>
      <c r="CF45" s="22">
        <v>0</v>
      </c>
      <c r="CG45" s="22">
        <v>52109.842519801343</v>
      </c>
      <c r="CH45" s="22">
        <v>50630.546519801253</v>
      </c>
      <c r="CI45" s="32">
        <v>5.2274545240334869E-2</v>
      </c>
      <c r="CJ45" s="32">
        <v>5.2541472578207474E-2</v>
      </c>
      <c r="CK45" s="42"/>
      <c r="CL45" s="22">
        <v>995832.98618211923</v>
      </c>
      <c r="CM45" s="22">
        <v>33219.135999999999</v>
      </c>
      <c r="CN45" s="22">
        <v>962613.85018211929</v>
      </c>
      <c r="CO45" s="26">
        <v>1479.2959999999948</v>
      </c>
      <c r="CP45" s="22">
        <v>0</v>
      </c>
      <c r="CQ45" s="22">
        <v>51093.553778079455</v>
      </c>
      <c r="CR45" s="22">
        <v>49614.257778079482</v>
      </c>
      <c r="CS45" s="32">
        <v>5.1307352223754717E-2</v>
      </c>
      <c r="CT45" s="32">
        <v>5.1541184212852163E-2</v>
      </c>
      <c r="CU45" s="42"/>
      <c r="CV45" s="22">
        <v>997865.56366556301</v>
      </c>
      <c r="CW45" s="22">
        <v>33219.135999999999</v>
      </c>
      <c r="CX45" s="22">
        <v>964646.42766556307</v>
      </c>
      <c r="CY45" s="26">
        <v>1479.2959999999948</v>
      </c>
      <c r="CZ45" s="22">
        <v>0</v>
      </c>
      <c r="DA45" s="22">
        <v>53126.131261523231</v>
      </c>
      <c r="DB45" s="22">
        <v>51646.835261523258</v>
      </c>
      <c r="DC45" s="32">
        <v>5.3239768157114779E-2</v>
      </c>
      <c r="DD45" s="32">
        <v>5.353965326602432E-2</v>
      </c>
      <c r="DE45" s="42"/>
      <c r="DF45" s="22">
        <v>997865.56366556301</v>
      </c>
      <c r="DG45" s="22">
        <v>33219.135999999999</v>
      </c>
      <c r="DH45" s="22">
        <v>964646.42766556307</v>
      </c>
      <c r="DI45" s="26">
        <v>1479.2959999999948</v>
      </c>
      <c r="DJ45" s="22">
        <v>0</v>
      </c>
      <c r="DK45" s="22">
        <v>53126.131261523231</v>
      </c>
      <c r="DL45" s="22">
        <v>51646.835261523258</v>
      </c>
      <c r="DM45" s="32">
        <v>5.3239768157114779E-2</v>
      </c>
      <c r="DN45" s="32">
        <v>5.353965326602432E-2</v>
      </c>
      <c r="DO45" s="42"/>
      <c r="DP45" s="22">
        <v>997865.56366556301</v>
      </c>
      <c r="DQ45" s="22">
        <v>33219.135999999999</v>
      </c>
      <c r="DR45" s="22">
        <v>964646.42766556307</v>
      </c>
      <c r="DS45" s="26">
        <v>1479.2959999999948</v>
      </c>
      <c r="DT45" s="22">
        <v>0</v>
      </c>
      <c r="DU45" s="22">
        <v>53126.131261523231</v>
      </c>
      <c r="DV45" s="22">
        <v>51646.835261523258</v>
      </c>
      <c r="DW45" s="32">
        <v>5.3239768157114779E-2</v>
      </c>
      <c r="DX45" s="32">
        <v>5.353965326602432E-2</v>
      </c>
      <c r="DY45" s="42"/>
      <c r="DZ45" s="22">
        <v>997865.56366556301</v>
      </c>
      <c r="EA45" s="22">
        <v>33219.135999999999</v>
      </c>
      <c r="EB45" s="22">
        <v>964646.42766556307</v>
      </c>
      <c r="EC45" s="26">
        <v>1479.2959999999948</v>
      </c>
      <c r="ED45" s="22">
        <v>0</v>
      </c>
      <c r="EE45" s="22">
        <v>53126.131261523231</v>
      </c>
      <c r="EF45" s="22">
        <v>51646.835261523258</v>
      </c>
      <c r="EG45" s="32">
        <v>5.3239768157114779E-2</v>
      </c>
      <c r="EH45" s="32">
        <v>5.353965326602432E-2</v>
      </c>
      <c r="EI45" s="42"/>
      <c r="EK45" s="47">
        <f t="shared" si="21"/>
        <v>-1016.2887417220045</v>
      </c>
      <c r="EL45" s="47">
        <f t="shared" si="22"/>
        <v>-2032.5774834437761</v>
      </c>
      <c r="EM45" s="47">
        <f t="shared" si="23"/>
        <v>0</v>
      </c>
      <c r="EN45" s="47">
        <f t="shared" si="24"/>
        <v>0</v>
      </c>
      <c r="EO45" s="47">
        <f t="shared" si="25"/>
        <v>0</v>
      </c>
      <c r="EP45" s="47">
        <f t="shared" si="26"/>
        <v>0</v>
      </c>
      <c r="ER45" s="27" t="str">
        <f t="shared" si="11"/>
        <v>Lawrence View Primary and Nursery School</v>
      </c>
      <c r="EV45" s="45">
        <v>0</v>
      </c>
      <c r="EX45" s="27" t="str">
        <f t="shared" si="12"/>
        <v>Y</v>
      </c>
      <c r="EY45" s="27" t="str">
        <f t="shared" si="13"/>
        <v>Y</v>
      </c>
      <c r="EZ45" s="27" t="str">
        <f t="shared" si="2"/>
        <v/>
      </c>
      <c r="FA45" s="27" t="str">
        <f t="shared" si="3"/>
        <v/>
      </c>
      <c r="FB45" s="27" t="str">
        <f t="shared" si="4"/>
        <v/>
      </c>
      <c r="FC45" s="27" t="str">
        <f t="shared" si="5"/>
        <v/>
      </c>
      <c r="FE45" s="82">
        <f t="shared" si="14"/>
        <v>1.0535349663621473E-3</v>
      </c>
      <c r="FF45" s="82">
        <f t="shared" si="6"/>
        <v>2.107069932724053E-3</v>
      </c>
      <c r="FG45" s="82" t="str">
        <f t="shared" si="7"/>
        <v/>
      </c>
      <c r="FH45" s="82" t="str">
        <f t="shared" si="8"/>
        <v/>
      </c>
      <c r="FI45" s="82" t="str">
        <f t="shared" si="9"/>
        <v/>
      </c>
      <c r="FJ45" s="82" t="str">
        <f t="shared" si="10"/>
        <v/>
      </c>
    </row>
    <row r="46" spans="1:166" x14ac:dyDescent="0.3">
      <c r="A46" s="20">
        <v>8912416</v>
      </c>
      <c r="B46" s="20" t="s">
        <v>189</v>
      </c>
      <c r="C46" s="21">
        <v>241</v>
      </c>
      <c r="D46" s="22">
        <v>1075165.8368015818</v>
      </c>
      <c r="E46" s="22">
        <v>16988.296000000002</v>
      </c>
      <c r="F46" s="22">
        <v>1058177.5408015817</v>
      </c>
      <c r="G46" s="45">
        <v>0</v>
      </c>
      <c r="H46" s="26">
        <v>-1574.0270000000019</v>
      </c>
      <c r="I46" s="11"/>
      <c r="J46" s="34">
        <v>241</v>
      </c>
      <c r="K46" s="22">
        <v>1131633.734913277</v>
      </c>
      <c r="L46" s="22">
        <v>15414.269</v>
      </c>
      <c r="M46" s="22">
        <v>1116219.4659132769</v>
      </c>
      <c r="N46" s="26">
        <v>-1574.0270000000019</v>
      </c>
      <c r="O46" s="22">
        <v>0</v>
      </c>
      <c r="P46" s="22">
        <v>56467.898111695191</v>
      </c>
      <c r="Q46" s="22">
        <v>58041.925111695193</v>
      </c>
      <c r="R46" s="32">
        <v>4.989944747098108E-2</v>
      </c>
      <c r="S46" s="32">
        <v>5.1998667720962934E-2</v>
      </c>
      <c r="T46" s="11"/>
      <c r="U46" s="22">
        <v>1131633.734913277</v>
      </c>
      <c r="V46" s="22">
        <v>15414.269</v>
      </c>
      <c r="W46" s="22">
        <v>1116219.4659132769</v>
      </c>
      <c r="X46" s="26">
        <v>-1574.0270000000019</v>
      </c>
      <c r="Y46" s="22">
        <v>0</v>
      </c>
      <c r="Z46" s="22">
        <v>56467.898111695191</v>
      </c>
      <c r="AA46" s="22">
        <v>58041.925111695193</v>
      </c>
      <c r="AB46" s="32">
        <v>4.989944747098108E-2</v>
      </c>
      <c r="AC46" s="32">
        <v>5.1998667720962934E-2</v>
      </c>
      <c r="AD46" s="42"/>
      <c r="AE46" s="22">
        <v>1131633.734913277</v>
      </c>
      <c r="AF46" s="22">
        <v>15414.269</v>
      </c>
      <c r="AG46" s="22">
        <v>1116219.4659132769</v>
      </c>
      <c r="AH46" s="26">
        <v>-1574.0270000000019</v>
      </c>
      <c r="AI46" s="22">
        <v>0</v>
      </c>
      <c r="AJ46" s="22">
        <v>56467.898111695191</v>
      </c>
      <c r="AK46" s="22">
        <v>58041.925111695193</v>
      </c>
      <c r="AL46" s="32">
        <v>4.989944747098108E-2</v>
      </c>
      <c r="AM46" s="32">
        <v>5.1998667720962934E-2</v>
      </c>
      <c r="AN46" s="11"/>
      <c r="AO46" s="22">
        <v>1131633.734913277</v>
      </c>
      <c r="AP46" s="22">
        <v>15414.269</v>
      </c>
      <c r="AQ46" s="22">
        <v>1116219.4659132769</v>
      </c>
      <c r="AR46" s="26">
        <v>-1574.0270000000019</v>
      </c>
      <c r="AS46" s="22">
        <v>0</v>
      </c>
      <c r="AT46" s="22">
        <v>56467.898111695191</v>
      </c>
      <c r="AU46" s="22">
        <v>58041.925111695193</v>
      </c>
      <c r="AV46" s="32">
        <v>4.989944747098108E-2</v>
      </c>
      <c r="AW46" s="32">
        <v>5.1998667720962934E-2</v>
      </c>
      <c r="AX46" s="42"/>
      <c r="AY46" s="22">
        <v>1131633.734913277</v>
      </c>
      <c r="AZ46" s="22">
        <v>15414.269</v>
      </c>
      <c r="BA46" s="22">
        <v>1116219.4659132769</v>
      </c>
      <c r="BB46" s="22">
        <v>0</v>
      </c>
      <c r="BC46" s="22">
        <v>56467.898111695191</v>
      </c>
      <c r="BD46" s="22">
        <v>58041.925111695193</v>
      </c>
      <c r="BE46" s="32">
        <v>4.989944747098108E-2</v>
      </c>
      <c r="BF46" s="32">
        <v>5.1998667720962934E-2</v>
      </c>
      <c r="BG46" s="11"/>
      <c r="BH46" s="22">
        <v>1131633.734913277</v>
      </c>
      <c r="BI46" s="22">
        <v>15414.269</v>
      </c>
      <c r="BJ46" s="22">
        <v>1116219.4659132769</v>
      </c>
      <c r="BK46" s="26">
        <v>-1574.0270000000019</v>
      </c>
      <c r="BL46" s="22">
        <v>0</v>
      </c>
      <c r="BM46" s="22">
        <v>56467.898111695191</v>
      </c>
      <c r="BN46" s="22">
        <v>58041.925111695193</v>
      </c>
      <c r="BO46" s="32">
        <v>4.989944747098108E-2</v>
      </c>
      <c r="BP46" s="32">
        <v>5.1998667720962934E-2</v>
      </c>
      <c r="BQ46" s="42"/>
      <c r="BR46" s="22">
        <v>1127442.4527276838</v>
      </c>
      <c r="BS46" s="22">
        <v>15414.269</v>
      </c>
      <c r="BT46" s="22">
        <v>1112028.1837276837</v>
      </c>
      <c r="BU46" s="26">
        <v>-1574.0270000000019</v>
      </c>
      <c r="BV46" s="22">
        <v>0</v>
      </c>
      <c r="BW46" s="22">
        <v>52276.615926102037</v>
      </c>
      <c r="BX46" s="22">
        <v>53850.642926102038</v>
      </c>
      <c r="BY46" s="32">
        <v>4.6367436137983213E-2</v>
      </c>
      <c r="BZ46" s="32">
        <v>4.8425609812861647E-2</v>
      </c>
      <c r="CA46" s="42"/>
      <c r="CB46" s="22">
        <v>1130743.3676816386</v>
      </c>
      <c r="CC46" s="22">
        <v>15414.269</v>
      </c>
      <c r="CD46" s="22">
        <v>1115329.0986816385</v>
      </c>
      <c r="CE46" s="26">
        <v>-1574.0270000000019</v>
      </c>
      <c r="CF46" s="22">
        <v>0</v>
      </c>
      <c r="CG46" s="22">
        <v>55577.530880056787</v>
      </c>
      <c r="CH46" s="22">
        <v>57151.557880056789</v>
      </c>
      <c r="CI46" s="32">
        <v>4.9151321571761518E-2</v>
      </c>
      <c r="CJ46" s="32">
        <v>5.1241878247068162E-2</v>
      </c>
      <c r="CK46" s="42"/>
      <c r="CL46" s="22">
        <v>1129853.0004500002</v>
      </c>
      <c r="CM46" s="22">
        <v>15414.269</v>
      </c>
      <c r="CN46" s="22">
        <v>1114438.7314500001</v>
      </c>
      <c r="CO46" s="26">
        <v>-1574.0270000000019</v>
      </c>
      <c r="CP46" s="22">
        <v>0</v>
      </c>
      <c r="CQ46" s="22">
        <v>54687.163648418384</v>
      </c>
      <c r="CR46" s="22">
        <v>56261.190648418386</v>
      </c>
      <c r="CS46" s="32">
        <v>4.8402016569091259E-2</v>
      </c>
      <c r="CT46" s="32">
        <v>5.048387951773424E-2</v>
      </c>
      <c r="CU46" s="42"/>
      <c r="CV46" s="22">
        <v>1131633.734913277</v>
      </c>
      <c r="CW46" s="22">
        <v>15414.269</v>
      </c>
      <c r="CX46" s="22">
        <v>1116219.4659132769</v>
      </c>
      <c r="CY46" s="26">
        <v>-1574.0270000000019</v>
      </c>
      <c r="CZ46" s="22">
        <v>0</v>
      </c>
      <c r="DA46" s="22">
        <v>56467.898111695191</v>
      </c>
      <c r="DB46" s="22">
        <v>58041.925111695193</v>
      </c>
      <c r="DC46" s="32">
        <v>4.989944747098108E-2</v>
      </c>
      <c r="DD46" s="32">
        <v>5.1998667720962934E-2</v>
      </c>
      <c r="DE46" s="42"/>
      <c r="DF46" s="22">
        <v>1131633.734913277</v>
      </c>
      <c r="DG46" s="22">
        <v>15414.269</v>
      </c>
      <c r="DH46" s="22">
        <v>1116219.4659132769</v>
      </c>
      <c r="DI46" s="26">
        <v>-1574.0270000000019</v>
      </c>
      <c r="DJ46" s="22">
        <v>0</v>
      </c>
      <c r="DK46" s="22">
        <v>56467.898111695191</v>
      </c>
      <c r="DL46" s="22">
        <v>58041.925111695193</v>
      </c>
      <c r="DM46" s="32">
        <v>4.989944747098108E-2</v>
      </c>
      <c r="DN46" s="32">
        <v>5.1998667720962934E-2</v>
      </c>
      <c r="DO46" s="42"/>
      <c r="DP46" s="22">
        <v>1131633.734913277</v>
      </c>
      <c r="DQ46" s="22">
        <v>15414.269</v>
      </c>
      <c r="DR46" s="22">
        <v>1116219.4659132769</v>
      </c>
      <c r="DS46" s="26">
        <v>-1574.0270000000019</v>
      </c>
      <c r="DT46" s="22">
        <v>0</v>
      </c>
      <c r="DU46" s="22">
        <v>56467.898111695191</v>
      </c>
      <c r="DV46" s="22">
        <v>58041.925111695193</v>
      </c>
      <c r="DW46" s="32">
        <v>4.989944747098108E-2</v>
      </c>
      <c r="DX46" s="32">
        <v>5.1998667720962934E-2</v>
      </c>
      <c r="DY46" s="42"/>
      <c r="DZ46" s="22">
        <v>1131633.734913277</v>
      </c>
      <c r="EA46" s="22">
        <v>15414.269</v>
      </c>
      <c r="EB46" s="22">
        <v>1116219.4659132769</v>
      </c>
      <c r="EC46" s="26">
        <v>-1574.0270000000019</v>
      </c>
      <c r="ED46" s="22">
        <v>0</v>
      </c>
      <c r="EE46" s="22">
        <v>56467.898111695191</v>
      </c>
      <c r="EF46" s="22">
        <v>58041.925111695193</v>
      </c>
      <c r="EG46" s="32">
        <v>4.989944747098108E-2</v>
      </c>
      <c r="EH46" s="32">
        <v>5.1998667720962934E-2</v>
      </c>
      <c r="EI46" s="42"/>
      <c r="EK46" s="47">
        <f t="shared" si="21"/>
        <v>-890.36723163840361</v>
      </c>
      <c r="EL46" s="47">
        <f t="shared" si="22"/>
        <v>-1780.7344632768072</v>
      </c>
      <c r="EM46" s="47">
        <f t="shared" si="23"/>
        <v>0</v>
      </c>
      <c r="EN46" s="47">
        <f t="shared" si="24"/>
        <v>0</v>
      </c>
      <c r="EO46" s="47">
        <f t="shared" si="25"/>
        <v>0</v>
      </c>
      <c r="EP46" s="47">
        <f t="shared" si="26"/>
        <v>0</v>
      </c>
      <c r="ER46" s="27" t="str">
        <f t="shared" si="11"/>
        <v>Larkfields Junior School</v>
      </c>
      <c r="EV46" s="45">
        <v>0</v>
      </c>
      <c r="EX46" s="27" t="str">
        <f t="shared" si="12"/>
        <v>Y</v>
      </c>
      <c r="EY46" s="27" t="str">
        <f t="shared" si="13"/>
        <v>Y</v>
      </c>
      <c r="EZ46" s="27" t="str">
        <f t="shared" si="2"/>
        <v/>
      </c>
      <c r="FA46" s="27" t="str">
        <f t="shared" si="3"/>
        <v/>
      </c>
      <c r="FB46" s="27" t="str">
        <f t="shared" si="4"/>
        <v/>
      </c>
      <c r="FC46" s="27" t="str">
        <f t="shared" si="5"/>
        <v/>
      </c>
      <c r="FE46" s="82">
        <f t="shared" si="14"/>
        <v>7.9766323633311323E-4</v>
      </c>
      <c r="FF46" s="82">
        <f t="shared" si="6"/>
        <v>1.5953264726662265E-3</v>
      </c>
      <c r="FG46" s="82" t="str">
        <f t="shared" si="7"/>
        <v/>
      </c>
      <c r="FH46" s="82" t="str">
        <f t="shared" si="8"/>
        <v/>
      </c>
      <c r="FI46" s="82" t="str">
        <f t="shared" si="9"/>
        <v/>
      </c>
      <c r="FJ46" s="82" t="str">
        <f t="shared" si="10"/>
        <v/>
      </c>
    </row>
    <row r="47" spans="1:166" x14ac:dyDescent="0.3">
      <c r="A47" s="20">
        <v>8912436</v>
      </c>
      <c r="B47" s="20" t="s">
        <v>190</v>
      </c>
      <c r="C47" s="21">
        <v>168</v>
      </c>
      <c r="D47" s="22">
        <v>790582.83304902317</v>
      </c>
      <c r="E47" s="22">
        <v>12949.0368</v>
      </c>
      <c r="F47" s="22">
        <v>777633.79624902317</v>
      </c>
      <c r="G47" s="45">
        <v>1126.1168159797567</v>
      </c>
      <c r="H47" s="26">
        <v>-1471.5246000000006</v>
      </c>
      <c r="I47" s="11"/>
      <c r="J47" s="34">
        <v>168</v>
      </c>
      <c r="K47" s="22">
        <v>829268.27619565232</v>
      </c>
      <c r="L47" s="22">
        <v>11477.512199999999</v>
      </c>
      <c r="M47" s="22">
        <v>817790.76399565232</v>
      </c>
      <c r="N47" s="26">
        <v>-1471.5246000000006</v>
      </c>
      <c r="O47" s="22">
        <v>0</v>
      </c>
      <c r="P47" s="22">
        <v>38685.443146629143</v>
      </c>
      <c r="Q47" s="22">
        <v>40156.967746629147</v>
      </c>
      <c r="R47" s="32">
        <v>4.6650094133713058E-2</v>
      </c>
      <c r="S47" s="32">
        <v>4.9104207964425772E-2</v>
      </c>
      <c r="T47" s="11"/>
      <c r="U47" s="22">
        <v>829268.27619565232</v>
      </c>
      <c r="V47" s="22">
        <v>11477.512199999999</v>
      </c>
      <c r="W47" s="22">
        <v>817790.76399565232</v>
      </c>
      <c r="X47" s="26">
        <v>-1471.5246000000006</v>
      </c>
      <c r="Y47" s="22">
        <v>0</v>
      </c>
      <c r="Z47" s="22">
        <v>38685.443146629143</v>
      </c>
      <c r="AA47" s="22">
        <v>40156.967746629147</v>
      </c>
      <c r="AB47" s="32">
        <v>4.6650094133713058E-2</v>
      </c>
      <c r="AC47" s="32">
        <v>4.9104207964425772E-2</v>
      </c>
      <c r="AD47" s="42"/>
      <c r="AE47" s="22">
        <v>829268.27619565232</v>
      </c>
      <c r="AF47" s="22">
        <v>11477.512199999999</v>
      </c>
      <c r="AG47" s="22">
        <v>817790.76399565232</v>
      </c>
      <c r="AH47" s="26">
        <v>-1471.5246000000006</v>
      </c>
      <c r="AI47" s="22">
        <v>0</v>
      </c>
      <c r="AJ47" s="22">
        <v>38685.443146629143</v>
      </c>
      <c r="AK47" s="22">
        <v>40156.967746629147</v>
      </c>
      <c r="AL47" s="32">
        <v>4.6650094133713058E-2</v>
      </c>
      <c r="AM47" s="32">
        <v>4.9104207964425772E-2</v>
      </c>
      <c r="AN47" s="11"/>
      <c r="AO47" s="22">
        <v>829268.27619565232</v>
      </c>
      <c r="AP47" s="22">
        <v>11477.512199999999</v>
      </c>
      <c r="AQ47" s="22">
        <v>817790.76399565232</v>
      </c>
      <c r="AR47" s="26">
        <v>-1471.5246000000006</v>
      </c>
      <c r="AS47" s="22">
        <v>0</v>
      </c>
      <c r="AT47" s="22">
        <v>38685.443146629143</v>
      </c>
      <c r="AU47" s="22">
        <v>40156.967746629147</v>
      </c>
      <c r="AV47" s="32">
        <v>4.6650094133713058E-2</v>
      </c>
      <c r="AW47" s="32">
        <v>4.9104207964425772E-2</v>
      </c>
      <c r="AX47" s="42"/>
      <c r="AY47" s="22">
        <v>829268.27619565232</v>
      </c>
      <c r="AZ47" s="22">
        <v>11477.512199999999</v>
      </c>
      <c r="BA47" s="22">
        <v>817790.76399565232</v>
      </c>
      <c r="BB47" s="22">
        <v>0</v>
      </c>
      <c r="BC47" s="22">
        <v>38685.443146629143</v>
      </c>
      <c r="BD47" s="22">
        <v>40156.967746629147</v>
      </c>
      <c r="BE47" s="32">
        <v>4.6650094133713058E-2</v>
      </c>
      <c r="BF47" s="32">
        <v>4.9104207964425772E-2</v>
      </c>
      <c r="BG47" s="11"/>
      <c r="BH47" s="22">
        <v>829268.27619565232</v>
      </c>
      <c r="BI47" s="22">
        <v>11477.512199999999</v>
      </c>
      <c r="BJ47" s="22">
        <v>817790.76399565232</v>
      </c>
      <c r="BK47" s="26">
        <v>-1471.5246000000006</v>
      </c>
      <c r="BL47" s="22">
        <v>0</v>
      </c>
      <c r="BM47" s="22">
        <v>38685.443146629143</v>
      </c>
      <c r="BN47" s="22">
        <v>40156.967746629147</v>
      </c>
      <c r="BO47" s="32">
        <v>4.6650094133713058E-2</v>
      </c>
      <c r="BP47" s="32">
        <v>4.9104207964425772E-2</v>
      </c>
      <c r="BQ47" s="42"/>
      <c r="BR47" s="22">
        <v>827076.73609565222</v>
      </c>
      <c r="BS47" s="22">
        <v>11477.512199999999</v>
      </c>
      <c r="BT47" s="22">
        <v>815599.22389565222</v>
      </c>
      <c r="BU47" s="26">
        <v>-1471.5246000000006</v>
      </c>
      <c r="BV47" s="22">
        <v>0</v>
      </c>
      <c r="BW47" s="22">
        <v>36493.903046629042</v>
      </c>
      <c r="BX47" s="22">
        <v>37965.427646629047</v>
      </c>
      <c r="BY47" s="32">
        <v>4.4123962691665512E-2</v>
      </c>
      <c r="BZ47" s="32">
        <v>4.6549121841104574E-2</v>
      </c>
      <c r="CA47" s="42"/>
      <c r="CB47" s="22">
        <v>828653.23271739134</v>
      </c>
      <c r="CC47" s="22">
        <v>11477.512199999999</v>
      </c>
      <c r="CD47" s="22">
        <v>817175.72051739134</v>
      </c>
      <c r="CE47" s="26">
        <v>-1471.5246000000006</v>
      </c>
      <c r="CF47" s="22">
        <v>0</v>
      </c>
      <c r="CG47" s="22">
        <v>38070.399668368162</v>
      </c>
      <c r="CH47" s="22">
        <v>39541.924268368166</v>
      </c>
      <c r="CI47" s="32">
        <v>4.594249821909753E-2</v>
      </c>
      <c r="CJ47" s="32">
        <v>4.8388520700703597E-2</v>
      </c>
      <c r="CK47" s="42"/>
      <c r="CL47" s="22">
        <v>828038.18923913059</v>
      </c>
      <c r="CM47" s="22">
        <v>11477.512199999999</v>
      </c>
      <c r="CN47" s="22">
        <v>816560.67703913059</v>
      </c>
      <c r="CO47" s="26">
        <v>-1471.5246000000006</v>
      </c>
      <c r="CP47" s="22">
        <v>0</v>
      </c>
      <c r="CQ47" s="22">
        <v>37455.356190107414</v>
      </c>
      <c r="CR47" s="22">
        <v>38926.880790107418</v>
      </c>
      <c r="CS47" s="32">
        <v>4.5233851139794008E-2</v>
      </c>
      <c r="CT47" s="32">
        <v>4.7671755308199823E-2</v>
      </c>
      <c r="CU47" s="42"/>
      <c r="CV47" s="22">
        <v>829268.27619565232</v>
      </c>
      <c r="CW47" s="22">
        <v>11477.512199999999</v>
      </c>
      <c r="CX47" s="22">
        <v>817790.76399565232</v>
      </c>
      <c r="CY47" s="26">
        <v>-1471.5246000000006</v>
      </c>
      <c r="CZ47" s="22">
        <v>0</v>
      </c>
      <c r="DA47" s="22">
        <v>38685.443146629143</v>
      </c>
      <c r="DB47" s="22">
        <v>40156.967746629147</v>
      </c>
      <c r="DC47" s="32">
        <v>4.6650094133713058E-2</v>
      </c>
      <c r="DD47" s="32">
        <v>4.9104207964425772E-2</v>
      </c>
      <c r="DE47" s="42"/>
      <c r="DF47" s="22">
        <v>829268.27619565232</v>
      </c>
      <c r="DG47" s="22">
        <v>11477.512199999999</v>
      </c>
      <c r="DH47" s="22">
        <v>817790.76399565232</v>
      </c>
      <c r="DI47" s="26">
        <v>-1471.5246000000006</v>
      </c>
      <c r="DJ47" s="22">
        <v>0</v>
      </c>
      <c r="DK47" s="22">
        <v>38685.443146629143</v>
      </c>
      <c r="DL47" s="22">
        <v>40156.967746629147</v>
      </c>
      <c r="DM47" s="32">
        <v>4.6650094133713058E-2</v>
      </c>
      <c r="DN47" s="32">
        <v>4.9104207964425772E-2</v>
      </c>
      <c r="DO47" s="42"/>
      <c r="DP47" s="22">
        <v>829268.27619565232</v>
      </c>
      <c r="DQ47" s="22">
        <v>11477.512199999999</v>
      </c>
      <c r="DR47" s="22">
        <v>817790.76399565232</v>
      </c>
      <c r="DS47" s="26">
        <v>-1471.5246000000006</v>
      </c>
      <c r="DT47" s="22">
        <v>0</v>
      </c>
      <c r="DU47" s="22">
        <v>38685.443146629143</v>
      </c>
      <c r="DV47" s="22">
        <v>40156.967746629147</v>
      </c>
      <c r="DW47" s="32">
        <v>4.6650094133713058E-2</v>
      </c>
      <c r="DX47" s="32">
        <v>4.9104207964425772E-2</v>
      </c>
      <c r="DY47" s="42"/>
      <c r="DZ47" s="22">
        <v>829268.27619565232</v>
      </c>
      <c r="EA47" s="22">
        <v>11477.512199999999</v>
      </c>
      <c r="EB47" s="22">
        <v>817790.76399565232</v>
      </c>
      <c r="EC47" s="26">
        <v>-1471.5246000000006</v>
      </c>
      <c r="ED47" s="22">
        <v>0</v>
      </c>
      <c r="EE47" s="22">
        <v>38685.443146629143</v>
      </c>
      <c r="EF47" s="22">
        <v>40156.967746629147</v>
      </c>
      <c r="EG47" s="32">
        <v>4.6650094133713058E-2</v>
      </c>
      <c r="EH47" s="32">
        <v>4.9104207964425772E-2</v>
      </c>
      <c r="EI47" s="42"/>
      <c r="EK47" s="47">
        <f t="shared" si="21"/>
        <v>-615.04347826098092</v>
      </c>
      <c r="EL47" s="47">
        <f t="shared" si="22"/>
        <v>-1230.086956521729</v>
      </c>
      <c r="EM47" s="47">
        <f t="shared" si="23"/>
        <v>0</v>
      </c>
      <c r="EN47" s="47">
        <f t="shared" si="24"/>
        <v>0</v>
      </c>
      <c r="EO47" s="47">
        <f t="shared" si="25"/>
        <v>0</v>
      </c>
      <c r="EP47" s="47">
        <f t="shared" si="26"/>
        <v>0</v>
      </c>
      <c r="ER47" s="27" t="str">
        <f t="shared" si="11"/>
        <v>Bagthorpe Primary School</v>
      </c>
      <c r="EV47" s="45">
        <v>1126.1168159797567</v>
      </c>
      <c r="EX47" s="27" t="str">
        <f t="shared" si="12"/>
        <v>Y</v>
      </c>
      <c r="EY47" s="27" t="str">
        <f t="shared" si="13"/>
        <v>Y</v>
      </c>
      <c r="EZ47" s="27" t="str">
        <f t="shared" si="2"/>
        <v/>
      </c>
      <c r="FA47" s="27" t="str">
        <f t="shared" si="3"/>
        <v/>
      </c>
      <c r="FB47" s="27" t="str">
        <f t="shared" si="4"/>
        <v/>
      </c>
      <c r="FC47" s="27" t="str">
        <f t="shared" si="5"/>
        <v/>
      </c>
      <c r="FE47" s="82">
        <f t="shared" si="14"/>
        <v>7.5207926689699171E-4</v>
      </c>
      <c r="FF47" s="82">
        <f t="shared" si="6"/>
        <v>1.5041585337936987E-3</v>
      </c>
      <c r="FG47" s="82" t="str">
        <f t="shared" si="7"/>
        <v/>
      </c>
      <c r="FH47" s="82" t="str">
        <f t="shared" si="8"/>
        <v/>
      </c>
      <c r="FI47" s="82" t="str">
        <f t="shared" si="9"/>
        <v/>
      </c>
      <c r="FJ47" s="82" t="str">
        <f t="shared" si="10"/>
        <v/>
      </c>
    </row>
    <row r="48" spans="1:166" x14ac:dyDescent="0.3">
      <c r="A48" s="20">
        <v>8912440</v>
      </c>
      <c r="B48" s="20" t="s">
        <v>191</v>
      </c>
      <c r="C48" s="21">
        <v>291</v>
      </c>
      <c r="D48" s="22">
        <v>1369428.2497327509</v>
      </c>
      <c r="E48" s="22">
        <v>22952.475199999997</v>
      </c>
      <c r="F48" s="22">
        <v>1346475.7745327509</v>
      </c>
      <c r="G48" s="45">
        <v>0</v>
      </c>
      <c r="H48" s="26">
        <v>-42.858399999997346</v>
      </c>
      <c r="I48" s="11"/>
      <c r="J48" s="34">
        <v>291</v>
      </c>
      <c r="K48" s="22">
        <v>1445421.6519781619</v>
      </c>
      <c r="L48" s="22">
        <v>22909.6168</v>
      </c>
      <c r="M48" s="22">
        <v>1422512.0351781619</v>
      </c>
      <c r="N48" s="26">
        <v>-42.858399999997346</v>
      </c>
      <c r="O48" s="22">
        <v>0</v>
      </c>
      <c r="P48" s="22">
        <v>75993.402245410951</v>
      </c>
      <c r="Q48" s="22">
        <v>76036.260645410977</v>
      </c>
      <c r="R48" s="32">
        <v>5.2575248296169219E-2</v>
      </c>
      <c r="S48" s="32">
        <v>5.345210357808175E-2</v>
      </c>
      <c r="T48" s="11"/>
      <c r="U48" s="22">
        <v>1445421.6519781619</v>
      </c>
      <c r="V48" s="22">
        <v>22909.6168</v>
      </c>
      <c r="W48" s="22">
        <v>1422512.0351781619</v>
      </c>
      <c r="X48" s="26">
        <v>-42.858399999997346</v>
      </c>
      <c r="Y48" s="22">
        <v>0</v>
      </c>
      <c r="Z48" s="22">
        <v>75993.402245410951</v>
      </c>
      <c r="AA48" s="22">
        <v>76036.260645410977</v>
      </c>
      <c r="AB48" s="32">
        <v>5.2575248296169219E-2</v>
      </c>
      <c r="AC48" s="32">
        <v>5.345210357808175E-2</v>
      </c>
      <c r="AD48" s="42"/>
      <c r="AE48" s="22">
        <v>1445421.6519781619</v>
      </c>
      <c r="AF48" s="22">
        <v>22909.6168</v>
      </c>
      <c r="AG48" s="22">
        <v>1422512.0351781619</v>
      </c>
      <c r="AH48" s="26">
        <v>-42.858399999997346</v>
      </c>
      <c r="AI48" s="22">
        <v>0</v>
      </c>
      <c r="AJ48" s="22">
        <v>75993.402245410951</v>
      </c>
      <c r="AK48" s="22">
        <v>76036.260645410977</v>
      </c>
      <c r="AL48" s="32">
        <v>5.2575248296169219E-2</v>
      </c>
      <c r="AM48" s="32">
        <v>5.345210357808175E-2</v>
      </c>
      <c r="AN48" s="11"/>
      <c r="AO48" s="22">
        <v>1445421.6519781619</v>
      </c>
      <c r="AP48" s="22">
        <v>22909.6168</v>
      </c>
      <c r="AQ48" s="22">
        <v>1422512.0351781619</v>
      </c>
      <c r="AR48" s="26">
        <v>-42.858399999997346</v>
      </c>
      <c r="AS48" s="22">
        <v>0</v>
      </c>
      <c r="AT48" s="22">
        <v>75993.402245410951</v>
      </c>
      <c r="AU48" s="22">
        <v>76036.260645410977</v>
      </c>
      <c r="AV48" s="32">
        <v>5.2575248296169219E-2</v>
      </c>
      <c r="AW48" s="32">
        <v>5.345210357808175E-2</v>
      </c>
      <c r="AX48" s="42"/>
      <c r="AY48" s="22">
        <v>1445421.6519781619</v>
      </c>
      <c r="AZ48" s="22">
        <v>22909.6168</v>
      </c>
      <c r="BA48" s="22">
        <v>1422512.0351781619</v>
      </c>
      <c r="BB48" s="22">
        <v>0</v>
      </c>
      <c r="BC48" s="22">
        <v>75993.402245410951</v>
      </c>
      <c r="BD48" s="22">
        <v>76036.260645410977</v>
      </c>
      <c r="BE48" s="32">
        <v>5.2575248296169219E-2</v>
      </c>
      <c r="BF48" s="32">
        <v>5.345210357808175E-2</v>
      </c>
      <c r="BG48" s="11"/>
      <c r="BH48" s="22">
        <v>1445421.6519781619</v>
      </c>
      <c r="BI48" s="22">
        <v>22909.6168</v>
      </c>
      <c r="BJ48" s="22">
        <v>1422512.0351781619</v>
      </c>
      <c r="BK48" s="26">
        <v>-42.858399999997346</v>
      </c>
      <c r="BL48" s="22">
        <v>0</v>
      </c>
      <c r="BM48" s="22">
        <v>75993.402245410951</v>
      </c>
      <c r="BN48" s="22">
        <v>76036.260645410977</v>
      </c>
      <c r="BO48" s="32">
        <v>5.2575248296169219E-2</v>
      </c>
      <c r="BP48" s="32">
        <v>5.345210357808175E-2</v>
      </c>
      <c r="BQ48" s="42"/>
      <c r="BR48" s="22">
        <v>1437827.7667134535</v>
      </c>
      <c r="BS48" s="22">
        <v>22909.6168</v>
      </c>
      <c r="BT48" s="22">
        <v>1414918.1499134535</v>
      </c>
      <c r="BU48" s="26">
        <v>-42.858399999997346</v>
      </c>
      <c r="BV48" s="22">
        <v>0</v>
      </c>
      <c r="BW48" s="22">
        <v>68399.516980702523</v>
      </c>
      <c r="BX48" s="22">
        <v>68442.37538070255</v>
      </c>
      <c r="BY48" s="32">
        <v>4.7571425844034315E-2</v>
      </c>
      <c r="BZ48" s="32">
        <v>4.8371967936724096E-2</v>
      </c>
      <c r="CA48" s="42"/>
      <c r="CB48" s="22">
        <v>1443878.9902205621</v>
      </c>
      <c r="CC48" s="22">
        <v>22909.6168</v>
      </c>
      <c r="CD48" s="22">
        <v>1420969.3734205621</v>
      </c>
      <c r="CE48" s="26">
        <v>-42.858399999997346</v>
      </c>
      <c r="CF48" s="22">
        <v>0</v>
      </c>
      <c r="CG48" s="22">
        <v>74450.740487811156</v>
      </c>
      <c r="CH48" s="22">
        <v>74493.598887811182</v>
      </c>
      <c r="CI48" s="32">
        <v>5.1563005620324398E-2</v>
      </c>
      <c r="CJ48" s="32">
        <v>5.2424492942089208E-2</v>
      </c>
      <c r="CK48" s="42"/>
      <c r="CL48" s="22">
        <v>1442336.3284629625</v>
      </c>
      <c r="CM48" s="22">
        <v>22909.6168</v>
      </c>
      <c r="CN48" s="22">
        <v>1419426.7116629626</v>
      </c>
      <c r="CO48" s="26">
        <v>-42.858399999997346</v>
      </c>
      <c r="CP48" s="22">
        <v>0</v>
      </c>
      <c r="CQ48" s="22">
        <v>72908.078730211593</v>
      </c>
      <c r="CR48" s="22">
        <v>72950.93713021162</v>
      </c>
      <c r="CS48" s="32">
        <v>5.0548597640819794E-2</v>
      </c>
      <c r="CT48" s="32">
        <v>5.1394648649907566E-2</v>
      </c>
      <c r="CU48" s="42"/>
      <c r="CV48" s="22">
        <v>1445421.6519781619</v>
      </c>
      <c r="CW48" s="22">
        <v>22909.6168</v>
      </c>
      <c r="CX48" s="22">
        <v>1422512.0351781619</v>
      </c>
      <c r="CY48" s="26">
        <v>-42.858399999997346</v>
      </c>
      <c r="CZ48" s="22">
        <v>0</v>
      </c>
      <c r="DA48" s="22">
        <v>75993.402245410951</v>
      </c>
      <c r="DB48" s="22">
        <v>76036.260645410977</v>
      </c>
      <c r="DC48" s="32">
        <v>5.2575248296169219E-2</v>
      </c>
      <c r="DD48" s="32">
        <v>5.345210357808175E-2</v>
      </c>
      <c r="DE48" s="42"/>
      <c r="DF48" s="22">
        <v>1445421.6519781619</v>
      </c>
      <c r="DG48" s="22">
        <v>22909.6168</v>
      </c>
      <c r="DH48" s="22">
        <v>1422512.0351781619</v>
      </c>
      <c r="DI48" s="26">
        <v>-42.858399999997346</v>
      </c>
      <c r="DJ48" s="22">
        <v>0</v>
      </c>
      <c r="DK48" s="22">
        <v>75993.402245410951</v>
      </c>
      <c r="DL48" s="22">
        <v>76036.260645410977</v>
      </c>
      <c r="DM48" s="32">
        <v>5.2575248296169219E-2</v>
      </c>
      <c r="DN48" s="32">
        <v>5.345210357808175E-2</v>
      </c>
      <c r="DO48" s="42"/>
      <c r="DP48" s="22">
        <v>1445421.6519781619</v>
      </c>
      <c r="DQ48" s="22">
        <v>22909.6168</v>
      </c>
      <c r="DR48" s="22">
        <v>1422512.0351781619</v>
      </c>
      <c r="DS48" s="26">
        <v>-42.858399999997346</v>
      </c>
      <c r="DT48" s="22">
        <v>0</v>
      </c>
      <c r="DU48" s="22">
        <v>75993.402245410951</v>
      </c>
      <c r="DV48" s="22">
        <v>76036.260645410977</v>
      </c>
      <c r="DW48" s="32">
        <v>5.2575248296169219E-2</v>
      </c>
      <c r="DX48" s="32">
        <v>5.345210357808175E-2</v>
      </c>
      <c r="DY48" s="42"/>
      <c r="DZ48" s="22">
        <v>1445421.6519781619</v>
      </c>
      <c r="EA48" s="22">
        <v>22909.6168</v>
      </c>
      <c r="EB48" s="22">
        <v>1422512.0351781619</v>
      </c>
      <c r="EC48" s="26">
        <v>-42.858399999997346</v>
      </c>
      <c r="ED48" s="22">
        <v>0</v>
      </c>
      <c r="EE48" s="22">
        <v>75993.402245410951</v>
      </c>
      <c r="EF48" s="22">
        <v>76036.260645410977</v>
      </c>
      <c r="EG48" s="32">
        <v>5.2575248296169219E-2</v>
      </c>
      <c r="EH48" s="32">
        <v>5.345210357808175E-2</v>
      </c>
      <c r="EI48" s="42"/>
      <c r="EK48" s="47">
        <f t="shared" si="21"/>
        <v>-1542.6617575997952</v>
      </c>
      <c r="EL48" s="47">
        <f t="shared" si="22"/>
        <v>-3085.3235151993576</v>
      </c>
      <c r="EM48" s="47">
        <f t="shared" si="23"/>
        <v>0</v>
      </c>
      <c r="EN48" s="47">
        <f t="shared" si="24"/>
        <v>0</v>
      </c>
      <c r="EO48" s="47">
        <f t="shared" si="25"/>
        <v>0</v>
      </c>
      <c r="EP48" s="47">
        <f t="shared" si="26"/>
        <v>0</v>
      </c>
      <c r="ER48" s="27" t="str">
        <f t="shared" si="11"/>
        <v>Holly Hill Primary and Nursery School</v>
      </c>
      <c r="EV48" s="45">
        <v>0</v>
      </c>
      <c r="EX48" s="27" t="str">
        <f t="shared" si="12"/>
        <v>Y</v>
      </c>
      <c r="EY48" s="27" t="str">
        <f t="shared" si="13"/>
        <v>Y</v>
      </c>
      <c r="EZ48" s="27" t="str">
        <f t="shared" si="2"/>
        <v/>
      </c>
      <c r="FA48" s="27" t="str">
        <f t="shared" si="3"/>
        <v/>
      </c>
      <c r="FB48" s="27" t="str">
        <f t="shared" si="4"/>
        <v/>
      </c>
      <c r="FC48" s="27" t="str">
        <f t="shared" si="5"/>
        <v/>
      </c>
      <c r="FE48" s="82">
        <f t="shared" si="14"/>
        <v>1.084463062139636E-3</v>
      </c>
      <c r="FF48" s="82">
        <f t="shared" si="6"/>
        <v>2.1689261242791085E-3</v>
      </c>
      <c r="FG48" s="82" t="str">
        <f t="shared" si="7"/>
        <v/>
      </c>
      <c r="FH48" s="82" t="str">
        <f t="shared" si="8"/>
        <v/>
      </c>
      <c r="FI48" s="82" t="str">
        <f t="shared" si="9"/>
        <v/>
      </c>
      <c r="FJ48" s="82" t="str">
        <f t="shared" si="10"/>
        <v/>
      </c>
    </row>
    <row r="49" spans="1:166" x14ac:dyDescent="0.3">
      <c r="A49" s="20">
        <v>8912444</v>
      </c>
      <c r="B49" s="20" t="s">
        <v>192</v>
      </c>
      <c r="C49" s="21">
        <v>208</v>
      </c>
      <c r="D49" s="22">
        <v>980854.57122407539</v>
      </c>
      <c r="E49" s="22">
        <v>15473.68</v>
      </c>
      <c r="F49" s="22">
        <v>965380.89122407534</v>
      </c>
      <c r="G49" s="45">
        <v>0</v>
      </c>
      <c r="H49" s="26">
        <v>707.45349999999962</v>
      </c>
      <c r="I49" s="11"/>
      <c r="J49" s="34">
        <v>208</v>
      </c>
      <c r="K49" s="22">
        <v>1036649.9847204299</v>
      </c>
      <c r="L49" s="22">
        <v>16181.1335</v>
      </c>
      <c r="M49" s="22">
        <v>1020468.8512204299</v>
      </c>
      <c r="N49" s="26">
        <v>707.45349999999962</v>
      </c>
      <c r="O49" s="22">
        <v>0</v>
      </c>
      <c r="P49" s="22">
        <v>55795.413496354478</v>
      </c>
      <c r="Q49" s="22">
        <v>55087.959996354533</v>
      </c>
      <c r="R49" s="32">
        <v>5.3822808391206151E-2</v>
      </c>
      <c r="S49" s="32">
        <v>5.3982990201486385E-2</v>
      </c>
      <c r="T49" s="11"/>
      <c r="U49" s="22">
        <v>1036649.9847204299</v>
      </c>
      <c r="V49" s="22">
        <v>16181.1335</v>
      </c>
      <c r="W49" s="22">
        <v>1020468.8512204299</v>
      </c>
      <c r="X49" s="26">
        <v>707.45349999999962</v>
      </c>
      <c r="Y49" s="22">
        <v>0</v>
      </c>
      <c r="Z49" s="22">
        <v>55795.413496354478</v>
      </c>
      <c r="AA49" s="22">
        <v>55087.959996354533</v>
      </c>
      <c r="AB49" s="32">
        <v>5.3822808391206151E-2</v>
      </c>
      <c r="AC49" s="32">
        <v>5.3982990201486385E-2</v>
      </c>
      <c r="AD49" s="42"/>
      <c r="AE49" s="22">
        <v>1036649.9847204299</v>
      </c>
      <c r="AF49" s="22">
        <v>16181.1335</v>
      </c>
      <c r="AG49" s="22">
        <v>1020468.8512204299</v>
      </c>
      <c r="AH49" s="26">
        <v>707.45349999999962</v>
      </c>
      <c r="AI49" s="22">
        <v>0</v>
      </c>
      <c r="AJ49" s="22">
        <v>55795.413496354478</v>
      </c>
      <c r="AK49" s="22">
        <v>55087.959996354533</v>
      </c>
      <c r="AL49" s="32">
        <v>5.3822808391206151E-2</v>
      </c>
      <c r="AM49" s="32">
        <v>5.3982990201486385E-2</v>
      </c>
      <c r="AN49" s="11"/>
      <c r="AO49" s="22">
        <v>1036649.9847204299</v>
      </c>
      <c r="AP49" s="22">
        <v>16181.1335</v>
      </c>
      <c r="AQ49" s="22">
        <v>1020468.8512204299</v>
      </c>
      <c r="AR49" s="26">
        <v>707.45349999999962</v>
      </c>
      <c r="AS49" s="22">
        <v>0</v>
      </c>
      <c r="AT49" s="22">
        <v>55795.413496354478</v>
      </c>
      <c r="AU49" s="22">
        <v>55087.959996354533</v>
      </c>
      <c r="AV49" s="32">
        <v>5.3822808391206151E-2</v>
      </c>
      <c r="AW49" s="32">
        <v>5.3982990201486385E-2</v>
      </c>
      <c r="AX49" s="42"/>
      <c r="AY49" s="22">
        <v>1036649.9847204299</v>
      </c>
      <c r="AZ49" s="22">
        <v>16181.1335</v>
      </c>
      <c r="BA49" s="22">
        <v>1020468.8512204299</v>
      </c>
      <c r="BB49" s="22">
        <v>0</v>
      </c>
      <c r="BC49" s="22">
        <v>55795.413496354478</v>
      </c>
      <c r="BD49" s="22">
        <v>55087.959996354533</v>
      </c>
      <c r="BE49" s="32">
        <v>5.3822808391206151E-2</v>
      </c>
      <c r="BF49" s="32">
        <v>5.3982990201486385E-2</v>
      </c>
      <c r="BG49" s="11"/>
      <c r="BH49" s="22">
        <v>1036649.9847204299</v>
      </c>
      <c r="BI49" s="22">
        <v>16181.1335</v>
      </c>
      <c r="BJ49" s="22">
        <v>1020468.8512204299</v>
      </c>
      <c r="BK49" s="26">
        <v>707.45349999999962</v>
      </c>
      <c r="BL49" s="22">
        <v>0</v>
      </c>
      <c r="BM49" s="22">
        <v>55795.413496354478</v>
      </c>
      <c r="BN49" s="22">
        <v>55087.959996354533</v>
      </c>
      <c r="BO49" s="32">
        <v>5.3822808391206151E-2</v>
      </c>
      <c r="BP49" s="32">
        <v>5.3982990201486385E-2</v>
      </c>
      <c r="BQ49" s="42"/>
      <c r="BR49" s="22">
        <v>1032045.0076924844</v>
      </c>
      <c r="BS49" s="22">
        <v>16181.1335</v>
      </c>
      <c r="BT49" s="22">
        <v>1015863.8741924844</v>
      </c>
      <c r="BU49" s="26">
        <v>707.45349999999962</v>
      </c>
      <c r="BV49" s="22">
        <v>0</v>
      </c>
      <c r="BW49" s="22">
        <v>51190.436468409025</v>
      </c>
      <c r="BX49" s="22">
        <v>50482.98296840908</v>
      </c>
      <c r="BY49" s="32">
        <v>4.9600972909954813E-2</v>
      </c>
      <c r="BZ49" s="32">
        <v>4.9694633553672013E-2</v>
      </c>
      <c r="CA49" s="42"/>
      <c r="CB49" s="22">
        <v>1035691.0318253308</v>
      </c>
      <c r="CC49" s="22">
        <v>16181.1335</v>
      </c>
      <c r="CD49" s="22">
        <v>1019509.8983253308</v>
      </c>
      <c r="CE49" s="26">
        <v>707.45349999999962</v>
      </c>
      <c r="CF49" s="22">
        <v>0</v>
      </c>
      <c r="CG49" s="22">
        <v>54836.460601255414</v>
      </c>
      <c r="CH49" s="22">
        <v>54129.007101255469</v>
      </c>
      <c r="CI49" s="32">
        <v>5.2946736928493145E-2</v>
      </c>
      <c r="CJ49" s="32">
        <v>5.3093164853199516E-2</v>
      </c>
      <c r="CK49" s="42"/>
      <c r="CL49" s="22">
        <v>1034732.078930232</v>
      </c>
      <c r="CM49" s="22">
        <v>16181.1335</v>
      </c>
      <c r="CN49" s="22">
        <v>1018550.945430232</v>
      </c>
      <c r="CO49" s="26">
        <v>707.45349999999962</v>
      </c>
      <c r="CP49" s="22">
        <v>0</v>
      </c>
      <c r="CQ49" s="22">
        <v>53877.507706156583</v>
      </c>
      <c r="CR49" s="22">
        <v>53170.054206156638</v>
      </c>
      <c r="CS49" s="32">
        <v>5.2069041642024264E-2</v>
      </c>
      <c r="CT49" s="32">
        <v>5.2201663986181673E-2</v>
      </c>
      <c r="CU49" s="42"/>
      <c r="CV49" s="22">
        <v>1036649.9847204299</v>
      </c>
      <c r="CW49" s="22">
        <v>16181.1335</v>
      </c>
      <c r="CX49" s="22">
        <v>1020468.8512204299</v>
      </c>
      <c r="CY49" s="26">
        <v>707.45349999999962</v>
      </c>
      <c r="CZ49" s="22">
        <v>0</v>
      </c>
      <c r="DA49" s="22">
        <v>55795.413496354478</v>
      </c>
      <c r="DB49" s="22">
        <v>55087.959996354533</v>
      </c>
      <c r="DC49" s="32">
        <v>5.3822808391206151E-2</v>
      </c>
      <c r="DD49" s="32">
        <v>5.3982990201486385E-2</v>
      </c>
      <c r="DE49" s="42"/>
      <c r="DF49" s="22">
        <v>1036649.9847204299</v>
      </c>
      <c r="DG49" s="22">
        <v>16181.1335</v>
      </c>
      <c r="DH49" s="22">
        <v>1020468.8512204299</v>
      </c>
      <c r="DI49" s="26">
        <v>707.45349999999962</v>
      </c>
      <c r="DJ49" s="22">
        <v>0</v>
      </c>
      <c r="DK49" s="22">
        <v>55795.413496354478</v>
      </c>
      <c r="DL49" s="22">
        <v>55087.959996354533</v>
      </c>
      <c r="DM49" s="32">
        <v>5.3822808391206151E-2</v>
      </c>
      <c r="DN49" s="32">
        <v>5.3982990201486385E-2</v>
      </c>
      <c r="DO49" s="42"/>
      <c r="DP49" s="22">
        <v>1036649.9847204299</v>
      </c>
      <c r="DQ49" s="22">
        <v>16181.1335</v>
      </c>
      <c r="DR49" s="22">
        <v>1020468.8512204299</v>
      </c>
      <c r="DS49" s="26">
        <v>707.45349999999962</v>
      </c>
      <c r="DT49" s="22">
        <v>0</v>
      </c>
      <c r="DU49" s="22">
        <v>55795.413496354478</v>
      </c>
      <c r="DV49" s="22">
        <v>55087.959996354533</v>
      </c>
      <c r="DW49" s="32">
        <v>5.3822808391206151E-2</v>
      </c>
      <c r="DX49" s="32">
        <v>5.3982990201486385E-2</v>
      </c>
      <c r="DY49" s="42"/>
      <c r="DZ49" s="22">
        <v>1036649.9847204299</v>
      </c>
      <c r="EA49" s="22">
        <v>16181.1335</v>
      </c>
      <c r="EB49" s="22">
        <v>1020468.8512204299</v>
      </c>
      <c r="EC49" s="26">
        <v>707.45349999999962</v>
      </c>
      <c r="ED49" s="22">
        <v>0</v>
      </c>
      <c r="EE49" s="22">
        <v>55795.413496354478</v>
      </c>
      <c r="EF49" s="22">
        <v>55087.959996354533</v>
      </c>
      <c r="EG49" s="32">
        <v>5.3822808391206151E-2</v>
      </c>
      <c r="EH49" s="32">
        <v>5.3982990201486385E-2</v>
      </c>
      <c r="EI49" s="42"/>
      <c r="EK49" s="47">
        <f t="shared" si="21"/>
        <v>-958.95289509906434</v>
      </c>
      <c r="EL49" s="47">
        <f t="shared" si="22"/>
        <v>-1917.9057901978958</v>
      </c>
      <c r="EM49" s="47">
        <f t="shared" si="23"/>
        <v>0</v>
      </c>
      <c r="EN49" s="47">
        <f t="shared" si="24"/>
        <v>0</v>
      </c>
      <c r="EO49" s="47">
        <f t="shared" si="25"/>
        <v>0</v>
      </c>
      <c r="EP49" s="47">
        <f t="shared" si="26"/>
        <v>0</v>
      </c>
      <c r="ER49" s="27" t="str">
        <f t="shared" si="11"/>
        <v>Jacksdale Primary and Nursery School</v>
      </c>
      <c r="EV49" s="45">
        <v>0</v>
      </c>
      <c r="EX49" s="27" t="str">
        <f t="shared" si="12"/>
        <v>Y</v>
      </c>
      <c r="EY49" s="27" t="str">
        <f t="shared" si="13"/>
        <v>Y</v>
      </c>
      <c r="EZ49" s="27" t="str">
        <f t="shared" si="2"/>
        <v/>
      </c>
      <c r="FA49" s="27" t="str">
        <f t="shared" si="3"/>
        <v/>
      </c>
      <c r="FB49" s="27" t="str">
        <f t="shared" si="4"/>
        <v/>
      </c>
      <c r="FC49" s="27" t="str">
        <f t="shared" si="5"/>
        <v/>
      </c>
      <c r="FE49" s="82">
        <f t="shared" si="14"/>
        <v>9.397179482276254E-4</v>
      </c>
      <c r="FF49" s="82">
        <f t="shared" si="6"/>
        <v>1.8794358964550227E-3</v>
      </c>
      <c r="FG49" s="82" t="str">
        <f t="shared" si="7"/>
        <v/>
      </c>
      <c r="FH49" s="82" t="str">
        <f t="shared" si="8"/>
        <v/>
      </c>
      <c r="FI49" s="82" t="str">
        <f t="shared" si="9"/>
        <v/>
      </c>
      <c r="FJ49" s="82" t="str">
        <f t="shared" si="10"/>
        <v/>
      </c>
    </row>
    <row r="50" spans="1:166" x14ac:dyDescent="0.3">
      <c r="A50" s="20">
        <v>8912450</v>
      </c>
      <c r="B50" s="20" t="s">
        <v>193</v>
      </c>
      <c r="C50" s="21">
        <v>38</v>
      </c>
      <c r="D50" s="22">
        <v>277486.59706648102</v>
      </c>
      <c r="E50" s="22">
        <v>5362.7592000000004</v>
      </c>
      <c r="F50" s="22">
        <v>272123.83786648104</v>
      </c>
      <c r="G50" s="45">
        <v>0</v>
      </c>
      <c r="H50" s="26">
        <v>-966.81779999999981</v>
      </c>
      <c r="I50" s="11"/>
      <c r="J50" s="34">
        <v>38</v>
      </c>
      <c r="K50" s="22">
        <v>291946.12073515472</v>
      </c>
      <c r="L50" s="22">
        <v>4395.9414000000006</v>
      </c>
      <c r="M50" s="22">
        <v>287550.17933515471</v>
      </c>
      <c r="N50" s="26">
        <v>-966.81779999999981</v>
      </c>
      <c r="O50" s="22">
        <v>0</v>
      </c>
      <c r="P50" s="22">
        <v>14459.523668673704</v>
      </c>
      <c r="Q50" s="22">
        <v>15426.341468673665</v>
      </c>
      <c r="R50" s="32">
        <v>4.9528055492783808E-2</v>
      </c>
      <c r="S50" s="32">
        <v>5.3647476431212586E-2</v>
      </c>
      <c r="T50" s="11"/>
      <c r="U50" s="22">
        <v>291946.12073515472</v>
      </c>
      <c r="V50" s="22">
        <v>4395.9414000000006</v>
      </c>
      <c r="W50" s="22">
        <v>287550.17933515471</v>
      </c>
      <c r="X50" s="26">
        <v>-966.81779999999981</v>
      </c>
      <c r="Y50" s="22">
        <v>0</v>
      </c>
      <c r="Z50" s="22">
        <v>14459.523668673704</v>
      </c>
      <c r="AA50" s="22">
        <v>15426.341468673665</v>
      </c>
      <c r="AB50" s="32">
        <v>4.9528055492783808E-2</v>
      </c>
      <c r="AC50" s="32">
        <v>5.3647476431212586E-2</v>
      </c>
      <c r="AD50" s="42"/>
      <c r="AE50" s="22">
        <v>291946.12073515472</v>
      </c>
      <c r="AF50" s="22">
        <v>4395.9414000000006</v>
      </c>
      <c r="AG50" s="22">
        <v>287550.17933515471</v>
      </c>
      <c r="AH50" s="26">
        <v>-966.81779999999981</v>
      </c>
      <c r="AI50" s="22">
        <v>0</v>
      </c>
      <c r="AJ50" s="22">
        <v>14459.523668673704</v>
      </c>
      <c r="AK50" s="22">
        <v>15426.341468673665</v>
      </c>
      <c r="AL50" s="32">
        <v>4.9528055492783808E-2</v>
      </c>
      <c r="AM50" s="32">
        <v>5.3647476431212586E-2</v>
      </c>
      <c r="AN50" s="11"/>
      <c r="AO50" s="22">
        <v>291946.12073515472</v>
      </c>
      <c r="AP50" s="22">
        <v>4395.9414000000006</v>
      </c>
      <c r="AQ50" s="22">
        <v>287550.17933515471</v>
      </c>
      <c r="AR50" s="26">
        <v>-966.81779999999981</v>
      </c>
      <c r="AS50" s="22">
        <v>0</v>
      </c>
      <c r="AT50" s="22">
        <v>14459.523668673704</v>
      </c>
      <c r="AU50" s="22">
        <v>15426.341468673665</v>
      </c>
      <c r="AV50" s="32">
        <v>4.9528055492783808E-2</v>
      </c>
      <c r="AW50" s="32">
        <v>5.3647476431212586E-2</v>
      </c>
      <c r="AX50" s="42"/>
      <c r="AY50" s="22">
        <v>291946.12073515472</v>
      </c>
      <c r="AZ50" s="22">
        <v>4395.9414000000006</v>
      </c>
      <c r="BA50" s="22">
        <v>287550.17933515471</v>
      </c>
      <c r="BB50" s="22">
        <v>0</v>
      </c>
      <c r="BC50" s="22">
        <v>14459.523668673704</v>
      </c>
      <c r="BD50" s="22">
        <v>15426.341468673665</v>
      </c>
      <c r="BE50" s="32">
        <v>4.9528055492783808E-2</v>
      </c>
      <c r="BF50" s="32">
        <v>5.3647476431212586E-2</v>
      </c>
      <c r="BG50" s="11"/>
      <c r="BH50" s="22">
        <v>291946.12073515472</v>
      </c>
      <c r="BI50" s="22">
        <v>4395.9414000000006</v>
      </c>
      <c r="BJ50" s="22">
        <v>287550.17933515471</v>
      </c>
      <c r="BK50" s="26">
        <v>-966.81779999999981</v>
      </c>
      <c r="BL50" s="22">
        <v>0</v>
      </c>
      <c r="BM50" s="22">
        <v>14459.523668673704</v>
      </c>
      <c r="BN50" s="22">
        <v>15426.341468673665</v>
      </c>
      <c r="BO50" s="32">
        <v>4.9528055492783808E-2</v>
      </c>
      <c r="BP50" s="32">
        <v>5.3647476431212586E-2</v>
      </c>
      <c r="BQ50" s="42"/>
      <c r="BR50" s="22">
        <v>291199.4845717065</v>
      </c>
      <c r="BS50" s="22">
        <v>4395.9414000000006</v>
      </c>
      <c r="BT50" s="22">
        <v>286803.54317170649</v>
      </c>
      <c r="BU50" s="26">
        <v>-966.81779999999981</v>
      </c>
      <c r="BV50" s="22">
        <v>0</v>
      </c>
      <c r="BW50" s="22">
        <v>13712.887505225488</v>
      </c>
      <c r="BX50" s="22">
        <v>14679.705305225449</v>
      </c>
      <c r="BY50" s="32">
        <v>4.7091043191214009E-2</v>
      </c>
      <c r="BZ50" s="32">
        <v>5.1183835258397946E-2</v>
      </c>
      <c r="CA50" s="42"/>
      <c r="CB50" s="22">
        <v>291785.53329041559</v>
      </c>
      <c r="CC50" s="22">
        <v>4395.9414000000006</v>
      </c>
      <c r="CD50" s="22">
        <v>287389.59189041558</v>
      </c>
      <c r="CE50" s="26">
        <v>-966.81779999999981</v>
      </c>
      <c r="CF50" s="22">
        <v>0</v>
      </c>
      <c r="CG50" s="22">
        <v>14298.936223934579</v>
      </c>
      <c r="CH50" s="22">
        <v>15265.75402393454</v>
      </c>
      <c r="CI50" s="32">
        <v>4.9004952585167329E-2</v>
      </c>
      <c r="CJ50" s="32">
        <v>5.3118673934982027E-2</v>
      </c>
      <c r="CK50" s="42"/>
      <c r="CL50" s="22">
        <v>291624.94584567641</v>
      </c>
      <c r="CM50" s="22">
        <v>4395.9414000000006</v>
      </c>
      <c r="CN50" s="22">
        <v>287229.0044456764</v>
      </c>
      <c r="CO50" s="26">
        <v>-966.81779999999981</v>
      </c>
      <c r="CP50" s="22">
        <v>0</v>
      </c>
      <c r="CQ50" s="22">
        <v>14138.348779195396</v>
      </c>
      <c r="CR50" s="22">
        <v>15105.166579195356</v>
      </c>
      <c r="CS50" s="32">
        <v>4.8481273569364672E-2</v>
      </c>
      <c r="CT50" s="32">
        <v>5.2589280140238052E-2</v>
      </c>
      <c r="CU50" s="42"/>
      <c r="CV50" s="22">
        <v>291946.12073515472</v>
      </c>
      <c r="CW50" s="22">
        <v>4395.9414000000006</v>
      </c>
      <c r="CX50" s="22">
        <v>287550.17933515471</v>
      </c>
      <c r="CY50" s="26">
        <v>-966.81779999999981</v>
      </c>
      <c r="CZ50" s="22">
        <v>0</v>
      </c>
      <c r="DA50" s="22">
        <v>14459.523668673704</v>
      </c>
      <c r="DB50" s="22">
        <v>15426.341468673665</v>
      </c>
      <c r="DC50" s="32">
        <v>4.9528055492783808E-2</v>
      </c>
      <c r="DD50" s="32">
        <v>5.3647476431212586E-2</v>
      </c>
      <c r="DE50" s="42"/>
      <c r="DF50" s="22">
        <v>291946.12073515472</v>
      </c>
      <c r="DG50" s="22">
        <v>4395.9414000000006</v>
      </c>
      <c r="DH50" s="22">
        <v>287550.17933515471</v>
      </c>
      <c r="DI50" s="26">
        <v>-966.81779999999981</v>
      </c>
      <c r="DJ50" s="22">
        <v>0</v>
      </c>
      <c r="DK50" s="22">
        <v>14459.523668673704</v>
      </c>
      <c r="DL50" s="22">
        <v>15426.341468673665</v>
      </c>
      <c r="DM50" s="32">
        <v>4.9528055492783808E-2</v>
      </c>
      <c r="DN50" s="32">
        <v>5.3647476431212586E-2</v>
      </c>
      <c r="DO50" s="42"/>
      <c r="DP50" s="22">
        <v>291946.12073515472</v>
      </c>
      <c r="DQ50" s="22">
        <v>4395.9414000000006</v>
      </c>
      <c r="DR50" s="22">
        <v>287550.17933515471</v>
      </c>
      <c r="DS50" s="26">
        <v>-966.81779999999981</v>
      </c>
      <c r="DT50" s="22">
        <v>0</v>
      </c>
      <c r="DU50" s="22">
        <v>14459.523668673704</v>
      </c>
      <c r="DV50" s="22">
        <v>15426.341468673665</v>
      </c>
      <c r="DW50" s="32">
        <v>4.9528055492783808E-2</v>
      </c>
      <c r="DX50" s="32">
        <v>5.3647476431212586E-2</v>
      </c>
      <c r="DY50" s="42"/>
      <c r="DZ50" s="22">
        <v>291946.12073515472</v>
      </c>
      <c r="EA50" s="22">
        <v>4395.9414000000006</v>
      </c>
      <c r="EB50" s="22">
        <v>287550.17933515471</v>
      </c>
      <c r="EC50" s="26">
        <v>-966.81779999999981</v>
      </c>
      <c r="ED50" s="22">
        <v>0</v>
      </c>
      <c r="EE50" s="22">
        <v>14459.523668673704</v>
      </c>
      <c r="EF50" s="22">
        <v>15426.341468673665</v>
      </c>
      <c r="EG50" s="32">
        <v>4.9528055492783808E-2</v>
      </c>
      <c r="EH50" s="32">
        <v>5.3647476431212586E-2</v>
      </c>
      <c r="EI50" s="42"/>
      <c r="EK50" s="47">
        <f t="shared" si="21"/>
        <v>-160.5874447391252</v>
      </c>
      <c r="EL50" s="47">
        <f t="shared" si="22"/>
        <v>-321.17488947830861</v>
      </c>
      <c r="EM50" s="47">
        <f t="shared" si="23"/>
        <v>0</v>
      </c>
      <c r="EN50" s="47">
        <f t="shared" si="24"/>
        <v>0</v>
      </c>
      <c r="EO50" s="47">
        <f t="shared" si="25"/>
        <v>0</v>
      </c>
      <c r="EP50" s="47">
        <f t="shared" si="26"/>
        <v>0</v>
      </c>
      <c r="ER50" s="27" t="str">
        <f t="shared" si="11"/>
        <v>Westwood Infant and Nursery School</v>
      </c>
      <c r="EV50" s="45">
        <v>0</v>
      </c>
      <c r="EX50" s="27" t="str">
        <f t="shared" si="12"/>
        <v>Y</v>
      </c>
      <c r="EY50" s="27" t="str">
        <f t="shared" si="13"/>
        <v>Y</v>
      </c>
      <c r="EZ50" s="27" t="str">
        <f t="shared" si="2"/>
        <v/>
      </c>
      <c r="FA50" s="27" t="str">
        <f t="shared" si="3"/>
        <v/>
      </c>
      <c r="FB50" s="27" t="str">
        <f t="shared" si="4"/>
        <v/>
      </c>
      <c r="FC50" s="27" t="str">
        <f t="shared" si="5"/>
        <v/>
      </c>
      <c r="FE50" s="82">
        <f t="shared" si="14"/>
        <v>5.5846755203011779E-4</v>
      </c>
      <c r="FF50" s="82">
        <f t="shared" si="6"/>
        <v>1.1169351040604379E-3</v>
      </c>
      <c r="FG50" s="82" t="str">
        <f t="shared" si="7"/>
        <v/>
      </c>
      <c r="FH50" s="82" t="str">
        <f t="shared" si="8"/>
        <v/>
      </c>
      <c r="FI50" s="82" t="str">
        <f t="shared" si="9"/>
        <v/>
      </c>
      <c r="FJ50" s="82" t="str">
        <f t="shared" si="10"/>
        <v/>
      </c>
    </row>
    <row r="51" spans="1:166" x14ac:dyDescent="0.3">
      <c r="A51" s="20">
        <v>8912464</v>
      </c>
      <c r="B51" s="20" t="s">
        <v>194</v>
      </c>
      <c r="C51" s="21">
        <v>402</v>
      </c>
      <c r="D51" s="22">
        <v>1790478.9551851603</v>
      </c>
      <c r="E51" s="22">
        <v>46984.959999999999</v>
      </c>
      <c r="F51" s="22">
        <v>1743493.9951851603</v>
      </c>
      <c r="G51" s="45">
        <v>8003.8703490173393</v>
      </c>
      <c r="H51" s="26">
        <v>2189.8240000000005</v>
      </c>
      <c r="I51" s="11"/>
      <c r="J51" s="34">
        <v>402</v>
      </c>
      <c r="K51" s="22">
        <v>1880489.8166124858</v>
      </c>
      <c r="L51" s="22">
        <v>49174.784</v>
      </c>
      <c r="M51" s="22">
        <v>1831315.0326124858</v>
      </c>
      <c r="N51" s="26">
        <v>2189.8240000000005</v>
      </c>
      <c r="O51" s="22">
        <v>0</v>
      </c>
      <c r="P51" s="22">
        <v>90010.861427325523</v>
      </c>
      <c r="Q51" s="22">
        <v>87821.0374273255</v>
      </c>
      <c r="R51" s="32">
        <v>4.786564682890497E-2</v>
      </c>
      <c r="S51" s="32">
        <v>4.7955177489065484E-2</v>
      </c>
      <c r="T51" s="11"/>
      <c r="U51" s="22">
        <v>1880489.8166124858</v>
      </c>
      <c r="V51" s="22">
        <v>49174.784</v>
      </c>
      <c r="W51" s="22">
        <v>1831315.0326124858</v>
      </c>
      <c r="X51" s="26">
        <v>2189.8240000000005</v>
      </c>
      <c r="Y51" s="22">
        <v>0</v>
      </c>
      <c r="Z51" s="22">
        <v>90010.861427325523</v>
      </c>
      <c r="AA51" s="22">
        <v>87821.0374273255</v>
      </c>
      <c r="AB51" s="32">
        <v>4.786564682890497E-2</v>
      </c>
      <c r="AC51" s="32">
        <v>4.7955177489065484E-2</v>
      </c>
      <c r="AD51" s="42"/>
      <c r="AE51" s="22">
        <v>1880489.8166124858</v>
      </c>
      <c r="AF51" s="22">
        <v>49174.784</v>
      </c>
      <c r="AG51" s="22">
        <v>1831315.0326124858</v>
      </c>
      <c r="AH51" s="26">
        <v>2189.8240000000005</v>
      </c>
      <c r="AI51" s="22">
        <v>0</v>
      </c>
      <c r="AJ51" s="22">
        <v>90010.861427325523</v>
      </c>
      <c r="AK51" s="22">
        <v>87821.0374273255</v>
      </c>
      <c r="AL51" s="32">
        <v>4.786564682890497E-2</v>
      </c>
      <c r="AM51" s="32">
        <v>4.7955177489065484E-2</v>
      </c>
      <c r="AN51" s="11"/>
      <c r="AO51" s="22">
        <v>1880489.8166124858</v>
      </c>
      <c r="AP51" s="22">
        <v>49174.784</v>
      </c>
      <c r="AQ51" s="22">
        <v>1831315.0326124858</v>
      </c>
      <c r="AR51" s="26">
        <v>2189.8240000000005</v>
      </c>
      <c r="AS51" s="22">
        <v>0</v>
      </c>
      <c r="AT51" s="22">
        <v>90010.861427325523</v>
      </c>
      <c r="AU51" s="22">
        <v>87821.0374273255</v>
      </c>
      <c r="AV51" s="32">
        <v>4.786564682890497E-2</v>
      </c>
      <c r="AW51" s="32">
        <v>4.7955177489065484E-2</v>
      </c>
      <c r="AX51" s="42"/>
      <c r="AY51" s="22">
        <v>1880489.8166124858</v>
      </c>
      <c r="AZ51" s="22">
        <v>49174.784</v>
      </c>
      <c r="BA51" s="22">
        <v>1831315.0326124858</v>
      </c>
      <c r="BB51" s="22">
        <v>0</v>
      </c>
      <c r="BC51" s="22">
        <v>90010.861427325523</v>
      </c>
      <c r="BD51" s="22">
        <v>87821.0374273255</v>
      </c>
      <c r="BE51" s="32">
        <v>4.786564682890497E-2</v>
      </c>
      <c r="BF51" s="32">
        <v>4.7955177489065484E-2</v>
      </c>
      <c r="BG51" s="11"/>
      <c r="BH51" s="22">
        <v>1880489.8166124858</v>
      </c>
      <c r="BI51" s="22">
        <v>49174.784</v>
      </c>
      <c r="BJ51" s="22">
        <v>1831315.0326124858</v>
      </c>
      <c r="BK51" s="26">
        <v>2189.8240000000005</v>
      </c>
      <c r="BL51" s="22">
        <v>0</v>
      </c>
      <c r="BM51" s="22">
        <v>90010.861427325523</v>
      </c>
      <c r="BN51" s="22">
        <v>87821.0374273255</v>
      </c>
      <c r="BO51" s="32">
        <v>4.786564682890497E-2</v>
      </c>
      <c r="BP51" s="32">
        <v>4.7955177489065484E-2</v>
      </c>
      <c r="BQ51" s="42"/>
      <c r="BR51" s="22">
        <v>1872121.0341656636</v>
      </c>
      <c r="BS51" s="22">
        <v>49174.784</v>
      </c>
      <c r="BT51" s="22">
        <v>1822946.2501656637</v>
      </c>
      <c r="BU51" s="26">
        <v>2189.8240000000005</v>
      </c>
      <c r="BV51" s="22">
        <v>0</v>
      </c>
      <c r="BW51" s="22">
        <v>81642.078980503371</v>
      </c>
      <c r="BX51" s="22">
        <v>79452.254980503349</v>
      </c>
      <c r="BY51" s="32">
        <v>4.3609402111593858E-2</v>
      </c>
      <c r="BZ51" s="32">
        <v>4.3584529699261826E-2</v>
      </c>
      <c r="CA51" s="42"/>
      <c r="CB51" s="22">
        <v>1878405.7220434023</v>
      </c>
      <c r="CC51" s="22">
        <v>49174.784</v>
      </c>
      <c r="CD51" s="22">
        <v>1829230.9380434023</v>
      </c>
      <c r="CE51" s="26">
        <v>2189.8240000000005</v>
      </c>
      <c r="CF51" s="22">
        <v>0</v>
      </c>
      <c r="CG51" s="22">
        <v>87926.766858241986</v>
      </c>
      <c r="CH51" s="22">
        <v>85736.942858241964</v>
      </c>
      <c r="CI51" s="32">
        <v>4.6809252030275895E-2</v>
      </c>
      <c r="CJ51" s="32">
        <v>4.6870485882962734E-2</v>
      </c>
      <c r="CK51" s="42"/>
      <c r="CL51" s="22">
        <v>1876321.6274743187</v>
      </c>
      <c r="CM51" s="22">
        <v>49174.784</v>
      </c>
      <c r="CN51" s="22">
        <v>1827146.8434743187</v>
      </c>
      <c r="CO51" s="26">
        <v>2189.8240000000005</v>
      </c>
      <c r="CP51" s="22">
        <v>0</v>
      </c>
      <c r="CQ51" s="22">
        <v>85842.67228915845</v>
      </c>
      <c r="CR51" s="22">
        <v>83652.848289158428</v>
      </c>
      <c r="CS51" s="32">
        <v>4.5750510484020616E-2</v>
      </c>
      <c r="CT51" s="32">
        <v>4.5783319817958683E-2</v>
      </c>
      <c r="CU51" s="42"/>
      <c r="CV51" s="22">
        <v>1880489.8166124858</v>
      </c>
      <c r="CW51" s="22">
        <v>49174.784</v>
      </c>
      <c r="CX51" s="22">
        <v>1831315.0326124858</v>
      </c>
      <c r="CY51" s="26">
        <v>2189.8240000000005</v>
      </c>
      <c r="CZ51" s="22">
        <v>0</v>
      </c>
      <c r="DA51" s="22">
        <v>90010.861427325523</v>
      </c>
      <c r="DB51" s="22">
        <v>87821.0374273255</v>
      </c>
      <c r="DC51" s="32">
        <v>4.786564682890497E-2</v>
      </c>
      <c r="DD51" s="32">
        <v>4.7955177489065484E-2</v>
      </c>
      <c r="DE51" s="42"/>
      <c r="DF51" s="22">
        <v>1880489.8166124858</v>
      </c>
      <c r="DG51" s="22">
        <v>49174.784</v>
      </c>
      <c r="DH51" s="22">
        <v>1831315.0326124858</v>
      </c>
      <c r="DI51" s="26">
        <v>2189.8240000000005</v>
      </c>
      <c r="DJ51" s="22">
        <v>0</v>
      </c>
      <c r="DK51" s="22">
        <v>90010.861427325523</v>
      </c>
      <c r="DL51" s="22">
        <v>87821.0374273255</v>
      </c>
      <c r="DM51" s="32">
        <v>4.786564682890497E-2</v>
      </c>
      <c r="DN51" s="32">
        <v>4.7955177489065484E-2</v>
      </c>
      <c r="DO51" s="42"/>
      <c r="DP51" s="22">
        <v>1880489.8166124858</v>
      </c>
      <c r="DQ51" s="22">
        <v>49174.784</v>
      </c>
      <c r="DR51" s="22">
        <v>1831315.0326124858</v>
      </c>
      <c r="DS51" s="26">
        <v>2189.8240000000005</v>
      </c>
      <c r="DT51" s="22">
        <v>0</v>
      </c>
      <c r="DU51" s="22">
        <v>90010.861427325523</v>
      </c>
      <c r="DV51" s="22">
        <v>87821.0374273255</v>
      </c>
      <c r="DW51" s="32">
        <v>4.786564682890497E-2</v>
      </c>
      <c r="DX51" s="32">
        <v>4.7955177489065484E-2</v>
      </c>
      <c r="DY51" s="42"/>
      <c r="DZ51" s="22">
        <v>1880489.8166124858</v>
      </c>
      <c r="EA51" s="22">
        <v>49174.784</v>
      </c>
      <c r="EB51" s="22">
        <v>1831315.0326124858</v>
      </c>
      <c r="EC51" s="26">
        <v>2189.8240000000005</v>
      </c>
      <c r="ED51" s="22">
        <v>0</v>
      </c>
      <c r="EE51" s="22">
        <v>90010.861427325523</v>
      </c>
      <c r="EF51" s="22">
        <v>87821.0374273255</v>
      </c>
      <c r="EG51" s="32">
        <v>4.786564682890497E-2</v>
      </c>
      <c r="EH51" s="32">
        <v>4.7955177489065484E-2</v>
      </c>
      <c r="EI51" s="42"/>
      <c r="EK51" s="47">
        <f t="shared" si="21"/>
        <v>-2084.094569083536</v>
      </c>
      <c r="EL51" s="47">
        <f t="shared" si="22"/>
        <v>-4168.1891381670721</v>
      </c>
      <c r="EM51" s="47">
        <f t="shared" si="23"/>
        <v>0</v>
      </c>
      <c r="EN51" s="47">
        <f t="shared" si="24"/>
        <v>0</v>
      </c>
      <c r="EO51" s="47">
        <f t="shared" si="25"/>
        <v>0</v>
      </c>
      <c r="EP51" s="47">
        <f t="shared" si="26"/>
        <v>0</v>
      </c>
      <c r="ER51" s="27" t="str">
        <f t="shared" si="11"/>
        <v>Beardall Fields Primary and Nursery School</v>
      </c>
      <c r="EV51" s="45">
        <v>8003.8703490173393</v>
      </c>
      <c r="EX51" s="27" t="str">
        <f t="shared" si="12"/>
        <v>Y</v>
      </c>
      <c r="EY51" s="27" t="str">
        <f t="shared" si="13"/>
        <v>Y</v>
      </c>
      <c r="EZ51" s="27" t="str">
        <f t="shared" si="2"/>
        <v/>
      </c>
      <c r="FA51" s="27" t="str">
        <f t="shared" si="3"/>
        <v/>
      </c>
      <c r="FB51" s="27" t="str">
        <f t="shared" si="4"/>
        <v/>
      </c>
      <c r="FC51" s="27" t="str">
        <f t="shared" si="5"/>
        <v/>
      </c>
      <c r="FE51" s="82">
        <f t="shared" si="14"/>
        <v>1.1380317050695774E-3</v>
      </c>
      <c r="FF51" s="82">
        <f t="shared" si="6"/>
        <v>2.2760634101391549E-3</v>
      </c>
      <c r="FG51" s="82" t="str">
        <f t="shared" si="7"/>
        <v/>
      </c>
      <c r="FH51" s="82" t="str">
        <f t="shared" si="8"/>
        <v/>
      </c>
      <c r="FI51" s="82" t="str">
        <f t="shared" si="9"/>
        <v/>
      </c>
      <c r="FJ51" s="82" t="str">
        <f t="shared" si="10"/>
        <v/>
      </c>
    </row>
    <row r="52" spans="1:166" x14ac:dyDescent="0.3">
      <c r="A52" s="20">
        <v>8912466</v>
      </c>
      <c r="B52" s="20" t="s">
        <v>145</v>
      </c>
      <c r="C52" s="21">
        <v>268</v>
      </c>
      <c r="D52" s="22">
        <v>1334981.0159464451</v>
      </c>
      <c r="E52" s="22">
        <v>19616.240000000002</v>
      </c>
      <c r="F52" s="22">
        <v>1315364.7759464451</v>
      </c>
      <c r="G52" s="45">
        <v>2167.9332603749735</v>
      </c>
      <c r="H52" s="26">
        <v>896.85049999999683</v>
      </c>
      <c r="I52" s="11"/>
      <c r="J52" s="34">
        <v>268</v>
      </c>
      <c r="K52" s="22">
        <v>1409724.1575277306</v>
      </c>
      <c r="L52" s="22">
        <v>20513.090499999998</v>
      </c>
      <c r="M52" s="22">
        <v>1389211.0670277306</v>
      </c>
      <c r="N52" s="26">
        <v>896.85049999999683</v>
      </c>
      <c r="O52" s="22">
        <v>0</v>
      </c>
      <c r="P52" s="22">
        <v>74743.141581285512</v>
      </c>
      <c r="Q52" s="22">
        <v>73846.29108128557</v>
      </c>
      <c r="R52" s="32">
        <v>5.3019692669780502E-2</v>
      </c>
      <c r="S52" s="32">
        <v>5.3156998841999217E-2</v>
      </c>
      <c r="T52" s="11"/>
      <c r="U52" s="22">
        <v>1409724.1575277306</v>
      </c>
      <c r="V52" s="22">
        <v>20513.090499999998</v>
      </c>
      <c r="W52" s="22">
        <v>1389211.0670277306</v>
      </c>
      <c r="X52" s="26">
        <v>896.85049999999683</v>
      </c>
      <c r="Y52" s="22">
        <v>0</v>
      </c>
      <c r="Z52" s="22">
        <v>74743.141581285512</v>
      </c>
      <c r="AA52" s="22">
        <v>73846.29108128557</v>
      </c>
      <c r="AB52" s="32">
        <v>5.3019692669780502E-2</v>
      </c>
      <c r="AC52" s="32">
        <v>5.3156998841999217E-2</v>
      </c>
      <c r="AD52" s="42"/>
      <c r="AE52" s="22">
        <v>1409724.1575277306</v>
      </c>
      <c r="AF52" s="22">
        <v>20513.090499999998</v>
      </c>
      <c r="AG52" s="22">
        <v>1389211.0670277306</v>
      </c>
      <c r="AH52" s="26">
        <v>896.85049999999683</v>
      </c>
      <c r="AI52" s="22">
        <v>0</v>
      </c>
      <c r="AJ52" s="22">
        <v>74743.141581285512</v>
      </c>
      <c r="AK52" s="22">
        <v>73846.29108128557</v>
      </c>
      <c r="AL52" s="32">
        <v>5.3019692669780502E-2</v>
      </c>
      <c r="AM52" s="32">
        <v>5.3156998841999217E-2</v>
      </c>
      <c r="AN52" s="11"/>
      <c r="AO52" s="22">
        <v>1409724.1575277306</v>
      </c>
      <c r="AP52" s="22">
        <v>20513.090499999998</v>
      </c>
      <c r="AQ52" s="22">
        <v>1389211.0670277306</v>
      </c>
      <c r="AR52" s="26">
        <v>896.85049999999683</v>
      </c>
      <c r="AS52" s="22">
        <v>0</v>
      </c>
      <c r="AT52" s="22">
        <v>74743.141581285512</v>
      </c>
      <c r="AU52" s="22">
        <v>73846.29108128557</v>
      </c>
      <c r="AV52" s="32">
        <v>5.3019692669780502E-2</v>
      </c>
      <c r="AW52" s="32">
        <v>5.3156998841999217E-2</v>
      </c>
      <c r="AX52" s="42"/>
      <c r="AY52" s="22">
        <v>1409724.1575277306</v>
      </c>
      <c r="AZ52" s="22">
        <v>20513.090499999998</v>
      </c>
      <c r="BA52" s="22">
        <v>1389211.0670277306</v>
      </c>
      <c r="BB52" s="22">
        <v>0</v>
      </c>
      <c r="BC52" s="22">
        <v>74743.141581285512</v>
      </c>
      <c r="BD52" s="22">
        <v>73846.29108128557</v>
      </c>
      <c r="BE52" s="32">
        <v>5.3019692669780502E-2</v>
      </c>
      <c r="BF52" s="32">
        <v>5.3156998841999217E-2</v>
      </c>
      <c r="BG52" s="11"/>
      <c r="BH52" s="22">
        <v>1409724.1575277306</v>
      </c>
      <c r="BI52" s="22">
        <v>20513.090499999998</v>
      </c>
      <c r="BJ52" s="22">
        <v>1389211.0670277306</v>
      </c>
      <c r="BK52" s="26">
        <v>896.85049999999683</v>
      </c>
      <c r="BL52" s="22">
        <v>0</v>
      </c>
      <c r="BM52" s="22">
        <v>74743.141581285512</v>
      </c>
      <c r="BN52" s="22">
        <v>73846.29108128557</v>
      </c>
      <c r="BO52" s="32">
        <v>5.3019692669780502E-2</v>
      </c>
      <c r="BP52" s="32">
        <v>5.3156998841999217E-2</v>
      </c>
      <c r="BQ52" s="42"/>
      <c r="BR52" s="22">
        <v>1401006.1421312466</v>
      </c>
      <c r="BS52" s="22">
        <v>20513.090499999998</v>
      </c>
      <c r="BT52" s="22">
        <v>1380493.0516312467</v>
      </c>
      <c r="BU52" s="26">
        <v>896.85049999999683</v>
      </c>
      <c r="BV52" s="22">
        <v>0</v>
      </c>
      <c r="BW52" s="22">
        <v>66025.126184801571</v>
      </c>
      <c r="BX52" s="22">
        <v>65128.275684801629</v>
      </c>
      <c r="BY52" s="32">
        <v>4.7126935563867302E-2</v>
      </c>
      <c r="BZ52" s="32">
        <v>4.7177546897351937E-2</v>
      </c>
      <c r="CA52" s="42"/>
      <c r="CB52" s="22">
        <v>1408008.2833398532</v>
      </c>
      <c r="CC52" s="22">
        <v>20513.090499999998</v>
      </c>
      <c r="CD52" s="22">
        <v>1387495.1928398532</v>
      </c>
      <c r="CE52" s="26">
        <v>896.85049999999683</v>
      </c>
      <c r="CF52" s="22">
        <v>0</v>
      </c>
      <c r="CG52" s="22">
        <v>73027.26739340811</v>
      </c>
      <c r="CH52" s="22">
        <v>72130.416893408168</v>
      </c>
      <c r="CI52" s="32">
        <v>5.1865651827121675E-2</v>
      </c>
      <c r="CJ52" s="32">
        <v>5.1986066161263861E-2</v>
      </c>
      <c r="CK52" s="42"/>
      <c r="CL52" s="22">
        <v>1406292.4091519758</v>
      </c>
      <c r="CM52" s="22">
        <v>20513.090499999998</v>
      </c>
      <c r="CN52" s="22">
        <v>1385779.3186519758</v>
      </c>
      <c r="CO52" s="26">
        <v>896.85049999999683</v>
      </c>
      <c r="CP52" s="22">
        <v>0</v>
      </c>
      <c r="CQ52" s="22">
        <v>71311.393205530709</v>
      </c>
      <c r="CR52" s="22">
        <v>70414.542705530766</v>
      </c>
      <c r="CS52" s="32">
        <v>5.0708794800743466E-2</v>
      </c>
      <c r="CT52" s="32">
        <v>5.0812233779060065E-2</v>
      </c>
      <c r="CU52" s="42"/>
      <c r="CV52" s="22">
        <v>1409724.1575277306</v>
      </c>
      <c r="CW52" s="22">
        <v>20513.090499999998</v>
      </c>
      <c r="CX52" s="22">
        <v>1389211.0670277306</v>
      </c>
      <c r="CY52" s="26">
        <v>896.85049999999683</v>
      </c>
      <c r="CZ52" s="22">
        <v>0</v>
      </c>
      <c r="DA52" s="22">
        <v>74743.141581285512</v>
      </c>
      <c r="DB52" s="22">
        <v>73846.29108128557</v>
      </c>
      <c r="DC52" s="32">
        <v>5.3019692669780502E-2</v>
      </c>
      <c r="DD52" s="32">
        <v>5.3156998841999217E-2</v>
      </c>
      <c r="DE52" s="42"/>
      <c r="DF52" s="22">
        <v>1409724.1575277306</v>
      </c>
      <c r="DG52" s="22">
        <v>20513.090499999998</v>
      </c>
      <c r="DH52" s="22">
        <v>1389211.0670277306</v>
      </c>
      <c r="DI52" s="26">
        <v>896.85049999999683</v>
      </c>
      <c r="DJ52" s="22">
        <v>0</v>
      </c>
      <c r="DK52" s="22">
        <v>74743.141581285512</v>
      </c>
      <c r="DL52" s="22">
        <v>73846.29108128557</v>
      </c>
      <c r="DM52" s="32">
        <v>5.3019692669780502E-2</v>
      </c>
      <c r="DN52" s="32">
        <v>5.3156998841999217E-2</v>
      </c>
      <c r="DO52" s="42"/>
      <c r="DP52" s="22">
        <v>1409724.1575277306</v>
      </c>
      <c r="DQ52" s="22">
        <v>20513.090499999998</v>
      </c>
      <c r="DR52" s="22">
        <v>1389211.0670277306</v>
      </c>
      <c r="DS52" s="26">
        <v>896.85049999999683</v>
      </c>
      <c r="DT52" s="22">
        <v>0</v>
      </c>
      <c r="DU52" s="22">
        <v>74743.141581285512</v>
      </c>
      <c r="DV52" s="22">
        <v>73846.29108128557</v>
      </c>
      <c r="DW52" s="32">
        <v>5.3019692669780502E-2</v>
      </c>
      <c r="DX52" s="32">
        <v>5.3156998841999217E-2</v>
      </c>
      <c r="DY52" s="42"/>
      <c r="DZ52" s="22">
        <v>1409724.1575277306</v>
      </c>
      <c r="EA52" s="22">
        <v>20513.090499999998</v>
      </c>
      <c r="EB52" s="22">
        <v>1389211.0670277306</v>
      </c>
      <c r="EC52" s="26">
        <v>896.85049999999683</v>
      </c>
      <c r="ED52" s="22">
        <v>0</v>
      </c>
      <c r="EE52" s="22">
        <v>74743.141581285512</v>
      </c>
      <c r="EF52" s="22">
        <v>73846.29108128557</v>
      </c>
      <c r="EG52" s="32">
        <v>5.3019692669780502E-2</v>
      </c>
      <c r="EH52" s="32">
        <v>5.3156998841999217E-2</v>
      </c>
      <c r="EI52" s="42"/>
      <c r="EK52" s="47">
        <f t="shared" si="21"/>
        <v>-1715.8741878774017</v>
      </c>
      <c r="EL52" s="47">
        <f t="shared" si="22"/>
        <v>-3431.7483757548034</v>
      </c>
      <c r="EM52" s="47">
        <f t="shared" si="23"/>
        <v>0</v>
      </c>
      <c r="EN52" s="47">
        <f t="shared" si="24"/>
        <v>0</v>
      </c>
      <c r="EO52" s="47">
        <f t="shared" si="25"/>
        <v>0</v>
      </c>
      <c r="EP52" s="47">
        <f t="shared" si="26"/>
        <v>0</v>
      </c>
      <c r="ER52" s="27" t="str">
        <f t="shared" si="11"/>
        <v>Broomhill Junior School</v>
      </c>
      <c r="EV52" s="45">
        <v>2167.9332603749735</v>
      </c>
      <c r="EX52" s="27" t="str">
        <f t="shared" si="12"/>
        <v>Y</v>
      </c>
      <c r="EY52" s="27" t="str">
        <f t="shared" si="13"/>
        <v>Y</v>
      </c>
      <c r="EZ52" s="27" t="str">
        <f t="shared" si="2"/>
        <v/>
      </c>
      <c r="FA52" s="27" t="str">
        <f t="shared" si="3"/>
        <v/>
      </c>
      <c r="FB52" s="27" t="str">
        <f t="shared" si="4"/>
        <v/>
      </c>
      <c r="FC52" s="27" t="str">
        <f t="shared" si="5"/>
        <v/>
      </c>
      <c r="FE52" s="82">
        <f t="shared" si="14"/>
        <v>1.2351429013221001E-3</v>
      </c>
      <c r="FF52" s="82">
        <f t="shared" si="6"/>
        <v>2.4702858026442003E-3</v>
      </c>
      <c r="FG52" s="82" t="str">
        <f t="shared" si="7"/>
        <v/>
      </c>
      <c r="FH52" s="82" t="str">
        <f t="shared" si="8"/>
        <v/>
      </c>
      <c r="FI52" s="82" t="str">
        <f t="shared" si="9"/>
        <v/>
      </c>
      <c r="FJ52" s="82" t="str">
        <f t="shared" si="10"/>
        <v/>
      </c>
    </row>
    <row r="53" spans="1:166" x14ac:dyDescent="0.3">
      <c r="A53" s="20">
        <v>8912470</v>
      </c>
      <c r="B53" s="20" t="s">
        <v>195</v>
      </c>
      <c r="C53" s="21">
        <v>217</v>
      </c>
      <c r="D53" s="22">
        <v>1092190.1999568038</v>
      </c>
      <c r="E53" s="22">
        <v>26241.599999999999</v>
      </c>
      <c r="F53" s="22">
        <v>1065948.5999568037</v>
      </c>
      <c r="G53" s="45">
        <v>2085.5972762635492</v>
      </c>
      <c r="H53" s="26">
        <v>1223.0400000000009</v>
      </c>
      <c r="I53" s="11"/>
      <c r="J53" s="34">
        <v>217</v>
      </c>
      <c r="K53" s="22">
        <v>1152773.119150161</v>
      </c>
      <c r="L53" s="22">
        <v>27464.639999999999</v>
      </c>
      <c r="M53" s="22">
        <v>1125308.4791501611</v>
      </c>
      <c r="N53" s="26">
        <v>1223.0400000000009</v>
      </c>
      <c r="O53" s="22">
        <v>0</v>
      </c>
      <c r="P53" s="22">
        <v>60582.919193357229</v>
      </c>
      <c r="Q53" s="22">
        <v>59359.879193357425</v>
      </c>
      <c r="R53" s="32">
        <v>5.2554069996028123E-2</v>
      </c>
      <c r="S53" s="32">
        <v>5.274987285103043E-2</v>
      </c>
      <c r="T53" s="11"/>
      <c r="U53" s="22">
        <v>1152773.119150161</v>
      </c>
      <c r="V53" s="22">
        <v>27464.639999999999</v>
      </c>
      <c r="W53" s="22">
        <v>1125308.4791501611</v>
      </c>
      <c r="X53" s="26">
        <v>1223.0400000000009</v>
      </c>
      <c r="Y53" s="22">
        <v>0</v>
      </c>
      <c r="Z53" s="22">
        <v>60582.919193357229</v>
      </c>
      <c r="AA53" s="22">
        <v>59359.879193357425</v>
      </c>
      <c r="AB53" s="32">
        <v>5.2554069996028123E-2</v>
      </c>
      <c r="AC53" s="32">
        <v>5.274987285103043E-2</v>
      </c>
      <c r="AD53" s="42"/>
      <c r="AE53" s="22">
        <v>1152773.119150161</v>
      </c>
      <c r="AF53" s="22">
        <v>27464.639999999999</v>
      </c>
      <c r="AG53" s="22">
        <v>1125308.4791501611</v>
      </c>
      <c r="AH53" s="26">
        <v>1223.0400000000009</v>
      </c>
      <c r="AI53" s="22">
        <v>0</v>
      </c>
      <c r="AJ53" s="22">
        <v>60582.919193357229</v>
      </c>
      <c r="AK53" s="22">
        <v>59359.879193357425</v>
      </c>
      <c r="AL53" s="32">
        <v>5.2554069996028123E-2</v>
      </c>
      <c r="AM53" s="32">
        <v>5.274987285103043E-2</v>
      </c>
      <c r="AN53" s="11"/>
      <c r="AO53" s="22">
        <v>1152773.119150161</v>
      </c>
      <c r="AP53" s="22">
        <v>27464.639999999999</v>
      </c>
      <c r="AQ53" s="22">
        <v>1125308.4791501611</v>
      </c>
      <c r="AR53" s="26">
        <v>1223.0400000000009</v>
      </c>
      <c r="AS53" s="22">
        <v>0</v>
      </c>
      <c r="AT53" s="22">
        <v>60582.919193357229</v>
      </c>
      <c r="AU53" s="22">
        <v>59359.879193357425</v>
      </c>
      <c r="AV53" s="32">
        <v>5.2554069996028123E-2</v>
      </c>
      <c r="AW53" s="32">
        <v>5.274987285103043E-2</v>
      </c>
      <c r="AX53" s="42"/>
      <c r="AY53" s="22">
        <v>1152773.119150161</v>
      </c>
      <c r="AZ53" s="22">
        <v>27464.639999999999</v>
      </c>
      <c r="BA53" s="22">
        <v>1125308.4791501611</v>
      </c>
      <c r="BB53" s="22">
        <v>0</v>
      </c>
      <c r="BC53" s="22">
        <v>60582.919193357229</v>
      </c>
      <c r="BD53" s="22">
        <v>59359.879193357425</v>
      </c>
      <c r="BE53" s="32">
        <v>5.2554069996028123E-2</v>
      </c>
      <c r="BF53" s="32">
        <v>5.274987285103043E-2</v>
      </c>
      <c r="BG53" s="11"/>
      <c r="BH53" s="22">
        <v>1152773.119150161</v>
      </c>
      <c r="BI53" s="22">
        <v>27464.639999999999</v>
      </c>
      <c r="BJ53" s="22">
        <v>1125308.4791501611</v>
      </c>
      <c r="BK53" s="26">
        <v>1223.0400000000009</v>
      </c>
      <c r="BL53" s="22">
        <v>0</v>
      </c>
      <c r="BM53" s="22">
        <v>60582.919193357229</v>
      </c>
      <c r="BN53" s="22">
        <v>59359.879193357425</v>
      </c>
      <c r="BO53" s="32">
        <v>5.2554069996028123E-2</v>
      </c>
      <c r="BP53" s="32">
        <v>5.274987285103043E-2</v>
      </c>
      <c r="BQ53" s="42"/>
      <c r="BR53" s="22">
        <v>1146313.3460505749</v>
      </c>
      <c r="BS53" s="22">
        <v>27464.639999999999</v>
      </c>
      <c r="BT53" s="22">
        <v>1118848.706050575</v>
      </c>
      <c r="BU53" s="26">
        <v>1223.0400000000009</v>
      </c>
      <c r="BV53" s="22">
        <v>0</v>
      </c>
      <c r="BW53" s="22">
        <v>54123.146093771094</v>
      </c>
      <c r="BX53" s="22">
        <v>52900.10609377129</v>
      </c>
      <c r="BY53" s="32">
        <v>4.7214966379169422E-2</v>
      </c>
      <c r="BZ53" s="32">
        <v>4.7280839498401367E-2</v>
      </c>
      <c r="CA53" s="42"/>
      <c r="CB53" s="22">
        <v>1151417.3642076321</v>
      </c>
      <c r="CC53" s="22">
        <v>27464.639999999999</v>
      </c>
      <c r="CD53" s="22">
        <v>1123952.7242076322</v>
      </c>
      <c r="CE53" s="26">
        <v>1223.0400000000009</v>
      </c>
      <c r="CF53" s="22">
        <v>0</v>
      </c>
      <c r="CG53" s="22">
        <v>59227.164250828326</v>
      </c>
      <c r="CH53" s="22">
        <v>58004.124250828521</v>
      </c>
      <c r="CI53" s="32">
        <v>5.1438484507819217E-2</v>
      </c>
      <c r="CJ53" s="32">
        <v>5.1607263367523269E-2</v>
      </c>
      <c r="CK53" s="42"/>
      <c r="CL53" s="22">
        <v>1150061.6092651035</v>
      </c>
      <c r="CM53" s="22">
        <v>27464.639999999999</v>
      </c>
      <c r="CN53" s="22">
        <v>1122596.9692651036</v>
      </c>
      <c r="CO53" s="26">
        <v>1223.0400000000009</v>
      </c>
      <c r="CP53" s="22">
        <v>0</v>
      </c>
      <c r="CQ53" s="22">
        <v>57871.409308299655</v>
      </c>
      <c r="CR53" s="22">
        <v>56648.369308299851</v>
      </c>
      <c r="CS53" s="32">
        <v>5.0320268794364714E-2</v>
      </c>
      <c r="CT53" s="32">
        <v>5.0461894036097493E-2</v>
      </c>
      <c r="CU53" s="42"/>
      <c r="CV53" s="22">
        <v>1152773.119150161</v>
      </c>
      <c r="CW53" s="22">
        <v>27464.639999999999</v>
      </c>
      <c r="CX53" s="22">
        <v>1125308.4791501611</v>
      </c>
      <c r="CY53" s="26">
        <v>1223.0400000000009</v>
      </c>
      <c r="CZ53" s="22">
        <v>0</v>
      </c>
      <c r="DA53" s="22">
        <v>60582.919193357229</v>
      </c>
      <c r="DB53" s="22">
        <v>59359.879193357425</v>
      </c>
      <c r="DC53" s="32">
        <v>5.2554069996028123E-2</v>
      </c>
      <c r="DD53" s="32">
        <v>5.274987285103043E-2</v>
      </c>
      <c r="DE53" s="42"/>
      <c r="DF53" s="22">
        <v>1152773.119150161</v>
      </c>
      <c r="DG53" s="22">
        <v>27464.639999999999</v>
      </c>
      <c r="DH53" s="22">
        <v>1125308.4791501611</v>
      </c>
      <c r="DI53" s="26">
        <v>1223.0400000000009</v>
      </c>
      <c r="DJ53" s="22">
        <v>0</v>
      </c>
      <c r="DK53" s="22">
        <v>60582.919193357229</v>
      </c>
      <c r="DL53" s="22">
        <v>59359.879193357425</v>
      </c>
      <c r="DM53" s="32">
        <v>5.2554069996028123E-2</v>
      </c>
      <c r="DN53" s="32">
        <v>5.274987285103043E-2</v>
      </c>
      <c r="DO53" s="42"/>
      <c r="DP53" s="22">
        <v>1152773.119150161</v>
      </c>
      <c r="DQ53" s="22">
        <v>27464.639999999999</v>
      </c>
      <c r="DR53" s="22">
        <v>1125308.4791501611</v>
      </c>
      <c r="DS53" s="26">
        <v>1223.0400000000009</v>
      </c>
      <c r="DT53" s="22">
        <v>0</v>
      </c>
      <c r="DU53" s="22">
        <v>60582.919193357229</v>
      </c>
      <c r="DV53" s="22">
        <v>59359.879193357425</v>
      </c>
      <c r="DW53" s="32">
        <v>5.2554069996028123E-2</v>
      </c>
      <c r="DX53" s="32">
        <v>5.274987285103043E-2</v>
      </c>
      <c r="DY53" s="42"/>
      <c r="DZ53" s="22">
        <v>1152773.119150161</v>
      </c>
      <c r="EA53" s="22">
        <v>27464.639999999999</v>
      </c>
      <c r="EB53" s="22">
        <v>1125308.4791501611</v>
      </c>
      <c r="EC53" s="26">
        <v>1223.0400000000009</v>
      </c>
      <c r="ED53" s="22">
        <v>0</v>
      </c>
      <c r="EE53" s="22">
        <v>60582.919193357229</v>
      </c>
      <c r="EF53" s="22">
        <v>59359.879193357425</v>
      </c>
      <c r="EG53" s="32">
        <v>5.2554069996028123E-2</v>
      </c>
      <c r="EH53" s="32">
        <v>5.274987285103043E-2</v>
      </c>
      <c r="EI53" s="42"/>
      <c r="EK53" s="47">
        <f t="shared" si="21"/>
        <v>-1355.7549425289035</v>
      </c>
      <c r="EL53" s="47">
        <f t="shared" si="22"/>
        <v>-2711.5098850575741</v>
      </c>
      <c r="EM53" s="47">
        <f t="shared" si="23"/>
        <v>0</v>
      </c>
      <c r="EN53" s="47">
        <f t="shared" si="24"/>
        <v>0</v>
      </c>
      <c r="EO53" s="47">
        <f t="shared" si="25"/>
        <v>0</v>
      </c>
      <c r="EP53" s="47">
        <f t="shared" si="26"/>
        <v>0</v>
      </c>
      <c r="ER53" s="27" t="str">
        <f t="shared" si="11"/>
        <v>Butler's Hill Infant and Nursery School</v>
      </c>
      <c r="EV53" s="45">
        <v>2085.5972762635492</v>
      </c>
      <c r="EX53" s="27" t="str">
        <f t="shared" si="12"/>
        <v>Y</v>
      </c>
      <c r="EY53" s="27" t="str">
        <f t="shared" si="13"/>
        <v>Y</v>
      </c>
      <c r="EZ53" s="27" t="str">
        <f t="shared" si="2"/>
        <v/>
      </c>
      <c r="FA53" s="27" t="str">
        <f t="shared" si="3"/>
        <v/>
      </c>
      <c r="FB53" s="27" t="str">
        <f t="shared" si="4"/>
        <v/>
      </c>
      <c r="FC53" s="27" t="str">
        <f t="shared" si="5"/>
        <v/>
      </c>
      <c r="FE53" s="82">
        <f t="shared" si="14"/>
        <v>1.2047851479380807E-3</v>
      </c>
      <c r="FF53" s="82">
        <f t="shared" si="6"/>
        <v>2.4095702958759546E-3</v>
      </c>
      <c r="FG53" s="82" t="str">
        <f t="shared" si="7"/>
        <v/>
      </c>
      <c r="FH53" s="82" t="str">
        <f t="shared" si="8"/>
        <v/>
      </c>
      <c r="FI53" s="82" t="str">
        <f t="shared" si="9"/>
        <v/>
      </c>
      <c r="FJ53" s="82" t="str">
        <f t="shared" si="10"/>
        <v/>
      </c>
    </row>
    <row r="54" spans="1:166" x14ac:dyDescent="0.3">
      <c r="A54" s="20">
        <v>8912471</v>
      </c>
      <c r="B54" s="20" t="s">
        <v>13</v>
      </c>
      <c r="C54" s="21">
        <v>298</v>
      </c>
      <c r="D54" s="22">
        <v>1348034.6518572732</v>
      </c>
      <c r="E54" s="22">
        <v>25991.68</v>
      </c>
      <c r="F54" s="22">
        <v>1322042.9718572733</v>
      </c>
      <c r="G54" s="45">
        <v>0</v>
      </c>
      <c r="H54" s="26">
        <v>1211.3919999999998</v>
      </c>
      <c r="I54" s="11"/>
      <c r="J54" s="34">
        <v>298</v>
      </c>
      <c r="K54" s="22">
        <v>1422692.240634389</v>
      </c>
      <c r="L54" s="22">
        <v>27203.072</v>
      </c>
      <c r="M54" s="22">
        <v>1395489.1686343891</v>
      </c>
      <c r="N54" s="26">
        <v>1211.3919999999998</v>
      </c>
      <c r="O54" s="22">
        <v>0</v>
      </c>
      <c r="P54" s="22">
        <v>74657.588777115801</v>
      </c>
      <c r="Q54" s="22">
        <v>73446.196777115809</v>
      </c>
      <c r="R54" s="32">
        <v>5.247627466065706E-2</v>
      </c>
      <c r="S54" s="32">
        <v>5.2631147864078E-2</v>
      </c>
      <c r="T54" s="11"/>
      <c r="U54" s="22">
        <v>1422692.240634389</v>
      </c>
      <c r="V54" s="22">
        <v>27203.072</v>
      </c>
      <c r="W54" s="22">
        <v>1395489.1686343891</v>
      </c>
      <c r="X54" s="26">
        <v>1211.3919999999998</v>
      </c>
      <c r="Y54" s="22">
        <v>0</v>
      </c>
      <c r="Z54" s="22">
        <v>74657.588777115801</v>
      </c>
      <c r="AA54" s="22">
        <v>73446.196777115809</v>
      </c>
      <c r="AB54" s="32">
        <v>5.247627466065706E-2</v>
      </c>
      <c r="AC54" s="32">
        <v>5.2631147864078E-2</v>
      </c>
      <c r="AD54" s="42"/>
      <c r="AE54" s="22">
        <v>1422692.240634389</v>
      </c>
      <c r="AF54" s="22">
        <v>27203.072</v>
      </c>
      <c r="AG54" s="22">
        <v>1395489.1686343891</v>
      </c>
      <c r="AH54" s="26">
        <v>1211.3919999999998</v>
      </c>
      <c r="AI54" s="22">
        <v>0</v>
      </c>
      <c r="AJ54" s="22">
        <v>74657.588777115801</v>
      </c>
      <c r="AK54" s="22">
        <v>73446.196777115809</v>
      </c>
      <c r="AL54" s="32">
        <v>5.247627466065706E-2</v>
      </c>
      <c r="AM54" s="32">
        <v>5.2631147864078E-2</v>
      </c>
      <c r="AN54" s="11"/>
      <c r="AO54" s="22">
        <v>1422692.240634389</v>
      </c>
      <c r="AP54" s="22">
        <v>27203.072</v>
      </c>
      <c r="AQ54" s="22">
        <v>1395489.1686343891</v>
      </c>
      <c r="AR54" s="26">
        <v>1211.3919999999998</v>
      </c>
      <c r="AS54" s="22">
        <v>0</v>
      </c>
      <c r="AT54" s="22">
        <v>74657.588777115801</v>
      </c>
      <c r="AU54" s="22">
        <v>73446.196777115809</v>
      </c>
      <c r="AV54" s="32">
        <v>5.247627466065706E-2</v>
      </c>
      <c r="AW54" s="32">
        <v>5.2631147864078E-2</v>
      </c>
      <c r="AX54" s="42"/>
      <c r="AY54" s="22">
        <v>1422692.240634389</v>
      </c>
      <c r="AZ54" s="22">
        <v>27203.072</v>
      </c>
      <c r="BA54" s="22">
        <v>1395489.1686343891</v>
      </c>
      <c r="BB54" s="22">
        <v>0</v>
      </c>
      <c r="BC54" s="22">
        <v>74657.588777115801</v>
      </c>
      <c r="BD54" s="22">
        <v>73446.196777115809</v>
      </c>
      <c r="BE54" s="32">
        <v>5.247627466065706E-2</v>
      </c>
      <c r="BF54" s="32">
        <v>5.2631147864078E-2</v>
      </c>
      <c r="BG54" s="11"/>
      <c r="BH54" s="22">
        <v>1422692.240634389</v>
      </c>
      <c r="BI54" s="22">
        <v>27203.072</v>
      </c>
      <c r="BJ54" s="22">
        <v>1395489.1686343891</v>
      </c>
      <c r="BK54" s="26">
        <v>1211.3919999999998</v>
      </c>
      <c r="BL54" s="22">
        <v>0</v>
      </c>
      <c r="BM54" s="22">
        <v>74657.588777115801</v>
      </c>
      <c r="BN54" s="22">
        <v>73446.196777115809</v>
      </c>
      <c r="BO54" s="32">
        <v>5.247627466065706E-2</v>
      </c>
      <c r="BP54" s="32">
        <v>5.2631147864078E-2</v>
      </c>
      <c r="BQ54" s="42"/>
      <c r="BR54" s="22">
        <v>1416369.2507853247</v>
      </c>
      <c r="BS54" s="22">
        <v>27203.072</v>
      </c>
      <c r="BT54" s="22">
        <v>1389166.1787853248</v>
      </c>
      <c r="BU54" s="26">
        <v>1211.3919999999998</v>
      </c>
      <c r="BV54" s="22">
        <v>0</v>
      </c>
      <c r="BW54" s="22">
        <v>68334.598928051535</v>
      </c>
      <c r="BX54" s="22">
        <v>67123.206928051542</v>
      </c>
      <c r="BY54" s="32">
        <v>4.8246316340292271E-2</v>
      </c>
      <c r="BZ54" s="32">
        <v>4.8319062149024899E-2</v>
      </c>
      <c r="CA54" s="42"/>
      <c r="CB54" s="22">
        <v>1421301.8975262258</v>
      </c>
      <c r="CC54" s="22">
        <v>27203.072</v>
      </c>
      <c r="CD54" s="22">
        <v>1394098.8255262258</v>
      </c>
      <c r="CE54" s="26">
        <v>1211.3919999999998</v>
      </c>
      <c r="CF54" s="22">
        <v>0</v>
      </c>
      <c r="CG54" s="22">
        <v>73267.245668952586</v>
      </c>
      <c r="CH54" s="22">
        <v>72055.853668952594</v>
      </c>
      <c r="CI54" s="32">
        <v>5.1549389891390518E-2</v>
      </c>
      <c r="CJ54" s="32">
        <v>5.1686331233909408E-2</v>
      </c>
      <c r="CK54" s="42"/>
      <c r="CL54" s="22">
        <v>1419911.5544180626</v>
      </c>
      <c r="CM54" s="22">
        <v>27203.072</v>
      </c>
      <c r="CN54" s="22">
        <v>1392708.4824180626</v>
      </c>
      <c r="CO54" s="26">
        <v>1211.3919999999998</v>
      </c>
      <c r="CP54" s="22">
        <v>0</v>
      </c>
      <c r="CQ54" s="22">
        <v>71876.902560789371</v>
      </c>
      <c r="CR54" s="22">
        <v>70665.510560789378</v>
      </c>
      <c r="CS54" s="32">
        <v>5.0620689955753931E-2</v>
      </c>
      <c r="CT54" s="32">
        <v>5.0739628179831131E-2</v>
      </c>
      <c r="CU54" s="42"/>
      <c r="CV54" s="22">
        <v>1422692.240634389</v>
      </c>
      <c r="CW54" s="22">
        <v>27203.072</v>
      </c>
      <c r="CX54" s="22">
        <v>1395489.1686343891</v>
      </c>
      <c r="CY54" s="26">
        <v>1211.3919999999998</v>
      </c>
      <c r="CZ54" s="22">
        <v>0</v>
      </c>
      <c r="DA54" s="22">
        <v>74657.588777115801</v>
      </c>
      <c r="DB54" s="22">
        <v>73446.196777115809</v>
      </c>
      <c r="DC54" s="32">
        <v>5.247627466065706E-2</v>
      </c>
      <c r="DD54" s="32">
        <v>5.2631147864078E-2</v>
      </c>
      <c r="DE54" s="42"/>
      <c r="DF54" s="22">
        <v>1422692.240634389</v>
      </c>
      <c r="DG54" s="22">
        <v>27203.072</v>
      </c>
      <c r="DH54" s="22">
        <v>1395489.1686343891</v>
      </c>
      <c r="DI54" s="26">
        <v>1211.3919999999998</v>
      </c>
      <c r="DJ54" s="22">
        <v>0</v>
      </c>
      <c r="DK54" s="22">
        <v>74657.588777115801</v>
      </c>
      <c r="DL54" s="22">
        <v>73446.196777115809</v>
      </c>
      <c r="DM54" s="32">
        <v>5.247627466065706E-2</v>
      </c>
      <c r="DN54" s="32">
        <v>5.2631147864078E-2</v>
      </c>
      <c r="DO54" s="42"/>
      <c r="DP54" s="22">
        <v>1422692.240634389</v>
      </c>
      <c r="DQ54" s="22">
        <v>27203.072</v>
      </c>
      <c r="DR54" s="22">
        <v>1395489.1686343891</v>
      </c>
      <c r="DS54" s="26">
        <v>1211.3919999999998</v>
      </c>
      <c r="DT54" s="22">
        <v>0</v>
      </c>
      <c r="DU54" s="22">
        <v>74657.588777115801</v>
      </c>
      <c r="DV54" s="22">
        <v>73446.196777115809</v>
      </c>
      <c r="DW54" s="32">
        <v>5.247627466065706E-2</v>
      </c>
      <c r="DX54" s="32">
        <v>5.2631147864078E-2</v>
      </c>
      <c r="DY54" s="42"/>
      <c r="DZ54" s="22">
        <v>1422692.240634389</v>
      </c>
      <c r="EA54" s="22">
        <v>27203.072</v>
      </c>
      <c r="EB54" s="22">
        <v>1395489.1686343891</v>
      </c>
      <c r="EC54" s="26">
        <v>1211.3919999999998</v>
      </c>
      <c r="ED54" s="22">
        <v>0</v>
      </c>
      <c r="EE54" s="22">
        <v>74657.588777115801</v>
      </c>
      <c r="EF54" s="22">
        <v>73446.196777115809</v>
      </c>
      <c r="EG54" s="32">
        <v>5.247627466065706E-2</v>
      </c>
      <c r="EH54" s="32">
        <v>5.2631147864078E-2</v>
      </c>
      <c r="EI54" s="42"/>
      <c r="EK54" s="47">
        <f t="shared" si="21"/>
        <v>-1390.3431081632152</v>
      </c>
      <c r="EL54" s="47">
        <f t="shared" si="22"/>
        <v>-2780.6862163264304</v>
      </c>
      <c r="EM54" s="47">
        <f t="shared" si="23"/>
        <v>0</v>
      </c>
      <c r="EN54" s="47">
        <f t="shared" si="24"/>
        <v>0</v>
      </c>
      <c r="EO54" s="47">
        <f t="shared" si="25"/>
        <v>0</v>
      </c>
      <c r="EP54" s="47">
        <f t="shared" si="26"/>
        <v>0</v>
      </c>
      <c r="ER54" s="27" t="str">
        <f t="shared" si="11"/>
        <v>Edgewood Primary and Nursery School</v>
      </c>
      <c r="EV54" s="45">
        <v>0</v>
      </c>
      <c r="EX54" s="27" t="str">
        <f t="shared" si="12"/>
        <v>Y</v>
      </c>
      <c r="EY54" s="27" t="str">
        <f t="shared" si="13"/>
        <v>Y</v>
      </c>
      <c r="EZ54" s="27" t="str">
        <f t="shared" si="2"/>
        <v/>
      </c>
      <c r="FA54" s="27" t="str">
        <f t="shared" si="3"/>
        <v/>
      </c>
      <c r="FB54" s="27" t="str">
        <f t="shared" si="4"/>
        <v/>
      </c>
      <c r="FC54" s="27" t="str">
        <f t="shared" si="5"/>
        <v/>
      </c>
      <c r="FE54" s="82">
        <f t="shared" si="14"/>
        <v>9.9631236086467827E-4</v>
      </c>
      <c r="FF54" s="82">
        <f t="shared" si="6"/>
        <v>1.9926247217293565E-3</v>
      </c>
      <c r="FG54" s="82" t="str">
        <f t="shared" si="7"/>
        <v/>
      </c>
      <c r="FH54" s="82" t="str">
        <f t="shared" si="8"/>
        <v/>
      </c>
      <c r="FI54" s="82" t="str">
        <f t="shared" si="9"/>
        <v/>
      </c>
      <c r="FJ54" s="82" t="str">
        <f t="shared" si="10"/>
        <v/>
      </c>
    </row>
    <row r="55" spans="1:166" x14ac:dyDescent="0.3">
      <c r="A55" s="20">
        <v>8912490</v>
      </c>
      <c r="B55" s="20" t="s">
        <v>14</v>
      </c>
      <c r="C55" s="21">
        <v>358</v>
      </c>
      <c r="D55" s="22">
        <v>1570942.5785960967</v>
      </c>
      <c r="E55" s="22">
        <v>25067.651199999997</v>
      </c>
      <c r="F55" s="22">
        <v>1545874.9273960968</v>
      </c>
      <c r="G55" s="45">
        <v>0</v>
      </c>
      <c r="H55" s="26">
        <v>-6017.9638999999952</v>
      </c>
      <c r="I55" s="11"/>
      <c r="J55" s="34">
        <v>358</v>
      </c>
      <c r="K55" s="22">
        <v>1648802.0878191867</v>
      </c>
      <c r="L55" s="22">
        <v>19049.687300000001</v>
      </c>
      <c r="M55" s="22">
        <v>1629752.4005191866</v>
      </c>
      <c r="N55" s="26">
        <v>-6017.9638999999952</v>
      </c>
      <c r="O55" s="22">
        <v>0</v>
      </c>
      <c r="P55" s="22">
        <v>77859.509223090019</v>
      </c>
      <c r="Q55" s="22">
        <v>83877.473123089876</v>
      </c>
      <c r="R55" s="32">
        <v>4.7221864769756622E-2</v>
      </c>
      <c r="S55" s="32">
        <v>5.1466390291168902E-2</v>
      </c>
      <c r="T55" s="11"/>
      <c r="U55" s="22">
        <v>1648802.0878191867</v>
      </c>
      <c r="V55" s="22">
        <v>19049.687300000001</v>
      </c>
      <c r="W55" s="22">
        <v>1629752.4005191866</v>
      </c>
      <c r="X55" s="26">
        <v>-6017.9638999999952</v>
      </c>
      <c r="Y55" s="22">
        <v>0</v>
      </c>
      <c r="Z55" s="22">
        <v>77859.509223090019</v>
      </c>
      <c r="AA55" s="22">
        <v>83877.473123089876</v>
      </c>
      <c r="AB55" s="32">
        <v>4.7221864769756622E-2</v>
      </c>
      <c r="AC55" s="32">
        <v>5.1466390291168902E-2</v>
      </c>
      <c r="AD55" s="42"/>
      <c r="AE55" s="22">
        <v>1648802.0878191867</v>
      </c>
      <c r="AF55" s="22">
        <v>19049.687300000001</v>
      </c>
      <c r="AG55" s="22">
        <v>1629752.4005191866</v>
      </c>
      <c r="AH55" s="26">
        <v>-6017.9638999999952</v>
      </c>
      <c r="AI55" s="22">
        <v>0</v>
      </c>
      <c r="AJ55" s="22">
        <v>77859.509223090019</v>
      </c>
      <c r="AK55" s="22">
        <v>83877.473123089876</v>
      </c>
      <c r="AL55" s="32">
        <v>4.7221864769756622E-2</v>
      </c>
      <c r="AM55" s="32">
        <v>5.1466390291168902E-2</v>
      </c>
      <c r="AN55" s="11"/>
      <c r="AO55" s="22">
        <v>1648802.0878191867</v>
      </c>
      <c r="AP55" s="22">
        <v>19049.687300000001</v>
      </c>
      <c r="AQ55" s="22">
        <v>1629752.4005191866</v>
      </c>
      <c r="AR55" s="26">
        <v>-6017.9638999999952</v>
      </c>
      <c r="AS55" s="22">
        <v>0</v>
      </c>
      <c r="AT55" s="22">
        <v>77859.509223090019</v>
      </c>
      <c r="AU55" s="22">
        <v>83877.473123089876</v>
      </c>
      <c r="AV55" s="32">
        <v>4.7221864769756622E-2</v>
      </c>
      <c r="AW55" s="32">
        <v>5.1466390291168902E-2</v>
      </c>
      <c r="AX55" s="42"/>
      <c r="AY55" s="22">
        <v>1648802.0878191867</v>
      </c>
      <c r="AZ55" s="22">
        <v>19049.687300000001</v>
      </c>
      <c r="BA55" s="22">
        <v>1629752.4005191866</v>
      </c>
      <c r="BB55" s="22">
        <v>0</v>
      </c>
      <c r="BC55" s="22">
        <v>77859.509223090019</v>
      </c>
      <c r="BD55" s="22">
        <v>83877.473123089876</v>
      </c>
      <c r="BE55" s="32">
        <v>4.7221864769756622E-2</v>
      </c>
      <c r="BF55" s="32">
        <v>5.1466390291168902E-2</v>
      </c>
      <c r="BG55" s="11"/>
      <c r="BH55" s="22">
        <v>1648802.0878191867</v>
      </c>
      <c r="BI55" s="22">
        <v>19049.687300000001</v>
      </c>
      <c r="BJ55" s="22">
        <v>1629752.4005191866</v>
      </c>
      <c r="BK55" s="26">
        <v>-6017.9638999999952</v>
      </c>
      <c r="BL55" s="22">
        <v>0</v>
      </c>
      <c r="BM55" s="22">
        <v>77859.509223090019</v>
      </c>
      <c r="BN55" s="22">
        <v>83877.473123089876</v>
      </c>
      <c r="BO55" s="32">
        <v>4.7221864769756622E-2</v>
      </c>
      <c r="BP55" s="32">
        <v>5.1466390291168902E-2</v>
      </c>
      <c r="BQ55" s="42"/>
      <c r="BR55" s="22">
        <v>1641727.9944825524</v>
      </c>
      <c r="BS55" s="22">
        <v>19049.687300000001</v>
      </c>
      <c r="BT55" s="22">
        <v>1622678.3071825523</v>
      </c>
      <c r="BU55" s="26">
        <v>-6017.9638999999952</v>
      </c>
      <c r="BV55" s="22">
        <v>0</v>
      </c>
      <c r="BW55" s="22">
        <v>70785.415886455681</v>
      </c>
      <c r="BX55" s="22">
        <v>76803.379786455538</v>
      </c>
      <c r="BY55" s="32">
        <v>4.3116409127668051E-2</v>
      </c>
      <c r="BZ55" s="32">
        <v>4.7331242086922846E-2</v>
      </c>
      <c r="CA55" s="42"/>
      <c r="CB55" s="22">
        <v>1647129.1793627352</v>
      </c>
      <c r="CC55" s="22">
        <v>19049.687300000001</v>
      </c>
      <c r="CD55" s="22">
        <v>1628079.4920627351</v>
      </c>
      <c r="CE55" s="26">
        <v>-6017.9638999999952</v>
      </c>
      <c r="CF55" s="22">
        <v>0</v>
      </c>
      <c r="CG55" s="22">
        <v>76186.600766638527</v>
      </c>
      <c r="CH55" s="22">
        <v>82204.564666638384</v>
      </c>
      <c r="CI55" s="32">
        <v>4.6254174670206913E-2</v>
      </c>
      <c r="CJ55" s="32">
        <v>5.0491738927616672E-2</v>
      </c>
      <c r="CK55" s="42"/>
      <c r="CL55" s="22">
        <v>1645456.270906284</v>
      </c>
      <c r="CM55" s="22">
        <v>19049.687300000001</v>
      </c>
      <c r="CN55" s="22">
        <v>1626406.5836062839</v>
      </c>
      <c r="CO55" s="26">
        <v>-6017.9638999999952</v>
      </c>
      <c r="CP55" s="22">
        <v>0</v>
      </c>
      <c r="CQ55" s="22">
        <v>74513.692310187267</v>
      </c>
      <c r="CR55" s="22">
        <v>80531.656210187124</v>
      </c>
      <c r="CS55" s="32">
        <v>4.5284516901288804E-2</v>
      </c>
      <c r="CT55" s="32">
        <v>4.9515082527286432E-2</v>
      </c>
      <c r="CU55" s="42"/>
      <c r="CV55" s="22">
        <v>1648802.0878191867</v>
      </c>
      <c r="CW55" s="22">
        <v>19049.687300000001</v>
      </c>
      <c r="CX55" s="22">
        <v>1629752.4005191866</v>
      </c>
      <c r="CY55" s="26">
        <v>-6017.9638999999952</v>
      </c>
      <c r="CZ55" s="22">
        <v>0</v>
      </c>
      <c r="DA55" s="22">
        <v>77859.509223090019</v>
      </c>
      <c r="DB55" s="22">
        <v>83877.473123089876</v>
      </c>
      <c r="DC55" s="32">
        <v>4.7221864769756622E-2</v>
      </c>
      <c r="DD55" s="32">
        <v>5.1466390291168902E-2</v>
      </c>
      <c r="DE55" s="42"/>
      <c r="DF55" s="22">
        <v>1648802.0878191867</v>
      </c>
      <c r="DG55" s="22">
        <v>19049.687300000001</v>
      </c>
      <c r="DH55" s="22">
        <v>1629752.4005191866</v>
      </c>
      <c r="DI55" s="26">
        <v>-6017.9638999999952</v>
      </c>
      <c r="DJ55" s="22">
        <v>0</v>
      </c>
      <c r="DK55" s="22">
        <v>77859.509223090019</v>
      </c>
      <c r="DL55" s="22">
        <v>83877.473123089876</v>
      </c>
      <c r="DM55" s="32">
        <v>4.7221864769756622E-2</v>
      </c>
      <c r="DN55" s="32">
        <v>5.1466390291168902E-2</v>
      </c>
      <c r="DO55" s="42"/>
      <c r="DP55" s="22">
        <v>1648802.0878191867</v>
      </c>
      <c r="DQ55" s="22">
        <v>19049.687300000001</v>
      </c>
      <c r="DR55" s="22">
        <v>1629752.4005191866</v>
      </c>
      <c r="DS55" s="26">
        <v>-6017.9638999999952</v>
      </c>
      <c r="DT55" s="22">
        <v>0</v>
      </c>
      <c r="DU55" s="22">
        <v>77859.509223090019</v>
      </c>
      <c r="DV55" s="22">
        <v>83877.473123089876</v>
      </c>
      <c r="DW55" s="32">
        <v>4.7221864769756622E-2</v>
      </c>
      <c r="DX55" s="32">
        <v>5.1466390291168902E-2</v>
      </c>
      <c r="DY55" s="42"/>
      <c r="DZ55" s="22">
        <v>1648802.0878191867</v>
      </c>
      <c r="EA55" s="22">
        <v>19049.687300000001</v>
      </c>
      <c r="EB55" s="22">
        <v>1629752.4005191866</v>
      </c>
      <c r="EC55" s="26">
        <v>-6017.9638999999952</v>
      </c>
      <c r="ED55" s="22">
        <v>0</v>
      </c>
      <c r="EE55" s="22">
        <v>77859.509223090019</v>
      </c>
      <c r="EF55" s="22">
        <v>83877.473123089876</v>
      </c>
      <c r="EG55" s="32">
        <v>4.7221864769756622E-2</v>
      </c>
      <c r="EH55" s="32">
        <v>5.1466390291168902E-2</v>
      </c>
      <c r="EI55" s="42"/>
      <c r="EK55" s="47">
        <f t="shared" si="21"/>
        <v>-1672.9084564514924</v>
      </c>
      <c r="EL55" s="47">
        <f t="shared" si="22"/>
        <v>-3345.8169129027519</v>
      </c>
      <c r="EM55" s="47">
        <f t="shared" si="23"/>
        <v>0</v>
      </c>
      <c r="EN55" s="47">
        <f t="shared" si="24"/>
        <v>0</v>
      </c>
      <c r="EO55" s="47">
        <f t="shared" si="25"/>
        <v>0</v>
      </c>
      <c r="EP55" s="47">
        <f t="shared" si="26"/>
        <v>0</v>
      </c>
      <c r="ER55" s="27" t="str">
        <f t="shared" si="11"/>
        <v>Leen Mills Primary School</v>
      </c>
      <c r="EV55" s="45">
        <v>0</v>
      </c>
      <c r="EX55" s="27" t="str">
        <f t="shared" si="12"/>
        <v>Y</v>
      </c>
      <c r="EY55" s="27" t="str">
        <f t="shared" si="13"/>
        <v>Y</v>
      </c>
      <c r="EZ55" s="27" t="str">
        <f t="shared" si="2"/>
        <v/>
      </c>
      <c r="FA55" s="27" t="str">
        <f t="shared" si="3"/>
        <v/>
      </c>
      <c r="FB55" s="27" t="str">
        <f t="shared" si="4"/>
        <v/>
      </c>
      <c r="FC55" s="27" t="str">
        <f t="shared" si="5"/>
        <v/>
      </c>
      <c r="FE55" s="82">
        <f t="shared" si="14"/>
        <v>1.0264801303060255E-3</v>
      </c>
      <c r="FF55" s="82">
        <f t="shared" si="6"/>
        <v>2.0529602606119079E-3</v>
      </c>
      <c r="FG55" s="82" t="str">
        <f t="shared" si="7"/>
        <v/>
      </c>
      <c r="FH55" s="82" t="str">
        <f t="shared" si="8"/>
        <v/>
      </c>
      <c r="FI55" s="82" t="str">
        <f t="shared" si="9"/>
        <v/>
      </c>
      <c r="FJ55" s="82" t="str">
        <f t="shared" si="10"/>
        <v/>
      </c>
    </row>
    <row r="56" spans="1:166" x14ac:dyDescent="0.3">
      <c r="A56" s="20">
        <v>8912532</v>
      </c>
      <c r="B56" s="20" t="s">
        <v>196</v>
      </c>
      <c r="C56" s="21">
        <v>155</v>
      </c>
      <c r="D56" s="22">
        <v>857128.73464234162</v>
      </c>
      <c r="E56" s="22">
        <v>15473.68</v>
      </c>
      <c r="F56" s="22">
        <v>841655.05464234157</v>
      </c>
      <c r="G56" s="45">
        <v>0</v>
      </c>
      <c r="H56" s="26">
        <v>707.45349999999962</v>
      </c>
      <c r="I56" s="11"/>
      <c r="J56" s="34">
        <v>155</v>
      </c>
      <c r="K56" s="22">
        <v>904113.21303004585</v>
      </c>
      <c r="L56" s="22">
        <v>16181.1335</v>
      </c>
      <c r="M56" s="22">
        <v>887932.07953004586</v>
      </c>
      <c r="N56" s="26">
        <v>707.45349999999962</v>
      </c>
      <c r="O56" s="22">
        <v>0</v>
      </c>
      <c r="P56" s="22">
        <v>46984.478387704236</v>
      </c>
      <c r="Q56" s="22">
        <v>46277.02488770429</v>
      </c>
      <c r="R56" s="32">
        <v>5.196747233705435E-2</v>
      </c>
      <c r="S56" s="32">
        <v>5.2117753096832864E-2</v>
      </c>
      <c r="T56" s="11"/>
      <c r="U56" s="22">
        <v>904113.21303004585</v>
      </c>
      <c r="V56" s="22">
        <v>16181.1335</v>
      </c>
      <c r="W56" s="22">
        <v>887932.07953004586</v>
      </c>
      <c r="X56" s="26">
        <v>707.45349999999962</v>
      </c>
      <c r="Y56" s="22">
        <v>0</v>
      </c>
      <c r="Z56" s="22">
        <v>46984.478387704236</v>
      </c>
      <c r="AA56" s="22">
        <v>46277.02488770429</v>
      </c>
      <c r="AB56" s="32">
        <v>5.196747233705435E-2</v>
      </c>
      <c r="AC56" s="32">
        <v>5.2117753096832864E-2</v>
      </c>
      <c r="AD56" s="42"/>
      <c r="AE56" s="22">
        <v>904113.21303004585</v>
      </c>
      <c r="AF56" s="22">
        <v>16181.1335</v>
      </c>
      <c r="AG56" s="22">
        <v>887932.07953004586</v>
      </c>
      <c r="AH56" s="26">
        <v>707.45349999999962</v>
      </c>
      <c r="AI56" s="22">
        <v>0</v>
      </c>
      <c r="AJ56" s="22">
        <v>46984.478387704236</v>
      </c>
      <c r="AK56" s="22">
        <v>46277.02488770429</v>
      </c>
      <c r="AL56" s="32">
        <v>5.196747233705435E-2</v>
      </c>
      <c r="AM56" s="32">
        <v>5.2117753096832864E-2</v>
      </c>
      <c r="AN56" s="11"/>
      <c r="AO56" s="22">
        <v>904113.21303004585</v>
      </c>
      <c r="AP56" s="22">
        <v>16181.1335</v>
      </c>
      <c r="AQ56" s="22">
        <v>887932.07953004586</v>
      </c>
      <c r="AR56" s="26">
        <v>707.45349999999962</v>
      </c>
      <c r="AS56" s="22">
        <v>0</v>
      </c>
      <c r="AT56" s="22">
        <v>46984.478387704236</v>
      </c>
      <c r="AU56" s="22">
        <v>46277.02488770429</v>
      </c>
      <c r="AV56" s="32">
        <v>5.196747233705435E-2</v>
      </c>
      <c r="AW56" s="32">
        <v>5.2117753096832864E-2</v>
      </c>
      <c r="AX56" s="42"/>
      <c r="AY56" s="22">
        <v>904113.21303004585</v>
      </c>
      <c r="AZ56" s="22">
        <v>16181.1335</v>
      </c>
      <c r="BA56" s="22">
        <v>887932.07953004586</v>
      </c>
      <c r="BB56" s="22">
        <v>0</v>
      </c>
      <c r="BC56" s="22">
        <v>46984.478387704236</v>
      </c>
      <c r="BD56" s="22">
        <v>46277.02488770429</v>
      </c>
      <c r="BE56" s="32">
        <v>5.196747233705435E-2</v>
      </c>
      <c r="BF56" s="32">
        <v>5.2117753096832864E-2</v>
      </c>
      <c r="BG56" s="11"/>
      <c r="BH56" s="22">
        <v>904113.21303004585</v>
      </c>
      <c r="BI56" s="22">
        <v>16181.1335</v>
      </c>
      <c r="BJ56" s="22">
        <v>887932.07953004586</v>
      </c>
      <c r="BK56" s="26">
        <v>707.45349999999962</v>
      </c>
      <c r="BL56" s="22">
        <v>0</v>
      </c>
      <c r="BM56" s="22">
        <v>46984.478387704236</v>
      </c>
      <c r="BN56" s="22">
        <v>46277.02488770429</v>
      </c>
      <c r="BO56" s="32">
        <v>5.196747233705435E-2</v>
      </c>
      <c r="BP56" s="32">
        <v>5.2117753096832864E-2</v>
      </c>
      <c r="BQ56" s="42"/>
      <c r="BR56" s="22">
        <v>898312.19540204247</v>
      </c>
      <c r="BS56" s="22">
        <v>16181.1335</v>
      </c>
      <c r="BT56" s="22">
        <v>882131.06190204248</v>
      </c>
      <c r="BU56" s="26">
        <v>707.45349999999962</v>
      </c>
      <c r="BV56" s="22">
        <v>0</v>
      </c>
      <c r="BW56" s="22">
        <v>41183.460759700858</v>
      </c>
      <c r="BX56" s="22">
        <v>40476.007259700913</v>
      </c>
      <c r="BY56" s="32">
        <v>4.5845376440947758E-2</v>
      </c>
      <c r="BZ56" s="32">
        <v>4.5884346451225667E-2</v>
      </c>
      <c r="CA56" s="42"/>
      <c r="CB56" s="22">
        <v>903066.54918000684</v>
      </c>
      <c r="CC56" s="22">
        <v>16181.1335</v>
      </c>
      <c r="CD56" s="22">
        <v>886885.41568000684</v>
      </c>
      <c r="CE56" s="26">
        <v>707.45349999999962</v>
      </c>
      <c r="CF56" s="22">
        <v>0</v>
      </c>
      <c r="CG56" s="22">
        <v>45937.814537665225</v>
      </c>
      <c r="CH56" s="22">
        <v>45230.36103766528</v>
      </c>
      <c r="CI56" s="32">
        <v>5.086869243399305E-2</v>
      </c>
      <c r="CJ56" s="32">
        <v>5.0999103421929134E-2</v>
      </c>
      <c r="CK56" s="42"/>
      <c r="CL56" s="22">
        <v>902019.88532996806</v>
      </c>
      <c r="CM56" s="22">
        <v>16181.1335</v>
      </c>
      <c r="CN56" s="22">
        <v>885838.75182996807</v>
      </c>
      <c r="CO56" s="26">
        <v>707.45349999999962</v>
      </c>
      <c r="CP56" s="22">
        <v>0</v>
      </c>
      <c r="CQ56" s="22">
        <v>44891.150687626447</v>
      </c>
      <c r="CR56" s="22">
        <v>44183.697187626502</v>
      </c>
      <c r="CS56" s="32">
        <v>4.9767362580044237E-2</v>
      </c>
      <c r="CT56" s="32">
        <v>4.9877810263269359E-2</v>
      </c>
      <c r="CU56" s="42"/>
      <c r="CV56" s="22">
        <v>904113.21303004585</v>
      </c>
      <c r="CW56" s="22">
        <v>16181.1335</v>
      </c>
      <c r="CX56" s="22">
        <v>887932.07953004586</v>
      </c>
      <c r="CY56" s="26">
        <v>707.45349999999962</v>
      </c>
      <c r="CZ56" s="22">
        <v>0</v>
      </c>
      <c r="DA56" s="22">
        <v>46984.478387704236</v>
      </c>
      <c r="DB56" s="22">
        <v>46277.02488770429</v>
      </c>
      <c r="DC56" s="32">
        <v>5.196747233705435E-2</v>
      </c>
      <c r="DD56" s="32">
        <v>5.2117753096832864E-2</v>
      </c>
      <c r="DE56" s="42"/>
      <c r="DF56" s="22">
        <v>904113.21303004585</v>
      </c>
      <c r="DG56" s="22">
        <v>16181.1335</v>
      </c>
      <c r="DH56" s="22">
        <v>887932.07953004586</v>
      </c>
      <c r="DI56" s="26">
        <v>707.45349999999962</v>
      </c>
      <c r="DJ56" s="22">
        <v>0</v>
      </c>
      <c r="DK56" s="22">
        <v>46984.478387704236</v>
      </c>
      <c r="DL56" s="22">
        <v>46277.02488770429</v>
      </c>
      <c r="DM56" s="32">
        <v>5.196747233705435E-2</v>
      </c>
      <c r="DN56" s="32">
        <v>5.2117753096832864E-2</v>
      </c>
      <c r="DO56" s="42"/>
      <c r="DP56" s="22">
        <v>904113.21303004585</v>
      </c>
      <c r="DQ56" s="22">
        <v>16181.1335</v>
      </c>
      <c r="DR56" s="22">
        <v>887932.07953004586</v>
      </c>
      <c r="DS56" s="26">
        <v>707.45349999999962</v>
      </c>
      <c r="DT56" s="22">
        <v>0</v>
      </c>
      <c r="DU56" s="22">
        <v>46984.478387704236</v>
      </c>
      <c r="DV56" s="22">
        <v>46277.02488770429</v>
      </c>
      <c r="DW56" s="32">
        <v>5.196747233705435E-2</v>
      </c>
      <c r="DX56" s="32">
        <v>5.2117753096832864E-2</v>
      </c>
      <c r="DY56" s="42"/>
      <c r="DZ56" s="22">
        <v>904113.21303004585</v>
      </c>
      <c r="EA56" s="22">
        <v>16181.1335</v>
      </c>
      <c r="EB56" s="22">
        <v>887932.07953004586</v>
      </c>
      <c r="EC56" s="26">
        <v>707.45349999999962</v>
      </c>
      <c r="ED56" s="22">
        <v>0</v>
      </c>
      <c r="EE56" s="22">
        <v>46984.478387704236</v>
      </c>
      <c r="EF56" s="22">
        <v>46277.02488770429</v>
      </c>
      <c r="EG56" s="32">
        <v>5.196747233705435E-2</v>
      </c>
      <c r="EH56" s="32">
        <v>5.2117753096832864E-2</v>
      </c>
      <c r="EI56" s="42"/>
      <c r="EK56" s="47">
        <f t="shared" si="21"/>
        <v>-1046.6638500390109</v>
      </c>
      <c r="EL56" s="47">
        <f t="shared" si="22"/>
        <v>-2093.3277000777889</v>
      </c>
      <c r="EM56" s="47">
        <f t="shared" si="23"/>
        <v>0</v>
      </c>
      <c r="EN56" s="47">
        <f t="shared" si="24"/>
        <v>0</v>
      </c>
      <c r="EO56" s="47">
        <f t="shared" si="25"/>
        <v>0</v>
      </c>
      <c r="EP56" s="47">
        <f t="shared" si="26"/>
        <v>0</v>
      </c>
      <c r="ER56" s="27" t="str">
        <f t="shared" si="11"/>
        <v>Lovers Lane Primary and Nursery School</v>
      </c>
      <c r="EV56" s="45">
        <v>0</v>
      </c>
      <c r="EX56" s="27" t="str">
        <f t="shared" si="12"/>
        <v>Y</v>
      </c>
      <c r="EY56" s="27" t="str">
        <f t="shared" si="13"/>
        <v>Y</v>
      </c>
      <c r="EZ56" s="27" t="str">
        <f t="shared" si="2"/>
        <v/>
      </c>
      <c r="FA56" s="27" t="str">
        <f t="shared" si="3"/>
        <v/>
      </c>
      <c r="FB56" s="27" t="str">
        <f t="shared" si="4"/>
        <v/>
      </c>
      <c r="FC56" s="27" t="str">
        <f t="shared" si="5"/>
        <v/>
      </c>
      <c r="FE56" s="82">
        <f t="shared" si="14"/>
        <v>1.1787656670687882E-3</v>
      </c>
      <c r="FF56" s="82">
        <f t="shared" si="6"/>
        <v>2.3575313341373141E-3</v>
      </c>
      <c r="FG56" s="82" t="str">
        <f t="shared" si="7"/>
        <v/>
      </c>
      <c r="FH56" s="82" t="str">
        <f t="shared" si="8"/>
        <v/>
      </c>
      <c r="FI56" s="82" t="str">
        <f t="shared" si="9"/>
        <v/>
      </c>
      <c r="FJ56" s="82" t="str">
        <f t="shared" si="10"/>
        <v/>
      </c>
    </row>
    <row r="57" spans="1:166" x14ac:dyDescent="0.3">
      <c r="A57" s="20">
        <v>8912560</v>
      </c>
      <c r="B57" s="20" t="s">
        <v>146</v>
      </c>
      <c r="C57" s="21">
        <v>414</v>
      </c>
      <c r="D57" s="22">
        <v>1780696.32</v>
      </c>
      <c r="E57" s="22">
        <v>14986.32</v>
      </c>
      <c r="F57" s="22">
        <v>1765710</v>
      </c>
      <c r="G57" s="45">
        <v>0</v>
      </c>
      <c r="H57" s="26">
        <v>685.17150000000038</v>
      </c>
      <c r="I57" s="11"/>
      <c r="J57" s="34">
        <v>414</v>
      </c>
      <c r="K57" s="22">
        <v>1839341.4915</v>
      </c>
      <c r="L57" s="22">
        <v>15671.4915</v>
      </c>
      <c r="M57" s="22">
        <v>1823670</v>
      </c>
      <c r="N57" s="26">
        <v>685.17150000000038</v>
      </c>
      <c r="O57" s="22">
        <v>0</v>
      </c>
      <c r="P57" s="22">
        <v>58645.171499999939</v>
      </c>
      <c r="Q57" s="22">
        <v>57960</v>
      </c>
      <c r="R57" s="32">
        <v>3.188378654589815E-2</v>
      </c>
      <c r="S57" s="32">
        <v>3.1782065834279227E-2</v>
      </c>
      <c r="T57" s="11"/>
      <c r="U57" s="22">
        <v>1839341.4915</v>
      </c>
      <c r="V57" s="22">
        <v>15671.4915</v>
      </c>
      <c r="W57" s="22">
        <v>1823670</v>
      </c>
      <c r="X57" s="26">
        <v>685.17150000000038</v>
      </c>
      <c r="Y57" s="22">
        <v>0</v>
      </c>
      <c r="Z57" s="22">
        <v>58645.171499999939</v>
      </c>
      <c r="AA57" s="22">
        <v>57960</v>
      </c>
      <c r="AB57" s="32">
        <v>3.188378654589815E-2</v>
      </c>
      <c r="AC57" s="32">
        <v>3.1782065834279227E-2</v>
      </c>
      <c r="AD57" s="42"/>
      <c r="AE57" s="22">
        <v>1839341.4915</v>
      </c>
      <c r="AF57" s="22">
        <v>15671.4915</v>
      </c>
      <c r="AG57" s="22">
        <v>1823670</v>
      </c>
      <c r="AH57" s="26">
        <v>685.17150000000038</v>
      </c>
      <c r="AI57" s="22">
        <v>0</v>
      </c>
      <c r="AJ57" s="22">
        <v>58645.171499999939</v>
      </c>
      <c r="AK57" s="22">
        <v>57960</v>
      </c>
      <c r="AL57" s="32">
        <v>3.188378654589815E-2</v>
      </c>
      <c r="AM57" s="32">
        <v>3.1782065834279227E-2</v>
      </c>
      <c r="AN57" s="11"/>
      <c r="AO57" s="22">
        <v>1839341.4915</v>
      </c>
      <c r="AP57" s="22">
        <v>15671.4915</v>
      </c>
      <c r="AQ57" s="22">
        <v>1823670</v>
      </c>
      <c r="AR57" s="26">
        <v>685.17150000000038</v>
      </c>
      <c r="AS57" s="22">
        <v>0</v>
      </c>
      <c r="AT57" s="22">
        <v>58645.171499999939</v>
      </c>
      <c r="AU57" s="22">
        <v>57960</v>
      </c>
      <c r="AV57" s="32">
        <v>3.188378654589815E-2</v>
      </c>
      <c r="AW57" s="32">
        <v>3.1782065834279227E-2</v>
      </c>
      <c r="AX57" s="42"/>
      <c r="AY57" s="22">
        <v>1839341.4915</v>
      </c>
      <c r="AZ57" s="22">
        <v>15671.4915</v>
      </c>
      <c r="BA57" s="22">
        <v>1823670</v>
      </c>
      <c r="BB57" s="22">
        <v>0</v>
      </c>
      <c r="BC57" s="22">
        <v>58645.171499999939</v>
      </c>
      <c r="BD57" s="22">
        <v>57960</v>
      </c>
      <c r="BE57" s="32">
        <v>3.188378654589815E-2</v>
      </c>
      <c r="BF57" s="32">
        <v>3.1782065834279227E-2</v>
      </c>
      <c r="BG57" s="11"/>
      <c r="BH57" s="22">
        <v>1839341.4915</v>
      </c>
      <c r="BI57" s="22">
        <v>15671.4915</v>
      </c>
      <c r="BJ57" s="22">
        <v>1823670</v>
      </c>
      <c r="BK57" s="26">
        <v>685.17150000000038</v>
      </c>
      <c r="BL57" s="22">
        <v>0</v>
      </c>
      <c r="BM57" s="22">
        <v>58645.171499999939</v>
      </c>
      <c r="BN57" s="22">
        <v>57960</v>
      </c>
      <c r="BO57" s="32">
        <v>3.188378654589815E-2</v>
      </c>
      <c r="BP57" s="32">
        <v>3.1782065834279227E-2</v>
      </c>
      <c r="BQ57" s="42"/>
      <c r="BR57" s="22">
        <v>1839341.4915</v>
      </c>
      <c r="BS57" s="22">
        <v>15671.4915</v>
      </c>
      <c r="BT57" s="22">
        <v>1823670</v>
      </c>
      <c r="BU57" s="26">
        <v>685.17150000000038</v>
      </c>
      <c r="BV57" s="22">
        <v>0</v>
      </c>
      <c r="BW57" s="22">
        <v>58645.171499999939</v>
      </c>
      <c r="BX57" s="22">
        <v>57960</v>
      </c>
      <c r="BY57" s="32">
        <v>3.188378654589815E-2</v>
      </c>
      <c r="BZ57" s="32">
        <v>3.1782065834279227E-2</v>
      </c>
      <c r="CA57" s="42"/>
      <c r="CB57" s="22">
        <v>1839341.4915</v>
      </c>
      <c r="CC57" s="22">
        <v>15671.4915</v>
      </c>
      <c r="CD57" s="22">
        <v>1823670</v>
      </c>
      <c r="CE57" s="26">
        <v>685.17150000000038</v>
      </c>
      <c r="CF57" s="22">
        <v>0</v>
      </c>
      <c r="CG57" s="22">
        <v>58645.171499999939</v>
      </c>
      <c r="CH57" s="22">
        <v>57960</v>
      </c>
      <c r="CI57" s="32">
        <v>3.188378654589815E-2</v>
      </c>
      <c r="CJ57" s="32">
        <v>3.1782065834279227E-2</v>
      </c>
      <c r="CK57" s="42"/>
      <c r="CL57" s="22">
        <v>1839341.4915</v>
      </c>
      <c r="CM57" s="22">
        <v>15671.4915</v>
      </c>
      <c r="CN57" s="22">
        <v>1823670</v>
      </c>
      <c r="CO57" s="26">
        <v>685.17150000000038</v>
      </c>
      <c r="CP57" s="22">
        <v>0</v>
      </c>
      <c r="CQ57" s="22">
        <v>58645.171499999939</v>
      </c>
      <c r="CR57" s="22">
        <v>57960</v>
      </c>
      <c r="CS57" s="32">
        <v>3.188378654589815E-2</v>
      </c>
      <c r="CT57" s="32">
        <v>3.1782065834279227E-2</v>
      </c>
      <c r="CU57" s="42"/>
      <c r="CV57" s="22">
        <v>1839341.4915</v>
      </c>
      <c r="CW57" s="22">
        <v>15671.4915</v>
      </c>
      <c r="CX57" s="22">
        <v>1823670</v>
      </c>
      <c r="CY57" s="26">
        <v>685.17150000000038</v>
      </c>
      <c r="CZ57" s="22">
        <v>0</v>
      </c>
      <c r="DA57" s="22">
        <v>58645.171499999939</v>
      </c>
      <c r="DB57" s="22">
        <v>57960</v>
      </c>
      <c r="DC57" s="32">
        <v>3.188378654589815E-2</v>
      </c>
      <c r="DD57" s="32">
        <v>3.1782065834279227E-2</v>
      </c>
      <c r="DE57" s="42"/>
      <c r="DF57" s="22">
        <v>1839341.4915</v>
      </c>
      <c r="DG57" s="22">
        <v>15671.4915</v>
      </c>
      <c r="DH57" s="22">
        <v>1823670</v>
      </c>
      <c r="DI57" s="26">
        <v>685.17150000000038</v>
      </c>
      <c r="DJ57" s="22">
        <v>0</v>
      </c>
      <c r="DK57" s="22">
        <v>58645.171499999939</v>
      </c>
      <c r="DL57" s="22">
        <v>57960</v>
      </c>
      <c r="DM57" s="32">
        <v>3.188378654589815E-2</v>
      </c>
      <c r="DN57" s="32">
        <v>3.1782065834279227E-2</v>
      </c>
      <c r="DO57" s="42"/>
      <c r="DP57" s="22">
        <v>1839341.4915</v>
      </c>
      <c r="DQ57" s="22">
        <v>15671.4915</v>
      </c>
      <c r="DR57" s="22">
        <v>1823670</v>
      </c>
      <c r="DS57" s="26">
        <v>685.17150000000038</v>
      </c>
      <c r="DT57" s="22">
        <v>0</v>
      </c>
      <c r="DU57" s="22">
        <v>58645.171499999939</v>
      </c>
      <c r="DV57" s="22">
        <v>57960</v>
      </c>
      <c r="DW57" s="32">
        <v>3.188378654589815E-2</v>
      </c>
      <c r="DX57" s="32">
        <v>3.1782065834279227E-2</v>
      </c>
      <c r="DY57" s="42"/>
      <c r="DZ57" s="22">
        <v>1839341.4915</v>
      </c>
      <c r="EA57" s="22">
        <v>15671.4915</v>
      </c>
      <c r="EB57" s="22">
        <v>1823670</v>
      </c>
      <c r="EC57" s="26">
        <v>685.17150000000038</v>
      </c>
      <c r="ED57" s="22">
        <v>0</v>
      </c>
      <c r="EE57" s="22">
        <v>58645.171499999939</v>
      </c>
      <c r="EF57" s="22">
        <v>57960</v>
      </c>
      <c r="EG57" s="32">
        <v>3.188378654589815E-2</v>
      </c>
      <c r="EH57" s="32">
        <v>3.1782065834279227E-2</v>
      </c>
      <c r="EI57" s="42"/>
      <c r="EK57" s="47">
        <f t="shared" si="21"/>
        <v>0</v>
      </c>
      <c r="EL57" s="47">
        <f t="shared" si="22"/>
        <v>0</v>
      </c>
      <c r="EM57" s="47">
        <f t="shared" si="23"/>
        <v>0</v>
      </c>
      <c r="EN57" s="47">
        <f t="shared" si="24"/>
        <v>0</v>
      </c>
      <c r="EO57" s="47">
        <f t="shared" si="25"/>
        <v>0</v>
      </c>
      <c r="EP57" s="47">
        <f t="shared" si="26"/>
        <v>0</v>
      </c>
      <c r="ER57" s="27" t="str">
        <f t="shared" si="11"/>
        <v>Lady Bay Primary School</v>
      </c>
      <c r="EV57" s="45">
        <v>0</v>
      </c>
      <c r="EX57" s="27" t="str">
        <f t="shared" si="12"/>
        <v/>
      </c>
      <c r="EY57" s="27" t="str">
        <f t="shared" si="13"/>
        <v/>
      </c>
      <c r="EZ57" s="27" t="str">
        <f t="shared" si="2"/>
        <v/>
      </c>
      <c r="FA57" s="27" t="str">
        <f t="shared" si="3"/>
        <v/>
      </c>
      <c r="FB57" s="27" t="str">
        <f t="shared" si="4"/>
        <v/>
      </c>
      <c r="FC57" s="27" t="str">
        <f t="shared" si="5"/>
        <v/>
      </c>
      <c r="FE57" s="82" t="str">
        <f t="shared" si="14"/>
        <v/>
      </c>
      <c r="FF57" s="82" t="str">
        <f t="shared" si="6"/>
        <v/>
      </c>
      <c r="FG57" s="82" t="str">
        <f t="shared" si="7"/>
        <v/>
      </c>
      <c r="FH57" s="82" t="str">
        <f t="shared" si="8"/>
        <v/>
      </c>
      <c r="FI57" s="82" t="str">
        <f t="shared" si="9"/>
        <v/>
      </c>
      <c r="FJ57" s="82" t="str">
        <f t="shared" si="10"/>
        <v/>
      </c>
    </row>
    <row r="58" spans="1:166" x14ac:dyDescent="0.3">
      <c r="A58" s="20">
        <v>8912565</v>
      </c>
      <c r="B58" s="20" t="s">
        <v>147</v>
      </c>
      <c r="C58" s="21">
        <v>424</v>
      </c>
      <c r="D58" s="22">
        <v>1838600.32</v>
      </c>
      <c r="E58" s="22">
        <v>30240.32</v>
      </c>
      <c r="F58" s="22">
        <v>1808360</v>
      </c>
      <c r="G58" s="45">
        <v>0</v>
      </c>
      <c r="H58" s="26">
        <v>1409.4079999999994</v>
      </c>
      <c r="I58" s="11"/>
      <c r="J58" s="34">
        <v>424</v>
      </c>
      <c r="K58" s="22">
        <v>1899369.7279999999</v>
      </c>
      <c r="L58" s="22">
        <v>31649.727999999999</v>
      </c>
      <c r="M58" s="22">
        <v>1867720</v>
      </c>
      <c r="N58" s="26">
        <v>1409.4079999999994</v>
      </c>
      <c r="O58" s="22">
        <v>0</v>
      </c>
      <c r="P58" s="22">
        <v>60769.407999999821</v>
      </c>
      <c r="Q58" s="22">
        <v>59360</v>
      </c>
      <c r="R58" s="32">
        <v>3.1994512234323563E-2</v>
      </c>
      <c r="S58" s="32">
        <v>3.1782065834279227E-2</v>
      </c>
      <c r="T58" s="11"/>
      <c r="U58" s="22">
        <v>1899369.7279999999</v>
      </c>
      <c r="V58" s="22">
        <v>31649.727999999999</v>
      </c>
      <c r="W58" s="22">
        <v>1867720</v>
      </c>
      <c r="X58" s="26">
        <v>1409.4079999999994</v>
      </c>
      <c r="Y58" s="22">
        <v>0</v>
      </c>
      <c r="Z58" s="22">
        <v>60769.407999999821</v>
      </c>
      <c r="AA58" s="22">
        <v>59360</v>
      </c>
      <c r="AB58" s="32">
        <v>3.1994512234323563E-2</v>
      </c>
      <c r="AC58" s="32">
        <v>3.1782065834279227E-2</v>
      </c>
      <c r="AD58" s="42"/>
      <c r="AE58" s="22">
        <v>1899369.7279999999</v>
      </c>
      <c r="AF58" s="22">
        <v>31649.727999999999</v>
      </c>
      <c r="AG58" s="22">
        <v>1867720</v>
      </c>
      <c r="AH58" s="26">
        <v>1409.4079999999994</v>
      </c>
      <c r="AI58" s="22">
        <v>0</v>
      </c>
      <c r="AJ58" s="22">
        <v>60769.407999999821</v>
      </c>
      <c r="AK58" s="22">
        <v>59360</v>
      </c>
      <c r="AL58" s="32">
        <v>3.1994512234323563E-2</v>
      </c>
      <c r="AM58" s="32">
        <v>3.1782065834279227E-2</v>
      </c>
      <c r="AN58" s="11"/>
      <c r="AO58" s="22">
        <v>1899369.7279999999</v>
      </c>
      <c r="AP58" s="22">
        <v>31649.727999999999</v>
      </c>
      <c r="AQ58" s="22">
        <v>1867720</v>
      </c>
      <c r="AR58" s="26">
        <v>1409.4079999999994</v>
      </c>
      <c r="AS58" s="22">
        <v>0</v>
      </c>
      <c r="AT58" s="22">
        <v>60769.407999999821</v>
      </c>
      <c r="AU58" s="22">
        <v>59360</v>
      </c>
      <c r="AV58" s="32">
        <v>3.1994512234323563E-2</v>
      </c>
      <c r="AW58" s="32">
        <v>3.1782065834279227E-2</v>
      </c>
      <c r="AX58" s="42"/>
      <c r="AY58" s="22">
        <v>1899369.7279999999</v>
      </c>
      <c r="AZ58" s="22">
        <v>31649.727999999999</v>
      </c>
      <c r="BA58" s="22">
        <v>1867720</v>
      </c>
      <c r="BB58" s="22">
        <v>0</v>
      </c>
      <c r="BC58" s="22">
        <v>60769.407999999821</v>
      </c>
      <c r="BD58" s="22">
        <v>59360</v>
      </c>
      <c r="BE58" s="32">
        <v>3.1994512234323563E-2</v>
      </c>
      <c r="BF58" s="32">
        <v>3.1782065834279227E-2</v>
      </c>
      <c r="BG58" s="11"/>
      <c r="BH58" s="22">
        <v>1899369.7279999999</v>
      </c>
      <c r="BI58" s="22">
        <v>31649.727999999999</v>
      </c>
      <c r="BJ58" s="22">
        <v>1867720</v>
      </c>
      <c r="BK58" s="26">
        <v>1409.4079999999994</v>
      </c>
      <c r="BL58" s="22">
        <v>0</v>
      </c>
      <c r="BM58" s="22">
        <v>60769.407999999821</v>
      </c>
      <c r="BN58" s="22">
        <v>59360</v>
      </c>
      <c r="BO58" s="32">
        <v>3.1994512234323563E-2</v>
      </c>
      <c r="BP58" s="32">
        <v>3.1782065834279227E-2</v>
      </c>
      <c r="BQ58" s="42"/>
      <c r="BR58" s="22">
        <v>1899369.7279999999</v>
      </c>
      <c r="BS58" s="22">
        <v>31649.727999999999</v>
      </c>
      <c r="BT58" s="22">
        <v>1867720</v>
      </c>
      <c r="BU58" s="26">
        <v>1409.4079999999994</v>
      </c>
      <c r="BV58" s="22">
        <v>0</v>
      </c>
      <c r="BW58" s="22">
        <v>60769.407999999821</v>
      </c>
      <c r="BX58" s="22">
        <v>59360</v>
      </c>
      <c r="BY58" s="32">
        <v>3.1994512234323563E-2</v>
      </c>
      <c r="BZ58" s="32">
        <v>3.1782065834279227E-2</v>
      </c>
      <c r="CA58" s="42"/>
      <c r="CB58" s="22">
        <v>1899369.7279999999</v>
      </c>
      <c r="CC58" s="22">
        <v>31649.727999999999</v>
      </c>
      <c r="CD58" s="22">
        <v>1867720</v>
      </c>
      <c r="CE58" s="26">
        <v>1409.4079999999994</v>
      </c>
      <c r="CF58" s="22">
        <v>0</v>
      </c>
      <c r="CG58" s="22">
        <v>60769.407999999821</v>
      </c>
      <c r="CH58" s="22">
        <v>59360</v>
      </c>
      <c r="CI58" s="32">
        <v>3.1994512234323563E-2</v>
      </c>
      <c r="CJ58" s="32">
        <v>3.1782065834279227E-2</v>
      </c>
      <c r="CK58" s="42"/>
      <c r="CL58" s="22">
        <v>1899369.7279999999</v>
      </c>
      <c r="CM58" s="22">
        <v>31649.727999999999</v>
      </c>
      <c r="CN58" s="22">
        <v>1867720</v>
      </c>
      <c r="CO58" s="26">
        <v>1409.4079999999994</v>
      </c>
      <c r="CP58" s="22">
        <v>0</v>
      </c>
      <c r="CQ58" s="22">
        <v>60769.407999999821</v>
      </c>
      <c r="CR58" s="22">
        <v>59360</v>
      </c>
      <c r="CS58" s="32">
        <v>3.1994512234323563E-2</v>
      </c>
      <c r="CT58" s="32">
        <v>3.1782065834279227E-2</v>
      </c>
      <c r="CU58" s="42"/>
      <c r="CV58" s="22">
        <v>1899369.7279999999</v>
      </c>
      <c r="CW58" s="22">
        <v>31649.727999999999</v>
      </c>
      <c r="CX58" s="22">
        <v>1867720</v>
      </c>
      <c r="CY58" s="26">
        <v>1409.4079999999994</v>
      </c>
      <c r="CZ58" s="22">
        <v>0</v>
      </c>
      <c r="DA58" s="22">
        <v>60769.407999999821</v>
      </c>
      <c r="DB58" s="22">
        <v>59360</v>
      </c>
      <c r="DC58" s="32">
        <v>3.1994512234323563E-2</v>
      </c>
      <c r="DD58" s="32">
        <v>3.1782065834279227E-2</v>
      </c>
      <c r="DE58" s="42"/>
      <c r="DF58" s="22">
        <v>1899369.7279999999</v>
      </c>
      <c r="DG58" s="22">
        <v>31649.727999999999</v>
      </c>
      <c r="DH58" s="22">
        <v>1867720</v>
      </c>
      <c r="DI58" s="26">
        <v>1409.4079999999994</v>
      </c>
      <c r="DJ58" s="22">
        <v>0</v>
      </c>
      <c r="DK58" s="22">
        <v>60769.407999999821</v>
      </c>
      <c r="DL58" s="22">
        <v>59360</v>
      </c>
      <c r="DM58" s="32">
        <v>3.1994512234323563E-2</v>
      </c>
      <c r="DN58" s="32">
        <v>3.1782065834279227E-2</v>
      </c>
      <c r="DO58" s="42"/>
      <c r="DP58" s="22">
        <v>1899369.7279999999</v>
      </c>
      <c r="DQ58" s="22">
        <v>31649.727999999999</v>
      </c>
      <c r="DR58" s="22">
        <v>1867720</v>
      </c>
      <c r="DS58" s="26">
        <v>1409.4079999999994</v>
      </c>
      <c r="DT58" s="22">
        <v>0</v>
      </c>
      <c r="DU58" s="22">
        <v>60769.407999999821</v>
      </c>
      <c r="DV58" s="22">
        <v>59360</v>
      </c>
      <c r="DW58" s="32">
        <v>3.1994512234323563E-2</v>
      </c>
      <c r="DX58" s="32">
        <v>3.1782065834279227E-2</v>
      </c>
      <c r="DY58" s="42"/>
      <c r="DZ58" s="22">
        <v>1899369.7279999999</v>
      </c>
      <c r="EA58" s="22">
        <v>31649.727999999999</v>
      </c>
      <c r="EB58" s="22">
        <v>1867720</v>
      </c>
      <c r="EC58" s="26">
        <v>1409.4079999999994</v>
      </c>
      <c r="ED58" s="22">
        <v>0</v>
      </c>
      <c r="EE58" s="22">
        <v>60769.407999999821</v>
      </c>
      <c r="EF58" s="22">
        <v>59360</v>
      </c>
      <c r="EG58" s="32">
        <v>3.1994512234323563E-2</v>
      </c>
      <c r="EH58" s="32">
        <v>3.1782065834279227E-2</v>
      </c>
      <c r="EI58" s="42"/>
      <c r="EK58" s="47">
        <f t="shared" si="21"/>
        <v>0</v>
      </c>
      <c r="EL58" s="47">
        <f t="shared" si="22"/>
        <v>0</v>
      </c>
      <c r="EM58" s="47">
        <f t="shared" si="23"/>
        <v>0</v>
      </c>
      <c r="EN58" s="47">
        <f t="shared" si="24"/>
        <v>0</v>
      </c>
      <c r="EO58" s="47">
        <f t="shared" si="25"/>
        <v>0</v>
      </c>
      <c r="EP58" s="47">
        <f t="shared" si="26"/>
        <v>0</v>
      </c>
      <c r="ER58" s="27" t="str">
        <f t="shared" si="11"/>
        <v>Jesse Gray Primary School</v>
      </c>
      <c r="EV58" s="45">
        <v>0</v>
      </c>
      <c r="EX58" s="27" t="str">
        <f t="shared" si="12"/>
        <v/>
      </c>
      <c r="EY58" s="27" t="str">
        <f t="shared" si="13"/>
        <v/>
      </c>
      <c r="EZ58" s="27" t="str">
        <f t="shared" si="2"/>
        <v/>
      </c>
      <c r="FA58" s="27" t="str">
        <f t="shared" si="3"/>
        <v/>
      </c>
      <c r="FB58" s="27" t="str">
        <f t="shared" si="4"/>
        <v/>
      </c>
      <c r="FC58" s="27" t="str">
        <f t="shared" si="5"/>
        <v/>
      </c>
      <c r="FE58" s="82" t="str">
        <f t="shared" si="14"/>
        <v/>
      </c>
      <c r="FF58" s="82" t="str">
        <f t="shared" si="6"/>
        <v/>
      </c>
      <c r="FG58" s="82" t="str">
        <f t="shared" si="7"/>
        <v/>
      </c>
      <c r="FH58" s="82" t="str">
        <f t="shared" si="8"/>
        <v/>
      </c>
      <c r="FI58" s="82" t="str">
        <f t="shared" si="9"/>
        <v/>
      </c>
      <c r="FJ58" s="82" t="str">
        <f t="shared" si="10"/>
        <v/>
      </c>
    </row>
    <row r="59" spans="1:166" x14ac:dyDescent="0.3">
      <c r="A59" s="20">
        <v>8912568</v>
      </c>
      <c r="B59" s="20" t="s">
        <v>15</v>
      </c>
      <c r="C59" s="21">
        <v>242</v>
      </c>
      <c r="D59" s="22">
        <v>1044272.7219252383</v>
      </c>
      <c r="E59" s="22">
        <v>9990.8799999999992</v>
      </c>
      <c r="F59" s="22">
        <v>1034281.8419252383</v>
      </c>
      <c r="G59" s="45">
        <v>2151.8419252382096</v>
      </c>
      <c r="H59" s="26">
        <v>456.78100000000086</v>
      </c>
      <c r="I59" s="11"/>
      <c r="J59" s="34">
        <v>242</v>
      </c>
      <c r="K59" s="22">
        <v>1076457.6610000001</v>
      </c>
      <c r="L59" s="22">
        <v>10447.661</v>
      </c>
      <c r="M59" s="22">
        <v>1066010</v>
      </c>
      <c r="N59" s="26">
        <v>456.78100000000086</v>
      </c>
      <c r="O59" s="22">
        <v>0</v>
      </c>
      <c r="P59" s="22">
        <v>32184.939074761816</v>
      </c>
      <c r="Q59" s="22">
        <v>31728.158074761741</v>
      </c>
      <c r="R59" s="32">
        <v>2.9898936336114582E-2</v>
      </c>
      <c r="S59" s="32">
        <v>2.9763471332127974E-2</v>
      </c>
      <c r="T59" s="11"/>
      <c r="U59" s="22">
        <v>1076457.6610000001</v>
      </c>
      <c r="V59" s="22">
        <v>10447.661</v>
      </c>
      <c r="W59" s="22">
        <v>1066010</v>
      </c>
      <c r="X59" s="26">
        <v>456.78100000000086</v>
      </c>
      <c r="Y59" s="22">
        <v>0</v>
      </c>
      <c r="Z59" s="22">
        <v>32184.939074761816</v>
      </c>
      <c r="AA59" s="22">
        <v>31728.158074761741</v>
      </c>
      <c r="AB59" s="32">
        <v>2.9898936336114582E-2</v>
      </c>
      <c r="AC59" s="32">
        <v>2.9763471332127974E-2</v>
      </c>
      <c r="AD59" s="42"/>
      <c r="AE59" s="22">
        <v>1076457.6610000001</v>
      </c>
      <c r="AF59" s="22">
        <v>10447.661</v>
      </c>
      <c r="AG59" s="22">
        <v>1066010</v>
      </c>
      <c r="AH59" s="26">
        <v>456.78100000000086</v>
      </c>
      <c r="AI59" s="22">
        <v>0</v>
      </c>
      <c r="AJ59" s="22">
        <v>32184.939074761816</v>
      </c>
      <c r="AK59" s="22">
        <v>31728.158074761741</v>
      </c>
      <c r="AL59" s="32">
        <v>2.9898936336114582E-2</v>
      </c>
      <c r="AM59" s="32">
        <v>2.9763471332127974E-2</v>
      </c>
      <c r="AN59" s="11"/>
      <c r="AO59" s="22">
        <v>1076457.6610000001</v>
      </c>
      <c r="AP59" s="22">
        <v>10447.661</v>
      </c>
      <c r="AQ59" s="22">
        <v>1066010</v>
      </c>
      <c r="AR59" s="26">
        <v>456.78100000000086</v>
      </c>
      <c r="AS59" s="22">
        <v>0</v>
      </c>
      <c r="AT59" s="22">
        <v>32184.939074761816</v>
      </c>
      <c r="AU59" s="22">
        <v>31728.158074761741</v>
      </c>
      <c r="AV59" s="32">
        <v>2.9898936336114582E-2</v>
      </c>
      <c r="AW59" s="32">
        <v>2.9763471332127974E-2</v>
      </c>
      <c r="AX59" s="42"/>
      <c r="AY59" s="22">
        <v>1077224.1333330001</v>
      </c>
      <c r="AZ59" s="22">
        <v>10447.661</v>
      </c>
      <c r="BA59" s="22">
        <v>1066776.472333</v>
      </c>
      <c r="BB59" s="22">
        <v>766.47233300003666</v>
      </c>
      <c r="BC59" s="22">
        <v>32951.411407761858</v>
      </c>
      <c r="BD59" s="22">
        <v>32494.630407761782</v>
      </c>
      <c r="BE59" s="32">
        <v>3.0589187884055374E-2</v>
      </c>
      <c r="BF59" s="32">
        <v>3.0460580309478749E-2</v>
      </c>
      <c r="BG59" s="11"/>
      <c r="BH59" s="22">
        <v>1077224.1333330001</v>
      </c>
      <c r="BI59" s="22">
        <v>10447.661</v>
      </c>
      <c r="BJ59" s="22">
        <v>1066776.472333</v>
      </c>
      <c r="BK59" s="26">
        <v>456.78100000000086</v>
      </c>
      <c r="BL59" s="22">
        <v>766.47233300003666</v>
      </c>
      <c r="BM59" s="22">
        <v>32951.411407761858</v>
      </c>
      <c r="BN59" s="22">
        <v>32494.630407761782</v>
      </c>
      <c r="BO59" s="32">
        <v>3.0589187884055374E-2</v>
      </c>
      <c r="BP59" s="32">
        <v>3.0460580309478749E-2</v>
      </c>
      <c r="BQ59" s="42"/>
      <c r="BR59" s="22">
        <v>1077224.1333330001</v>
      </c>
      <c r="BS59" s="22">
        <v>10447.661</v>
      </c>
      <c r="BT59" s="22">
        <v>1066776.472333</v>
      </c>
      <c r="BU59" s="26">
        <v>456.78100000000086</v>
      </c>
      <c r="BV59" s="22">
        <v>766.47233300003666</v>
      </c>
      <c r="BW59" s="22">
        <v>32951.411407761858</v>
      </c>
      <c r="BX59" s="22">
        <v>32494.630407761782</v>
      </c>
      <c r="BY59" s="32">
        <v>3.0589187884055374E-2</v>
      </c>
      <c r="BZ59" s="32">
        <v>3.0460580309478749E-2</v>
      </c>
      <c r="CA59" s="42"/>
      <c r="CB59" s="22">
        <v>1077224.1333330001</v>
      </c>
      <c r="CC59" s="22">
        <v>10447.661</v>
      </c>
      <c r="CD59" s="22">
        <v>1066776.472333</v>
      </c>
      <c r="CE59" s="26">
        <v>456.78100000000086</v>
      </c>
      <c r="CF59" s="22">
        <v>766.47233300003666</v>
      </c>
      <c r="CG59" s="22">
        <v>32951.411407761858</v>
      </c>
      <c r="CH59" s="22">
        <v>32494.630407761782</v>
      </c>
      <c r="CI59" s="32">
        <v>3.0589187884055374E-2</v>
      </c>
      <c r="CJ59" s="32">
        <v>3.0460580309478749E-2</v>
      </c>
      <c r="CK59" s="42"/>
      <c r="CL59" s="22">
        <v>1077224.1333330001</v>
      </c>
      <c r="CM59" s="22">
        <v>10447.661</v>
      </c>
      <c r="CN59" s="22">
        <v>1066776.472333</v>
      </c>
      <c r="CO59" s="26">
        <v>456.78100000000086</v>
      </c>
      <c r="CP59" s="22">
        <v>766.47233300003666</v>
      </c>
      <c r="CQ59" s="22">
        <v>32951.411407761858</v>
      </c>
      <c r="CR59" s="22">
        <v>32494.630407761782</v>
      </c>
      <c r="CS59" s="32">
        <v>3.0589187884055374E-2</v>
      </c>
      <c r="CT59" s="32">
        <v>3.0460580309478749E-2</v>
      </c>
      <c r="CU59" s="42"/>
      <c r="CV59" s="22">
        <v>1076457.6610000001</v>
      </c>
      <c r="CW59" s="22">
        <v>10447.661</v>
      </c>
      <c r="CX59" s="22">
        <v>1066010</v>
      </c>
      <c r="CY59" s="26">
        <v>456.78100000000086</v>
      </c>
      <c r="CZ59" s="22">
        <v>0</v>
      </c>
      <c r="DA59" s="22">
        <v>32184.939074761816</v>
      </c>
      <c r="DB59" s="22">
        <v>31728.158074761741</v>
      </c>
      <c r="DC59" s="32">
        <v>2.9898936336114582E-2</v>
      </c>
      <c r="DD59" s="32">
        <v>2.9763471332127974E-2</v>
      </c>
      <c r="DE59" s="42"/>
      <c r="DF59" s="22">
        <v>1076457.6610000001</v>
      </c>
      <c r="DG59" s="22">
        <v>10447.661</v>
      </c>
      <c r="DH59" s="22">
        <v>1066010</v>
      </c>
      <c r="DI59" s="26">
        <v>456.78100000000086</v>
      </c>
      <c r="DJ59" s="22">
        <v>0</v>
      </c>
      <c r="DK59" s="22">
        <v>32184.939074761816</v>
      </c>
      <c r="DL59" s="22">
        <v>31728.158074761741</v>
      </c>
      <c r="DM59" s="32">
        <v>2.9898936336114582E-2</v>
      </c>
      <c r="DN59" s="32">
        <v>2.9763471332127974E-2</v>
      </c>
      <c r="DO59" s="42"/>
      <c r="DP59" s="22">
        <v>1077224.1333330001</v>
      </c>
      <c r="DQ59" s="22">
        <v>10447.661</v>
      </c>
      <c r="DR59" s="22">
        <v>1066776.472333</v>
      </c>
      <c r="DS59" s="26">
        <v>456.78100000000086</v>
      </c>
      <c r="DT59" s="22">
        <v>766.47233300003666</v>
      </c>
      <c r="DU59" s="22">
        <v>32951.411407761858</v>
      </c>
      <c r="DV59" s="22">
        <v>32494.630407761782</v>
      </c>
      <c r="DW59" s="32">
        <v>3.0589187884055374E-2</v>
      </c>
      <c r="DX59" s="32">
        <v>3.0460580309478749E-2</v>
      </c>
      <c r="DY59" s="42"/>
      <c r="DZ59" s="22">
        <v>1077224.1333330001</v>
      </c>
      <c r="EA59" s="22">
        <v>10447.661</v>
      </c>
      <c r="EB59" s="22">
        <v>1066776.472333</v>
      </c>
      <c r="EC59" s="26">
        <v>456.78100000000086</v>
      </c>
      <c r="ED59" s="22">
        <v>766.47233300003666</v>
      </c>
      <c r="EE59" s="22">
        <v>32951.411407761858</v>
      </c>
      <c r="EF59" s="22">
        <v>32494.630407761782</v>
      </c>
      <c r="EG59" s="32">
        <v>3.0589187884055374E-2</v>
      </c>
      <c r="EH59" s="32">
        <v>3.0460580309478749E-2</v>
      </c>
      <c r="EI59" s="42"/>
      <c r="EK59" s="47">
        <f t="shared" si="21"/>
        <v>0</v>
      </c>
      <c r="EL59" s="47">
        <f t="shared" si="22"/>
        <v>0</v>
      </c>
      <c r="EM59" s="47">
        <f t="shared" si="23"/>
        <v>-766.47233300004154</v>
      </c>
      <c r="EN59" s="47">
        <f t="shared" si="24"/>
        <v>-766.47233300004154</v>
      </c>
      <c r="EO59" s="47">
        <f t="shared" si="25"/>
        <v>0</v>
      </c>
      <c r="EP59" s="47">
        <f t="shared" si="26"/>
        <v>0</v>
      </c>
      <c r="ER59" s="27" t="str">
        <f t="shared" si="11"/>
        <v>West Bridgford Infant School</v>
      </c>
      <c r="EV59" s="45">
        <v>2151.8419252382096</v>
      </c>
      <c r="EX59" s="27" t="str">
        <f t="shared" si="12"/>
        <v/>
      </c>
      <c r="EY59" s="27" t="str">
        <f t="shared" si="13"/>
        <v/>
      </c>
      <c r="EZ59" s="27" t="str">
        <f t="shared" si="2"/>
        <v>Y</v>
      </c>
      <c r="FA59" s="27" t="str">
        <f t="shared" si="3"/>
        <v>Y</v>
      </c>
      <c r="FB59" s="27" t="str">
        <f t="shared" si="4"/>
        <v/>
      </c>
      <c r="FC59" s="27" t="str">
        <f t="shared" si="5"/>
        <v/>
      </c>
      <c r="FE59" s="82" t="str">
        <f t="shared" si="14"/>
        <v/>
      </c>
      <c r="FF59" s="82" t="str">
        <f t="shared" si="6"/>
        <v/>
      </c>
      <c r="FG59" s="82">
        <f t="shared" si="7"/>
        <v>7.1849384841024414E-4</v>
      </c>
      <c r="FH59" s="82">
        <f t="shared" si="8"/>
        <v>7.1849384841024414E-4</v>
      </c>
      <c r="FI59" s="82" t="str">
        <f t="shared" si="9"/>
        <v/>
      </c>
      <c r="FJ59" s="82" t="str">
        <f t="shared" si="10"/>
        <v/>
      </c>
    </row>
    <row r="60" spans="1:166" x14ac:dyDescent="0.3">
      <c r="A60" s="20">
        <v>8912574</v>
      </c>
      <c r="B60" s="20" t="s">
        <v>197</v>
      </c>
      <c r="C60" s="21">
        <v>352</v>
      </c>
      <c r="D60" s="22">
        <v>1538616.8736</v>
      </c>
      <c r="E60" s="22">
        <v>20720.873599999999</v>
      </c>
      <c r="F60" s="22">
        <v>1517896</v>
      </c>
      <c r="G60" s="45">
        <v>0</v>
      </c>
      <c r="H60" s="26">
        <v>762.18840000000273</v>
      </c>
      <c r="I60" s="11"/>
      <c r="J60" s="34">
        <v>352</v>
      </c>
      <c r="K60" s="22">
        <v>1588659.0619999999</v>
      </c>
      <c r="L60" s="22">
        <v>21483.062000000002</v>
      </c>
      <c r="M60" s="22">
        <v>1567176</v>
      </c>
      <c r="N60" s="26">
        <v>762.18840000000273</v>
      </c>
      <c r="O60" s="22">
        <v>0</v>
      </c>
      <c r="P60" s="22">
        <v>50042.188399999868</v>
      </c>
      <c r="Q60" s="22">
        <v>49280</v>
      </c>
      <c r="R60" s="32">
        <v>3.1499639914558251E-2</v>
      </c>
      <c r="S60" s="32">
        <v>3.1445096147465247E-2</v>
      </c>
      <c r="T60" s="11"/>
      <c r="U60" s="22">
        <v>1588659.0619999999</v>
      </c>
      <c r="V60" s="22">
        <v>21483.062000000002</v>
      </c>
      <c r="W60" s="22">
        <v>1567176</v>
      </c>
      <c r="X60" s="26">
        <v>762.18840000000273</v>
      </c>
      <c r="Y60" s="22">
        <v>0</v>
      </c>
      <c r="Z60" s="22">
        <v>50042.188399999868</v>
      </c>
      <c r="AA60" s="22">
        <v>49280</v>
      </c>
      <c r="AB60" s="32">
        <v>3.1499639914558251E-2</v>
      </c>
      <c r="AC60" s="32">
        <v>3.1445096147465247E-2</v>
      </c>
      <c r="AD60" s="42"/>
      <c r="AE60" s="22">
        <v>1588659.0619999999</v>
      </c>
      <c r="AF60" s="22">
        <v>21483.062000000002</v>
      </c>
      <c r="AG60" s="22">
        <v>1567176</v>
      </c>
      <c r="AH60" s="26">
        <v>762.18840000000273</v>
      </c>
      <c r="AI60" s="22">
        <v>0</v>
      </c>
      <c r="AJ60" s="22">
        <v>50042.188399999868</v>
      </c>
      <c r="AK60" s="22">
        <v>49280</v>
      </c>
      <c r="AL60" s="32">
        <v>3.1499639914558251E-2</v>
      </c>
      <c r="AM60" s="32">
        <v>3.1445096147465247E-2</v>
      </c>
      <c r="AN60" s="11"/>
      <c r="AO60" s="22">
        <v>1588659.0619999999</v>
      </c>
      <c r="AP60" s="22">
        <v>21483.062000000002</v>
      </c>
      <c r="AQ60" s="22">
        <v>1567176</v>
      </c>
      <c r="AR60" s="26">
        <v>762.18840000000273</v>
      </c>
      <c r="AS60" s="22">
        <v>0</v>
      </c>
      <c r="AT60" s="22">
        <v>50042.188399999868</v>
      </c>
      <c r="AU60" s="22">
        <v>49280</v>
      </c>
      <c r="AV60" s="32">
        <v>3.1499639914558251E-2</v>
      </c>
      <c r="AW60" s="32">
        <v>3.1445096147465247E-2</v>
      </c>
      <c r="AX60" s="42"/>
      <c r="AY60" s="22">
        <v>1588659.0619999999</v>
      </c>
      <c r="AZ60" s="22">
        <v>21483.062000000002</v>
      </c>
      <c r="BA60" s="22">
        <v>1567176</v>
      </c>
      <c r="BB60" s="22">
        <v>0</v>
      </c>
      <c r="BC60" s="22">
        <v>50042.188399999868</v>
      </c>
      <c r="BD60" s="22">
        <v>49280</v>
      </c>
      <c r="BE60" s="32">
        <v>3.1499639914558251E-2</v>
      </c>
      <c r="BF60" s="32">
        <v>3.1445096147465247E-2</v>
      </c>
      <c r="BG60" s="11"/>
      <c r="BH60" s="22">
        <v>1588659.0619999999</v>
      </c>
      <c r="BI60" s="22">
        <v>21483.062000000002</v>
      </c>
      <c r="BJ60" s="22">
        <v>1567176</v>
      </c>
      <c r="BK60" s="26">
        <v>762.18840000000273</v>
      </c>
      <c r="BL60" s="22">
        <v>0</v>
      </c>
      <c r="BM60" s="22">
        <v>50042.188399999868</v>
      </c>
      <c r="BN60" s="22">
        <v>49280</v>
      </c>
      <c r="BO60" s="32">
        <v>3.1499639914558251E-2</v>
      </c>
      <c r="BP60" s="32">
        <v>3.1445096147465247E-2</v>
      </c>
      <c r="BQ60" s="42"/>
      <c r="BR60" s="22">
        <v>1588659.0619999999</v>
      </c>
      <c r="BS60" s="22">
        <v>21483.062000000002</v>
      </c>
      <c r="BT60" s="22">
        <v>1567176</v>
      </c>
      <c r="BU60" s="26">
        <v>762.18840000000273</v>
      </c>
      <c r="BV60" s="22">
        <v>0</v>
      </c>
      <c r="BW60" s="22">
        <v>50042.188399999868</v>
      </c>
      <c r="BX60" s="22">
        <v>49280</v>
      </c>
      <c r="BY60" s="32">
        <v>3.1499639914558251E-2</v>
      </c>
      <c r="BZ60" s="32">
        <v>3.1445096147465247E-2</v>
      </c>
      <c r="CA60" s="42"/>
      <c r="CB60" s="22">
        <v>1588659.0619999999</v>
      </c>
      <c r="CC60" s="22">
        <v>21483.062000000002</v>
      </c>
      <c r="CD60" s="22">
        <v>1567176</v>
      </c>
      <c r="CE60" s="26">
        <v>762.18840000000273</v>
      </c>
      <c r="CF60" s="22">
        <v>0</v>
      </c>
      <c r="CG60" s="22">
        <v>50042.188399999868</v>
      </c>
      <c r="CH60" s="22">
        <v>49280</v>
      </c>
      <c r="CI60" s="32">
        <v>3.1499639914558251E-2</v>
      </c>
      <c r="CJ60" s="32">
        <v>3.1445096147465247E-2</v>
      </c>
      <c r="CK60" s="42"/>
      <c r="CL60" s="22">
        <v>1588659.0619999999</v>
      </c>
      <c r="CM60" s="22">
        <v>21483.062000000002</v>
      </c>
      <c r="CN60" s="22">
        <v>1567176</v>
      </c>
      <c r="CO60" s="26">
        <v>762.18840000000273</v>
      </c>
      <c r="CP60" s="22">
        <v>0</v>
      </c>
      <c r="CQ60" s="22">
        <v>50042.188399999868</v>
      </c>
      <c r="CR60" s="22">
        <v>49280</v>
      </c>
      <c r="CS60" s="32">
        <v>3.1499639914558251E-2</v>
      </c>
      <c r="CT60" s="32">
        <v>3.1445096147465247E-2</v>
      </c>
      <c r="CU60" s="42"/>
      <c r="CV60" s="22">
        <v>1588659.0619999999</v>
      </c>
      <c r="CW60" s="22">
        <v>21483.062000000002</v>
      </c>
      <c r="CX60" s="22">
        <v>1567176</v>
      </c>
      <c r="CY60" s="26">
        <v>762.18840000000273</v>
      </c>
      <c r="CZ60" s="22">
        <v>0</v>
      </c>
      <c r="DA60" s="22">
        <v>50042.188399999868</v>
      </c>
      <c r="DB60" s="22">
        <v>49280</v>
      </c>
      <c r="DC60" s="32">
        <v>3.1499639914558251E-2</v>
      </c>
      <c r="DD60" s="32">
        <v>3.1445096147465247E-2</v>
      </c>
      <c r="DE60" s="42"/>
      <c r="DF60" s="22">
        <v>1588659.0619999999</v>
      </c>
      <c r="DG60" s="22">
        <v>21483.062000000002</v>
      </c>
      <c r="DH60" s="22">
        <v>1567176</v>
      </c>
      <c r="DI60" s="26">
        <v>762.18840000000273</v>
      </c>
      <c r="DJ60" s="22">
        <v>0</v>
      </c>
      <c r="DK60" s="22">
        <v>50042.188399999868</v>
      </c>
      <c r="DL60" s="22">
        <v>49280</v>
      </c>
      <c r="DM60" s="32">
        <v>3.1499639914558251E-2</v>
      </c>
      <c r="DN60" s="32">
        <v>3.1445096147465247E-2</v>
      </c>
      <c r="DO60" s="42"/>
      <c r="DP60" s="22">
        <v>1588659.0619999999</v>
      </c>
      <c r="DQ60" s="22">
        <v>21483.062000000002</v>
      </c>
      <c r="DR60" s="22">
        <v>1567176</v>
      </c>
      <c r="DS60" s="26">
        <v>762.18840000000273</v>
      </c>
      <c r="DT60" s="22">
        <v>0</v>
      </c>
      <c r="DU60" s="22">
        <v>50042.188399999868</v>
      </c>
      <c r="DV60" s="22">
        <v>49280</v>
      </c>
      <c r="DW60" s="32">
        <v>3.1499639914558251E-2</v>
      </c>
      <c r="DX60" s="32">
        <v>3.1445096147465247E-2</v>
      </c>
      <c r="DY60" s="42"/>
      <c r="DZ60" s="22">
        <v>1588659.0619999999</v>
      </c>
      <c r="EA60" s="22">
        <v>21483.062000000002</v>
      </c>
      <c r="EB60" s="22">
        <v>1567176</v>
      </c>
      <c r="EC60" s="26">
        <v>762.18840000000273</v>
      </c>
      <c r="ED60" s="22">
        <v>0</v>
      </c>
      <c r="EE60" s="22">
        <v>50042.188399999868</v>
      </c>
      <c r="EF60" s="22">
        <v>49280</v>
      </c>
      <c r="EG60" s="32">
        <v>3.1499639914558251E-2</v>
      </c>
      <c r="EH60" s="32">
        <v>3.1445096147465247E-2</v>
      </c>
      <c r="EI60" s="42"/>
      <c r="EK60" s="47">
        <f t="shared" si="21"/>
        <v>0</v>
      </c>
      <c r="EL60" s="47">
        <f t="shared" si="22"/>
        <v>0</v>
      </c>
      <c r="EM60" s="47">
        <f t="shared" si="23"/>
        <v>0</v>
      </c>
      <c r="EN60" s="47">
        <f t="shared" si="24"/>
        <v>0</v>
      </c>
      <c r="EO60" s="47">
        <f t="shared" si="25"/>
        <v>0</v>
      </c>
      <c r="EP60" s="47">
        <f t="shared" si="26"/>
        <v>0</v>
      </c>
      <c r="ER60" s="27" t="str">
        <f t="shared" si="11"/>
        <v>West Bridgford Junior School</v>
      </c>
      <c r="EV60" s="45">
        <v>0</v>
      </c>
      <c r="EX60" s="27" t="str">
        <f t="shared" si="12"/>
        <v/>
      </c>
      <c r="EY60" s="27" t="str">
        <f t="shared" si="13"/>
        <v/>
      </c>
      <c r="EZ60" s="27" t="str">
        <f t="shared" si="2"/>
        <v/>
      </c>
      <c r="FA60" s="27" t="str">
        <f t="shared" si="3"/>
        <v/>
      </c>
      <c r="FB60" s="27" t="str">
        <f t="shared" si="4"/>
        <v/>
      </c>
      <c r="FC60" s="27" t="str">
        <f t="shared" si="5"/>
        <v/>
      </c>
      <c r="FE60" s="82" t="str">
        <f t="shared" si="14"/>
        <v/>
      </c>
      <c r="FF60" s="82" t="str">
        <f t="shared" si="6"/>
        <v/>
      </c>
      <c r="FG60" s="82" t="str">
        <f t="shared" si="7"/>
        <v/>
      </c>
      <c r="FH60" s="82" t="str">
        <f t="shared" si="8"/>
        <v/>
      </c>
      <c r="FI60" s="82" t="str">
        <f t="shared" si="9"/>
        <v/>
      </c>
      <c r="FJ60" s="82" t="str">
        <f t="shared" si="10"/>
        <v/>
      </c>
    </row>
    <row r="61" spans="1:166" x14ac:dyDescent="0.3">
      <c r="A61" s="20">
        <v>8912611</v>
      </c>
      <c r="B61" s="20" t="s">
        <v>16</v>
      </c>
      <c r="C61" s="21">
        <v>402</v>
      </c>
      <c r="D61" s="22">
        <v>1803270.1820677295</v>
      </c>
      <c r="E61" s="22">
        <v>43755.197999999997</v>
      </c>
      <c r="F61" s="22">
        <v>1759514.9840677294</v>
      </c>
      <c r="G61" s="45">
        <v>0</v>
      </c>
      <c r="H61" s="26">
        <v>1677.760000000002</v>
      </c>
      <c r="I61" s="11"/>
      <c r="J61" s="34">
        <v>402</v>
      </c>
      <c r="K61" s="22">
        <v>1900574.737620949</v>
      </c>
      <c r="L61" s="22">
        <v>45432.957999999999</v>
      </c>
      <c r="M61" s="22">
        <v>1855141.7796209489</v>
      </c>
      <c r="N61" s="26">
        <v>1677.760000000002</v>
      </c>
      <c r="O61" s="22">
        <v>0</v>
      </c>
      <c r="P61" s="22">
        <v>97304.555553219514</v>
      </c>
      <c r="Q61" s="22">
        <v>95626.795553219505</v>
      </c>
      <c r="R61" s="32">
        <v>5.119743708422686E-2</v>
      </c>
      <c r="S61" s="32">
        <v>5.1546893398497232E-2</v>
      </c>
      <c r="T61" s="11"/>
      <c r="U61" s="22">
        <v>1900574.737620949</v>
      </c>
      <c r="V61" s="22">
        <v>45432.957999999999</v>
      </c>
      <c r="W61" s="22">
        <v>1855141.7796209489</v>
      </c>
      <c r="X61" s="26">
        <v>1677.760000000002</v>
      </c>
      <c r="Y61" s="22">
        <v>0</v>
      </c>
      <c r="Z61" s="22">
        <v>97304.555553219514</v>
      </c>
      <c r="AA61" s="22">
        <v>95626.795553219505</v>
      </c>
      <c r="AB61" s="32">
        <v>5.119743708422686E-2</v>
      </c>
      <c r="AC61" s="32">
        <v>5.1546893398497232E-2</v>
      </c>
      <c r="AD61" s="42"/>
      <c r="AE61" s="22">
        <v>1900574.737620949</v>
      </c>
      <c r="AF61" s="22">
        <v>45432.957999999999</v>
      </c>
      <c r="AG61" s="22">
        <v>1855141.7796209489</v>
      </c>
      <c r="AH61" s="26">
        <v>1677.760000000002</v>
      </c>
      <c r="AI61" s="22">
        <v>0</v>
      </c>
      <c r="AJ61" s="22">
        <v>97304.555553219514</v>
      </c>
      <c r="AK61" s="22">
        <v>95626.795553219505</v>
      </c>
      <c r="AL61" s="32">
        <v>5.119743708422686E-2</v>
      </c>
      <c r="AM61" s="32">
        <v>5.1546893398497232E-2</v>
      </c>
      <c r="AN61" s="11"/>
      <c r="AO61" s="22">
        <v>1900574.737620949</v>
      </c>
      <c r="AP61" s="22">
        <v>45432.957999999999</v>
      </c>
      <c r="AQ61" s="22">
        <v>1855141.7796209489</v>
      </c>
      <c r="AR61" s="26">
        <v>1677.760000000002</v>
      </c>
      <c r="AS61" s="22">
        <v>0</v>
      </c>
      <c r="AT61" s="22">
        <v>97304.555553219514</v>
      </c>
      <c r="AU61" s="22">
        <v>95626.795553219505</v>
      </c>
      <c r="AV61" s="32">
        <v>5.119743708422686E-2</v>
      </c>
      <c r="AW61" s="32">
        <v>5.1546893398497232E-2</v>
      </c>
      <c r="AX61" s="42"/>
      <c r="AY61" s="22">
        <v>1900574.737620949</v>
      </c>
      <c r="AZ61" s="22">
        <v>45432.957999999999</v>
      </c>
      <c r="BA61" s="22">
        <v>1855141.7796209489</v>
      </c>
      <c r="BB61" s="22">
        <v>0</v>
      </c>
      <c r="BC61" s="22">
        <v>97304.555553219514</v>
      </c>
      <c r="BD61" s="22">
        <v>95626.795553219505</v>
      </c>
      <c r="BE61" s="32">
        <v>5.119743708422686E-2</v>
      </c>
      <c r="BF61" s="32">
        <v>5.1546893398497232E-2</v>
      </c>
      <c r="BG61" s="11"/>
      <c r="BH61" s="22">
        <v>1900574.737620949</v>
      </c>
      <c r="BI61" s="22">
        <v>45432.957999999999</v>
      </c>
      <c r="BJ61" s="22">
        <v>1855141.7796209489</v>
      </c>
      <c r="BK61" s="26">
        <v>1677.760000000002</v>
      </c>
      <c r="BL61" s="22">
        <v>0</v>
      </c>
      <c r="BM61" s="22">
        <v>97304.555553219514</v>
      </c>
      <c r="BN61" s="22">
        <v>95626.795553219505</v>
      </c>
      <c r="BO61" s="32">
        <v>5.119743708422686E-2</v>
      </c>
      <c r="BP61" s="32">
        <v>5.1546893398497232E-2</v>
      </c>
      <c r="BQ61" s="42"/>
      <c r="BR61" s="22">
        <v>1891609.6764635234</v>
      </c>
      <c r="BS61" s="22">
        <v>45432.957999999999</v>
      </c>
      <c r="BT61" s="22">
        <v>1846176.7184635233</v>
      </c>
      <c r="BU61" s="26">
        <v>1677.760000000002</v>
      </c>
      <c r="BV61" s="22">
        <v>0</v>
      </c>
      <c r="BW61" s="22">
        <v>88339.494395793881</v>
      </c>
      <c r="BX61" s="22">
        <v>86661.734395793872</v>
      </c>
      <c r="BY61" s="32">
        <v>4.6700699142621122E-2</v>
      </c>
      <c r="BZ61" s="32">
        <v>4.6941191235429468E-2</v>
      </c>
      <c r="CA61" s="42"/>
      <c r="CB61" s="22">
        <v>1898680.9866430599</v>
      </c>
      <c r="CC61" s="22">
        <v>45432.957999999999</v>
      </c>
      <c r="CD61" s="22">
        <v>1853248.0286430598</v>
      </c>
      <c r="CE61" s="26">
        <v>1677.760000000002</v>
      </c>
      <c r="CF61" s="22">
        <v>0</v>
      </c>
      <c r="CG61" s="22">
        <v>95410.804575330345</v>
      </c>
      <c r="CH61" s="22">
        <v>93733.044575330336</v>
      </c>
      <c r="CI61" s="32">
        <v>5.0251098128928057E-2</v>
      </c>
      <c r="CJ61" s="32">
        <v>5.0577711739945172E-2</v>
      </c>
      <c r="CK61" s="42"/>
      <c r="CL61" s="22">
        <v>1896787.2356651702</v>
      </c>
      <c r="CM61" s="22">
        <v>45432.957999999999</v>
      </c>
      <c r="CN61" s="22">
        <v>1851354.2776651701</v>
      </c>
      <c r="CO61" s="26">
        <v>1677.760000000002</v>
      </c>
      <c r="CP61" s="22">
        <v>0</v>
      </c>
      <c r="CQ61" s="22">
        <v>93517.05359744071</v>
      </c>
      <c r="CR61" s="22">
        <v>91839.293597440701</v>
      </c>
      <c r="CS61" s="32">
        <v>4.9302869525398252E-2</v>
      </c>
      <c r="CT61" s="32">
        <v>4.9606547328836244E-2</v>
      </c>
      <c r="CU61" s="42"/>
      <c r="CV61" s="22">
        <v>1900574.737620949</v>
      </c>
      <c r="CW61" s="22">
        <v>45432.957999999999</v>
      </c>
      <c r="CX61" s="22">
        <v>1855141.7796209489</v>
      </c>
      <c r="CY61" s="26">
        <v>1677.760000000002</v>
      </c>
      <c r="CZ61" s="22">
        <v>0</v>
      </c>
      <c r="DA61" s="22">
        <v>97304.555553219514</v>
      </c>
      <c r="DB61" s="22">
        <v>95626.795553219505</v>
      </c>
      <c r="DC61" s="32">
        <v>5.119743708422686E-2</v>
      </c>
      <c r="DD61" s="32">
        <v>5.1546893398497232E-2</v>
      </c>
      <c r="DE61" s="42"/>
      <c r="DF61" s="22">
        <v>1900574.737620949</v>
      </c>
      <c r="DG61" s="22">
        <v>45432.957999999999</v>
      </c>
      <c r="DH61" s="22">
        <v>1855141.7796209489</v>
      </c>
      <c r="DI61" s="26">
        <v>1677.760000000002</v>
      </c>
      <c r="DJ61" s="22">
        <v>0</v>
      </c>
      <c r="DK61" s="22">
        <v>97304.555553219514</v>
      </c>
      <c r="DL61" s="22">
        <v>95626.795553219505</v>
      </c>
      <c r="DM61" s="32">
        <v>5.119743708422686E-2</v>
      </c>
      <c r="DN61" s="32">
        <v>5.1546893398497232E-2</v>
      </c>
      <c r="DO61" s="42"/>
      <c r="DP61" s="22">
        <v>1900574.737620949</v>
      </c>
      <c r="DQ61" s="22">
        <v>45432.957999999999</v>
      </c>
      <c r="DR61" s="22">
        <v>1855141.7796209489</v>
      </c>
      <c r="DS61" s="26">
        <v>1677.760000000002</v>
      </c>
      <c r="DT61" s="22">
        <v>0</v>
      </c>
      <c r="DU61" s="22">
        <v>97304.555553219514</v>
      </c>
      <c r="DV61" s="22">
        <v>95626.795553219505</v>
      </c>
      <c r="DW61" s="32">
        <v>5.119743708422686E-2</v>
      </c>
      <c r="DX61" s="32">
        <v>5.1546893398497232E-2</v>
      </c>
      <c r="DY61" s="42"/>
      <c r="DZ61" s="22">
        <v>1900574.737620949</v>
      </c>
      <c r="EA61" s="22">
        <v>45432.957999999999</v>
      </c>
      <c r="EB61" s="22">
        <v>1855141.7796209489</v>
      </c>
      <c r="EC61" s="26">
        <v>1677.760000000002</v>
      </c>
      <c r="ED61" s="22">
        <v>0</v>
      </c>
      <c r="EE61" s="22">
        <v>97304.555553219514</v>
      </c>
      <c r="EF61" s="22">
        <v>95626.795553219505</v>
      </c>
      <c r="EG61" s="32">
        <v>5.119743708422686E-2</v>
      </c>
      <c r="EH61" s="32">
        <v>5.1546893398497232E-2</v>
      </c>
      <c r="EI61" s="42"/>
      <c r="EK61" s="47">
        <f t="shared" si="21"/>
        <v>-1893.750977889169</v>
      </c>
      <c r="EL61" s="47">
        <f t="shared" si="22"/>
        <v>-3787.5019557788037</v>
      </c>
      <c r="EM61" s="47">
        <f t="shared" si="23"/>
        <v>0</v>
      </c>
      <c r="EN61" s="47">
        <f t="shared" si="24"/>
        <v>0</v>
      </c>
      <c r="EO61" s="47">
        <f t="shared" si="25"/>
        <v>0</v>
      </c>
      <c r="EP61" s="47">
        <f t="shared" si="26"/>
        <v>0</v>
      </c>
      <c r="ER61" s="27" t="str">
        <f t="shared" si="11"/>
        <v>Redlands Primary and Nursery School</v>
      </c>
      <c r="EV61" s="45">
        <v>0</v>
      </c>
      <c r="EX61" s="27" t="str">
        <f t="shared" si="12"/>
        <v>Y</v>
      </c>
      <c r="EY61" s="27" t="str">
        <f t="shared" si="13"/>
        <v>Y</v>
      </c>
      <c r="EZ61" s="27" t="str">
        <f t="shared" si="2"/>
        <v/>
      </c>
      <c r="FA61" s="27" t="str">
        <f t="shared" si="3"/>
        <v/>
      </c>
      <c r="FB61" s="27" t="str">
        <f t="shared" si="4"/>
        <v/>
      </c>
      <c r="FC61" s="27" t="str">
        <f t="shared" si="5"/>
        <v/>
      </c>
      <c r="FE61" s="82">
        <f t="shared" si="14"/>
        <v>1.0208119932893264E-3</v>
      </c>
      <c r="FF61" s="82">
        <f t="shared" si="6"/>
        <v>2.0416239865789034E-3</v>
      </c>
      <c r="FG61" s="82" t="str">
        <f t="shared" si="7"/>
        <v/>
      </c>
      <c r="FH61" s="82" t="str">
        <f t="shared" si="8"/>
        <v/>
      </c>
      <c r="FI61" s="82" t="str">
        <f t="shared" si="9"/>
        <v/>
      </c>
      <c r="FJ61" s="82" t="str">
        <f t="shared" si="10"/>
        <v/>
      </c>
    </row>
    <row r="62" spans="1:166" x14ac:dyDescent="0.3">
      <c r="A62" s="20">
        <v>8912616</v>
      </c>
      <c r="B62" s="20" t="s">
        <v>199</v>
      </c>
      <c r="C62" s="21">
        <v>362</v>
      </c>
      <c r="D62" s="22">
        <v>1572239.4490466141</v>
      </c>
      <c r="E62" s="22">
        <v>25061.814999999999</v>
      </c>
      <c r="F62" s="22">
        <v>1547177.6340466142</v>
      </c>
      <c r="G62" s="45">
        <v>3247.6340466140873</v>
      </c>
      <c r="H62" s="26">
        <v>937.04100000000108</v>
      </c>
      <c r="I62" s="11"/>
      <c r="J62" s="34">
        <v>362</v>
      </c>
      <c r="K62" s="22">
        <v>1647804.8985293859</v>
      </c>
      <c r="L62" s="22">
        <v>25998.856</v>
      </c>
      <c r="M62" s="22">
        <v>1621806.042529386</v>
      </c>
      <c r="N62" s="26">
        <v>937.04100000000108</v>
      </c>
      <c r="O62" s="22">
        <v>0</v>
      </c>
      <c r="P62" s="22">
        <v>75565.449482771801</v>
      </c>
      <c r="Q62" s="22">
        <v>74628.408482771832</v>
      </c>
      <c r="R62" s="32">
        <v>4.5858250300270131E-2</v>
      </c>
      <c r="S62" s="32">
        <v>4.6015618715034859E-2</v>
      </c>
      <c r="T62" s="11"/>
      <c r="U62" s="22">
        <v>1647804.8985293859</v>
      </c>
      <c r="V62" s="22">
        <v>25998.856</v>
      </c>
      <c r="W62" s="22">
        <v>1621806.042529386</v>
      </c>
      <c r="X62" s="26">
        <v>937.04100000000108</v>
      </c>
      <c r="Y62" s="22">
        <v>0</v>
      </c>
      <c r="Z62" s="22">
        <v>75565.449482771801</v>
      </c>
      <c r="AA62" s="22">
        <v>74628.408482771832</v>
      </c>
      <c r="AB62" s="32">
        <v>4.5858250300270131E-2</v>
      </c>
      <c r="AC62" s="32">
        <v>4.6015618715034859E-2</v>
      </c>
      <c r="AD62" s="42"/>
      <c r="AE62" s="22">
        <v>1647804.8985293859</v>
      </c>
      <c r="AF62" s="22">
        <v>25998.856</v>
      </c>
      <c r="AG62" s="22">
        <v>1621806.042529386</v>
      </c>
      <c r="AH62" s="26">
        <v>937.04100000000108</v>
      </c>
      <c r="AI62" s="22">
        <v>0</v>
      </c>
      <c r="AJ62" s="22">
        <v>75565.449482771801</v>
      </c>
      <c r="AK62" s="22">
        <v>74628.408482771832</v>
      </c>
      <c r="AL62" s="32">
        <v>4.5858250300270131E-2</v>
      </c>
      <c r="AM62" s="32">
        <v>4.6015618715034859E-2</v>
      </c>
      <c r="AN62" s="11"/>
      <c r="AO62" s="22">
        <v>1647804.8985293859</v>
      </c>
      <c r="AP62" s="22">
        <v>25998.856</v>
      </c>
      <c r="AQ62" s="22">
        <v>1621806.042529386</v>
      </c>
      <c r="AR62" s="26">
        <v>937.04100000000108</v>
      </c>
      <c r="AS62" s="22">
        <v>0</v>
      </c>
      <c r="AT62" s="22">
        <v>75565.449482771801</v>
      </c>
      <c r="AU62" s="22">
        <v>74628.408482771832</v>
      </c>
      <c r="AV62" s="32">
        <v>4.5858250300270131E-2</v>
      </c>
      <c r="AW62" s="32">
        <v>4.6015618715034859E-2</v>
      </c>
      <c r="AX62" s="42"/>
      <c r="AY62" s="22">
        <v>1647804.8985293859</v>
      </c>
      <c r="AZ62" s="22">
        <v>25998.856</v>
      </c>
      <c r="BA62" s="22">
        <v>1621806.042529386</v>
      </c>
      <c r="BB62" s="22">
        <v>0</v>
      </c>
      <c r="BC62" s="22">
        <v>75565.449482771801</v>
      </c>
      <c r="BD62" s="22">
        <v>74628.408482771832</v>
      </c>
      <c r="BE62" s="32">
        <v>4.5858250300270131E-2</v>
      </c>
      <c r="BF62" s="32">
        <v>4.6015618715034859E-2</v>
      </c>
      <c r="BG62" s="11"/>
      <c r="BH62" s="22">
        <v>1647804.8985293859</v>
      </c>
      <c r="BI62" s="22">
        <v>25998.856</v>
      </c>
      <c r="BJ62" s="22">
        <v>1621806.042529386</v>
      </c>
      <c r="BK62" s="26">
        <v>937.04100000000108</v>
      </c>
      <c r="BL62" s="22">
        <v>0</v>
      </c>
      <c r="BM62" s="22">
        <v>75565.449482771801</v>
      </c>
      <c r="BN62" s="22">
        <v>74628.408482771832</v>
      </c>
      <c r="BO62" s="32">
        <v>4.5858250300270131E-2</v>
      </c>
      <c r="BP62" s="32">
        <v>4.6015618715034859E-2</v>
      </c>
      <c r="BQ62" s="42"/>
      <c r="BR62" s="22">
        <v>1641269.6699747473</v>
      </c>
      <c r="BS62" s="22">
        <v>25998.856</v>
      </c>
      <c r="BT62" s="22">
        <v>1615270.8139747474</v>
      </c>
      <c r="BU62" s="26">
        <v>937.04100000000108</v>
      </c>
      <c r="BV62" s="22">
        <v>0</v>
      </c>
      <c r="BW62" s="22">
        <v>69030.220928133233</v>
      </c>
      <c r="BX62" s="22">
        <v>68093.179928133264</v>
      </c>
      <c r="BY62" s="32">
        <v>4.2059036483136455E-2</v>
      </c>
      <c r="BZ62" s="32">
        <v>4.2155890726815179E-2</v>
      </c>
      <c r="CA62" s="42"/>
      <c r="CB62" s="22">
        <v>1646293.9136191003</v>
      </c>
      <c r="CC62" s="22">
        <v>25998.856</v>
      </c>
      <c r="CD62" s="22">
        <v>1620295.0576191004</v>
      </c>
      <c r="CE62" s="26">
        <v>937.04100000000108</v>
      </c>
      <c r="CF62" s="22">
        <v>0</v>
      </c>
      <c r="CG62" s="22">
        <v>74054.464572486235</v>
      </c>
      <c r="CH62" s="22">
        <v>73117.423572486266</v>
      </c>
      <c r="CI62" s="32">
        <v>4.4982529522744785E-2</v>
      </c>
      <c r="CJ62" s="32">
        <v>4.5125993089139407E-2</v>
      </c>
      <c r="CK62" s="42"/>
      <c r="CL62" s="22">
        <v>1644782.9287088148</v>
      </c>
      <c r="CM62" s="22">
        <v>25998.856</v>
      </c>
      <c r="CN62" s="22">
        <v>1618784.0727088149</v>
      </c>
      <c r="CO62" s="26">
        <v>937.04100000000108</v>
      </c>
      <c r="CP62" s="22">
        <v>0</v>
      </c>
      <c r="CQ62" s="22">
        <v>72543.479662200669</v>
      </c>
      <c r="CR62" s="22">
        <v>71606.4386622007</v>
      </c>
      <c r="CS62" s="32">
        <v>4.4105199778033115E-2</v>
      </c>
      <c r="CT62" s="32">
        <v>4.4234706697093375E-2</v>
      </c>
      <c r="CU62" s="42"/>
      <c r="CV62" s="22">
        <v>1647804.8985293859</v>
      </c>
      <c r="CW62" s="22">
        <v>25998.856</v>
      </c>
      <c r="CX62" s="22">
        <v>1621806.042529386</v>
      </c>
      <c r="CY62" s="26">
        <v>937.04100000000108</v>
      </c>
      <c r="CZ62" s="22">
        <v>0</v>
      </c>
      <c r="DA62" s="22">
        <v>75565.449482771801</v>
      </c>
      <c r="DB62" s="22">
        <v>74628.408482771832</v>
      </c>
      <c r="DC62" s="32">
        <v>4.5858250300270131E-2</v>
      </c>
      <c r="DD62" s="32">
        <v>4.6015618715034859E-2</v>
      </c>
      <c r="DE62" s="42"/>
      <c r="DF62" s="22">
        <v>1647804.8985293859</v>
      </c>
      <c r="DG62" s="22">
        <v>25998.856</v>
      </c>
      <c r="DH62" s="22">
        <v>1621806.042529386</v>
      </c>
      <c r="DI62" s="26">
        <v>937.04100000000108</v>
      </c>
      <c r="DJ62" s="22">
        <v>0</v>
      </c>
      <c r="DK62" s="22">
        <v>75565.449482771801</v>
      </c>
      <c r="DL62" s="22">
        <v>74628.408482771832</v>
      </c>
      <c r="DM62" s="32">
        <v>4.5858250300270131E-2</v>
      </c>
      <c r="DN62" s="32">
        <v>4.6015618715034859E-2</v>
      </c>
      <c r="DO62" s="42"/>
      <c r="DP62" s="22">
        <v>1647804.8985293859</v>
      </c>
      <c r="DQ62" s="22">
        <v>25998.856</v>
      </c>
      <c r="DR62" s="22">
        <v>1621806.042529386</v>
      </c>
      <c r="DS62" s="26">
        <v>937.04100000000108</v>
      </c>
      <c r="DT62" s="22">
        <v>0</v>
      </c>
      <c r="DU62" s="22">
        <v>75565.449482771801</v>
      </c>
      <c r="DV62" s="22">
        <v>74628.408482771832</v>
      </c>
      <c r="DW62" s="32">
        <v>4.5858250300270131E-2</v>
      </c>
      <c r="DX62" s="32">
        <v>4.6015618715034859E-2</v>
      </c>
      <c r="DY62" s="42"/>
      <c r="DZ62" s="22">
        <v>1647804.8985293859</v>
      </c>
      <c r="EA62" s="22">
        <v>25998.856</v>
      </c>
      <c r="EB62" s="22">
        <v>1621806.042529386</v>
      </c>
      <c r="EC62" s="26">
        <v>937.04100000000108</v>
      </c>
      <c r="ED62" s="22">
        <v>0</v>
      </c>
      <c r="EE62" s="22">
        <v>75565.449482771801</v>
      </c>
      <c r="EF62" s="22">
        <v>74628.408482771832</v>
      </c>
      <c r="EG62" s="32">
        <v>4.5858250300270131E-2</v>
      </c>
      <c r="EH62" s="32">
        <v>4.6015618715034859E-2</v>
      </c>
      <c r="EI62" s="42"/>
      <c r="EK62" s="47">
        <f t="shared" si="21"/>
        <v>-1510.984910285566</v>
      </c>
      <c r="EL62" s="47">
        <f t="shared" si="22"/>
        <v>-3021.969820571132</v>
      </c>
      <c r="EM62" s="47">
        <f t="shared" si="23"/>
        <v>0</v>
      </c>
      <c r="EN62" s="47">
        <f t="shared" si="24"/>
        <v>0</v>
      </c>
      <c r="EO62" s="47">
        <f t="shared" si="25"/>
        <v>0</v>
      </c>
      <c r="EP62" s="47">
        <f t="shared" si="26"/>
        <v>0</v>
      </c>
      <c r="ER62" s="27" t="str">
        <f t="shared" si="11"/>
        <v>Sir Edmund Hillary Primary and Nursery School</v>
      </c>
      <c r="EV62" s="45">
        <v>3247.6340466140873</v>
      </c>
      <c r="EX62" s="27" t="str">
        <f t="shared" si="12"/>
        <v>Y</v>
      </c>
      <c r="EY62" s="27" t="str">
        <f t="shared" si="13"/>
        <v>Y</v>
      </c>
      <c r="EZ62" s="27" t="str">
        <f t="shared" si="2"/>
        <v/>
      </c>
      <c r="FA62" s="27" t="str">
        <f t="shared" si="3"/>
        <v/>
      </c>
      <c r="FB62" s="27" t="str">
        <f t="shared" si="4"/>
        <v/>
      </c>
      <c r="FC62" s="27" t="str">
        <f t="shared" si="5"/>
        <v/>
      </c>
      <c r="FE62" s="82">
        <f t="shared" si="14"/>
        <v>9.3166807291519143E-4</v>
      </c>
      <c r="FF62" s="82">
        <f t="shared" si="6"/>
        <v>1.8633361458303829E-3</v>
      </c>
      <c r="FG62" s="82" t="str">
        <f t="shared" si="7"/>
        <v/>
      </c>
      <c r="FH62" s="82" t="str">
        <f t="shared" si="8"/>
        <v/>
      </c>
      <c r="FI62" s="82" t="str">
        <f t="shared" si="9"/>
        <v/>
      </c>
      <c r="FJ62" s="82" t="str">
        <f t="shared" si="10"/>
        <v/>
      </c>
    </row>
    <row r="63" spans="1:166" x14ac:dyDescent="0.3">
      <c r="A63" s="20">
        <v>8912674</v>
      </c>
      <c r="B63" s="20" t="s">
        <v>149</v>
      </c>
      <c r="C63" s="21">
        <v>612</v>
      </c>
      <c r="D63" s="22">
        <v>2682562.48</v>
      </c>
      <c r="E63" s="22">
        <v>54732.480000000003</v>
      </c>
      <c r="F63" s="22">
        <v>2627830</v>
      </c>
      <c r="G63" s="45">
        <v>0</v>
      </c>
      <c r="H63" s="26">
        <v>2550.9119999999966</v>
      </c>
      <c r="I63" s="11"/>
      <c r="J63" s="34">
        <v>612</v>
      </c>
      <c r="K63" s="22">
        <v>2770793.392</v>
      </c>
      <c r="L63" s="22">
        <v>57283.392</v>
      </c>
      <c r="M63" s="22">
        <v>2713510</v>
      </c>
      <c r="N63" s="26">
        <v>2550.9119999999966</v>
      </c>
      <c r="O63" s="22">
        <v>0</v>
      </c>
      <c r="P63" s="22">
        <v>88230.912000000011</v>
      </c>
      <c r="Q63" s="22">
        <v>85680</v>
      </c>
      <c r="R63" s="32">
        <v>3.1843194174905123E-2</v>
      </c>
      <c r="S63" s="32">
        <v>3.1575339689184856E-2</v>
      </c>
      <c r="T63" s="11"/>
      <c r="U63" s="22">
        <v>2770793.392</v>
      </c>
      <c r="V63" s="22">
        <v>57283.392</v>
      </c>
      <c r="W63" s="22">
        <v>2713510</v>
      </c>
      <c r="X63" s="26">
        <v>2550.9119999999966</v>
      </c>
      <c r="Y63" s="22">
        <v>0</v>
      </c>
      <c r="Z63" s="22">
        <v>88230.912000000011</v>
      </c>
      <c r="AA63" s="22">
        <v>85680</v>
      </c>
      <c r="AB63" s="32">
        <v>3.1843194174905123E-2</v>
      </c>
      <c r="AC63" s="32">
        <v>3.1575339689184856E-2</v>
      </c>
      <c r="AD63" s="42"/>
      <c r="AE63" s="22">
        <v>2770793.392</v>
      </c>
      <c r="AF63" s="22">
        <v>57283.392</v>
      </c>
      <c r="AG63" s="22">
        <v>2713510</v>
      </c>
      <c r="AH63" s="26">
        <v>2550.9119999999966</v>
      </c>
      <c r="AI63" s="22">
        <v>0</v>
      </c>
      <c r="AJ63" s="22">
        <v>88230.912000000011</v>
      </c>
      <c r="AK63" s="22">
        <v>85680</v>
      </c>
      <c r="AL63" s="32">
        <v>3.1843194174905123E-2</v>
      </c>
      <c r="AM63" s="32">
        <v>3.1575339689184856E-2</v>
      </c>
      <c r="AN63" s="11"/>
      <c r="AO63" s="22">
        <v>2770793.392</v>
      </c>
      <c r="AP63" s="22">
        <v>57283.392</v>
      </c>
      <c r="AQ63" s="22">
        <v>2713510</v>
      </c>
      <c r="AR63" s="26">
        <v>2550.9119999999966</v>
      </c>
      <c r="AS63" s="22">
        <v>0</v>
      </c>
      <c r="AT63" s="22">
        <v>88230.912000000011</v>
      </c>
      <c r="AU63" s="22">
        <v>85680</v>
      </c>
      <c r="AV63" s="32">
        <v>3.1843194174905123E-2</v>
      </c>
      <c r="AW63" s="32">
        <v>3.1575339689184856E-2</v>
      </c>
      <c r="AX63" s="42"/>
      <c r="AY63" s="22">
        <v>2770793.392</v>
      </c>
      <c r="AZ63" s="22">
        <v>57283.392</v>
      </c>
      <c r="BA63" s="22">
        <v>2713510</v>
      </c>
      <c r="BB63" s="22">
        <v>0</v>
      </c>
      <c r="BC63" s="22">
        <v>88230.912000000011</v>
      </c>
      <c r="BD63" s="22">
        <v>85680</v>
      </c>
      <c r="BE63" s="32">
        <v>3.1843194174905123E-2</v>
      </c>
      <c r="BF63" s="32">
        <v>3.1575339689184856E-2</v>
      </c>
      <c r="BG63" s="11"/>
      <c r="BH63" s="22">
        <v>2770793.392</v>
      </c>
      <c r="BI63" s="22">
        <v>57283.392</v>
      </c>
      <c r="BJ63" s="22">
        <v>2713510</v>
      </c>
      <c r="BK63" s="26">
        <v>2550.9119999999966</v>
      </c>
      <c r="BL63" s="22">
        <v>0</v>
      </c>
      <c r="BM63" s="22">
        <v>88230.912000000011</v>
      </c>
      <c r="BN63" s="22">
        <v>85680</v>
      </c>
      <c r="BO63" s="32">
        <v>3.1843194174905123E-2</v>
      </c>
      <c r="BP63" s="32">
        <v>3.1575339689184856E-2</v>
      </c>
      <c r="BQ63" s="42"/>
      <c r="BR63" s="22">
        <v>2770793.392</v>
      </c>
      <c r="BS63" s="22">
        <v>57283.392</v>
      </c>
      <c r="BT63" s="22">
        <v>2713510</v>
      </c>
      <c r="BU63" s="26">
        <v>2550.9119999999966</v>
      </c>
      <c r="BV63" s="22">
        <v>0</v>
      </c>
      <c r="BW63" s="22">
        <v>88230.912000000011</v>
      </c>
      <c r="BX63" s="22">
        <v>85680</v>
      </c>
      <c r="BY63" s="32">
        <v>3.1843194174905123E-2</v>
      </c>
      <c r="BZ63" s="32">
        <v>3.1575339689184856E-2</v>
      </c>
      <c r="CA63" s="42"/>
      <c r="CB63" s="22">
        <v>2770793.392</v>
      </c>
      <c r="CC63" s="22">
        <v>57283.392</v>
      </c>
      <c r="CD63" s="22">
        <v>2713510</v>
      </c>
      <c r="CE63" s="26">
        <v>2550.9119999999966</v>
      </c>
      <c r="CF63" s="22">
        <v>0</v>
      </c>
      <c r="CG63" s="22">
        <v>88230.912000000011</v>
      </c>
      <c r="CH63" s="22">
        <v>85680</v>
      </c>
      <c r="CI63" s="32">
        <v>3.1843194174905123E-2</v>
      </c>
      <c r="CJ63" s="32">
        <v>3.1575339689184856E-2</v>
      </c>
      <c r="CK63" s="42"/>
      <c r="CL63" s="22">
        <v>2770793.392</v>
      </c>
      <c r="CM63" s="22">
        <v>57283.392</v>
      </c>
      <c r="CN63" s="22">
        <v>2713510</v>
      </c>
      <c r="CO63" s="26">
        <v>2550.9119999999966</v>
      </c>
      <c r="CP63" s="22">
        <v>0</v>
      </c>
      <c r="CQ63" s="22">
        <v>88230.912000000011</v>
      </c>
      <c r="CR63" s="22">
        <v>85680</v>
      </c>
      <c r="CS63" s="32">
        <v>3.1843194174905123E-2</v>
      </c>
      <c r="CT63" s="32">
        <v>3.1575339689184856E-2</v>
      </c>
      <c r="CU63" s="42"/>
      <c r="CV63" s="22">
        <v>2770793.392</v>
      </c>
      <c r="CW63" s="22">
        <v>57283.392</v>
      </c>
      <c r="CX63" s="22">
        <v>2713510</v>
      </c>
      <c r="CY63" s="26">
        <v>2550.9119999999966</v>
      </c>
      <c r="CZ63" s="22">
        <v>0</v>
      </c>
      <c r="DA63" s="22">
        <v>88230.912000000011</v>
      </c>
      <c r="DB63" s="22">
        <v>85680</v>
      </c>
      <c r="DC63" s="32">
        <v>3.1843194174905123E-2</v>
      </c>
      <c r="DD63" s="32">
        <v>3.1575339689184856E-2</v>
      </c>
      <c r="DE63" s="42"/>
      <c r="DF63" s="22">
        <v>2770793.392</v>
      </c>
      <c r="DG63" s="22">
        <v>57283.392</v>
      </c>
      <c r="DH63" s="22">
        <v>2713510</v>
      </c>
      <c r="DI63" s="26">
        <v>2550.9119999999966</v>
      </c>
      <c r="DJ63" s="22">
        <v>0</v>
      </c>
      <c r="DK63" s="22">
        <v>88230.912000000011</v>
      </c>
      <c r="DL63" s="22">
        <v>85680</v>
      </c>
      <c r="DM63" s="32">
        <v>3.1843194174905123E-2</v>
      </c>
      <c r="DN63" s="32">
        <v>3.1575339689184856E-2</v>
      </c>
      <c r="DO63" s="42"/>
      <c r="DP63" s="22">
        <v>2770793.392</v>
      </c>
      <c r="DQ63" s="22">
        <v>57283.392</v>
      </c>
      <c r="DR63" s="22">
        <v>2713510</v>
      </c>
      <c r="DS63" s="26">
        <v>2550.9119999999966</v>
      </c>
      <c r="DT63" s="22">
        <v>0</v>
      </c>
      <c r="DU63" s="22">
        <v>88230.912000000011</v>
      </c>
      <c r="DV63" s="22">
        <v>85680</v>
      </c>
      <c r="DW63" s="32">
        <v>3.1843194174905123E-2</v>
      </c>
      <c r="DX63" s="32">
        <v>3.1575339689184856E-2</v>
      </c>
      <c r="DY63" s="42"/>
      <c r="DZ63" s="22">
        <v>2770793.392</v>
      </c>
      <c r="EA63" s="22">
        <v>57283.392</v>
      </c>
      <c r="EB63" s="22">
        <v>2713510</v>
      </c>
      <c r="EC63" s="26">
        <v>2550.9119999999966</v>
      </c>
      <c r="ED63" s="22">
        <v>0</v>
      </c>
      <c r="EE63" s="22">
        <v>88230.912000000011</v>
      </c>
      <c r="EF63" s="22">
        <v>85680</v>
      </c>
      <c r="EG63" s="32">
        <v>3.1843194174905123E-2</v>
      </c>
      <c r="EH63" s="32">
        <v>3.1575339689184856E-2</v>
      </c>
      <c r="EI63" s="42"/>
      <c r="EK63" s="47">
        <f t="shared" si="21"/>
        <v>0</v>
      </c>
      <c r="EL63" s="47">
        <f t="shared" si="22"/>
        <v>0</v>
      </c>
      <c r="EM63" s="47">
        <f t="shared" si="23"/>
        <v>0</v>
      </c>
      <c r="EN63" s="47">
        <f t="shared" si="24"/>
        <v>0</v>
      </c>
      <c r="EO63" s="47">
        <f t="shared" si="25"/>
        <v>0</v>
      </c>
      <c r="EP63" s="47">
        <f t="shared" si="26"/>
        <v>0</v>
      </c>
      <c r="ER63" s="27" t="str">
        <f t="shared" si="11"/>
        <v>Chuter Ede Primary School</v>
      </c>
      <c r="EV63" s="45">
        <v>0</v>
      </c>
      <c r="EX63" s="27" t="str">
        <f t="shared" si="12"/>
        <v/>
      </c>
      <c r="EY63" s="27" t="str">
        <f t="shared" si="13"/>
        <v/>
      </c>
      <c r="EZ63" s="27" t="str">
        <f t="shared" si="2"/>
        <v/>
      </c>
      <c r="FA63" s="27" t="str">
        <f t="shared" si="3"/>
        <v/>
      </c>
      <c r="FB63" s="27" t="str">
        <f t="shared" si="4"/>
        <v/>
      </c>
      <c r="FC63" s="27" t="str">
        <f t="shared" si="5"/>
        <v/>
      </c>
      <c r="FE63" s="82" t="str">
        <f t="shared" si="14"/>
        <v/>
      </c>
      <c r="FF63" s="82" t="str">
        <f t="shared" si="6"/>
        <v/>
      </c>
      <c r="FG63" s="82" t="str">
        <f t="shared" si="7"/>
        <v/>
      </c>
      <c r="FH63" s="82" t="str">
        <f t="shared" si="8"/>
        <v/>
      </c>
      <c r="FI63" s="82" t="str">
        <f t="shared" si="9"/>
        <v/>
      </c>
      <c r="FJ63" s="82" t="str">
        <f t="shared" si="10"/>
        <v/>
      </c>
    </row>
    <row r="64" spans="1:166" x14ac:dyDescent="0.3">
      <c r="A64" s="59">
        <v>8912679</v>
      </c>
      <c r="B64" s="37" t="s">
        <v>150</v>
      </c>
      <c r="C64" s="21">
        <v>86</v>
      </c>
      <c r="D64" s="22">
        <v>460678.66037030995</v>
      </c>
      <c r="E64" s="22">
        <v>10819.968000000001</v>
      </c>
      <c r="F64" s="22">
        <v>449858.69237030996</v>
      </c>
      <c r="G64" s="45">
        <v>-44308.609626501355</v>
      </c>
      <c r="H64" s="26">
        <v>407.6984999999986</v>
      </c>
      <c r="I64" s="11"/>
      <c r="J64" s="34">
        <v>86</v>
      </c>
      <c r="K64" s="22">
        <v>530914.89710755111</v>
      </c>
      <c r="L64" s="22">
        <v>11227.666499999999</v>
      </c>
      <c r="M64" s="22">
        <v>519687.23060755112</v>
      </c>
      <c r="N64" s="26">
        <v>407.6984999999986</v>
      </c>
      <c r="O64" s="22">
        <v>0</v>
      </c>
      <c r="P64" s="22">
        <v>70236.236737241154</v>
      </c>
      <c r="Q64" s="22">
        <v>69828.538237241155</v>
      </c>
      <c r="R64" s="32">
        <v>0.13229283472716893</v>
      </c>
      <c r="S64" s="32">
        <v>0.13436646914646461</v>
      </c>
      <c r="T64" s="11"/>
      <c r="U64" s="22">
        <v>530914.89710755111</v>
      </c>
      <c r="V64" s="22">
        <v>11227.666499999999</v>
      </c>
      <c r="W64" s="22">
        <v>519687.23060755112</v>
      </c>
      <c r="X64" s="26">
        <v>407.6984999999986</v>
      </c>
      <c r="Y64" s="22">
        <v>0</v>
      </c>
      <c r="Z64" s="22">
        <v>70236.236737241154</v>
      </c>
      <c r="AA64" s="22">
        <v>69828.538237241155</v>
      </c>
      <c r="AB64" s="32">
        <v>0.13229283472716893</v>
      </c>
      <c r="AC64" s="32">
        <v>0.13436646914646461</v>
      </c>
      <c r="AD64" s="42"/>
      <c r="AE64" s="22">
        <v>530914.89710755111</v>
      </c>
      <c r="AF64" s="22">
        <v>11227.666499999999</v>
      </c>
      <c r="AG64" s="22">
        <v>519687.23060755112</v>
      </c>
      <c r="AH64" s="26">
        <v>407.6984999999986</v>
      </c>
      <c r="AI64" s="22">
        <v>0</v>
      </c>
      <c r="AJ64" s="22">
        <v>70236.236737241154</v>
      </c>
      <c r="AK64" s="22">
        <v>69828.538237241155</v>
      </c>
      <c r="AL64" s="32">
        <v>0.13229283472716893</v>
      </c>
      <c r="AM64" s="32">
        <v>0.13436646914646461</v>
      </c>
      <c r="AN64" s="11"/>
      <c r="AO64" s="22">
        <v>530914.89710755111</v>
      </c>
      <c r="AP64" s="22">
        <v>11227.666499999999</v>
      </c>
      <c r="AQ64" s="22">
        <v>519687.23060755112</v>
      </c>
      <c r="AR64" s="26">
        <v>407.6984999999986</v>
      </c>
      <c r="AS64" s="22">
        <v>0</v>
      </c>
      <c r="AT64" s="22">
        <v>70236.236737241154</v>
      </c>
      <c r="AU64" s="22">
        <v>69828.538237241155</v>
      </c>
      <c r="AV64" s="32">
        <v>0.13229283472716893</v>
      </c>
      <c r="AW64" s="32">
        <v>0.13436646914646461</v>
      </c>
      <c r="AX64" s="42"/>
      <c r="AY64" s="22">
        <v>530914.89710755111</v>
      </c>
      <c r="AZ64" s="22">
        <v>11227.666499999999</v>
      </c>
      <c r="BA64" s="22">
        <v>519687.23060755112</v>
      </c>
      <c r="BB64" s="22">
        <v>0</v>
      </c>
      <c r="BC64" s="22">
        <v>70236.236737241154</v>
      </c>
      <c r="BD64" s="22">
        <v>69828.538237241155</v>
      </c>
      <c r="BE64" s="32">
        <v>0.13229283472716893</v>
      </c>
      <c r="BF64" s="32">
        <v>0.13436646914646461</v>
      </c>
      <c r="BG64" s="11"/>
      <c r="BH64" s="22">
        <v>530914.89710755111</v>
      </c>
      <c r="BI64" s="22">
        <v>11227.666499999999</v>
      </c>
      <c r="BJ64" s="22">
        <v>519687.23060755112</v>
      </c>
      <c r="BK64" s="26">
        <v>407.6984999999986</v>
      </c>
      <c r="BL64" s="22">
        <v>0</v>
      </c>
      <c r="BM64" s="22">
        <v>70236.236737241154</v>
      </c>
      <c r="BN64" s="22">
        <v>69828.538237241155</v>
      </c>
      <c r="BO64" s="32">
        <v>0.13229283472716893</v>
      </c>
      <c r="BP64" s="32">
        <v>0.13436646914646461</v>
      </c>
      <c r="BQ64" s="42"/>
      <c r="BR64" s="22">
        <v>529771.79947421793</v>
      </c>
      <c r="BS64" s="22">
        <v>11227.666499999999</v>
      </c>
      <c r="BT64" s="22">
        <v>518544.13297421794</v>
      </c>
      <c r="BU64" s="26">
        <v>407.6984999999986</v>
      </c>
      <c r="BV64" s="22">
        <v>0</v>
      </c>
      <c r="BW64" s="22">
        <v>69093.139103907975</v>
      </c>
      <c r="BX64" s="22">
        <v>68685.440603907977</v>
      </c>
      <c r="BY64" s="32">
        <v>0.13042056820027184</v>
      </c>
      <c r="BZ64" s="32">
        <v>0.13245823496246756</v>
      </c>
      <c r="CA64" s="42"/>
      <c r="CB64" s="22">
        <v>530622.80792137503</v>
      </c>
      <c r="CC64" s="22">
        <v>11227.666499999999</v>
      </c>
      <c r="CD64" s="22">
        <v>519395.14142137504</v>
      </c>
      <c r="CE64" s="26">
        <v>407.6984999999986</v>
      </c>
      <c r="CF64" s="22">
        <v>0</v>
      </c>
      <c r="CG64" s="22">
        <v>69944.147551065078</v>
      </c>
      <c r="CH64" s="22">
        <v>69536.449051065079</v>
      </c>
      <c r="CI64" s="32">
        <v>0.1318151924623433</v>
      </c>
      <c r="CJ64" s="32">
        <v>0.13387966791674613</v>
      </c>
      <c r="CK64" s="42"/>
      <c r="CL64" s="22">
        <v>530330.71873519896</v>
      </c>
      <c r="CM64" s="22">
        <v>11227.666499999999</v>
      </c>
      <c r="CN64" s="22">
        <v>519103.05223519896</v>
      </c>
      <c r="CO64" s="26">
        <v>407.6984999999986</v>
      </c>
      <c r="CP64" s="22">
        <v>0</v>
      </c>
      <c r="CQ64" s="22">
        <v>69652.058364889002</v>
      </c>
      <c r="CR64" s="22">
        <v>69244.359864889004</v>
      </c>
      <c r="CS64" s="32">
        <v>0.13133702405737349</v>
      </c>
      <c r="CT64" s="32">
        <v>0.13339231885986921</v>
      </c>
      <c r="CU64" s="42"/>
      <c r="CV64" s="22">
        <v>530914.89710755111</v>
      </c>
      <c r="CW64" s="22">
        <v>11227.666499999999</v>
      </c>
      <c r="CX64" s="22">
        <v>519687.23060755112</v>
      </c>
      <c r="CY64" s="26">
        <v>407.6984999999986</v>
      </c>
      <c r="CZ64" s="22">
        <v>0</v>
      </c>
      <c r="DA64" s="22">
        <v>70236.236737241154</v>
      </c>
      <c r="DB64" s="22">
        <v>69828.538237241155</v>
      </c>
      <c r="DC64" s="32">
        <v>0.13229283472716893</v>
      </c>
      <c r="DD64" s="32">
        <v>0.13436646914646461</v>
      </c>
      <c r="DE64" s="42"/>
      <c r="DF64" s="22">
        <v>506919.63315878401</v>
      </c>
      <c r="DG64" s="22">
        <v>11227.666499999999</v>
      </c>
      <c r="DH64" s="22">
        <v>495691.96665878402</v>
      </c>
      <c r="DI64" s="26">
        <v>407.6984999999986</v>
      </c>
      <c r="DJ64" s="22">
        <v>-23995.263948767104</v>
      </c>
      <c r="DK64" s="22">
        <v>46240.972788474057</v>
      </c>
      <c r="DL64" s="22">
        <v>45833.274288474058</v>
      </c>
      <c r="DM64" s="32">
        <v>9.1219534150475193E-2</v>
      </c>
      <c r="DN64" s="32">
        <v>9.2463217827421409E-2</v>
      </c>
      <c r="DO64" s="42"/>
      <c r="DP64" s="22">
        <v>522968.011208713</v>
      </c>
      <c r="DQ64" s="22">
        <v>11227.666499999999</v>
      </c>
      <c r="DR64" s="22">
        <v>511740.344708713</v>
      </c>
      <c r="DS64" s="26">
        <v>407.6984999999986</v>
      </c>
      <c r="DT64" s="22">
        <v>-7946.8858988381307</v>
      </c>
      <c r="DU64" s="22">
        <v>62289.350838403043</v>
      </c>
      <c r="DV64" s="22">
        <v>61881.652338403044</v>
      </c>
      <c r="DW64" s="32">
        <v>0.11910738229368256</v>
      </c>
      <c r="DX64" s="32">
        <v>0.12092392749222579</v>
      </c>
      <c r="DY64" s="42"/>
      <c r="DZ64" s="22">
        <v>499468.60049274552</v>
      </c>
      <c r="EA64" s="22">
        <v>11227.666499999999</v>
      </c>
      <c r="EB64" s="22">
        <v>488240.93399274553</v>
      </c>
      <c r="EC64" s="26">
        <v>407.6984999999986</v>
      </c>
      <c r="ED64" s="22">
        <v>-31446.296614805564</v>
      </c>
      <c r="EE64" s="22">
        <v>38789.940122435568</v>
      </c>
      <c r="EF64" s="22">
        <v>38382.241622435569</v>
      </c>
      <c r="EG64" s="32">
        <v>7.7662419788086301E-2</v>
      </c>
      <c r="EH64" s="32">
        <v>7.8613321723257773E-2</v>
      </c>
      <c r="EI64" s="42"/>
      <c r="EK64" s="47">
        <f t="shared" si="21"/>
        <v>-292.0891861760756</v>
      </c>
      <c r="EL64" s="47">
        <f t="shared" si="22"/>
        <v>-584.1783723521512</v>
      </c>
      <c r="EM64" s="47">
        <f t="shared" si="23"/>
        <v>0</v>
      </c>
      <c r="EN64" s="47">
        <f t="shared" si="24"/>
        <v>-23995.263948767097</v>
      </c>
      <c r="EO64" s="47">
        <f t="shared" si="25"/>
        <v>-7946.8858988381107</v>
      </c>
      <c r="EP64" s="47">
        <f t="shared" si="26"/>
        <v>-31446.296614805586</v>
      </c>
      <c r="ER64" s="27" t="str">
        <f t="shared" si="11"/>
        <v>Beckingham Primary School</v>
      </c>
      <c r="EV64" s="45">
        <v>-44308.609626501355</v>
      </c>
      <c r="EX64" s="27" t="str">
        <f t="shared" si="12"/>
        <v>Y</v>
      </c>
      <c r="EY64" s="27" t="str">
        <f t="shared" si="13"/>
        <v>Y</v>
      </c>
      <c r="EZ64" s="27" t="str">
        <f t="shared" si="2"/>
        <v/>
      </c>
      <c r="FA64" s="27" t="str">
        <f t="shared" si="3"/>
        <v>Y</v>
      </c>
      <c r="FB64" s="27" t="str">
        <f t="shared" si="4"/>
        <v>Y</v>
      </c>
      <c r="FC64" s="27" t="str">
        <f t="shared" si="5"/>
        <v>Y</v>
      </c>
      <c r="FD64" s="78"/>
      <c r="FE64" s="82">
        <f t="shared" si="14"/>
        <v>5.6204803384259159E-4</v>
      </c>
      <c r="FF64" s="82">
        <f t="shared" si="6"/>
        <v>1.1240960676851832E-3</v>
      </c>
      <c r="FG64" s="82" t="str">
        <f t="shared" si="7"/>
        <v/>
      </c>
      <c r="FH64" s="82">
        <f t="shared" si="8"/>
        <v>4.6172510186011186E-2</v>
      </c>
      <c r="FI64" s="82">
        <f t="shared" si="9"/>
        <v>1.5291670510256023E-2</v>
      </c>
      <c r="FJ64" s="82">
        <f t="shared" si="10"/>
        <v>6.0510042892611852E-2</v>
      </c>
    </row>
    <row r="65" spans="1:166" x14ac:dyDescent="0.3">
      <c r="A65" s="20">
        <v>8912685</v>
      </c>
      <c r="B65" s="20" t="s">
        <v>200</v>
      </c>
      <c r="C65" s="21">
        <v>198</v>
      </c>
      <c r="D65" s="22">
        <v>973153.33289722679</v>
      </c>
      <c r="E65" s="22">
        <v>78382.833200000008</v>
      </c>
      <c r="F65" s="22">
        <v>894770.4996972268</v>
      </c>
      <c r="G65" s="45">
        <v>0</v>
      </c>
      <c r="H65" s="26">
        <v>34529.572499999995</v>
      </c>
      <c r="I65" s="11"/>
      <c r="J65" s="34">
        <v>198</v>
      </c>
      <c r="K65" s="22">
        <v>1057613.4610398991</v>
      </c>
      <c r="L65" s="22">
        <v>112912.4057</v>
      </c>
      <c r="M65" s="22">
        <v>944701.05533989915</v>
      </c>
      <c r="N65" s="26">
        <v>34529.572499999995</v>
      </c>
      <c r="O65" s="22">
        <v>0</v>
      </c>
      <c r="P65" s="22">
        <v>84460.128142672358</v>
      </c>
      <c r="Q65" s="22">
        <v>49930.555642672349</v>
      </c>
      <c r="R65" s="32">
        <v>7.9859165237578272E-2</v>
      </c>
      <c r="S65" s="32">
        <v>5.2853286614258692E-2</v>
      </c>
      <c r="T65" s="11"/>
      <c r="U65" s="22">
        <v>1057613.4610398991</v>
      </c>
      <c r="V65" s="22">
        <v>112912.4057</v>
      </c>
      <c r="W65" s="22">
        <v>944701.05533989915</v>
      </c>
      <c r="X65" s="26">
        <v>34529.572499999995</v>
      </c>
      <c r="Y65" s="22">
        <v>0</v>
      </c>
      <c r="Z65" s="22">
        <v>84460.128142672358</v>
      </c>
      <c r="AA65" s="22">
        <v>49930.555642672349</v>
      </c>
      <c r="AB65" s="32">
        <v>7.9859165237578272E-2</v>
      </c>
      <c r="AC65" s="32">
        <v>5.2853286614258692E-2</v>
      </c>
      <c r="AD65" s="42"/>
      <c r="AE65" s="22">
        <v>1057613.4610398991</v>
      </c>
      <c r="AF65" s="22">
        <v>112912.4057</v>
      </c>
      <c r="AG65" s="22">
        <v>944701.05533989915</v>
      </c>
      <c r="AH65" s="26">
        <v>34529.572499999995</v>
      </c>
      <c r="AI65" s="22">
        <v>0</v>
      </c>
      <c r="AJ65" s="22">
        <v>84460.128142672358</v>
      </c>
      <c r="AK65" s="22">
        <v>49930.555642672349</v>
      </c>
      <c r="AL65" s="32">
        <v>7.9859165237578272E-2</v>
      </c>
      <c r="AM65" s="32">
        <v>5.2853286614258692E-2</v>
      </c>
      <c r="AN65" s="11"/>
      <c r="AO65" s="22">
        <v>1057613.4610398991</v>
      </c>
      <c r="AP65" s="22">
        <v>112912.4057</v>
      </c>
      <c r="AQ65" s="22">
        <v>944701.05533989915</v>
      </c>
      <c r="AR65" s="26">
        <v>34529.572499999995</v>
      </c>
      <c r="AS65" s="22">
        <v>0</v>
      </c>
      <c r="AT65" s="22">
        <v>84460.128142672358</v>
      </c>
      <c r="AU65" s="22">
        <v>49930.555642672349</v>
      </c>
      <c r="AV65" s="32">
        <v>7.9859165237578272E-2</v>
      </c>
      <c r="AW65" s="32">
        <v>5.2853286614258692E-2</v>
      </c>
      <c r="AX65" s="42"/>
      <c r="AY65" s="22">
        <v>1057613.4610398991</v>
      </c>
      <c r="AZ65" s="22">
        <v>112912.4057</v>
      </c>
      <c r="BA65" s="22">
        <v>944701.05533989915</v>
      </c>
      <c r="BB65" s="22">
        <v>0</v>
      </c>
      <c r="BC65" s="22">
        <v>84460.128142672358</v>
      </c>
      <c r="BD65" s="22">
        <v>49930.555642672349</v>
      </c>
      <c r="BE65" s="32">
        <v>7.9859165237578272E-2</v>
      </c>
      <c r="BF65" s="32">
        <v>5.2853286614258692E-2</v>
      </c>
      <c r="BG65" s="11"/>
      <c r="BH65" s="22">
        <v>1057613.4610398991</v>
      </c>
      <c r="BI65" s="22">
        <v>112912.4057</v>
      </c>
      <c r="BJ65" s="22">
        <v>944701.05533989915</v>
      </c>
      <c r="BK65" s="26">
        <v>34529.572499999995</v>
      </c>
      <c r="BL65" s="22">
        <v>0</v>
      </c>
      <c r="BM65" s="22">
        <v>84460.128142672358</v>
      </c>
      <c r="BN65" s="22">
        <v>49930.555642672349</v>
      </c>
      <c r="BO65" s="32">
        <v>7.9859165237578272E-2</v>
      </c>
      <c r="BP65" s="32">
        <v>5.2853286614258692E-2</v>
      </c>
      <c r="BQ65" s="42"/>
      <c r="BR65" s="22">
        <v>1054051.6240294117</v>
      </c>
      <c r="BS65" s="22">
        <v>112912.4057</v>
      </c>
      <c r="BT65" s="22">
        <v>941139.2183294117</v>
      </c>
      <c r="BU65" s="26">
        <v>34529.572499999995</v>
      </c>
      <c r="BV65" s="22">
        <v>0</v>
      </c>
      <c r="BW65" s="22">
        <v>80898.29113218491</v>
      </c>
      <c r="BX65" s="22">
        <v>46368.7186321849</v>
      </c>
      <c r="BY65" s="32">
        <v>7.6749837757403391E-2</v>
      </c>
      <c r="BZ65" s="32">
        <v>4.9268713628247938E-2</v>
      </c>
      <c r="CA65" s="42"/>
      <c r="CB65" s="22">
        <v>1056791.4193592269</v>
      </c>
      <c r="CC65" s="22">
        <v>112912.4057</v>
      </c>
      <c r="CD65" s="22">
        <v>943879.01365922694</v>
      </c>
      <c r="CE65" s="26">
        <v>34529.572499999995</v>
      </c>
      <c r="CF65" s="22">
        <v>0</v>
      </c>
      <c r="CG65" s="22">
        <v>83638.086462000152</v>
      </c>
      <c r="CH65" s="22">
        <v>49108.513962000143</v>
      </c>
      <c r="CI65" s="32">
        <v>7.9143419344484392E-2</v>
      </c>
      <c r="CJ65" s="32">
        <v>5.2028399033490984E-2</v>
      </c>
      <c r="CK65" s="42"/>
      <c r="CL65" s="22">
        <v>1055969.3776785547</v>
      </c>
      <c r="CM65" s="22">
        <v>112912.4057</v>
      </c>
      <c r="CN65" s="22">
        <v>943056.97197855473</v>
      </c>
      <c r="CO65" s="26">
        <v>34529.572499999995</v>
      </c>
      <c r="CP65" s="22">
        <v>0</v>
      </c>
      <c r="CQ65" s="22">
        <v>82816.044781327946</v>
      </c>
      <c r="CR65" s="22">
        <v>48286.472281327937</v>
      </c>
      <c r="CS65" s="32">
        <v>7.8426559076353999E-2</v>
      </c>
      <c r="CT65" s="32">
        <v>5.1202073380595271E-2</v>
      </c>
      <c r="CU65" s="42"/>
      <c r="CV65" s="22">
        <v>1057613.4610398991</v>
      </c>
      <c r="CW65" s="22">
        <v>112912.4057</v>
      </c>
      <c r="CX65" s="22">
        <v>944701.05533989915</v>
      </c>
      <c r="CY65" s="26">
        <v>34529.572499999995</v>
      </c>
      <c r="CZ65" s="22">
        <v>0</v>
      </c>
      <c r="DA65" s="22">
        <v>84460.128142672358</v>
      </c>
      <c r="DB65" s="22">
        <v>49930.555642672349</v>
      </c>
      <c r="DC65" s="32">
        <v>7.9859165237578272E-2</v>
      </c>
      <c r="DD65" s="32">
        <v>5.2853286614258692E-2</v>
      </c>
      <c r="DE65" s="42"/>
      <c r="DF65" s="22">
        <v>1057613.4610398991</v>
      </c>
      <c r="DG65" s="22">
        <v>112912.4057</v>
      </c>
      <c r="DH65" s="22">
        <v>944701.05533989915</v>
      </c>
      <c r="DI65" s="26">
        <v>34529.572499999995</v>
      </c>
      <c r="DJ65" s="22">
        <v>0</v>
      </c>
      <c r="DK65" s="22">
        <v>84460.128142672358</v>
      </c>
      <c r="DL65" s="22">
        <v>49930.555642672349</v>
      </c>
      <c r="DM65" s="32">
        <v>7.9859165237578272E-2</v>
      </c>
      <c r="DN65" s="32">
        <v>5.2853286614258692E-2</v>
      </c>
      <c r="DO65" s="42"/>
      <c r="DP65" s="22">
        <v>1057613.4610398991</v>
      </c>
      <c r="DQ65" s="22">
        <v>112912.4057</v>
      </c>
      <c r="DR65" s="22">
        <v>944701.05533989915</v>
      </c>
      <c r="DS65" s="26">
        <v>34529.572499999995</v>
      </c>
      <c r="DT65" s="22">
        <v>0</v>
      </c>
      <c r="DU65" s="22">
        <v>84460.128142672358</v>
      </c>
      <c r="DV65" s="22">
        <v>49930.555642672349</v>
      </c>
      <c r="DW65" s="32">
        <v>7.9859165237578272E-2</v>
      </c>
      <c r="DX65" s="32">
        <v>5.2853286614258692E-2</v>
      </c>
      <c r="DY65" s="42"/>
      <c r="DZ65" s="22">
        <v>1057613.4610398991</v>
      </c>
      <c r="EA65" s="22">
        <v>112912.4057</v>
      </c>
      <c r="EB65" s="22">
        <v>944701.05533989915</v>
      </c>
      <c r="EC65" s="26">
        <v>34529.572499999995</v>
      </c>
      <c r="ED65" s="22">
        <v>0</v>
      </c>
      <c r="EE65" s="22">
        <v>84460.128142672358</v>
      </c>
      <c r="EF65" s="22">
        <v>49930.555642672349</v>
      </c>
      <c r="EG65" s="32">
        <v>7.9859165237578272E-2</v>
      </c>
      <c r="EH65" s="32">
        <v>5.2853286614258692E-2</v>
      </c>
      <c r="EI65" s="42"/>
      <c r="EK65" s="47">
        <f t="shared" si="21"/>
        <v>-822.04168067220598</v>
      </c>
      <c r="EL65" s="47">
        <f t="shared" si="22"/>
        <v>-1644.083361344412</v>
      </c>
      <c r="EM65" s="47">
        <f t="shared" si="23"/>
        <v>0</v>
      </c>
      <c r="EN65" s="47">
        <f t="shared" si="24"/>
        <v>0</v>
      </c>
      <c r="EO65" s="47">
        <f t="shared" si="25"/>
        <v>0</v>
      </c>
      <c r="EP65" s="47">
        <f t="shared" si="26"/>
        <v>0</v>
      </c>
      <c r="ER65" s="27" t="str">
        <f t="shared" si="11"/>
        <v>Hawthorne Primary and Nursery School</v>
      </c>
      <c r="EV65" s="45">
        <v>0</v>
      </c>
      <c r="EX65" s="27" t="str">
        <f t="shared" si="12"/>
        <v>Y</v>
      </c>
      <c r="EY65" s="27" t="str">
        <f t="shared" si="13"/>
        <v>Y</v>
      </c>
      <c r="EZ65" s="27" t="str">
        <f t="shared" si="2"/>
        <v/>
      </c>
      <c r="FA65" s="27" t="str">
        <f t="shared" si="3"/>
        <v/>
      </c>
      <c r="FB65" s="27" t="str">
        <f t="shared" si="4"/>
        <v/>
      </c>
      <c r="FC65" s="27" t="str">
        <f t="shared" si="5"/>
        <v/>
      </c>
      <c r="FE65" s="82">
        <f t="shared" si="14"/>
        <v>8.7016064608548484E-4</v>
      </c>
      <c r="FF65" s="82">
        <f t="shared" si="6"/>
        <v>1.7403212921709697E-3</v>
      </c>
      <c r="FG65" s="82" t="str">
        <f t="shared" si="7"/>
        <v/>
      </c>
      <c r="FH65" s="82" t="str">
        <f t="shared" si="8"/>
        <v/>
      </c>
      <c r="FI65" s="82" t="str">
        <f t="shared" si="9"/>
        <v/>
      </c>
      <c r="FJ65" s="82" t="str">
        <f t="shared" si="10"/>
        <v/>
      </c>
    </row>
    <row r="66" spans="1:166" x14ac:dyDescent="0.3">
      <c r="A66" s="20">
        <v>8912693</v>
      </c>
      <c r="B66" s="20" t="s">
        <v>17</v>
      </c>
      <c r="C66" s="21">
        <v>483</v>
      </c>
      <c r="D66" s="22">
        <v>2090485.24</v>
      </c>
      <c r="E66" s="22">
        <v>30490.240000000002</v>
      </c>
      <c r="F66" s="22">
        <v>2059995</v>
      </c>
      <c r="G66" s="45">
        <v>0</v>
      </c>
      <c r="H66" s="26">
        <v>1421.0559999999969</v>
      </c>
      <c r="I66" s="11"/>
      <c r="J66" s="34">
        <v>483</v>
      </c>
      <c r="K66" s="22">
        <v>2159526.2960000001</v>
      </c>
      <c r="L66" s="22">
        <v>31911.295999999998</v>
      </c>
      <c r="M66" s="22">
        <v>2127615</v>
      </c>
      <c r="N66" s="26">
        <v>1421.0559999999969</v>
      </c>
      <c r="O66" s="22">
        <v>0</v>
      </c>
      <c r="P66" s="22">
        <v>69041.056000000099</v>
      </c>
      <c r="Q66" s="22">
        <v>67620</v>
      </c>
      <c r="R66" s="32">
        <v>3.1970463211252367E-2</v>
      </c>
      <c r="S66" s="32">
        <v>3.1782065834279227E-2</v>
      </c>
      <c r="T66" s="11"/>
      <c r="U66" s="22">
        <v>2159526.2960000001</v>
      </c>
      <c r="V66" s="22">
        <v>31911.295999999998</v>
      </c>
      <c r="W66" s="22">
        <v>2127615</v>
      </c>
      <c r="X66" s="26">
        <v>1421.0559999999969</v>
      </c>
      <c r="Y66" s="22">
        <v>0</v>
      </c>
      <c r="Z66" s="22">
        <v>69041.056000000099</v>
      </c>
      <c r="AA66" s="22">
        <v>67620</v>
      </c>
      <c r="AB66" s="32">
        <v>3.1970463211252367E-2</v>
      </c>
      <c r="AC66" s="32">
        <v>3.1782065834279227E-2</v>
      </c>
      <c r="AD66" s="42"/>
      <c r="AE66" s="22">
        <v>2159526.2960000001</v>
      </c>
      <c r="AF66" s="22">
        <v>31911.295999999998</v>
      </c>
      <c r="AG66" s="22">
        <v>2127615</v>
      </c>
      <c r="AH66" s="26">
        <v>1421.0559999999969</v>
      </c>
      <c r="AI66" s="22">
        <v>0</v>
      </c>
      <c r="AJ66" s="22">
        <v>69041.056000000099</v>
      </c>
      <c r="AK66" s="22">
        <v>67620</v>
      </c>
      <c r="AL66" s="32">
        <v>3.1970463211252367E-2</v>
      </c>
      <c r="AM66" s="32">
        <v>3.1782065834279227E-2</v>
      </c>
      <c r="AN66" s="11"/>
      <c r="AO66" s="22">
        <v>2159526.2960000001</v>
      </c>
      <c r="AP66" s="22">
        <v>31911.295999999998</v>
      </c>
      <c r="AQ66" s="22">
        <v>2127615</v>
      </c>
      <c r="AR66" s="26">
        <v>1421.0559999999969</v>
      </c>
      <c r="AS66" s="22">
        <v>0</v>
      </c>
      <c r="AT66" s="22">
        <v>69041.056000000099</v>
      </c>
      <c r="AU66" s="22">
        <v>67620</v>
      </c>
      <c r="AV66" s="32">
        <v>3.1970463211252367E-2</v>
      </c>
      <c r="AW66" s="32">
        <v>3.1782065834279227E-2</v>
      </c>
      <c r="AX66" s="42"/>
      <c r="AY66" s="22">
        <v>2159526.2960000001</v>
      </c>
      <c r="AZ66" s="22">
        <v>31911.295999999998</v>
      </c>
      <c r="BA66" s="22">
        <v>2127615</v>
      </c>
      <c r="BB66" s="22">
        <v>0</v>
      </c>
      <c r="BC66" s="22">
        <v>69041.056000000099</v>
      </c>
      <c r="BD66" s="22">
        <v>67620</v>
      </c>
      <c r="BE66" s="32">
        <v>3.1970463211252367E-2</v>
      </c>
      <c r="BF66" s="32">
        <v>3.1782065834279227E-2</v>
      </c>
      <c r="BG66" s="11"/>
      <c r="BH66" s="22">
        <v>2159526.2960000001</v>
      </c>
      <c r="BI66" s="22">
        <v>31911.295999999998</v>
      </c>
      <c r="BJ66" s="22">
        <v>2127615</v>
      </c>
      <c r="BK66" s="26">
        <v>1421.0559999999969</v>
      </c>
      <c r="BL66" s="22">
        <v>0</v>
      </c>
      <c r="BM66" s="22">
        <v>69041.056000000099</v>
      </c>
      <c r="BN66" s="22">
        <v>67620</v>
      </c>
      <c r="BO66" s="32">
        <v>3.1970463211252367E-2</v>
      </c>
      <c r="BP66" s="32">
        <v>3.1782065834279227E-2</v>
      </c>
      <c r="BQ66" s="42"/>
      <c r="BR66" s="22">
        <v>2159526.2960000001</v>
      </c>
      <c r="BS66" s="22">
        <v>31911.295999999998</v>
      </c>
      <c r="BT66" s="22">
        <v>2127615</v>
      </c>
      <c r="BU66" s="26">
        <v>1421.0559999999969</v>
      </c>
      <c r="BV66" s="22">
        <v>0</v>
      </c>
      <c r="BW66" s="22">
        <v>69041.056000000099</v>
      </c>
      <c r="BX66" s="22">
        <v>67620</v>
      </c>
      <c r="BY66" s="32">
        <v>3.1970463211252367E-2</v>
      </c>
      <c r="BZ66" s="32">
        <v>3.1782065834279227E-2</v>
      </c>
      <c r="CA66" s="42"/>
      <c r="CB66" s="22">
        <v>2159526.2960000001</v>
      </c>
      <c r="CC66" s="22">
        <v>31911.295999999998</v>
      </c>
      <c r="CD66" s="22">
        <v>2127615</v>
      </c>
      <c r="CE66" s="26">
        <v>1421.0559999999969</v>
      </c>
      <c r="CF66" s="22">
        <v>0</v>
      </c>
      <c r="CG66" s="22">
        <v>69041.056000000099</v>
      </c>
      <c r="CH66" s="22">
        <v>67620</v>
      </c>
      <c r="CI66" s="32">
        <v>3.1970463211252367E-2</v>
      </c>
      <c r="CJ66" s="32">
        <v>3.1782065834279227E-2</v>
      </c>
      <c r="CK66" s="42"/>
      <c r="CL66" s="22">
        <v>2159526.2960000001</v>
      </c>
      <c r="CM66" s="22">
        <v>31911.295999999998</v>
      </c>
      <c r="CN66" s="22">
        <v>2127615</v>
      </c>
      <c r="CO66" s="26">
        <v>1421.0559999999969</v>
      </c>
      <c r="CP66" s="22">
        <v>0</v>
      </c>
      <c r="CQ66" s="22">
        <v>69041.056000000099</v>
      </c>
      <c r="CR66" s="22">
        <v>67620</v>
      </c>
      <c r="CS66" s="32">
        <v>3.1970463211252367E-2</v>
      </c>
      <c r="CT66" s="32">
        <v>3.1782065834279227E-2</v>
      </c>
      <c r="CU66" s="42"/>
      <c r="CV66" s="22">
        <v>2159526.2960000001</v>
      </c>
      <c r="CW66" s="22">
        <v>31911.295999999998</v>
      </c>
      <c r="CX66" s="22">
        <v>2127615</v>
      </c>
      <c r="CY66" s="26">
        <v>1421.0559999999969</v>
      </c>
      <c r="CZ66" s="22">
        <v>0</v>
      </c>
      <c r="DA66" s="22">
        <v>69041.056000000099</v>
      </c>
      <c r="DB66" s="22">
        <v>67620</v>
      </c>
      <c r="DC66" s="32">
        <v>3.1970463211252367E-2</v>
      </c>
      <c r="DD66" s="32">
        <v>3.1782065834279227E-2</v>
      </c>
      <c r="DE66" s="42"/>
      <c r="DF66" s="22">
        <v>2159526.2960000001</v>
      </c>
      <c r="DG66" s="22">
        <v>31911.295999999998</v>
      </c>
      <c r="DH66" s="22">
        <v>2127615</v>
      </c>
      <c r="DI66" s="26">
        <v>1421.0559999999969</v>
      </c>
      <c r="DJ66" s="22">
        <v>0</v>
      </c>
      <c r="DK66" s="22">
        <v>69041.056000000099</v>
      </c>
      <c r="DL66" s="22">
        <v>67620</v>
      </c>
      <c r="DM66" s="32">
        <v>3.1970463211252367E-2</v>
      </c>
      <c r="DN66" s="32">
        <v>3.1782065834279227E-2</v>
      </c>
      <c r="DO66" s="42"/>
      <c r="DP66" s="22">
        <v>2159526.2960000001</v>
      </c>
      <c r="DQ66" s="22">
        <v>31911.295999999998</v>
      </c>
      <c r="DR66" s="22">
        <v>2127615</v>
      </c>
      <c r="DS66" s="26">
        <v>1421.0559999999969</v>
      </c>
      <c r="DT66" s="22">
        <v>0</v>
      </c>
      <c r="DU66" s="22">
        <v>69041.056000000099</v>
      </c>
      <c r="DV66" s="22">
        <v>67620</v>
      </c>
      <c r="DW66" s="32">
        <v>3.1970463211252367E-2</v>
      </c>
      <c r="DX66" s="32">
        <v>3.1782065834279227E-2</v>
      </c>
      <c r="DY66" s="42"/>
      <c r="DZ66" s="22">
        <v>2159526.2960000001</v>
      </c>
      <c r="EA66" s="22">
        <v>31911.295999999998</v>
      </c>
      <c r="EB66" s="22">
        <v>2127615</v>
      </c>
      <c r="EC66" s="26">
        <v>1421.0559999999969</v>
      </c>
      <c r="ED66" s="22">
        <v>0</v>
      </c>
      <c r="EE66" s="22">
        <v>69041.056000000099</v>
      </c>
      <c r="EF66" s="22">
        <v>67620</v>
      </c>
      <c r="EG66" s="32">
        <v>3.1970463211252367E-2</v>
      </c>
      <c r="EH66" s="32">
        <v>3.1782065834279227E-2</v>
      </c>
      <c r="EI66" s="42"/>
      <c r="EK66" s="47">
        <f t="shared" si="21"/>
        <v>0</v>
      </c>
      <c r="EL66" s="47">
        <f t="shared" si="22"/>
        <v>0</v>
      </c>
      <c r="EM66" s="47">
        <f t="shared" si="23"/>
        <v>0</v>
      </c>
      <c r="EN66" s="47">
        <f t="shared" si="24"/>
        <v>0</v>
      </c>
      <c r="EO66" s="47">
        <f t="shared" si="25"/>
        <v>0</v>
      </c>
      <c r="EP66" s="47">
        <f t="shared" si="26"/>
        <v>0</v>
      </c>
      <c r="ER66" s="27" t="str">
        <f t="shared" si="11"/>
        <v>Carnarvon Primary School</v>
      </c>
      <c r="EV66" s="45">
        <v>0</v>
      </c>
      <c r="EX66" s="27" t="str">
        <f t="shared" si="12"/>
        <v/>
      </c>
      <c r="EY66" s="27" t="str">
        <f t="shared" si="13"/>
        <v/>
      </c>
      <c r="EZ66" s="27" t="str">
        <f t="shared" si="2"/>
        <v/>
      </c>
      <c r="FA66" s="27" t="str">
        <f t="shared" si="3"/>
        <v/>
      </c>
      <c r="FB66" s="27" t="str">
        <f t="shared" si="4"/>
        <v/>
      </c>
      <c r="FC66" s="27" t="str">
        <f t="shared" si="5"/>
        <v/>
      </c>
      <c r="FE66" s="82" t="str">
        <f t="shared" si="14"/>
        <v/>
      </c>
      <c r="FF66" s="82" t="str">
        <f t="shared" si="6"/>
        <v/>
      </c>
      <c r="FG66" s="82" t="str">
        <f t="shared" si="7"/>
        <v/>
      </c>
      <c r="FH66" s="82" t="str">
        <f t="shared" si="8"/>
        <v/>
      </c>
      <c r="FI66" s="82" t="str">
        <f t="shared" si="9"/>
        <v/>
      </c>
      <c r="FJ66" s="82" t="str">
        <f t="shared" si="10"/>
        <v/>
      </c>
    </row>
    <row r="67" spans="1:166" x14ac:dyDescent="0.3">
      <c r="A67" s="20">
        <v>8912700</v>
      </c>
      <c r="B67" s="20" t="s">
        <v>201</v>
      </c>
      <c r="C67" s="21">
        <v>125</v>
      </c>
      <c r="D67" s="22">
        <v>638149.77641829266</v>
      </c>
      <c r="E67" s="22">
        <v>16643.420400000003</v>
      </c>
      <c r="F67" s="22">
        <v>621506.35601829272</v>
      </c>
      <c r="G67" s="45">
        <v>19995.405453350169</v>
      </c>
      <c r="H67" s="26">
        <v>-4872.3040000000037</v>
      </c>
      <c r="I67" s="11"/>
      <c r="J67" s="34">
        <v>125</v>
      </c>
      <c r="K67" s="22">
        <v>650830.96120000014</v>
      </c>
      <c r="L67" s="22">
        <v>11771.116399999999</v>
      </c>
      <c r="M67" s="22">
        <v>639059.84480000008</v>
      </c>
      <c r="N67" s="26">
        <v>-4872.3040000000037</v>
      </c>
      <c r="O67" s="22">
        <v>4531.8834402298762</v>
      </c>
      <c r="P67" s="22">
        <v>12681.184781707474</v>
      </c>
      <c r="Q67" s="22">
        <v>17553.488781707361</v>
      </c>
      <c r="R67" s="32">
        <v>1.9484605892635998E-2</v>
      </c>
      <c r="S67" s="32">
        <v>2.7467676031500451E-2</v>
      </c>
      <c r="T67" s="11"/>
      <c r="U67" s="22">
        <v>650830.96120000014</v>
      </c>
      <c r="V67" s="22">
        <v>11771.116399999999</v>
      </c>
      <c r="W67" s="22">
        <v>639059.84480000008</v>
      </c>
      <c r="X67" s="26">
        <v>-4872.3040000000037</v>
      </c>
      <c r="Y67" s="22">
        <v>4531.8834402298762</v>
      </c>
      <c r="Z67" s="22">
        <v>12681.184781707474</v>
      </c>
      <c r="AA67" s="22">
        <v>17553.488781707361</v>
      </c>
      <c r="AB67" s="32">
        <v>1.9484605892635998E-2</v>
      </c>
      <c r="AC67" s="32">
        <v>2.7467676031500451E-2</v>
      </c>
      <c r="AD67" s="42"/>
      <c r="AE67" s="22">
        <v>652107.72441200004</v>
      </c>
      <c r="AF67" s="22">
        <v>11771.116399999999</v>
      </c>
      <c r="AG67" s="22">
        <v>640336.6080120001</v>
      </c>
      <c r="AH67" s="26">
        <v>-4872.3040000000037</v>
      </c>
      <c r="AI67" s="22">
        <v>5808.646652229877</v>
      </c>
      <c r="AJ67" s="22">
        <v>13957.947993707377</v>
      </c>
      <c r="AK67" s="22">
        <v>18830.251993707381</v>
      </c>
      <c r="AL67" s="32">
        <v>2.1404359235727716E-2</v>
      </c>
      <c r="AM67" s="32">
        <v>2.9406802231982491E-2</v>
      </c>
      <c r="AN67" s="11"/>
      <c r="AO67" s="22">
        <v>652107.72441200004</v>
      </c>
      <c r="AP67" s="22">
        <v>11771.116399999999</v>
      </c>
      <c r="AQ67" s="22">
        <v>640336.6080120001</v>
      </c>
      <c r="AR67" s="26">
        <v>-4872.3040000000037</v>
      </c>
      <c r="AS67" s="22">
        <v>5808.646652229877</v>
      </c>
      <c r="AT67" s="22">
        <v>13957.947993707377</v>
      </c>
      <c r="AU67" s="22">
        <v>18830.251993707381</v>
      </c>
      <c r="AV67" s="32">
        <v>2.1404359235727716E-2</v>
      </c>
      <c r="AW67" s="32">
        <v>2.9406802231982491E-2</v>
      </c>
      <c r="AX67" s="42"/>
      <c r="AY67" s="22">
        <v>653384.48762400006</v>
      </c>
      <c r="AZ67" s="22">
        <v>11771.116399999999</v>
      </c>
      <c r="BA67" s="22">
        <v>641613.37122400012</v>
      </c>
      <c r="BB67" s="22">
        <v>7085.4098642298777</v>
      </c>
      <c r="BC67" s="22">
        <v>15234.711205707397</v>
      </c>
      <c r="BD67" s="22">
        <v>20107.015205707401</v>
      </c>
      <c r="BE67" s="32">
        <v>2.3316609889389418E-2</v>
      </c>
      <c r="BF67" s="32">
        <v>3.1338210996677683E-2</v>
      </c>
      <c r="BG67" s="11"/>
      <c r="BH67" s="22">
        <v>653384.48762400006</v>
      </c>
      <c r="BI67" s="22">
        <v>11771.116399999999</v>
      </c>
      <c r="BJ67" s="22">
        <v>641613.37122400012</v>
      </c>
      <c r="BK67" s="26">
        <v>-4872.3040000000037</v>
      </c>
      <c r="BL67" s="22">
        <v>7085.4098642298777</v>
      </c>
      <c r="BM67" s="22">
        <v>15234.711205707397</v>
      </c>
      <c r="BN67" s="22">
        <v>20107.015205707401</v>
      </c>
      <c r="BO67" s="32">
        <v>2.3316609889389418E-2</v>
      </c>
      <c r="BP67" s="32">
        <v>3.1338210996677683E-2</v>
      </c>
      <c r="BQ67" s="42"/>
      <c r="BR67" s="22">
        <v>653384.48762400006</v>
      </c>
      <c r="BS67" s="22">
        <v>11771.116399999999</v>
      </c>
      <c r="BT67" s="22">
        <v>641613.37122400012</v>
      </c>
      <c r="BU67" s="26">
        <v>-4872.3040000000037</v>
      </c>
      <c r="BV67" s="22">
        <v>9104.1188676782258</v>
      </c>
      <c r="BW67" s="22">
        <v>15234.711205707397</v>
      </c>
      <c r="BX67" s="22">
        <v>20107.015205707401</v>
      </c>
      <c r="BY67" s="32">
        <v>2.3316609889389418E-2</v>
      </c>
      <c r="BZ67" s="32">
        <v>3.1338210996677683E-2</v>
      </c>
      <c r="CA67" s="42"/>
      <c r="CB67" s="22">
        <v>653384.48762400006</v>
      </c>
      <c r="CC67" s="22">
        <v>11771.116399999999</v>
      </c>
      <c r="CD67" s="22">
        <v>641613.37122400012</v>
      </c>
      <c r="CE67" s="26">
        <v>-4872.3040000000037</v>
      </c>
      <c r="CF67" s="22">
        <v>7558.6742320459898</v>
      </c>
      <c r="CG67" s="22">
        <v>15234.711205707397</v>
      </c>
      <c r="CH67" s="22">
        <v>20107.015205707401</v>
      </c>
      <c r="CI67" s="32">
        <v>2.3316609889389418E-2</v>
      </c>
      <c r="CJ67" s="32">
        <v>3.1338210996677683E-2</v>
      </c>
      <c r="CK67" s="42"/>
      <c r="CL67" s="22">
        <v>653384.48762400006</v>
      </c>
      <c r="CM67" s="22">
        <v>11771.116399999999</v>
      </c>
      <c r="CN67" s="22">
        <v>641613.37122400012</v>
      </c>
      <c r="CO67" s="26">
        <v>-4872.3040000000037</v>
      </c>
      <c r="CP67" s="22">
        <v>8031.9385998621601</v>
      </c>
      <c r="CQ67" s="22">
        <v>15234.711205707397</v>
      </c>
      <c r="CR67" s="22">
        <v>20107.015205707401</v>
      </c>
      <c r="CS67" s="32">
        <v>2.3316609889389418E-2</v>
      </c>
      <c r="CT67" s="32">
        <v>3.1338210996677683E-2</v>
      </c>
      <c r="CU67" s="42"/>
      <c r="CV67" s="22">
        <v>650830.96120000014</v>
      </c>
      <c r="CW67" s="22">
        <v>11771.116399999999</v>
      </c>
      <c r="CX67" s="22">
        <v>639059.84480000008</v>
      </c>
      <c r="CY67" s="26">
        <v>-4872.3040000000037</v>
      </c>
      <c r="CZ67" s="22">
        <v>4531.8834402298762</v>
      </c>
      <c r="DA67" s="22">
        <v>12681.184781707474</v>
      </c>
      <c r="DB67" s="22">
        <v>17553.488781707361</v>
      </c>
      <c r="DC67" s="32">
        <v>1.9484605892635998E-2</v>
      </c>
      <c r="DD67" s="32">
        <v>2.7467676031500451E-2</v>
      </c>
      <c r="DE67" s="42"/>
      <c r="DF67" s="22">
        <v>650830.96120000014</v>
      </c>
      <c r="DG67" s="22">
        <v>11771.116399999999</v>
      </c>
      <c r="DH67" s="22">
        <v>639059.84480000008</v>
      </c>
      <c r="DI67" s="26">
        <v>-4872.3040000000037</v>
      </c>
      <c r="DJ67" s="22">
        <v>4531.8834402298762</v>
      </c>
      <c r="DK67" s="22">
        <v>12681.184781707474</v>
      </c>
      <c r="DL67" s="22">
        <v>17553.488781707361</v>
      </c>
      <c r="DM67" s="32">
        <v>1.9484605892635998E-2</v>
      </c>
      <c r="DN67" s="32">
        <v>2.7467676031500451E-2</v>
      </c>
      <c r="DO67" s="42"/>
      <c r="DP67" s="22">
        <v>653384.48762400006</v>
      </c>
      <c r="DQ67" s="22">
        <v>11771.116399999999</v>
      </c>
      <c r="DR67" s="22">
        <v>641613.37122400012</v>
      </c>
      <c r="DS67" s="26">
        <v>-4872.3040000000037</v>
      </c>
      <c r="DT67" s="22">
        <v>7085.4098642298777</v>
      </c>
      <c r="DU67" s="22">
        <v>15234.711205707397</v>
      </c>
      <c r="DV67" s="22">
        <v>20107.015205707401</v>
      </c>
      <c r="DW67" s="32">
        <v>2.3316609889389418E-2</v>
      </c>
      <c r="DX67" s="32">
        <v>3.1338210996677683E-2</v>
      </c>
      <c r="DY67" s="42"/>
      <c r="DZ67" s="22">
        <v>653384.48762400006</v>
      </c>
      <c r="EA67" s="22">
        <v>11771.116399999999</v>
      </c>
      <c r="EB67" s="22">
        <v>641613.37122400012</v>
      </c>
      <c r="EC67" s="26">
        <v>-4872.3040000000037</v>
      </c>
      <c r="ED67" s="22">
        <v>7085.4098642298777</v>
      </c>
      <c r="EE67" s="22">
        <v>15234.711205707397</v>
      </c>
      <c r="EF67" s="22">
        <v>20107.015205707401</v>
      </c>
      <c r="EG67" s="32">
        <v>2.3316609889389418E-2</v>
      </c>
      <c r="EH67" s="32">
        <v>3.1338210996677683E-2</v>
      </c>
      <c r="EI67" s="42"/>
      <c r="EK67" s="47">
        <f t="shared" si="21"/>
        <v>0</v>
      </c>
      <c r="EL67" s="47">
        <f t="shared" si="22"/>
        <v>0</v>
      </c>
      <c r="EM67" s="47">
        <f t="shared" si="23"/>
        <v>-2553.5264240000397</v>
      </c>
      <c r="EN67" s="47">
        <f t="shared" si="24"/>
        <v>-2553.5264240000397</v>
      </c>
      <c r="EO67" s="47">
        <f t="shared" si="25"/>
        <v>0</v>
      </c>
      <c r="EP67" s="47">
        <f t="shared" si="26"/>
        <v>0</v>
      </c>
      <c r="ER67" s="27" t="str">
        <f t="shared" si="11"/>
        <v>Manor Park Infant and Nursery School</v>
      </c>
      <c r="EV67" s="45">
        <v>19995.405453350169</v>
      </c>
      <c r="EX67" s="27" t="str">
        <f t="shared" si="12"/>
        <v/>
      </c>
      <c r="EY67" s="27" t="str">
        <f t="shared" si="13"/>
        <v/>
      </c>
      <c r="EZ67" s="27" t="str">
        <f t="shared" si="2"/>
        <v>Y</v>
      </c>
      <c r="FA67" s="27" t="str">
        <f t="shared" si="3"/>
        <v>Y</v>
      </c>
      <c r="FB67" s="27" t="str">
        <f t="shared" si="4"/>
        <v/>
      </c>
      <c r="FC67" s="27" t="str">
        <f t="shared" si="5"/>
        <v/>
      </c>
      <c r="FE67" s="82" t="str">
        <f t="shared" si="14"/>
        <v/>
      </c>
      <c r="FF67" s="82" t="str">
        <f t="shared" si="6"/>
        <v/>
      </c>
      <c r="FG67" s="82">
        <f t="shared" si="7"/>
        <v>3.9798522576434152E-3</v>
      </c>
      <c r="FH67" s="82">
        <f t="shared" si="8"/>
        <v>3.9798522576434152E-3</v>
      </c>
      <c r="FI67" s="82" t="str">
        <f t="shared" si="9"/>
        <v/>
      </c>
      <c r="FJ67" s="82" t="str">
        <f t="shared" si="10"/>
        <v/>
      </c>
    </row>
    <row r="68" spans="1:166" x14ac:dyDescent="0.3">
      <c r="A68" s="20">
        <v>8912704</v>
      </c>
      <c r="B68" s="20" t="s">
        <v>151</v>
      </c>
      <c r="C68" s="21">
        <v>206</v>
      </c>
      <c r="D68" s="22">
        <v>1004808.9148613465</v>
      </c>
      <c r="E68" s="22">
        <v>18525.975999999999</v>
      </c>
      <c r="F68" s="22">
        <v>986282.93886134645</v>
      </c>
      <c r="G68" s="45">
        <v>70188.299400696342</v>
      </c>
      <c r="H68" s="26">
        <v>2534.719000000001</v>
      </c>
      <c r="I68" s="11"/>
      <c r="J68" s="34">
        <v>206</v>
      </c>
      <c r="K68" s="22">
        <v>1032690.6511999997</v>
      </c>
      <c r="L68" s="22">
        <v>21060.695</v>
      </c>
      <c r="M68" s="22">
        <v>1011629.9561999998</v>
      </c>
      <c r="N68" s="26">
        <v>2534.719000000001</v>
      </c>
      <c r="O68" s="22">
        <v>46319.838925398741</v>
      </c>
      <c r="P68" s="22">
        <v>27881.736338653252</v>
      </c>
      <c r="Q68" s="22">
        <v>25347.017338653328</v>
      </c>
      <c r="R68" s="32">
        <v>2.699911760240525E-2</v>
      </c>
      <c r="S68" s="32">
        <v>2.5055621557377259E-2</v>
      </c>
      <c r="T68" s="11"/>
      <c r="U68" s="22">
        <v>1032690.6511999997</v>
      </c>
      <c r="V68" s="22">
        <v>21060.695</v>
      </c>
      <c r="W68" s="22">
        <v>1011629.9561999998</v>
      </c>
      <c r="X68" s="26">
        <v>2534.719000000001</v>
      </c>
      <c r="Y68" s="22">
        <v>46319.838925398741</v>
      </c>
      <c r="Z68" s="22">
        <v>27881.736338653252</v>
      </c>
      <c r="AA68" s="22">
        <v>25347.017338653328</v>
      </c>
      <c r="AB68" s="32">
        <v>2.699911760240525E-2</v>
      </c>
      <c r="AC68" s="32">
        <v>2.5055621557377259E-2</v>
      </c>
      <c r="AD68" s="42"/>
      <c r="AE68" s="22">
        <v>1034898.8396904997</v>
      </c>
      <c r="AF68" s="22">
        <v>21060.695</v>
      </c>
      <c r="AG68" s="22">
        <v>1013838.1446904998</v>
      </c>
      <c r="AH68" s="26">
        <v>2534.719000000001</v>
      </c>
      <c r="AI68" s="22">
        <v>48528.027415898745</v>
      </c>
      <c r="AJ68" s="22">
        <v>30089.924829153228</v>
      </c>
      <c r="AK68" s="22">
        <v>27555.205829153303</v>
      </c>
      <c r="AL68" s="32">
        <v>2.9075232935957315E-2</v>
      </c>
      <c r="AM68" s="32">
        <v>2.7179097544771547E-2</v>
      </c>
      <c r="AN68" s="11"/>
      <c r="AO68" s="22">
        <v>1034898.8396904997</v>
      </c>
      <c r="AP68" s="22">
        <v>21060.695</v>
      </c>
      <c r="AQ68" s="22">
        <v>1013838.1446904998</v>
      </c>
      <c r="AR68" s="26">
        <v>2534.719000000001</v>
      </c>
      <c r="AS68" s="22">
        <v>48528.027415898745</v>
      </c>
      <c r="AT68" s="22">
        <v>30089.924829153228</v>
      </c>
      <c r="AU68" s="22">
        <v>27555.205829153303</v>
      </c>
      <c r="AV68" s="32">
        <v>2.9075232935957315E-2</v>
      </c>
      <c r="AW68" s="32">
        <v>2.7179097544771547E-2</v>
      </c>
      <c r="AX68" s="42"/>
      <c r="AY68" s="22">
        <v>1037107.0281809997</v>
      </c>
      <c r="AZ68" s="22">
        <v>21060.695</v>
      </c>
      <c r="BA68" s="22">
        <v>1016046.3331809997</v>
      </c>
      <c r="BB68" s="22">
        <v>50736.215906398742</v>
      </c>
      <c r="BC68" s="22">
        <v>32298.113319653203</v>
      </c>
      <c r="BD68" s="22">
        <v>29763.394319653278</v>
      </c>
      <c r="BE68" s="32">
        <v>3.1142507419221171E-2</v>
      </c>
      <c r="BF68" s="32">
        <v>2.9293343568763404E-2</v>
      </c>
      <c r="BG68" s="11"/>
      <c r="BH68" s="22">
        <v>1037107.0281809997</v>
      </c>
      <c r="BI68" s="22">
        <v>21060.695</v>
      </c>
      <c r="BJ68" s="22">
        <v>1016046.3331809997</v>
      </c>
      <c r="BK68" s="26">
        <v>2534.719000000001</v>
      </c>
      <c r="BL68" s="22">
        <v>50736.215906398742</v>
      </c>
      <c r="BM68" s="22">
        <v>32298.113319653203</v>
      </c>
      <c r="BN68" s="22">
        <v>29763.394319653278</v>
      </c>
      <c r="BO68" s="32">
        <v>3.1142507419221171E-2</v>
      </c>
      <c r="BP68" s="32">
        <v>2.9293343568763404E-2</v>
      </c>
      <c r="BQ68" s="42"/>
      <c r="BR68" s="22">
        <v>1037107.0281809998</v>
      </c>
      <c r="BS68" s="22">
        <v>21060.695</v>
      </c>
      <c r="BT68" s="22">
        <v>1016046.3331809998</v>
      </c>
      <c r="BU68" s="26">
        <v>2534.719000000001</v>
      </c>
      <c r="BV68" s="22">
        <v>54132.790698241137</v>
      </c>
      <c r="BW68" s="22">
        <v>32298.113319653319</v>
      </c>
      <c r="BX68" s="22">
        <v>29763.394319653395</v>
      </c>
      <c r="BY68" s="32">
        <v>3.1142507419221279E-2</v>
      </c>
      <c r="BZ68" s="32">
        <v>2.9293343568763515E-2</v>
      </c>
      <c r="CA68" s="42"/>
      <c r="CB68" s="22">
        <v>1037107.0281809997</v>
      </c>
      <c r="CC68" s="22">
        <v>21060.695</v>
      </c>
      <c r="CD68" s="22">
        <v>1016046.3331809997</v>
      </c>
      <c r="CE68" s="26">
        <v>2534.719000000001</v>
      </c>
      <c r="CF68" s="22">
        <v>51624.184773393848</v>
      </c>
      <c r="CG68" s="22">
        <v>32298.113319653203</v>
      </c>
      <c r="CH68" s="22">
        <v>29763.394319653278</v>
      </c>
      <c r="CI68" s="32">
        <v>3.1142507419221171E-2</v>
      </c>
      <c r="CJ68" s="32">
        <v>2.9293343568763404E-2</v>
      </c>
      <c r="CK68" s="42"/>
      <c r="CL68" s="22">
        <v>1037107.0281809998</v>
      </c>
      <c r="CM68" s="22">
        <v>21060.695</v>
      </c>
      <c r="CN68" s="22">
        <v>1016046.3331809998</v>
      </c>
      <c r="CO68" s="26">
        <v>2534.719000000001</v>
      </c>
      <c r="CP68" s="22">
        <v>52512.153640388955</v>
      </c>
      <c r="CQ68" s="22">
        <v>32298.113319653319</v>
      </c>
      <c r="CR68" s="22">
        <v>29763.394319653395</v>
      </c>
      <c r="CS68" s="32">
        <v>3.1142507419221279E-2</v>
      </c>
      <c r="CT68" s="32">
        <v>2.9293343568763515E-2</v>
      </c>
      <c r="CU68" s="42"/>
      <c r="CV68" s="22">
        <v>1032690.6511999997</v>
      </c>
      <c r="CW68" s="22">
        <v>21060.695</v>
      </c>
      <c r="CX68" s="22">
        <v>1011629.9561999998</v>
      </c>
      <c r="CY68" s="26">
        <v>2534.719000000001</v>
      </c>
      <c r="CZ68" s="22">
        <v>46319.838925398741</v>
      </c>
      <c r="DA68" s="22">
        <v>27881.736338653252</v>
      </c>
      <c r="DB68" s="22">
        <v>25347.017338653328</v>
      </c>
      <c r="DC68" s="32">
        <v>2.699911760240525E-2</v>
      </c>
      <c r="DD68" s="32">
        <v>2.5055621557377259E-2</v>
      </c>
      <c r="DE68" s="42"/>
      <c r="DF68" s="22">
        <v>1032690.6511999997</v>
      </c>
      <c r="DG68" s="22">
        <v>21060.695</v>
      </c>
      <c r="DH68" s="22">
        <v>1011629.9561999998</v>
      </c>
      <c r="DI68" s="26">
        <v>2534.719000000001</v>
      </c>
      <c r="DJ68" s="22">
        <v>46319.838925398741</v>
      </c>
      <c r="DK68" s="22">
        <v>27881.736338653252</v>
      </c>
      <c r="DL68" s="22">
        <v>25347.017338653328</v>
      </c>
      <c r="DM68" s="32">
        <v>2.699911760240525E-2</v>
      </c>
      <c r="DN68" s="32">
        <v>2.5055621557377259E-2</v>
      </c>
      <c r="DO68" s="42"/>
      <c r="DP68" s="22">
        <v>1037107.0281809997</v>
      </c>
      <c r="DQ68" s="22">
        <v>21060.695</v>
      </c>
      <c r="DR68" s="22">
        <v>1016046.3331809997</v>
      </c>
      <c r="DS68" s="26">
        <v>2534.719000000001</v>
      </c>
      <c r="DT68" s="22">
        <v>50736.215906398742</v>
      </c>
      <c r="DU68" s="22">
        <v>32298.113319653203</v>
      </c>
      <c r="DV68" s="22">
        <v>29763.394319653278</v>
      </c>
      <c r="DW68" s="32">
        <v>3.1142507419221171E-2</v>
      </c>
      <c r="DX68" s="32">
        <v>2.9293343568763404E-2</v>
      </c>
      <c r="DY68" s="42"/>
      <c r="DZ68" s="22">
        <v>1037107.0281809997</v>
      </c>
      <c r="EA68" s="22">
        <v>21060.695</v>
      </c>
      <c r="EB68" s="22">
        <v>1016046.3331809997</v>
      </c>
      <c r="EC68" s="26">
        <v>2534.719000000001</v>
      </c>
      <c r="ED68" s="22">
        <v>50736.215906398742</v>
      </c>
      <c r="EE68" s="22">
        <v>32298.113319653203</v>
      </c>
      <c r="EF68" s="22">
        <v>29763.394319653278</v>
      </c>
      <c r="EG68" s="32">
        <v>3.1142507419221171E-2</v>
      </c>
      <c r="EH68" s="32">
        <v>2.9293343568763404E-2</v>
      </c>
      <c r="EI68" s="42"/>
      <c r="EK68" s="47">
        <f t="shared" si="21"/>
        <v>0</v>
      </c>
      <c r="EL68" s="47">
        <f t="shared" si="22"/>
        <v>1.1641532182693481E-10</v>
      </c>
      <c r="EM68" s="47">
        <f t="shared" si="23"/>
        <v>-4416.3769809999503</v>
      </c>
      <c r="EN68" s="47">
        <f t="shared" si="24"/>
        <v>-4416.3769809999503</v>
      </c>
      <c r="EO68" s="47">
        <f t="shared" si="25"/>
        <v>0</v>
      </c>
      <c r="EP68" s="47">
        <f t="shared" si="26"/>
        <v>0</v>
      </c>
      <c r="ER68" s="27" t="str">
        <f t="shared" si="11"/>
        <v>Ramsden Primary School</v>
      </c>
      <c r="EV68" s="45">
        <v>70188.299400696342</v>
      </c>
      <c r="EX68" s="27" t="str">
        <f t="shared" si="12"/>
        <v/>
      </c>
      <c r="EY68" s="27" t="str">
        <f t="shared" si="13"/>
        <v>Y</v>
      </c>
      <c r="EZ68" s="27" t="str">
        <f t="shared" si="2"/>
        <v>Y</v>
      </c>
      <c r="FA68" s="27" t="str">
        <f t="shared" si="3"/>
        <v>Y</v>
      </c>
      <c r="FB68" s="27" t="str">
        <f t="shared" si="4"/>
        <v/>
      </c>
      <c r="FC68" s="27" t="str">
        <f t="shared" si="5"/>
        <v/>
      </c>
      <c r="FE68" s="82" t="str">
        <f t="shared" si="14"/>
        <v/>
      </c>
      <c r="FF68" s="82">
        <f t="shared" si="6"/>
        <v>-1.1457678456696565E-16</v>
      </c>
      <c r="FG68" s="82">
        <f t="shared" si="7"/>
        <v>4.3466295155786087E-3</v>
      </c>
      <c r="FH68" s="82">
        <f t="shared" si="8"/>
        <v>4.3466295155786087E-3</v>
      </c>
      <c r="FI68" s="82" t="str">
        <f t="shared" si="9"/>
        <v/>
      </c>
      <c r="FJ68" s="82" t="str">
        <f t="shared" si="10"/>
        <v/>
      </c>
    </row>
    <row r="69" spans="1:166" x14ac:dyDescent="0.3">
      <c r="A69" s="20">
        <v>8912705</v>
      </c>
      <c r="B69" s="20" t="s">
        <v>202</v>
      </c>
      <c r="C69" s="21">
        <v>174</v>
      </c>
      <c r="D69" s="22">
        <v>860082.77085177368</v>
      </c>
      <c r="E69" s="22">
        <v>28746.1185</v>
      </c>
      <c r="F69" s="22">
        <v>831336.65235177369</v>
      </c>
      <c r="G69" s="45">
        <v>61852.298287854937</v>
      </c>
      <c r="H69" s="26">
        <v>1102.3369999999995</v>
      </c>
      <c r="I69" s="11"/>
      <c r="J69" s="34">
        <v>174</v>
      </c>
      <c r="K69" s="22">
        <v>884016.17530000024</v>
      </c>
      <c r="L69" s="22">
        <v>29848.4555</v>
      </c>
      <c r="M69" s="22">
        <v>854167.7198000002</v>
      </c>
      <c r="N69" s="26">
        <v>1102.3369999999995</v>
      </c>
      <c r="O69" s="22">
        <v>42244.025346702838</v>
      </c>
      <c r="P69" s="22">
        <v>23933.40444822656</v>
      </c>
      <c r="Q69" s="22">
        <v>22831.067448226502</v>
      </c>
      <c r="R69" s="32">
        <v>2.7073491545677324E-2</v>
      </c>
      <c r="S69" s="32">
        <v>2.6729021618344815E-2</v>
      </c>
      <c r="T69" s="11"/>
      <c r="U69" s="22">
        <v>884016.17530000024</v>
      </c>
      <c r="V69" s="22">
        <v>29848.4555</v>
      </c>
      <c r="W69" s="22">
        <v>854167.7198000002</v>
      </c>
      <c r="X69" s="26">
        <v>1102.3369999999995</v>
      </c>
      <c r="Y69" s="22">
        <v>42244.025346702838</v>
      </c>
      <c r="Z69" s="22">
        <v>23933.40444822656</v>
      </c>
      <c r="AA69" s="22">
        <v>22831.067448226502</v>
      </c>
      <c r="AB69" s="32">
        <v>2.7073491545677324E-2</v>
      </c>
      <c r="AC69" s="32">
        <v>2.6729021618344815E-2</v>
      </c>
      <c r="AD69" s="42"/>
      <c r="AE69" s="22">
        <v>885830.70819950022</v>
      </c>
      <c r="AF69" s="22">
        <v>29848.4555</v>
      </c>
      <c r="AG69" s="22">
        <v>855982.25269950018</v>
      </c>
      <c r="AH69" s="26">
        <v>1102.3369999999995</v>
      </c>
      <c r="AI69" s="22">
        <v>44058.55824620284</v>
      </c>
      <c r="AJ69" s="22">
        <v>25747.937347726547</v>
      </c>
      <c r="AK69" s="22">
        <v>24645.600347726489</v>
      </c>
      <c r="AL69" s="32">
        <v>2.9066431214673796E-2</v>
      </c>
      <c r="AM69" s="32">
        <v>2.8792186134703118E-2</v>
      </c>
      <c r="AN69" s="11"/>
      <c r="AO69" s="22">
        <v>885830.70819950022</v>
      </c>
      <c r="AP69" s="22">
        <v>29848.4555</v>
      </c>
      <c r="AQ69" s="22">
        <v>855982.25269950018</v>
      </c>
      <c r="AR69" s="26">
        <v>1102.3369999999995</v>
      </c>
      <c r="AS69" s="22">
        <v>44058.55824620284</v>
      </c>
      <c r="AT69" s="22">
        <v>25747.937347726547</v>
      </c>
      <c r="AU69" s="22">
        <v>24645.600347726489</v>
      </c>
      <c r="AV69" s="32">
        <v>2.9066431214673796E-2</v>
      </c>
      <c r="AW69" s="32">
        <v>2.8792186134703118E-2</v>
      </c>
      <c r="AX69" s="42"/>
      <c r="AY69" s="22">
        <v>887645.24109900021</v>
      </c>
      <c r="AZ69" s="22">
        <v>29848.4555</v>
      </c>
      <c r="BA69" s="22">
        <v>857796.78559900017</v>
      </c>
      <c r="BB69" s="22">
        <v>45873.091145702841</v>
      </c>
      <c r="BC69" s="22">
        <v>27562.470247226534</v>
      </c>
      <c r="BD69" s="22">
        <v>26460.133247226477</v>
      </c>
      <c r="BE69" s="32">
        <v>3.105122291096974E-2</v>
      </c>
      <c r="BF69" s="32">
        <v>3.0846622057168639E-2</v>
      </c>
      <c r="BG69" s="11"/>
      <c r="BH69" s="22">
        <v>887645.24109900021</v>
      </c>
      <c r="BI69" s="22">
        <v>29848.4555</v>
      </c>
      <c r="BJ69" s="22">
        <v>857796.78559900017</v>
      </c>
      <c r="BK69" s="26">
        <v>1102.3369999999995</v>
      </c>
      <c r="BL69" s="22">
        <v>45873.091145702841</v>
      </c>
      <c r="BM69" s="22">
        <v>27562.470247226534</v>
      </c>
      <c r="BN69" s="22">
        <v>26460.133247226477</v>
      </c>
      <c r="BO69" s="32">
        <v>3.105122291096974E-2</v>
      </c>
      <c r="BP69" s="32">
        <v>3.0846622057168639E-2</v>
      </c>
      <c r="BQ69" s="42"/>
      <c r="BR69" s="22">
        <v>887645.24109900009</v>
      </c>
      <c r="BS69" s="22">
        <v>29848.4555</v>
      </c>
      <c r="BT69" s="22">
        <v>857796.78559900005</v>
      </c>
      <c r="BU69" s="26">
        <v>1102.3369999999995</v>
      </c>
      <c r="BV69" s="22">
        <v>48157.499982783767</v>
      </c>
      <c r="BW69" s="22">
        <v>27562.470247226418</v>
      </c>
      <c r="BX69" s="22">
        <v>26460.13324722636</v>
      </c>
      <c r="BY69" s="32">
        <v>3.1051222910969612E-2</v>
      </c>
      <c r="BZ69" s="32">
        <v>3.0846622057168507E-2</v>
      </c>
      <c r="CA69" s="42"/>
      <c r="CB69" s="22">
        <v>887645.24109900021</v>
      </c>
      <c r="CC69" s="22">
        <v>29848.4555</v>
      </c>
      <c r="CD69" s="22">
        <v>857796.78559900017</v>
      </c>
      <c r="CE69" s="26">
        <v>1102.3369999999995</v>
      </c>
      <c r="CF69" s="22">
        <v>46491.265199756905</v>
      </c>
      <c r="CG69" s="22">
        <v>27562.470247226534</v>
      </c>
      <c r="CH69" s="22">
        <v>26460.133247226477</v>
      </c>
      <c r="CI69" s="32">
        <v>3.105122291096974E-2</v>
      </c>
      <c r="CJ69" s="32">
        <v>3.0846622057168639E-2</v>
      </c>
      <c r="CK69" s="42"/>
      <c r="CL69" s="22">
        <v>887645.24109900021</v>
      </c>
      <c r="CM69" s="22">
        <v>29848.4555</v>
      </c>
      <c r="CN69" s="22">
        <v>857796.78559900017</v>
      </c>
      <c r="CO69" s="26">
        <v>1102.3369999999995</v>
      </c>
      <c r="CP69" s="22">
        <v>47109.439253811041</v>
      </c>
      <c r="CQ69" s="22">
        <v>27562.470247226534</v>
      </c>
      <c r="CR69" s="22">
        <v>26460.133247226477</v>
      </c>
      <c r="CS69" s="32">
        <v>3.105122291096974E-2</v>
      </c>
      <c r="CT69" s="32">
        <v>3.0846622057168639E-2</v>
      </c>
      <c r="CU69" s="42"/>
      <c r="CV69" s="22">
        <v>884016.17530000024</v>
      </c>
      <c r="CW69" s="22">
        <v>29848.4555</v>
      </c>
      <c r="CX69" s="22">
        <v>854167.7198000002</v>
      </c>
      <c r="CY69" s="26">
        <v>1102.3369999999995</v>
      </c>
      <c r="CZ69" s="22">
        <v>42244.025346702838</v>
      </c>
      <c r="DA69" s="22">
        <v>23933.40444822656</v>
      </c>
      <c r="DB69" s="22">
        <v>22831.067448226502</v>
      </c>
      <c r="DC69" s="32">
        <v>2.7073491545677324E-2</v>
      </c>
      <c r="DD69" s="32">
        <v>2.6729021618344815E-2</v>
      </c>
      <c r="DE69" s="42"/>
      <c r="DF69" s="22">
        <v>884016.17530000024</v>
      </c>
      <c r="DG69" s="22">
        <v>29848.4555</v>
      </c>
      <c r="DH69" s="22">
        <v>854167.7198000002</v>
      </c>
      <c r="DI69" s="26">
        <v>1102.3369999999995</v>
      </c>
      <c r="DJ69" s="22">
        <v>42244.025346702838</v>
      </c>
      <c r="DK69" s="22">
        <v>23933.40444822656</v>
      </c>
      <c r="DL69" s="22">
        <v>22831.067448226502</v>
      </c>
      <c r="DM69" s="32">
        <v>2.7073491545677324E-2</v>
      </c>
      <c r="DN69" s="32">
        <v>2.6729021618344815E-2</v>
      </c>
      <c r="DO69" s="42"/>
      <c r="DP69" s="22">
        <v>887645.24109900021</v>
      </c>
      <c r="DQ69" s="22">
        <v>29848.4555</v>
      </c>
      <c r="DR69" s="22">
        <v>857796.78559900017</v>
      </c>
      <c r="DS69" s="26">
        <v>1102.3369999999995</v>
      </c>
      <c r="DT69" s="22">
        <v>45873.091145702841</v>
      </c>
      <c r="DU69" s="22">
        <v>27562.470247226534</v>
      </c>
      <c r="DV69" s="22">
        <v>26460.133247226477</v>
      </c>
      <c r="DW69" s="32">
        <v>3.105122291096974E-2</v>
      </c>
      <c r="DX69" s="32">
        <v>3.0846622057168639E-2</v>
      </c>
      <c r="DY69" s="42"/>
      <c r="DZ69" s="22">
        <v>887645.24109900021</v>
      </c>
      <c r="EA69" s="22">
        <v>29848.4555</v>
      </c>
      <c r="EB69" s="22">
        <v>857796.78559900017</v>
      </c>
      <c r="EC69" s="26">
        <v>1102.3369999999995</v>
      </c>
      <c r="ED69" s="22">
        <v>45873.091145702841</v>
      </c>
      <c r="EE69" s="22">
        <v>27562.470247226534</v>
      </c>
      <c r="EF69" s="22">
        <v>26460.133247226477</v>
      </c>
      <c r="EG69" s="32">
        <v>3.105122291096974E-2</v>
      </c>
      <c r="EH69" s="32">
        <v>3.0846622057168639E-2</v>
      </c>
      <c r="EI69" s="42"/>
      <c r="EK69" s="47">
        <f t="shared" si="21"/>
        <v>0</v>
      </c>
      <c r="EL69" s="47">
        <f t="shared" si="22"/>
        <v>0</v>
      </c>
      <c r="EM69" s="47">
        <f t="shared" si="23"/>
        <v>-3629.0657989999745</v>
      </c>
      <c r="EN69" s="47">
        <f t="shared" si="24"/>
        <v>-3629.0657989999745</v>
      </c>
      <c r="EO69" s="47">
        <f t="shared" si="25"/>
        <v>0</v>
      </c>
      <c r="EP69" s="47">
        <f t="shared" si="26"/>
        <v>0</v>
      </c>
      <c r="ER69" s="27" t="str">
        <f t="shared" si="11"/>
        <v>Clarborough Primary School</v>
      </c>
      <c r="EV69" s="45">
        <v>61852.298287854937</v>
      </c>
      <c r="EX69" s="27" t="str">
        <f t="shared" si="12"/>
        <v/>
      </c>
      <c r="EY69" s="27" t="str">
        <f t="shared" si="13"/>
        <v/>
      </c>
      <c r="EZ69" s="27" t="str">
        <f t="shared" si="2"/>
        <v>Y</v>
      </c>
      <c r="FA69" s="27" t="str">
        <f t="shared" si="3"/>
        <v>Y</v>
      </c>
      <c r="FB69" s="27" t="str">
        <f t="shared" si="4"/>
        <v/>
      </c>
      <c r="FC69" s="27" t="str">
        <f t="shared" si="5"/>
        <v/>
      </c>
      <c r="FE69" s="82" t="str">
        <f t="shared" si="14"/>
        <v/>
      </c>
      <c r="FF69" s="82" t="str">
        <f t="shared" si="6"/>
        <v/>
      </c>
      <c r="FG69" s="82">
        <f t="shared" si="7"/>
        <v>4.2306824412565213E-3</v>
      </c>
      <c r="FH69" s="82">
        <f t="shared" si="8"/>
        <v>4.2306824412565213E-3</v>
      </c>
      <c r="FI69" s="82" t="str">
        <f t="shared" si="9"/>
        <v/>
      </c>
      <c r="FJ69" s="82" t="str">
        <f t="shared" si="10"/>
        <v/>
      </c>
    </row>
    <row r="70" spans="1:166" x14ac:dyDescent="0.3">
      <c r="A70" s="20">
        <v>8912718</v>
      </c>
      <c r="B70" s="20" t="s">
        <v>152</v>
      </c>
      <c r="C70" s="21">
        <v>180</v>
      </c>
      <c r="D70" s="22">
        <v>782000.71088913048</v>
      </c>
      <c r="E70" s="22">
        <v>14288.284799999999</v>
      </c>
      <c r="F70" s="22">
        <v>767712.42608913046</v>
      </c>
      <c r="G70" s="45">
        <v>12.426089130436736</v>
      </c>
      <c r="H70" s="26">
        <v>-1657.5156000000006</v>
      </c>
      <c r="I70" s="11"/>
      <c r="J70" s="34">
        <v>180</v>
      </c>
      <c r="K70" s="22">
        <v>810399.30158492178</v>
      </c>
      <c r="L70" s="22">
        <v>12630.769199999999</v>
      </c>
      <c r="M70" s="22">
        <v>797768.5323849218</v>
      </c>
      <c r="N70" s="26">
        <v>-1657.5156000000006</v>
      </c>
      <c r="O70" s="22">
        <v>0</v>
      </c>
      <c r="P70" s="22">
        <v>28398.590695791296</v>
      </c>
      <c r="Q70" s="22">
        <v>30056.106295791338</v>
      </c>
      <c r="R70" s="32">
        <v>3.5042713684786418E-2</v>
      </c>
      <c r="S70" s="32">
        <v>3.7675221666037491E-2</v>
      </c>
      <c r="T70" s="11"/>
      <c r="U70" s="22">
        <v>810399.30158492178</v>
      </c>
      <c r="V70" s="22">
        <v>12630.769199999999</v>
      </c>
      <c r="W70" s="22">
        <v>797768.5323849218</v>
      </c>
      <c r="X70" s="26">
        <v>-1657.5156000000006</v>
      </c>
      <c r="Y70" s="22">
        <v>0</v>
      </c>
      <c r="Z70" s="22">
        <v>28398.590695791296</v>
      </c>
      <c r="AA70" s="22">
        <v>30056.106295791338</v>
      </c>
      <c r="AB70" s="32">
        <v>3.5042713684786418E-2</v>
      </c>
      <c r="AC70" s="32">
        <v>3.7675221666037491E-2</v>
      </c>
      <c r="AD70" s="42"/>
      <c r="AE70" s="22">
        <v>810399.30158492178</v>
      </c>
      <c r="AF70" s="22">
        <v>12630.769199999999</v>
      </c>
      <c r="AG70" s="22">
        <v>797768.5323849218</v>
      </c>
      <c r="AH70" s="26">
        <v>-1657.5156000000006</v>
      </c>
      <c r="AI70" s="22">
        <v>0</v>
      </c>
      <c r="AJ70" s="22">
        <v>28398.590695791296</v>
      </c>
      <c r="AK70" s="22">
        <v>30056.106295791338</v>
      </c>
      <c r="AL70" s="32">
        <v>3.5042713684786418E-2</v>
      </c>
      <c r="AM70" s="32">
        <v>3.7675221666037491E-2</v>
      </c>
      <c r="AN70" s="11"/>
      <c r="AO70" s="22">
        <v>810399.30158492178</v>
      </c>
      <c r="AP70" s="22">
        <v>12630.769199999999</v>
      </c>
      <c r="AQ70" s="22">
        <v>797768.5323849218</v>
      </c>
      <c r="AR70" s="26">
        <v>-1657.5156000000006</v>
      </c>
      <c r="AS70" s="22">
        <v>0</v>
      </c>
      <c r="AT70" s="22">
        <v>28398.590695791296</v>
      </c>
      <c r="AU70" s="22">
        <v>30056.106295791338</v>
      </c>
      <c r="AV70" s="32">
        <v>3.5042713684786418E-2</v>
      </c>
      <c r="AW70" s="32">
        <v>3.7675221666037491E-2</v>
      </c>
      <c r="AX70" s="42"/>
      <c r="AY70" s="22">
        <v>810399.30158492178</v>
      </c>
      <c r="AZ70" s="22">
        <v>12630.769199999999</v>
      </c>
      <c r="BA70" s="22">
        <v>797768.5323849218</v>
      </c>
      <c r="BB70" s="22">
        <v>0</v>
      </c>
      <c r="BC70" s="22">
        <v>28398.590695791296</v>
      </c>
      <c r="BD70" s="22">
        <v>30056.106295791338</v>
      </c>
      <c r="BE70" s="32">
        <v>3.5042713684786418E-2</v>
      </c>
      <c r="BF70" s="32">
        <v>3.7675221666037491E-2</v>
      </c>
      <c r="BG70" s="11"/>
      <c r="BH70" s="22">
        <v>810399.30158492178</v>
      </c>
      <c r="BI70" s="22">
        <v>12630.769199999999</v>
      </c>
      <c r="BJ70" s="22">
        <v>797768.5323849218</v>
      </c>
      <c r="BK70" s="26">
        <v>-1657.5156000000006</v>
      </c>
      <c r="BL70" s="22">
        <v>0</v>
      </c>
      <c r="BM70" s="22">
        <v>28398.590695791296</v>
      </c>
      <c r="BN70" s="22">
        <v>30056.106295791338</v>
      </c>
      <c r="BO70" s="32">
        <v>3.5042713684786418E-2</v>
      </c>
      <c r="BP70" s="32">
        <v>3.7675221666037491E-2</v>
      </c>
      <c r="BQ70" s="42"/>
      <c r="BR70" s="22">
        <v>808979.19146315788</v>
      </c>
      <c r="BS70" s="22">
        <v>12630.769199999999</v>
      </c>
      <c r="BT70" s="22">
        <v>796348.4222631579</v>
      </c>
      <c r="BU70" s="26">
        <v>-1657.5156000000006</v>
      </c>
      <c r="BV70" s="22">
        <v>0</v>
      </c>
      <c r="BW70" s="22">
        <v>26978.480574027402</v>
      </c>
      <c r="BX70" s="22">
        <v>28635.996174027445</v>
      </c>
      <c r="BY70" s="32">
        <v>3.3348794207219166E-2</v>
      </c>
      <c r="BZ70" s="32">
        <v>3.5959129664181737E-2</v>
      </c>
      <c r="CA70" s="42"/>
      <c r="CB70" s="22">
        <v>809901.68992062588</v>
      </c>
      <c r="CC70" s="22">
        <v>12630.769199999999</v>
      </c>
      <c r="CD70" s="22">
        <v>797270.9207206259</v>
      </c>
      <c r="CE70" s="26">
        <v>-1657.5156000000006</v>
      </c>
      <c r="CF70" s="22">
        <v>0</v>
      </c>
      <c r="CG70" s="22">
        <v>27900.979031495401</v>
      </c>
      <c r="CH70" s="22">
        <v>29558.494631495443</v>
      </c>
      <c r="CI70" s="32">
        <v>3.4449834317829151E-2</v>
      </c>
      <c r="CJ70" s="32">
        <v>3.707459266767002E-2</v>
      </c>
      <c r="CK70" s="42"/>
      <c r="CL70" s="22">
        <v>809404.07825632999</v>
      </c>
      <c r="CM70" s="22">
        <v>12630.769199999999</v>
      </c>
      <c r="CN70" s="22">
        <v>796773.30905633001</v>
      </c>
      <c r="CO70" s="26">
        <v>-1657.5156000000006</v>
      </c>
      <c r="CP70" s="22">
        <v>0</v>
      </c>
      <c r="CQ70" s="22">
        <v>27403.367367199506</v>
      </c>
      <c r="CR70" s="22">
        <v>29060.882967199548</v>
      </c>
      <c r="CS70" s="32">
        <v>3.3856225960997861E-2</v>
      </c>
      <c r="CT70" s="32">
        <v>3.6473213443379802E-2</v>
      </c>
      <c r="CU70" s="42"/>
      <c r="CV70" s="22">
        <v>810399.30158492178</v>
      </c>
      <c r="CW70" s="22">
        <v>12630.769199999999</v>
      </c>
      <c r="CX70" s="22">
        <v>797768.5323849218</v>
      </c>
      <c r="CY70" s="26">
        <v>-1657.5156000000006</v>
      </c>
      <c r="CZ70" s="22">
        <v>0</v>
      </c>
      <c r="DA70" s="22">
        <v>28398.590695791296</v>
      </c>
      <c r="DB70" s="22">
        <v>30056.106295791338</v>
      </c>
      <c r="DC70" s="32">
        <v>3.5042713684786418E-2</v>
      </c>
      <c r="DD70" s="32">
        <v>3.7675221666037491E-2</v>
      </c>
      <c r="DE70" s="42"/>
      <c r="DF70" s="22">
        <v>810399.30158492178</v>
      </c>
      <c r="DG70" s="22">
        <v>12630.769199999999</v>
      </c>
      <c r="DH70" s="22">
        <v>797768.5323849218</v>
      </c>
      <c r="DI70" s="26">
        <v>-1657.5156000000006</v>
      </c>
      <c r="DJ70" s="22">
        <v>0</v>
      </c>
      <c r="DK70" s="22">
        <v>28398.590695791296</v>
      </c>
      <c r="DL70" s="22">
        <v>30056.106295791338</v>
      </c>
      <c r="DM70" s="32">
        <v>3.5042713684786418E-2</v>
      </c>
      <c r="DN70" s="32">
        <v>3.7675221666037491E-2</v>
      </c>
      <c r="DO70" s="42"/>
      <c r="DP70" s="22">
        <v>810399.30158492178</v>
      </c>
      <c r="DQ70" s="22">
        <v>12630.769199999999</v>
      </c>
      <c r="DR70" s="22">
        <v>797768.5323849218</v>
      </c>
      <c r="DS70" s="26">
        <v>-1657.5156000000006</v>
      </c>
      <c r="DT70" s="22">
        <v>0</v>
      </c>
      <c r="DU70" s="22">
        <v>28398.590695791296</v>
      </c>
      <c r="DV70" s="22">
        <v>30056.106295791338</v>
      </c>
      <c r="DW70" s="32">
        <v>3.5042713684786418E-2</v>
      </c>
      <c r="DX70" s="32">
        <v>3.7675221666037491E-2</v>
      </c>
      <c r="DY70" s="42"/>
      <c r="DZ70" s="22">
        <v>810399.30158492178</v>
      </c>
      <c r="EA70" s="22">
        <v>12630.769199999999</v>
      </c>
      <c r="EB70" s="22">
        <v>797768.5323849218</v>
      </c>
      <c r="EC70" s="26">
        <v>-1657.5156000000006</v>
      </c>
      <c r="ED70" s="22">
        <v>0</v>
      </c>
      <c r="EE70" s="22">
        <v>28398.590695791296</v>
      </c>
      <c r="EF70" s="22">
        <v>30056.106295791338</v>
      </c>
      <c r="EG70" s="32">
        <v>3.5042713684786418E-2</v>
      </c>
      <c r="EH70" s="32">
        <v>3.7675221666037491E-2</v>
      </c>
      <c r="EI70" s="42"/>
      <c r="EK70" s="47">
        <f t="shared" si="21"/>
        <v>-497.61166429589503</v>
      </c>
      <c r="EL70" s="47">
        <f t="shared" si="22"/>
        <v>-995.22332859179005</v>
      </c>
      <c r="EM70" s="47">
        <f t="shared" si="23"/>
        <v>0</v>
      </c>
      <c r="EN70" s="47">
        <f t="shared" si="24"/>
        <v>0</v>
      </c>
      <c r="EO70" s="47">
        <f t="shared" si="25"/>
        <v>0</v>
      </c>
      <c r="EP70" s="47">
        <f t="shared" si="26"/>
        <v>0</v>
      </c>
      <c r="ER70" s="27" t="str">
        <f t="shared" si="11"/>
        <v>John Blow Primary School</v>
      </c>
      <c r="EV70" s="45">
        <v>12.426089130436736</v>
      </c>
      <c r="EX70" s="27" t="str">
        <f t="shared" si="12"/>
        <v>Y</v>
      </c>
      <c r="EY70" s="27" t="str">
        <f t="shared" si="13"/>
        <v>Y</v>
      </c>
      <c r="EZ70" s="27" t="str">
        <f t="shared" si="2"/>
        <v/>
      </c>
      <c r="FA70" s="27" t="str">
        <f t="shared" si="3"/>
        <v/>
      </c>
      <c r="FB70" s="27" t="str">
        <f t="shared" si="4"/>
        <v/>
      </c>
      <c r="FC70" s="27" t="str">
        <f t="shared" si="5"/>
        <v/>
      </c>
      <c r="FE70" s="82">
        <f t="shared" si="14"/>
        <v>6.2375444016109466E-4</v>
      </c>
      <c r="FF70" s="82">
        <f t="shared" si="6"/>
        <v>1.2475088803221893E-3</v>
      </c>
      <c r="FG70" s="82" t="str">
        <f t="shared" si="7"/>
        <v/>
      </c>
      <c r="FH70" s="82" t="str">
        <f t="shared" si="8"/>
        <v/>
      </c>
      <c r="FI70" s="82" t="str">
        <f t="shared" si="9"/>
        <v/>
      </c>
      <c r="FJ70" s="82" t="str">
        <f t="shared" si="10"/>
        <v/>
      </c>
    </row>
    <row r="71" spans="1:166" x14ac:dyDescent="0.3">
      <c r="A71" s="20">
        <v>8912731</v>
      </c>
      <c r="B71" s="20" t="s">
        <v>203</v>
      </c>
      <c r="C71" s="21">
        <v>413</v>
      </c>
      <c r="D71" s="22">
        <v>1817819.96</v>
      </c>
      <c r="E71" s="22">
        <v>40024.959999999999</v>
      </c>
      <c r="F71" s="22">
        <v>1777795</v>
      </c>
      <c r="G71" s="45">
        <v>0</v>
      </c>
      <c r="H71" s="26">
        <v>1858.0900000000038</v>
      </c>
      <c r="I71" s="11"/>
      <c r="J71" s="34">
        <v>413</v>
      </c>
      <c r="K71" s="22">
        <v>1877498.05</v>
      </c>
      <c r="L71" s="22">
        <v>41883.050000000003</v>
      </c>
      <c r="M71" s="22">
        <v>1835615</v>
      </c>
      <c r="N71" s="26">
        <v>1858.0900000000038</v>
      </c>
      <c r="O71" s="22">
        <v>0</v>
      </c>
      <c r="P71" s="22">
        <v>59678.090000000084</v>
      </c>
      <c r="Q71" s="22">
        <v>57820</v>
      </c>
      <c r="R71" s="32">
        <v>3.1785966435491149E-2</v>
      </c>
      <c r="S71" s="32">
        <v>3.1498979905917088E-2</v>
      </c>
      <c r="T71" s="11"/>
      <c r="U71" s="22">
        <v>1877498.05</v>
      </c>
      <c r="V71" s="22">
        <v>41883.050000000003</v>
      </c>
      <c r="W71" s="22">
        <v>1835615</v>
      </c>
      <c r="X71" s="26">
        <v>1858.0900000000038</v>
      </c>
      <c r="Y71" s="22">
        <v>0</v>
      </c>
      <c r="Z71" s="22">
        <v>59678.090000000084</v>
      </c>
      <c r="AA71" s="22">
        <v>57820</v>
      </c>
      <c r="AB71" s="32">
        <v>3.1785966435491149E-2</v>
      </c>
      <c r="AC71" s="32">
        <v>3.1498979905917088E-2</v>
      </c>
      <c r="AD71" s="42"/>
      <c r="AE71" s="22">
        <v>1877498.05</v>
      </c>
      <c r="AF71" s="22">
        <v>41883.050000000003</v>
      </c>
      <c r="AG71" s="22">
        <v>1835615</v>
      </c>
      <c r="AH71" s="26">
        <v>1858.0900000000038</v>
      </c>
      <c r="AI71" s="22">
        <v>0</v>
      </c>
      <c r="AJ71" s="22">
        <v>59678.090000000084</v>
      </c>
      <c r="AK71" s="22">
        <v>57820</v>
      </c>
      <c r="AL71" s="32">
        <v>3.1785966435491149E-2</v>
      </c>
      <c r="AM71" s="32">
        <v>3.1498979905917088E-2</v>
      </c>
      <c r="AN71" s="11"/>
      <c r="AO71" s="22">
        <v>1877498.05</v>
      </c>
      <c r="AP71" s="22">
        <v>41883.050000000003</v>
      </c>
      <c r="AQ71" s="22">
        <v>1835615</v>
      </c>
      <c r="AR71" s="26">
        <v>1858.0900000000038</v>
      </c>
      <c r="AS71" s="22">
        <v>0</v>
      </c>
      <c r="AT71" s="22">
        <v>59678.090000000084</v>
      </c>
      <c r="AU71" s="22">
        <v>57820</v>
      </c>
      <c r="AV71" s="32">
        <v>3.1785966435491149E-2</v>
      </c>
      <c r="AW71" s="32">
        <v>3.1498979905917088E-2</v>
      </c>
      <c r="AX71" s="42"/>
      <c r="AY71" s="22">
        <v>1878088.7010975</v>
      </c>
      <c r="AZ71" s="22">
        <v>41883.050000000003</v>
      </c>
      <c r="BA71" s="22">
        <v>1836205.6510975</v>
      </c>
      <c r="BB71" s="22">
        <v>590.65109750001648</v>
      </c>
      <c r="BC71" s="22">
        <v>60268.741097500082</v>
      </c>
      <c r="BD71" s="22">
        <v>58410.651097499998</v>
      </c>
      <c r="BE71" s="32">
        <v>3.2090465728418893E-2</v>
      </c>
      <c r="BF71" s="32">
        <v>3.1810517009675882E-2</v>
      </c>
      <c r="BG71" s="11"/>
      <c r="BH71" s="22">
        <v>1878088.7010975</v>
      </c>
      <c r="BI71" s="22">
        <v>41883.050000000003</v>
      </c>
      <c r="BJ71" s="22">
        <v>1836205.6510975</v>
      </c>
      <c r="BK71" s="26">
        <v>1858.0900000000038</v>
      </c>
      <c r="BL71" s="22">
        <v>590.65109750001648</v>
      </c>
      <c r="BM71" s="22">
        <v>60268.741097500082</v>
      </c>
      <c r="BN71" s="22">
        <v>58410.651097499998</v>
      </c>
      <c r="BO71" s="32">
        <v>3.2090465728418893E-2</v>
      </c>
      <c r="BP71" s="32">
        <v>3.1810517009675882E-2</v>
      </c>
      <c r="BQ71" s="42"/>
      <c r="BR71" s="22">
        <v>1878088.7010975</v>
      </c>
      <c r="BS71" s="22">
        <v>41883.050000000003</v>
      </c>
      <c r="BT71" s="22">
        <v>1836205.6510975</v>
      </c>
      <c r="BU71" s="26">
        <v>1858.0900000000038</v>
      </c>
      <c r="BV71" s="22">
        <v>590.65109750001648</v>
      </c>
      <c r="BW71" s="22">
        <v>60268.741097500082</v>
      </c>
      <c r="BX71" s="22">
        <v>58410.651097499998</v>
      </c>
      <c r="BY71" s="32">
        <v>3.2090465728418893E-2</v>
      </c>
      <c r="BZ71" s="32">
        <v>3.1810517009675882E-2</v>
      </c>
      <c r="CA71" s="42"/>
      <c r="CB71" s="22">
        <v>1878088.7010975</v>
      </c>
      <c r="CC71" s="22">
        <v>41883.050000000003</v>
      </c>
      <c r="CD71" s="22">
        <v>1836205.6510975</v>
      </c>
      <c r="CE71" s="26">
        <v>1858.0900000000038</v>
      </c>
      <c r="CF71" s="22">
        <v>590.65109750001648</v>
      </c>
      <c r="CG71" s="22">
        <v>60268.741097500082</v>
      </c>
      <c r="CH71" s="22">
        <v>58410.651097499998</v>
      </c>
      <c r="CI71" s="32">
        <v>3.2090465728418893E-2</v>
      </c>
      <c r="CJ71" s="32">
        <v>3.1810517009675882E-2</v>
      </c>
      <c r="CK71" s="42"/>
      <c r="CL71" s="22">
        <v>1878088.7010975</v>
      </c>
      <c r="CM71" s="22">
        <v>41883.050000000003</v>
      </c>
      <c r="CN71" s="22">
        <v>1836205.6510975</v>
      </c>
      <c r="CO71" s="26">
        <v>1858.0900000000038</v>
      </c>
      <c r="CP71" s="22">
        <v>590.65109750001648</v>
      </c>
      <c r="CQ71" s="22">
        <v>60268.741097500082</v>
      </c>
      <c r="CR71" s="22">
        <v>58410.651097499998</v>
      </c>
      <c r="CS71" s="32">
        <v>3.2090465728418893E-2</v>
      </c>
      <c r="CT71" s="32">
        <v>3.1810517009675882E-2</v>
      </c>
      <c r="CU71" s="42"/>
      <c r="CV71" s="22">
        <v>1877498.05</v>
      </c>
      <c r="CW71" s="22">
        <v>41883.050000000003</v>
      </c>
      <c r="CX71" s="22">
        <v>1835615</v>
      </c>
      <c r="CY71" s="26">
        <v>1858.0900000000038</v>
      </c>
      <c r="CZ71" s="22">
        <v>0</v>
      </c>
      <c r="DA71" s="22">
        <v>59678.090000000084</v>
      </c>
      <c r="DB71" s="22">
        <v>57820</v>
      </c>
      <c r="DC71" s="32">
        <v>3.1785966435491149E-2</v>
      </c>
      <c r="DD71" s="32">
        <v>3.1498979905917088E-2</v>
      </c>
      <c r="DE71" s="42"/>
      <c r="DF71" s="22">
        <v>1877498.05</v>
      </c>
      <c r="DG71" s="22">
        <v>41883.050000000003</v>
      </c>
      <c r="DH71" s="22">
        <v>1835615</v>
      </c>
      <c r="DI71" s="26">
        <v>1858.0900000000038</v>
      </c>
      <c r="DJ71" s="22">
        <v>0</v>
      </c>
      <c r="DK71" s="22">
        <v>59678.090000000084</v>
      </c>
      <c r="DL71" s="22">
        <v>57820</v>
      </c>
      <c r="DM71" s="32">
        <v>3.1785966435491149E-2</v>
      </c>
      <c r="DN71" s="32">
        <v>3.1498979905917088E-2</v>
      </c>
      <c r="DO71" s="42"/>
      <c r="DP71" s="22">
        <v>1878088.7010975</v>
      </c>
      <c r="DQ71" s="22">
        <v>41883.050000000003</v>
      </c>
      <c r="DR71" s="22">
        <v>1836205.6510975</v>
      </c>
      <c r="DS71" s="26">
        <v>1858.0900000000038</v>
      </c>
      <c r="DT71" s="22">
        <v>590.65109750001648</v>
      </c>
      <c r="DU71" s="22">
        <v>60268.741097500082</v>
      </c>
      <c r="DV71" s="22">
        <v>58410.651097499998</v>
      </c>
      <c r="DW71" s="32">
        <v>3.2090465728418893E-2</v>
      </c>
      <c r="DX71" s="32">
        <v>3.1810517009675882E-2</v>
      </c>
      <c r="DY71" s="42"/>
      <c r="DZ71" s="22">
        <v>1878088.7010975</v>
      </c>
      <c r="EA71" s="22">
        <v>41883.050000000003</v>
      </c>
      <c r="EB71" s="22">
        <v>1836205.6510975</v>
      </c>
      <c r="EC71" s="26">
        <v>1858.0900000000038</v>
      </c>
      <c r="ED71" s="22">
        <v>590.65109750001648</v>
      </c>
      <c r="EE71" s="22">
        <v>60268.741097500082</v>
      </c>
      <c r="EF71" s="22">
        <v>58410.651097499998</v>
      </c>
      <c r="EG71" s="32">
        <v>3.2090465728418893E-2</v>
      </c>
      <c r="EH71" s="32">
        <v>3.1810517009675882E-2</v>
      </c>
      <c r="EI71" s="42"/>
      <c r="EK71" s="47">
        <f t="shared" si="21"/>
        <v>0</v>
      </c>
      <c r="EL71" s="47">
        <f t="shared" si="22"/>
        <v>0</v>
      </c>
      <c r="EM71" s="47">
        <f t="shared" si="23"/>
        <v>-590.65109749999829</v>
      </c>
      <c r="EN71" s="47">
        <f t="shared" si="24"/>
        <v>-590.65109749999829</v>
      </c>
      <c r="EO71" s="47">
        <f t="shared" si="25"/>
        <v>0</v>
      </c>
      <c r="EP71" s="47">
        <f t="shared" si="26"/>
        <v>0</v>
      </c>
      <c r="ER71" s="27" t="str">
        <f t="shared" si="11"/>
        <v>Lantern Lane Primary and Nursery School</v>
      </c>
      <c r="EV71" s="45">
        <v>0</v>
      </c>
      <c r="EX71" s="27" t="str">
        <f t="shared" si="12"/>
        <v/>
      </c>
      <c r="EY71" s="27" t="str">
        <f t="shared" si="13"/>
        <v/>
      </c>
      <c r="EZ71" s="27" t="str">
        <f t="shared" si="2"/>
        <v>Y</v>
      </c>
      <c r="FA71" s="27" t="str">
        <f t="shared" si="3"/>
        <v>Y</v>
      </c>
      <c r="FB71" s="27" t="str">
        <f t="shared" si="4"/>
        <v/>
      </c>
      <c r="FC71" s="27" t="str">
        <f t="shared" si="5"/>
        <v/>
      </c>
      <c r="FE71" s="82" t="str">
        <f t="shared" si="14"/>
        <v/>
      </c>
      <c r="FF71" s="82" t="str">
        <f t="shared" si="6"/>
        <v/>
      </c>
      <c r="FG71" s="82">
        <f t="shared" si="7"/>
        <v>3.2166936048092773E-4</v>
      </c>
      <c r="FH71" s="82">
        <f t="shared" si="8"/>
        <v>3.2166936048092773E-4</v>
      </c>
      <c r="FI71" s="82" t="str">
        <f t="shared" si="9"/>
        <v/>
      </c>
      <c r="FJ71" s="82" t="str">
        <f t="shared" si="10"/>
        <v/>
      </c>
    </row>
    <row r="72" spans="1:166" x14ac:dyDescent="0.3">
      <c r="A72" s="20">
        <v>8912734</v>
      </c>
      <c r="B72" s="20" t="s">
        <v>153</v>
      </c>
      <c r="C72" s="21">
        <v>156</v>
      </c>
      <c r="D72" s="22">
        <v>701108.11668017856</v>
      </c>
      <c r="E72" s="22">
        <v>11184.2029</v>
      </c>
      <c r="F72" s="22">
        <v>689923.91378017853</v>
      </c>
      <c r="G72" s="45">
        <v>0</v>
      </c>
      <c r="H72" s="26">
        <v>8032.6502</v>
      </c>
      <c r="I72" s="11"/>
      <c r="J72" s="34">
        <v>156</v>
      </c>
      <c r="K72" s="22">
        <v>746527.55163856817</v>
      </c>
      <c r="L72" s="22">
        <v>19216.8531</v>
      </c>
      <c r="M72" s="22">
        <v>727310.69853856822</v>
      </c>
      <c r="N72" s="26">
        <v>8032.6502</v>
      </c>
      <c r="O72" s="22">
        <v>0</v>
      </c>
      <c r="P72" s="22">
        <v>45419.434958389611</v>
      </c>
      <c r="Q72" s="22">
        <v>37386.784758389695</v>
      </c>
      <c r="R72" s="32">
        <v>6.0840935955675836E-2</v>
      </c>
      <c r="S72" s="32">
        <v>5.140414520714922E-2</v>
      </c>
      <c r="T72" s="11"/>
      <c r="U72" s="22">
        <v>746527.55163856817</v>
      </c>
      <c r="V72" s="22">
        <v>19216.8531</v>
      </c>
      <c r="W72" s="22">
        <v>727310.69853856822</v>
      </c>
      <c r="X72" s="26">
        <v>8032.6502</v>
      </c>
      <c r="Y72" s="22">
        <v>0</v>
      </c>
      <c r="Z72" s="22">
        <v>45419.434958389611</v>
      </c>
      <c r="AA72" s="22">
        <v>37386.784758389695</v>
      </c>
      <c r="AB72" s="32">
        <v>6.0840935955675836E-2</v>
      </c>
      <c r="AC72" s="32">
        <v>5.140414520714922E-2</v>
      </c>
      <c r="AD72" s="42"/>
      <c r="AE72" s="22">
        <v>746527.55163856817</v>
      </c>
      <c r="AF72" s="22">
        <v>19216.8531</v>
      </c>
      <c r="AG72" s="22">
        <v>727310.69853856822</v>
      </c>
      <c r="AH72" s="26">
        <v>8032.6502</v>
      </c>
      <c r="AI72" s="22">
        <v>0</v>
      </c>
      <c r="AJ72" s="22">
        <v>45419.434958389611</v>
      </c>
      <c r="AK72" s="22">
        <v>37386.784758389695</v>
      </c>
      <c r="AL72" s="32">
        <v>6.0840935955675836E-2</v>
      </c>
      <c r="AM72" s="32">
        <v>5.140414520714922E-2</v>
      </c>
      <c r="AN72" s="11"/>
      <c r="AO72" s="22">
        <v>746527.55163856817</v>
      </c>
      <c r="AP72" s="22">
        <v>19216.8531</v>
      </c>
      <c r="AQ72" s="22">
        <v>727310.69853856822</v>
      </c>
      <c r="AR72" s="26">
        <v>8032.6502</v>
      </c>
      <c r="AS72" s="22">
        <v>0</v>
      </c>
      <c r="AT72" s="22">
        <v>45419.434958389611</v>
      </c>
      <c r="AU72" s="22">
        <v>37386.784758389695</v>
      </c>
      <c r="AV72" s="32">
        <v>6.0840935955675836E-2</v>
      </c>
      <c r="AW72" s="32">
        <v>5.140414520714922E-2</v>
      </c>
      <c r="AX72" s="42"/>
      <c r="AY72" s="22">
        <v>746527.55163856817</v>
      </c>
      <c r="AZ72" s="22">
        <v>19216.8531</v>
      </c>
      <c r="BA72" s="22">
        <v>727310.69853856822</v>
      </c>
      <c r="BB72" s="22">
        <v>0</v>
      </c>
      <c r="BC72" s="22">
        <v>45419.434958389611</v>
      </c>
      <c r="BD72" s="22">
        <v>37386.784758389695</v>
      </c>
      <c r="BE72" s="32">
        <v>6.0840935955675836E-2</v>
      </c>
      <c r="BF72" s="32">
        <v>5.140414520714922E-2</v>
      </c>
      <c r="BG72" s="11"/>
      <c r="BH72" s="22">
        <v>746527.55163856817</v>
      </c>
      <c r="BI72" s="22">
        <v>19216.8531</v>
      </c>
      <c r="BJ72" s="22">
        <v>727310.69853856822</v>
      </c>
      <c r="BK72" s="26">
        <v>8032.6502</v>
      </c>
      <c r="BL72" s="22">
        <v>0</v>
      </c>
      <c r="BM72" s="22">
        <v>45419.434958389611</v>
      </c>
      <c r="BN72" s="22">
        <v>37386.784758389695</v>
      </c>
      <c r="BO72" s="32">
        <v>6.0840935955675836E-2</v>
      </c>
      <c r="BP72" s="32">
        <v>5.140414520714922E-2</v>
      </c>
      <c r="BQ72" s="42"/>
      <c r="BR72" s="22">
        <v>744826.88457969029</v>
      </c>
      <c r="BS72" s="22">
        <v>19216.8531</v>
      </c>
      <c r="BT72" s="22">
        <v>725610.03147969034</v>
      </c>
      <c r="BU72" s="26">
        <v>8032.6502</v>
      </c>
      <c r="BV72" s="22">
        <v>0</v>
      </c>
      <c r="BW72" s="22">
        <v>43718.767899511731</v>
      </c>
      <c r="BX72" s="22">
        <v>35686.117699511815</v>
      </c>
      <c r="BY72" s="32">
        <v>5.8696549231278705E-2</v>
      </c>
      <c r="BZ72" s="32">
        <v>4.918084942505465E-2</v>
      </c>
      <c r="CA72" s="42"/>
      <c r="CB72" s="22">
        <v>746033.366337794</v>
      </c>
      <c r="CC72" s="22">
        <v>19216.8531</v>
      </c>
      <c r="CD72" s="22">
        <v>726816.51323779405</v>
      </c>
      <c r="CE72" s="26">
        <v>8032.6502</v>
      </c>
      <c r="CF72" s="22">
        <v>0</v>
      </c>
      <c r="CG72" s="22">
        <v>44925.249657615437</v>
      </c>
      <c r="CH72" s="22">
        <v>36892.599457615521</v>
      </c>
      <c r="CI72" s="32">
        <v>6.021882087948581E-2</v>
      </c>
      <c r="CJ72" s="32">
        <v>5.0759165189117397E-2</v>
      </c>
      <c r="CK72" s="42"/>
      <c r="CL72" s="22">
        <v>745539.18103701971</v>
      </c>
      <c r="CM72" s="22">
        <v>19216.8531</v>
      </c>
      <c r="CN72" s="22">
        <v>726322.32793701976</v>
      </c>
      <c r="CO72" s="26">
        <v>8032.6502</v>
      </c>
      <c r="CP72" s="22">
        <v>0</v>
      </c>
      <c r="CQ72" s="22">
        <v>44431.064356841147</v>
      </c>
      <c r="CR72" s="22">
        <v>36398.414156841231</v>
      </c>
      <c r="CS72" s="32">
        <v>5.9595881057571035E-2</v>
      </c>
      <c r="CT72" s="32">
        <v>5.0113307490111163E-2</v>
      </c>
      <c r="CU72" s="42"/>
      <c r="CV72" s="22">
        <v>746527.55163856817</v>
      </c>
      <c r="CW72" s="22">
        <v>19216.8531</v>
      </c>
      <c r="CX72" s="22">
        <v>727310.69853856822</v>
      </c>
      <c r="CY72" s="26">
        <v>8032.6502</v>
      </c>
      <c r="CZ72" s="22">
        <v>0</v>
      </c>
      <c r="DA72" s="22">
        <v>45419.434958389611</v>
      </c>
      <c r="DB72" s="22">
        <v>37386.784758389695</v>
      </c>
      <c r="DC72" s="32">
        <v>6.0840935955675836E-2</v>
      </c>
      <c r="DD72" s="32">
        <v>5.140414520714922E-2</v>
      </c>
      <c r="DE72" s="42"/>
      <c r="DF72" s="22">
        <v>746527.55163856817</v>
      </c>
      <c r="DG72" s="22">
        <v>19216.8531</v>
      </c>
      <c r="DH72" s="22">
        <v>727310.69853856822</v>
      </c>
      <c r="DI72" s="26">
        <v>8032.6502</v>
      </c>
      <c r="DJ72" s="22">
        <v>0</v>
      </c>
      <c r="DK72" s="22">
        <v>45419.434958389611</v>
      </c>
      <c r="DL72" s="22">
        <v>37386.784758389695</v>
      </c>
      <c r="DM72" s="32">
        <v>6.0840935955675836E-2</v>
      </c>
      <c r="DN72" s="32">
        <v>5.140414520714922E-2</v>
      </c>
      <c r="DO72" s="42"/>
      <c r="DP72" s="22">
        <v>746527.55163856817</v>
      </c>
      <c r="DQ72" s="22">
        <v>19216.8531</v>
      </c>
      <c r="DR72" s="22">
        <v>727310.69853856822</v>
      </c>
      <c r="DS72" s="26">
        <v>8032.6502</v>
      </c>
      <c r="DT72" s="22">
        <v>0</v>
      </c>
      <c r="DU72" s="22">
        <v>45419.434958389611</v>
      </c>
      <c r="DV72" s="22">
        <v>37386.784758389695</v>
      </c>
      <c r="DW72" s="32">
        <v>6.0840935955675836E-2</v>
      </c>
      <c r="DX72" s="32">
        <v>5.140414520714922E-2</v>
      </c>
      <c r="DY72" s="42"/>
      <c r="DZ72" s="22">
        <v>746527.55163856817</v>
      </c>
      <c r="EA72" s="22">
        <v>19216.8531</v>
      </c>
      <c r="EB72" s="22">
        <v>727310.69853856822</v>
      </c>
      <c r="EC72" s="26">
        <v>8032.6502</v>
      </c>
      <c r="ED72" s="22">
        <v>0</v>
      </c>
      <c r="EE72" s="22">
        <v>45419.434958389611</v>
      </c>
      <c r="EF72" s="22">
        <v>37386.784758389695</v>
      </c>
      <c r="EG72" s="32">
        <v>6.0840935955675836E-2</v>
      </c>
      <c r="EH72" s="32">
        <v>5.140414520714922E-2</v>
      </c>
      <c r="EI72" s="42"/>
      <c r="EK72" s="47">
        <f t="shared" si="21"/>
        <v>-494.18530077417381</v>
      </c>
      <c r="EL72" s="47">
        <f t="shared" si="22"/>
        <v>-988.37060154846404</v>
      </c>
      <c r="EM72" s="47">
        <f t="shared" si="23"/>
        <v>0</v>
      </c>
      <c r="EN72" s="47">
        <f t="shared" si="24"/>
        <v>0</v>
      </c>
      <c r="EO72" s="47">
        <f t="shared" si="25"/>
        <v>0</v>
      </c>
      <c r="EP72" s="47">
        <f t="shared" si="26"/>
        <v>0</v>
      </c>
      <c r="ER72" s="27" t="str">
        <f t="shared" si="11"/>
        <v>East Markham Primary School</v>
      </c>
      <c r="EV72" s="45">
        <v>0</v>
      </c>
      <c r="EX72" s="27" t="str">
        <f t="shared" si="12"/>
        <v>Y</v>
      </c>
      <c r="EY72" s="27" t="str">
        <f t="shared" si="13"/>
        <v>Y</v>
      </c>
      <c r="EZ72" s="27" t="str">
        <f t="shared" ref="EZ72:EZ135" si="27">IF(EM72=0,"","Y")</f>
        <v/>
      </c>
      <c r="FA72" s="27" t="str">
        <f t="shared" ref="FA72:FA135" si="28">IF(EN72=0,"","Y")</f>
        <v/>
      </c>
      <c r="FB72" s="27" t="str">
        <f t="shared" ref="FB72:FB135" si="29">IF(EO72=0,"","Y")</f>
        <v/>
      </c>
      <c r="FC72" s="27" t="str">
        <f t="shared" ref="FC72:FC135" si="30">IF(EP72=0,"","Y")</f>
        <v/>
      </c>
      <c r="FE72" s="82">
        <f t="shared" si="14"/>
        <v>6.7946931313834905E-4</v>
      </c>
      <c r="FF72" s="82">
        <f t="shared" ref="FF72:FF135" si="31">IF(EL72=0,"",-EL72/$BJ72)</f>
        <v>1.3589386262768581E-3</v>
      </c>
      <c r="FG72" s="82" t="str">
        <f t="shared" ref="FG72:FG135" si="32">IF(EM72=0,"",-EM72/$BJ72)</f>
        <v/>
      </c>
      <c r="FH72" s="82" t="str">
        <f t="shared" ref="FH72:FH135" si="33">IF(EN72=0,"",-EN72/$BJ72)</f>
        <v/>
      </c>
      <c r="FI72" s="82" t="str">
        <f t="shared" ref="FI72:FI135" si="34">IF(EO72=0,"",-EO72/$BJ72)</f>
        <v/>
      </c>
      <c r="FJ72" s="82" t="str">
        <f t="shared" ref="FJ72:FJ135" si="35">IF(EP72=0,"",-EP72/$BJ72)</f>
        <v/>
      </c>
    </row>
    <row r="73" spans="1:166" x14ac:dyDescent="0.3">
      <c r="A73" s="20">
        <v>8912737</v>
      </c>
      <c r="B73" s="20" t="s">
        <v>205</v>
      </c>
      <c r="C73" s="21">
        <v>392</v>
      </c>
      <c r="D73" s="22">
        <v>1717365.44</v>
      </c>
      <c r="E73" s="22">
        <v>45485.439999999995</v>
      </c>
      <c r="F73" s="22">
        <v>1671880</v>
      </c>
      <c r="G73" s="45">
        <v>0</v>
      </c>
      <c r="H73" s="26">
        <v>2119.9360000000088</v>
      </c>
      <c r="I73" s="11"/>
      <c r="J73" s="34">
        <v>392</v>
      </c>
      <c r="K73" s="22">
        <v>1774365.3759999999</v>
      </c>
      <c r="L73" s="22">
        <v>47605.376000000004</v>
      </c>
      <c r="M73" s="22">
        <v>1726760</v>
      </c>
      <c r="N73" s="26">
        <v>2119.9360000000088</v>
      </c>
      <c r="O73" s="22">
        <v>0</v>
      </c>
      <c r="P73" s="22">
        <v>56999.935999999987</v>
      </c>
      <c r="Q73" s="22">
        <v>54880</v>
      </c>
      <c r="R73" s="32">
        <v>3.2124125487894999E-2</v>
      </c>
      <c r="S73" s="32">
        <v>3.1782065834279227E-2</v>
      </c>
      <c r="T73" s="11"/>
      <c r="U73" s="22">
        <v>1774365.3759999999</v>
      </c>
      <c r="V73" s="22">
        <v>47605.376000000004</v>
      </c>
      <c r="W73" s="22">
        <v>1726760</v>
      </c>
      <c r="X73" s="26">
        <v>2119.9360000000088</v>
      </c>
      <c r="Y73" s="22">
        <v>0</v>
      </c>
      <c r="Z73" s="22">
        <v>56999.935999999987</v>
      </c>
      <c r="AA73" s="22">
        <v>54880</v>
      </c>
      <c r="AB73" s="32">
        <v>3.2124125487894999E-2</v>
      </c>
      <c r="AC73" s="32">
        <v>3.1782065834279227E-2</v>
      </c>
      <c r="AD73" s="42"/>
      <c r="AE73" s="22">
        <v>1774365.3759999999</v>
      </c>
      <c r="AF73" s="22">
        <v>47605.376000000004</v>
      </c>
      <c r="AG73" s="22">
        <v>1726760</v>
      </c>
      <c r="AH73" s="26">
        <v>2119.9360000000088</v>
      </c>
      <c r="AI73" s="22">
        <v>0</v>
      </c>
      <c r="AJ73" s="22">
        <v>56999.935999999987</v>
      </c>
      <c r="AK73" s="22">
        <v>54880</v>
      </c>
      <c r="AL73" s="32">
        <v>3.2124125487894999E-2</v>
      </c>
      <c r="AM73" s="32">
        <v>3.1782065834279227E-2</v>
      </c>
      <c r="AN73" s="11"/>
      <c r="AO73" s="22">
        <v>1774365.3759999999</v>
      </c>
      <c r="AP73" s="22">
        <v>47605.376000000004</v>
      </c>
      <c r="AQ73" s="22">
        <v>1726760</v>
      </c>
      <c r="AR73" s="26">
        <v>2119.9360000000088</v>
      </c>
      <c r="AS73" s="22">
        <v>0</v>
      </c>
      <c r="AT73" s="22">
        <v>56999.935999999987</v>
      </c>
      <c r="AU73" s="22">
        <v>54880</v>
      </c>
      <c r="AV73" s="32">
        <v>3.2124125487894999E-2</v>
      </c>
      <c r="AW73" s="32">
        <v>3.1782065834279227E-2</v>
      </c>
      <c r="AX73" s="42"/>
      <c r="AY73" s="22">
        <v>1776255.8743350001</v>
      </c>
      <c r="AZ73" s="22">
        <v>47605.376000000004</v>
      </c>
      <c r="BA73" s="22">
        <v>1728650.4983350001</v>
      </c>
      <c r="BB73" s="22">
        <v>1890.4983350000734</v>
      </c>
      <c r="BC73" s="22">
        <v>58890.434335000115</v>
      </c>
      <c r="BD73" s="22">
        <v>56770.498335000128</v>
      </c>
      <c r="BE73" s="32">
        <v>3.315425169644981E-2</v>
      </c>
      <c r="BF73" s="32">
        <v>3.28409348157307E-2</v>
      </c>
      <c r="BG73" s="11"/>
      <c r="BH73" s="22">
        <v>1776255.8743350001</v>
      </c>
      <c r="BI73" s="22">
        <v>47605.376000000004</v>
      </c>
      <c r="BJ73" s="22">
        <v>1728650.4983350001</v>
      </c>
      <c r="BK73" s="26">
        <v>2119.9360000000088</v>
      </c>
      <c r="BL73" s="22">
        <v>1890.4983350000734</v>
      </c>
      <c r="BM73" s="22">
        <v>58890.434335000115</v>
      </c>
      <c r="BN73" s="22">
        <v>56770.498335000128</v>
      </c>
      <c r="BO73" s="32">
        <v>3.315425169644981E-2</v>
      </c>
      <c r="BP73" s="32">
        <v>3.28409348157307E-2</v>
      </c>
      <c r="BQ73" s="42"/>
      <c r="BR73" s="22">
        <v>1776255.8743350001</v>
      </c>
      <c r="BS73" s="22">
        <v>47605.376000000004</v>
      </c>
      <c r="BT73" s="22">
        <v>1728650.4983350001</v>
      </c>
      <c r="BU73" s="26">
        <v>2119.9360000000088</v>
      </c>
      <c r="BV73" s="22">
        <v>1890.4983350000734</v>
      </c>
      <c r="BW73" s="22">
        <v>58890.434335000115</v>
      </c>
      <c r="BX73" s="22">
        <v>56770.498335000128</v>
      </c>
      <c r="BY73" s="32">
        <v>3.315425169644981E-2</v>
      </c>
      <c r="BZ73" s="32">
        <v>3.28409348157307E-2</v>
      </c>
      <c r="CA73" s="42"/>
      <c r="CB73" s="22">
        <v>1776255.8743350001</v>
      </c>
      <c r="CC73" s="22">
        <v>47605.376000000004</v>
      </c>
      <c r="CD73" s="22">
        <v>1728650.4983350001</v>
      </c>
      <c r="CE73" s="26">
        <v>2119.9360000000088</v>
      </c>
      <c r="CF73" s="22">
        <v>1890.4983350000734</v>
      </c>
      <c r="CG73" s="22">
        <v>58890.434335000115</v>
      </c>
      <c r="CH73" s="22">
        <v>56770.498335000128</v>
      </c>
      <c r="CI73" s="32">
        <v>3.315425169644981E-2</v>
      </c>
      <c r="CJ73" s="32">
        <v>3.28409348157307E-2</v>
      </c>
      <c r="CK73" s="42"/>
      <c r="CL73" s="22">
        <v>1776255.8743350001</v>
      </c>
      <c r="CM73" s="22">
        <v>47605.376000000004</v>
      </c>
      <c r="CN73" s="22">
        <v>1728650.4983350001</v>
      </c>
      <c r="CO73" s="26">
        <v>2119.9360000000088</v>
      </c>
      <c r="CP73" s="22">
        <v>1890.4983350000734</v>
      </c>
      <c r="CQ73" s="22">
        <v>58890.434335000115</v>
      </c>
      <c r="CR73" s="22">
        <v>56770.498335000128</v>
      </c>
      <c r="CS73" s="32">
        <v>3.315425169644981E-2</v>
      </c>
      <c r="CT73" s="32">
        <v>3.28409348157307E-2</v>
      </c>
      <c r="CU73" s="42"/>
      <c r="CV73" s="22">
        <v>1774365.3759999999</v>
      </c>
      <c r="CW73" s="22">
        <v>47605.376000000004</v>
      </c>
      <c r="CX73" s="22">
        <v>1726760</v>
      </c>
      <c r="CY73" s="26">
        <v>2119.9360000000088</v>
      </c>
      <c r="CZ73" s="22">
        <v>0</v>
      </c>
      <c r="DA73" s="22">
        <v>56999.935999999987</v>
      </c>
      <c r="DB73" s="22">
        <v>54880</v>
      </c>
      <c r="DC73" s="32">
        <v>3.2124125487894999E-2</v>
      </c>
      <c r="DD73" s="32">
        <v>3.1782065834279227E-2</v>
      </c>
      <c r="DE73" s="42"/>
      <c r="DF73" s="22">
        <v>1774365.3759999999</v>
      </c>
      <c r="DG73" s="22">
        <v>47605.376000000004</v>
      </c>
      <c r="DH73" s="22">
        <v>1726760</v>
      </c>
      <c r="DI73" s="26">
        <v>2119.9360000000088</v>
      </c>
      <c r="DJ73" s="22">
        <v>0</v>
      </c>
      <c r="DK73" s="22">
        <v>56999.935999999987</v>
      </c>
      <c r="DL73" s="22">
        <v>54880</v>
      </c>
      <c r="DM73" s="32">
        <v>3.2124125487894999E-2</v>
      </c>
      <c r="DN73" s="32">
        <v>3.1782065834279227E-2</v>
      </c>
      <c r="DO73" s="42"/>
      <c r="DP73" s="22">
        <v>1776255.8743350001</v>
      </c>
      <c r="DQ73" s="22">
        <v>47605.376000000004</v>
      </c>
      <c r="DR73" s="22">
        <v>1728650.4983350001</v>
      </c>
      <c r="DS73" s="26">
        <v>2119.9360000000088</v>
      </c>
      <c r="DT73" s="22">
        <v>1890.4983350000734</v>
      </c>
      <c r="DU73" s="22">
        <v>58890.434335000115</v>
      </c>
      <c r="DV73" s="22">
        <v>56770.498335000128</v>
      </c>
      <c r="DW73" s="32">
        <v>3.315425169644981E-2</v>
      </c>
      <c r="DX73" s="32">
        <v>3.28409348157307E-2</v>
      </c>
      <c r="DY73" s="42"/>
      <c r="DZ73" s="22">
        <v>1776255.8743350001</v>
      </c>
      <c r="EA73" s="22">
        <v>47605.376000000004</v>
      </c>
      <c r="EB73" s="22">
        <v>1728650.4983350001</v>
      </c>
      <c r="EC73" s="26">
        <v>2119.9360000000088</v>
      </c>
      <c r="ED73" s="22">
        <v>1890.4983350000734</v>
      </c>
      <c r="EE73" s="22">
        <v>58890.434335000115</v>
      </c>
      <c r="EF73" s="22">
        <v>56770.498335000128</v>
      </c>
      <c r="EG73" s="32">
        <v>3.315425169644981E-2</v>
      </c>
      <c r="EH73" s="32">
        <v>3.28409348157307E-2</v>
      </c>
      <c r="EI73" s="42"/>
      <c r="EK73" s="47">
        <f t="shared" si="21"/>
        <v>0</v>
      </c>
      <c r="EL73" s="47">
        <f t="shared" si="22"/>
        <v>0</v>
      </c>
      <c r="EM73" s="47">
        <f t="shared" si="23"/>
        <v>-1890.4983350001276</v>
      </c>
      <c r="EN73" s="47">
        <f t="shared" si="24"/>
        <v>-1890.4983350001276</v>
      </c>
      <c r="EO73" s="47">
        <f t="shared" si="25"/>
        <v>0</v>
      </c>
      <c r="EP73" s="47">
        <f t="shared" si="26"/>
        <v>0</v>
      </c>
      <c r="ER73" s="27" t="str">
        <f t="shared" ref="ER73:ER136" si="36">B73</f>
        <v>King Edwin Primary and Nursery School</v>
      </c>
      <c r="EV73" s="45">
        <v>0</v>
      </c>
      <c r="EX73" s="27" t="str">
        <f t="shared" ref="EX73:EX136" si="37">IF(EK73=0,"","Y")</f>
        <v/>
      </c>
      <c r="EY73" s="27" t="str">
        <f t="shared" ref="EY73:EY136" si="38">IF(EL73=0,"","Y")</f>
        <v/>
      </c>
      <c r="EZ73" s="27" t="str">
        <f t="shared" si="27"/>
        <v>Y</v>
      </c>
      <c r="FA73" s="27" t="str">
        <f t="shared" si="28"/>
        <v>Y</v>
      </c>
      <c r="FB73" s="27" t="str">
        <f t="shared" si="29"/>
        <v/>
      </c>
      <c r="FC73" s="27" t="str">
        <f t="shared" si="30"/>
        <v/>
      </c>
      <c r="FE73" s="82" t="str">
        <f t="shared" ref="FE73:FE136" si="39">IF(EK73=0,"",-EK73/$BJ73)</f>
        <v/>
      </c>
      <c r="FF73" s="82" t="str">
        <f t="shared" si="31"/>
        <v/>
      </c>
      <c r="FG73" s="82">
        <f t="shared" si="32"/>
        <v>1.0936266971380369E-3</v>
      </c>
      <c r="FH73" s="82">
        <f t="shared" si="33"/>
        <v>1.0936266971380369E-3</v>
      </c>
      <c r="FI73" s="82" t="str">
        <f t="shared" si="34"/>
        <v/>
      </c>
      <c r="FJ73" s="82" t="str">
        <f t="shared" si="35"/>
        <v/>
      </c>
    </row>
    <row r="74" spans="1:166" x14ac:dyDescent="0.3">
      <c r="A74" s="59">
        <v>8912741</v>
      </c>
      <c r="B74" s="37" t="s">
        <v>206</v>
      </c>
      <c r="C74" s="21">
        <v>81</v>
      </c>
      <c r="D74" s="22">
        <v>464617.92971158674</v>
      </c>
      <c r="E74" s="22">
        <v>7814.5469999999996</v>
      </c>
      <c r="F74" s="22">
        <v>456803.38271158672</v>
      </c>
      <c r="G74" s="45">
        <v>-52650.135220618555</v>
      </c>
      <c r="H74" s="26">
        <v>-517.63349999999991</v>
      </c>
      <c r="I74" s="11"/>
      <c r="J74" s="34">
        <v>81</v>
      </c>
      <c r="K74" s="22">
        <v>543063.83221559192</v>
      </c>
      <c r="L74" s="22">
        <v>7296.9134999999997</v>
      </c>
      <c r="M74" s="22">
        <v>535766.91871559189</v>
      </c>
      <c r="N74" s="26">
        <v>-517.63349999999991</v>
      </c>
      <c r="O74" s="22">
        <v>0</v>
      </c>
      <c r="P74" s="22">
        <v>78445.902504005178</v>
      </c>
      <c r="Q74" s="22">
        <v>78963.536004005175</v>
      </c>
      <c r="R74" s="32">
        <v>0.14445061123654943</v>
      </c>
      <c r="S74" s="32">
        <v>0.14738412030609604</v>
      </c>
      <c r="T74" s="11"/>
      <c r="U74" s="22">
        <v>543063.83221559192</v>
      </c>
      <c r="V74" s="22">
        <v>7296.9134999999997</v>
      </c>
      <c r="W74" s="22">
        <v>535766.91871559189</v>
      </c>
      <c r="X74" s="26">
        <v>-517.63349999999991</v>
      </c>
      <c r="Y74" s="22">
        <v>0</v>
      </c>
      <c r="Z74" s="22">
        <v>78445.902504005178</v>
      </c>
      <c r="AA74" s="22">
        <v>78963.536004005175</v>
      </c>
      <c r="AB74" s="32">
        <v>0.14445061123654943</v>
      </c>
      <c r="AC74" s="32">
        <v>0.14738412030609604</v>
      </c>
      <c r="AD74" s="42"/>
      <c r="AE74" s="22">
        <v>543063.83221559192</v>
      </c>
      <c r="AF74" s="22">
        <v>7296.9134999999997</v>
      </c>
      <c r="AG74" s="22">
        <v>535766.91871559189</v>
      </c>
      <c r="AH74" s="26">
        <v>-517.63349999999991</v>
      </c>
      <c r="AI74" s="22">
        <v>0</v>
      </c>
      <c r="AJ74" s="22">
        <v>78445.902504005178</v>
      </c>
      <c r="AK74" s="22">
        <v>78963.536004005175</v>
      </c>
      <c r="AL74" s="32">
        <v>0.14445061123654943</v>
      </c>
      <c r="AM74" s="32">
        <v>0.14738412030609604</v>
      </c>
      <c r="AN74" s="11"/>
      <c r="AO74" s="22">
        <v>543063.83221559192</v>
      </c>
      <c r="AP74" s="22">
        <v>7296.9134999999997</v>
      </c>
      <c r="AQ74" s="22">
        <v>535766.91871559189</v>
      </c>
      <c r="AR74" s="26">
        <v>-517.63349999999991</v>
      </c>
      <c r="AS74" s="22">
        <v>0</v>
      </c>
      <c r="AT74" s="22">
        <v>78445.902504005178</v>
      </c>
      <c r="AU74" s="22">
        <v>78963.536004005175</v>
      </c>
      <c r="AV74" s="32">
        <v>0.14445061123654943</v>
      </c>
      <c r="AW74" s="32">
        <v>0.14738412030609604</v>
      </c>
      <c r="AX74" s="42"/>
      <c r="AY74" s="22">
        <v>543063.83221559192</v>
      </c>
      <c r="AZ74" s="22">
        <v>7296.9134999999997</v>
      </c>
      <c r="BA74" s="22">
        <v>535766.91871559189</v>
      </c>
      <c r="BB74" s="22">
        <v>0</v>
      </c>
      <c r="BC74" s="22">
        <v>78445.902504005178</v>
      </c>
      <c r="BD74" s="22">
        <v>78963.536004005175</v>
      </c>
      <c r="BE74" s="32">
        <v>0.14445061123654943</v>
      </c>
      <c r="BF74" s="32">
        <v>0.14738412030609604</v>
      </c>
      <c r="BG74" s="11"/>
      <c r="BH74" s="22">
        <v>543063.83221559192</v>
      </c>
      <c r="BI74" s="22">
        <v>7296.9134999999997</v>
      </c>
      <c r="BJ74" s="22">
        <v>535766.91871559189</v>
      </c>
      <c r="BK74" s="26">
        <v>-517.63349999999991</v>
      </c>
      <c r="BL74" s="22">
        <v>0</v>
      </c>
      <c r="BM74" s="22">
        <v>78445.902504005178</v>
      </c>
      <c r="BN74" s="22">
        <v>78963.536004005175</v>
      </c>
      <c r="BO74" s="32">
        <v>0.14445061123654943</v>
      </c>
      <c r="BP74" s="32">
        <v>0.14738412030609604</v>
      </c>
      <c r="BQ74" s="42"/>
      <c r="BR74" s="22">
        <v>541066.79582548235</v>
      </c>
      <c r="BS74" s="22">
        <v>7296.9134999999997</v>
      </c>
      <c r="BT74" s="22">
        <v>533769.88232548232</v>
      </c>
      <c r="BU74" s="26">
        <v>-517.63349999999991</v>
      </c>
      <c r="BV74" s="22">
        <v>0</v>
      </c>
      <c r="BW74" s="22">
        <v>76448.866113895609</v>
      </c>
      <c r="BX74" s="22">
        <v>76966.499613895605</v>
      </c>
      <c r="BY74" s="32">
        <v>0.14129284351530177</v>
      </c>
      <c r="BZ74" s="32">
        <v>0.14419415962282217</v>
      </c>
      <c r="CA74" s="42"/>
      <c r="CB74" s="22">
        <v>542610.03385942755</v>
      </c>
      <c r="CC74" s="22">
        <v>7296.9134999999997</v>
      </c>
      <c r="CD74" s="22">
        <v>535313.12035942753</v>
      </c>
      <c r="CE74" s="26">
        <v>-517.63349999999991</v>
      </c>
      <c r="CF74" s="22">
        <v>0</v>
      </c>
      <c r="CG74" s="22">
        <v>77992.104147840815</v>
      </c>
      <c r="CH74" s="22">
        <v>78509.737647840811</v>
      </c>
      <c r="CI74" s="32">
        <v>0.14373509386309286</v>
      </c>
      <c r="CJ74" s="32">
        <v>0.14666133644384932</v>
      </c>
      <c r="CK74" s="42"/>
      <c r="CL74" s="22">
        <v>542156.23550326319</v>
      </c>
      <c r="CM74" s="22">
        <v>7296.9134999999997</v>
      </c>
      <c r="CN74" s="22">
        <v>534859.32200326317</v>
      </c>
      <c r="CO74" s="26">
        <v>-517.63349999999991</v>
      </c>
      <c r="CP74" s="22">
        <v>0</v>
      </c>
      <c r="CQ74" s="22">
        <v>77538.305791676452</v>
      </c>
      <c r="CR74" s="22">
        <v>78055.939291676448</v>
      </c>
      <c r="CS74" s="32">
        <v>0.14301837867768977</v>
      </c>
      <c r="CT74" s="32">
        <v>0.14593732609787108</v>
      </c>
      <c r="CU74" s="42"/>
      <c r="CV74" s="22">
        <v>543063.83221559192</v>
      </c>
      <c r="CW74" s="22">
        <v>7296.9134999999997</v>
      </c>
      <c r="CX74" s="22">
        <v>535766.91871559189</v>
      </c>
      <c r="CY74" s="26">
        <v>-517.63349999999991</v>
      </c>
      <c r="CZ74" s="22">
        <v>0</v>
      </c>
      <c r="DA74" s="22">
        <v>78445.902504005178</v>
      </c>
      <c r="DB74" s="22">
        <v>78963.536004005175</v>
      </c>
      <c r="DC74" s="32">
        <v>0.14445061123654943</v>
      </c>
      <c r="DD74" s="32">
        <v>0.14738412030609604</v>
      </c>
      <c r="DE74" s="42"/>
      <c r="DF74" s="22">
        <v>510323.55416341277</v>
      </c>
      <c r="DG74" s="22">
        <v>7296.9134999999997</v>
      </c>
      <c r="DH74" s="22">
        <v>503026.64066341275</v>
      </c>
      <c r="DI74" s="26">
        <v>-517.63349999999991</v>
      </c>
      <c r="DJ74" s="22">
        <v>-32740.278052179143</v>
      </c>
      <c r="DK74" s="22">
        <v>45705.624451826036</v>
      </c>
      <c r="DL74" s="22">
        <v>46223.257951826032</v>
      </c>
      <c r="DM74" s="32">
        <v>8.9562051523866079E-2</v>
      </c>
      <c r="DN74" s="32">
        <v>9.1890278198516182E-2</v>
      </c>
      <c r="DO74" s="42"/>
      <c r="DP74" s="22">
        <v>526551.18846122955</v>
      </c>
      <c r="DQ74" s="22">
        <v>7296.9134999999997</v>
      </c>
      <c r="DR74" s="22">
        <v>519254.27496122953</v>
      </c>
      <c r="DS74" s="26">
        <v>-517.63349999999991</v>
      </c>
      <c r="DT74" s="22">
        <v>-16512.643754362318</v>
      </c>
      <c r="DU74" s="22">
        <v>61933.258749642817</v>
      </c>
      <c r="DV74" s="22">
        <v>62450.892249642813</v>
      </c>
      <c r="DW74" s="32">
        <v>0.11762058486779585</v>
      </c>
      <c r="DX74" s="32">
        <v>0.12027034780658426</v>
      </c>
      <c r="DY74" s="42"/>
      <c r="DZ74" s="22">
        <v>502789.29538228351</v>
      </c>
      <c r="EA74" s="22">
        <v>7296.9134999999997</v>
      </c>
      <c r="EB74" s="22">
        <v>495492.38188228349</v>
      </c>
      <c r="EC74" s="26">
        <v>-517.63349999999991</v>
      </c>
      <c r="ED74" s="22">
        <v>-40274.536833308382</v>
      </c>
      <c r="EE74" s="22">
        <v>38171.365670696774</v>
      </c>
      <c r="EF74" s="22">
        <v>38688.99917069677</v>
      </c>
      <c r="EG74" s="32">
        <v>7.5919209142418426E-2</v>
      </c>
      <c r="EH74" s="32">
        <v>7.8081925344087935E-2</v>
      </c>
      <c r="EI74" s="42"/>
      <c r="EK74" s="47">
        <f t="shared" si="21"/>
        <v>-453.79835616436321</v>
      </c>
      <c r="EL74" s="47">
        <f t="shared" si="22"/>
        <v>-907.59671232872643</v>
      </c>
      <c r="EM74" s="47">
        <f t="shared" si="23"/>
        <v>0</v>
      </c>
      <c r="EN74" s="47">
        <f t="shared" si="24"/>
        <v>-32740.278052179143</v>
      </c>
      <c r="EO74" s="47">
        <f t="shared" si="25"/>
        <v>-16512.643754362362</v>
      </c>
      <c r="EP74" s="47">
        <f t="shared" si="26"/>
        <v>-40274.536833308404</v>
      </c>
      <c r="ER74" s="27" t="str">
        <f t="shared" si="36"/>
        <v>Elkesley Primary and Nursery School</v>
      </c>
      <c r="EV74" s="45">
        <v>-52650.135220618555</v>
      </c>
      <c r="EX74" s="27" t="str">
        <f t="shared" si="37"/>
        <v>Y</v>
      </c>
      <c r="EY74" s="27" t="str">
        <f t="shared" si="38"/>
        <v>Y</v>
      </c>
      <c r="EZ74" s="27" t="str">
        <f t="shared" si="27"/>
        <v/>
      </c>
      <c r="FA74" s="27" t="str">
        <f t="shared" si="28"/>
        <v>Y</v>
      </c>
      <c r="FB74" s="27" t="str">
        <f t="shared" si="29"/>
        <v>Y</v>
      </c>
      <c r="FC74" s="27" t="str">
        <f t="shared" si="30"/>
        <v>Y</v>
      </c>
      <c r="FD74" s="78"/>
      <c r="FE74" s="82">
        <f t="shared" si="39"/>
        <v>8.470070478637724E-4</v>
      </c>
      <c r="FF74" s="82">
        <f t="shared" si="31"/>
        <v>1.6940140957275448E-3</v>
      </c>
      <c r="FG74" s="82" t="str">
        <f t="shared" si="32"/>
        <v/>
      </c>
      <c r="FH74" s="82">
        <f t="shared" si="33"/>
        <v>6.110918182606024E-2</v>
      </c>
      <c r="FI74" s="82">
        <f t="shared" si="34"/>
        <v>3.0820573606800055E-2</v>
      </c>
      <c r="FJ74" s="82">
        <f t="shared" si="35"/>
        <v>7.5171749927859688E-2</v>
      </c>
    </row>
    <row r="75" spans="1:166" x14ac:dyDescent="0.3">
      <c r="A75" s="20">
        <v>8912742</v>
      </c>
      <c r="B75" s="20" t="s">
        <v>154</v>
      </c>
      <c r="C75" s="21">
        <v>99</v>
      </c>
      <c r="D75" s="22">
        <v>479756.39408</v>
      </c>
      <c r="E75" s="22">
        <v>5786.6463999999996</v>
      </c>
      <c r="F75" s="22">
        <v>473969.74767999997</v>
      </c>
      <c r="G75" s="45">
        <v>0</v>
      </c>
      <c r="H75" s="26">
        <v>-357.02030000000013</v>
      </c>
      <c r="I75" s="11"/>
      <c r="J75" s="34">
        <v>99</v>
      </c>
      <c r="K75" s="22">
        <v>505331.45886100002</v>
      </c>
      <c r="L75" s="22">
        <v>5429.6260999999995</v>
      </c>
      <c r="M75" s="22">
        <v>499901.83276100003</v>
      </c>
      <c r="N75" s="26">
        <v>-357.02030000000013</v>
      </c>
      <c r="O75" s="22">
        <v>0</v>
      </c>
      <c r="P75" s="22">
        <v>25575.064781000023</v>
      </c>
      <c r="Q75" s="22">
        <v>25932.085081000056</v>
      </c>
      <c r="R75" s="32">
        <v>5.0610474239314827E-2</v>
      </c>
      <c r="S75" s="32">
        <v>5.1874354886388314E-2</v>
      </c>
      <c r="T75" s="11"/>
      <c r="U75" s="22">
        <v>505331.45886100002</v>
      </c>
      <c r="V75" s="22">
        <v>5429.6260999999995</v>
      </c>
      <c r="W75" s="22">
        <v>499901.83276100003</v>
      </c>
      <c r="X75" s="26">
        <v>-357.02030000000013</v>
      </c>
      <c r="Y75" s="22">
        <v>0</v>
      </c>
      <c r="Z75" s="22">
        <v>25575.064781000023</v>
      </c>
      <c r="AA75" s="22">
        <v>25932.085081000056</v>
      </c>
      <c r="AB75" s="32">
        <v>5.0610474239314827E-2</v>
      </c>
      <c r="AC75" s="32">
        <v>5.1874354886388314E-2</v>
      </c>
      <c r="AD75" s="42"/>
      <c r="AE75" s="22">
        <v>505331.45886100002</v>
      </c>
      <c r="AF75" s="22">
        <v>5429.6260999999995</v>
      </c>
      <c r="AG75" s="22">
        <v>499901.83276100003</v>
      </c>
      <c r="AH75" s="26">
        <v>-357.02030000000013</v>
      </c>
      <c r="AI75" s="22">
        <v>0</v>
      </c>
      <c r="AJ75" s="22">
        <v>25575.064781000023</v>
      </c>
      <c r="AK75" s="22">
        <v>25932.085081000056</v>
      </c>
      <c r="AL75" s="32">
        <v>5.0610474239314827E-2</v>
      </c>
      <c r="AM75" s="32">
        <v>5.1874354886388314E-2</v>
      </c>
      <c r="AN75" s="11"/>
      <c r="AO75" s="22">
        <v>505331.45886100002</v>
      </c>
      <c r="AP75" s="22">
        <v>5429.6260999999995</v>
      </c>
      <c r="AQ75" s="22">
        <v>499901.83276100003</v>
      </c>
      <c r="AR75" s="26">
        <v>-357.02030000000013</v>
      </c>
      <c r="AS75" s="22">
        <v>0</v>
      </c>
      <c r="AT75" s="22">
        <v>25575.064781000023</v>
      </c>
      <c r="AU75" s="22">
        <v>25932.085081000056</v>
      </c>
      <c r="AV75" s="32">
        <v>5.0610474239314827E-2</v>
      </c>
      <c r="AW75" s="32">
        <v>5.1874354886388314E-2</v>
      </c>
      <c r="AX75" s="42"/>
      <c r="AY75" s="22">
        <v>505331.45886100002</v>
      </c>
      <c r="AZ75" s="22">
        <v>5429.6260999999995</v>
      </c>
      <c r="BA75" s="22">
        <v>499901.83276100003</v>
      </c>
      <c r="BB75" s="22">
        <v>0</v>
      </c>
      <c r="BC75" s="22">
        <v>25575.064781000023</v>
      </c>
      <c r="BD75" s="22">
        <v>25932.085081000056</v>
      </c>
      <c r="BE75" s="32">
        <v>5.0610474239314827E-2</v>
      </c>
      <c r="BF75" s="32">
        <v>5.1874354886388314E-2</v>
      </c>
      <c r="BG75" s="11"/>
      <c r="BH75" s="22">
        <v>505331.45886100002</v>
      </c>
      <c r="BI75" s="22">
        <v>5429.6260999999995</v>
      </c>
      <c r="BJ75" s="22">
        <v>499901.83276100003</v>
      </c>
      <c r="BK75" s="26">
        <v>-357.02030000000013</v>
      </c>
      <c r="BL75" s="22">
        <v>0</v>
      </c>
      <c r="BM75" s="22">
        <v>25575.064781000023</v>
      </c>
      <c r="BN75" s="22">
        <v>25932.085081000056</v>
      </c>
      <c r="BO75" s="32">
        <v>5.0610474239314827E-2</v>
      </c>
      <c r="BP75" s="32">
        <v>5.1874354886388314E-2</v>
      </c>
      <c r="BQ75" s="42"/>
      <c r="BR75" s="22">
        <v>504543.30450000003</v>
      </c>
      <c r="BS75" s="22">
        <v>5429.6260999999995</v>
      </c>
      <c r="BT75" s="22">
        <v>499113.67840000003</v>
      </c>
      <c r="BU75" s="26">
        <v>-357.02030000000013</v>
      </c>
      <c r="BV75" s="22">
        <v>0</v>
      </c>
      <c r="BW75" s="22">
        <v>24786.910420000029</v>
      </c>
      <c r="BX75" s="22">
        <v>25143.930720000062</v>
      </c>
      <c r="BY75" s="32">
        <v>4.9127419190635652E-2</v>
      </c>
      <c r="BZ75" s="32">
        <v>5.0377162173963097E-2</v>
      </c>
      <c r="CA75" s="42"/>
      <c r="CB75" s="22">
        <v>505053.63886100001</v>
      </c>
      <c r="CC75" s="22">
        <v>5429.6260999999995</v>
      </c>
      <c r="CD75" s="22">
        <v>499624.01276100002</v>
      </c>
      <c r="CE75" s="26">
        <v>-357.02030000000013</v>
      </c>
      <c r="CF75" s="22">
        <v>0</v>
      </c>
      <c r="CG75" s="22">
        <v>25297.244781000016</v>
      </c>
      <c r="CH75" s="22">
        <v>25654.265081000049</v>
      </c>
      <c r="CI75" s="32">
        <v>5.008823387165473E-2</v>
      </c>
      <c r="CJ75" s="32">
        <v>5.1347141902228818E-2</v>
      </c>
      <c r="CK75" s="42"/>
      <c r="CL75" s="22">
        <v>504775.81886100001</v>
      </c>
      <c r="CM75" s="22">
        <v>5429.6260999999995</v>
      </c>
      <c r="CN75" s="22">
        <v>499346.19276100001</v>
      </c>
      <c r="CO75" s="26">
        <v>-357.02030000000013</v>
      </c>
      <c r="CP75" s="22">
        <v>0</v>
      </c>
      <c r="CQ75" s="22">
        <v>25019.424781000009</v>
      </c>
      <c r="CR75" s="22">
        <v>25376.445081000042</v>
      </c>
      <c r="CS75" s="32">
        <v>4.9565418639615146E-2</v>
      </c>
      <c r="CT75" s="32">
        <v>5.08193422697144E-2</v>
      </c>
      <c r="CU75" s="42"/>
      <c r="CV75" s="22">
        <v>505331.45886100002</v>
      </c>
      <c r="CW75" s="22">
        <v>5429.6260999999995</v>
      </c>
      <c r="CX75" s="22">
        <v>499901.83276100003</v>
      </c>
      <c r="CY75" s="26">
        <v>-357.02030000000013</v>
      </c>
      <c r="CZ75" s="22">
        <v>0</v>
      </c>
      <c r="DA75" s="22">
        <v>25575.064781000023</v>
      </c>
      <c r="DB75" s="22">
        <v>25932.085081000056</v>
      </c>
      <c r="DC75" s="32">
        <v>5.0610474239314827E-2</v>
      </c>
      <c r="DD75" s="32">
        <v>5.1874354886388314E-2</v>
      </c>
      <c r="DE75" s="42"/>
      <c r="DF75" s="22">
        <v>505331.45886100002</v>
      </c>
      <c r="DG75" s="22">
        <v>5429.6260999999995</v>
      </c>
      <c r="DH75" s="22">
        <v>499901.83276100003</v>
      </c>
      <c r="DI75" s="26">
        <v>-357.02030000000013</v>
      </c>
      <c r="DJ75" s="22">
        <v>0</v>
      </c>
      <c r="DK75" s="22">
        <v>25575.064781000023</v>
      </c>
      <c r="DL75" s="22">
        <v>25932.085081000056</v>
      </c>
      <c r="DM75" s="32">
        <v>5.0610474239314827E-2</v>
      </c>
      <c r="DN75" s="32">
        <v>5.1874354886388314E-2</v>
      </c>
      <c r="DO75" s="42"/>
      <c r="DP75" s="22">
        <v>505331.45886100002</v>
      </c>
      <c r="DQ75" s="22">
        <v>5429.6260999999995</v>
      </c>
      <c r="DR75" s="22">
        <v>499901.83276100003</v>
      </c>
      <c r="DS75" s="26">
        <v>-357.02030000000013</v>
      </c>
      <c r="DT75" s="22">
        <v>0</v>
      </c>
      <c r="DU75" s="22">
        <v>25575.064781000023</v>
      </c>
      <c r="DV75" s="22">
        <v>25932.085081000056</v>
      </c>
      <c r="DW75" s="32">
        <v>5.0610474239314827E-2</v>
      </c>
      <c r="DX75" s="32">
        <v>5.1874354886388314E-2</v>
      </c>
      <c r="DY75" s="42"/>
      <c r="DZ75" s="22">
        <v>505331.45886100002</v>
      </c>
      <c r="EA75" s="22">
        <v>5429.6260999999995</v>
      </c>
      <c r="EB75" s="22">
        <v>499901.83276100003</v>
      </c>
      <c r="EC75" s="26">
        <v>-357.02030000000013</v>
      </c>
      <c r="ED75" s="22">
        <v>0</v>
      </c>
      <c r="EE75" s="22">
        <v>25575.064781000023</v>
      </c>
      <c r="EF75" s="22">
        <v>25932.085081000056</v>
      </c>
      <c r="EG75" s="32">
        <v>5.0610474239314827E-2</v>
      </c>
      <c r="EH75" s="32">
        <v>5.1874354886388314E-2</v>
      </c>
      <c r="EI75" s="42"/>
      <c r="EK75" s="47">
        <f t="shared" si="21"/>
        <v>-277.82000000000698</v>
      </c>
      <c r="EL75" s="47">
        <f t="shared" si="22"/>
        <v>-555.64000000001397</v>
      </c>
      <c r="EM75" s="47">
        <f t="shared" si="23"/>
        <v>0</v>
      </c>
      <c r="EN75" s="47">
        <f t="shared" si="24"/>
        <v>0</v>
      </c>
      <c r="EO75" s="47">
        <f t="shared" si="25"/>
        <v>0</v>
      </c>
      <c r="EP75" s="47">
        <f t="shared" si="26"/>
        <v>0</v>
      </c>
      <c r="ER75" s="27" t="str">
        <f t="shared" si="36"/>
        <v>Everton Primary School</v>
      </c>
      <c r="EV75" s="45">
        <v>0</v>
      </c>
      <c r="EX75" s="27" t="str">
        <f t="shared" si="37"/>
        <v>Y</v>
      </c>
      <c r="EY75" s="27" t="str">
        <f t="shared" si="38"/>
        <v>Y</v>
      </c>
      <c r="EZ75" s="27" t="str">
        <f t="shared" si="27"/>
        <v/>
      </c>
      <c r="FA75" s="27" t="str">
        <f t="shared" si="28"/>
        <v/>
      </c>
      <c r="FB75" s="27" t="str">
        <f t="shared" si="29"/>
        <v/>
      </c>
      <c r="FC75" s="27" t="str">
        <f t="shared" si="30"/>
        <v/>
      </c>
      <c r="FE75" s="82">
        <f t="shared" si="39"/>
        <v>5.5574911271195719E-4</v>
      </c>
      <c r="FF75" s="82">
        <f t="shared" si="31"/>
        <v>1.1114982254239144E-3</v>
      </c>
      <c r="FG75" s="82" t="str">
        <f t="shared" si="32"/>
        <v/>
      </c>
      <c r="FH75" s="82" t="str">
        <f t="shared" si="33"/>
        <v/>
      </c>
      <c r="FI75" s="82" t="str">
        <f t="shared" si="34"/>
        <v/>
      </c>
      <c r="FJ75" s="82" t="str">
        <f t="shared" si="35"/>
        <v/>
      </c>
    </row>
    <row r="76" spans="1:166" x14ac:dyDescent="0.3">
      <c r="A76" s="20">
        <v>8912748</v>
      </c>
      <c r="B76" s="20" t="s">
        <v>156</v>
      </c>
      <c r="C76" s="21">
        <v>172</v>
      </c>
      <c r="D76" s="22">
        <v>813099.70357999997</v>
      </c>
      <c r="E76" s="22">
        <v>22662.240000000002</v>
      </c>
      <c r="F76" s="22">
        <v>790437.46357999998</v>
      </c>
      <c r="G76" s="45">
        <v>0</v>
      </c>
      <c r="H76" s="26">
        <v>1036.1129999999976</v>
      </c>
      <c r="I76" s="11"/>
      <c r="J76" s="34">
        <v>172</v>
      </c>
      <c r="K76" s="22">
        <v>856832.76190000004</v>
      </c>
      <c r="L76" s="22">
        <v>23698.352999999999</v>
      </c>
      <c r="M76" s="22">
        <v>833134.40890000004</v>
      </c>
      <c r="N76" s="26">
        <v>1036.1129999999976</v>
      </c>
      <c r="O76" s="22">
        <v>0</v>
      </c>
      <c r="P76" s="22">
        <v>43733.058320000069</v>
      </c>
      <c r="Q76" s="22">
        <v>42696.945320000057</v>
      </c>
      <c r="R76" s="32">
        <v>5.104036664403841E-2</v>
      </c>
      <c r="S76" s="32">
        <v>5.1248567894793207E-2</v>
      </c>
      <c r="T76" s="11"/>
      <c r="U76" s="22">
        <v>856832.76190000004</v>
      </c>
      <c r="V76" s="22">
        <v>23698.352999999999</v>
      </c>
      <c r="W76" s="22">
        <v>833134.40890000004</v>
      </c>
      <c r="X76" s="26">
        <v>1036.1129999999976</v>
      </c>
      <c r="Y76" s="22">
        <v>0</v>
      </c>
      <c r="Z76" s="22">
        <v>43733.058320000069</v>
      </c>
      <c r="AA76" s="22">
        <v>42696.945320000057</v>
      </c>
      <c r="AB76" s="32">
        <v>5.104036664403841E-2</v>
      </c>
      <c r="AC76" s="32">
        <v>5.1248567894793207E-2</v>
      </c>
      <c r="AD76" s="42"/>
      <c r="AE76" s="22">
        <v>856832.76190000004</v>
      </c>
      <c r="AF76" s="22">
        <v>23698.352999999999</v>
      </c>
      <c r="AG76" s="22">
        <v>833134.40890000004</v>
      </c>
      <c r="AH76" s="26">
        <v>1036.1129999999976</v>
      </c>
      <c r="AI76" s="22">
        <v>0</v>
      </c>
      <c r="AJ76" s="22">
        <v>43733.058320000069</v>
      </c>
      <c r="AK76" s="22">
        <v>42696.945320000057</v>
      </c>
      <c r="AL76" s="32">
        <v>5.104036664403841E-2</v>
      </c>
      <c r="AM76" s="32">
        <v>5.1248567894793207E-2</v>
      </c>
      <c r="AN76" s="11"/>
      <c r="AO76" s="22">
        <v>856832.76190000004</v>
      </c>
      <c r="AP76" s="22">
        <v>23698.352999999999</v>
      </c>
      <c r="AQ76" s="22">
        <v>833134.40890000004</v>
      </c>
      <c r="AR76" s="26">
        <v>1036.1129999999976</v>
      </c>
      <c r="AS76" s="22">
        <v>0</v>
      </c>
      <c r="AT76" s="22">
        <v>43733.058320000069</v>
      </c>
      <c r="AU76" s="22">
        <v>42696.945320000057</v>
      </c>
      <c r="AV76" s="32">
        <v>5.104036664403841E-2</v>
      </c>
      <c r="AW76" s="32">
        <v>5.1248567894793207E-2</v>
      </c>
      <c r="AX76" s="42"/>
      <c r="AY76" s="22">
        <v>856832.76190000004</v>
      </c>
      <c r="AZ76" s="22">
        <v>23698.352999999999</v>
      </c>
      <c r="BA76" s="22">
        <v>833134.40890000004</v>
      </c>
      <c r="BB76" s="22">
        <v>0</v>
      </c>
      <c r="BC76" s="22">
        <v>43733.058320000069</v>
      </c>
      <c r="BD76" s="22">
        <v>42696.945320000057</v>
      </c>
      <c r="BE76" s="32">
        <v>5.104036664403841E-2</v>
      </c>
      <c r="BF76" s="32">
        <v>5.1248567894793207E-2</v>
      </c>
      <c r="BG76" s="11"/>
      <c r="BH76" s="22">
        <v>856832.76190000004</v>
      </c>
      <c r="BI76" s="22">
        <v>23698.352999999999</v>
      </c>
      <c r="BJ76" s="22">
        <v>833134.40890000004</v>
      </c>
      <c r="BK76" s="26">
        <v>1036.1129999999976</v>
      </c>
      <c r="BL76" s="22">
        <v>0</v>
      </c>
      <c r="BM76" s="22">
        <v>43733.058320000069</v>
      </c>
      <c r="BN76" s="22">
        <v>42696.945320000057</v>
      </c>
      <c r="BO76" s="32">
        <v>5.104036664403841E-2</v>
      </c>
      <c r="BP76" s="32">
        <v>5.1248567894793207E-2</v>
      </c>
      <c r="BQ76" s="42"/>
      <c r="BR76" s="22">
        <v>853847.81379999989</v>
      </c>
      <c r="BS76" s="22">
        <v>23698.352999999999</v>
      </c>
      <c r="BT76" s="22">
        <v>830149.46079999988</v>
      </c>
      <c r="BU76" s="26">
        <v>1036.1129999999976</v>
      </c>
      <c r="BV76" s="22">
        <v>0</v>
      </c>
      <c r="BW76" s="22">
        <v>40748.110219999915</v>
      </c>
      <c r="BX76" s="22">
        <v>39711.997219999903</v>
      </c>
      <c r="BY76" s="32">
        <v>4.7722919191715008E-2</v>
      </c>
      <c r="BZ76" s="32">
        <v>4.7837165589109915E-2</v>
      </c>
      <c r="CA76" s="42"/>
      <c r="CB76" s="22">
        <v>856188.76190000004</v>
      </c>
      <c r="CC76" s="22">
        <v>23698.352999999999</v>
      </c>
      <c r="CD76" s="22">
        <v>832490.40890000004</v>
      </c>
      <c r="CE76" s="26">
        <v>1036.1129999999976</v>
      </c>
      <c r="CF76" s="22">
        <v>0</v>
      </c>
      <c r="CG76" s="22">
        <v>43089.058320000069</v>
      </c>
      <c r="CH76" s="22">
        <v>42052.945320000057</v>
      </c>
      <c r="CI76" s="32">
        <v>5.032658712359124E-2</v>
      </c>
      <c r="CJ76" s="32">
        <v>5.0514630403449508E-2</v>
      </c>
      <c r="CK76" s="42"/>
      <c r="CL76" s="22">
        <v>855544.76190000004</v>
      </c>
      <c r="CM76" s="22">
        <v>23698.352999999999</v>
      </c>
      <c r="CN76" s="22">
        <v>831846.40890000004</v>
      </c>
      <c r="CO76" s="26">
        <v>1036.1129999999976</v>
      </c>
      <c r="CP76" s="22">
        <v>0</v>
      </c>
      <c r="CQ76" s="22">
        <v>42445.058320000069</v>
      </c>
      <c r="CR76" s="22">
        <v>41408.945320000057</v>
      </c>
      <c r="CS76" s="32">
        <v>4.9611733026963749E-2</v>
      </c>
      <c r="CT76" s="32">
        <v>4.9779556510627446E-2</v>
      </c>
      <c r="CU76" s="42"/>
      <c r="CV76" s="22">
        <v>856832.76190000004</v>
      </c>
      <c r="CW76" s="22">
        <v>23698.352999999999</v>
      </c>
      <c r="CX76" s="22">
        <v>833134.40890000004</v>
      </c>
      <c r="CY76" s="26">
        <v>1036.1129999999976</v>
      </c>
      <c r="CZ76" s="22">
        <v>0</v>
      </c>
      <c r="DA76" s="22">
        <v>43733.058320000069</v>
      </c>
      <c r="DB76" s="22">
        <v>42696.945320000057</v>
      </c>
      <c r="DC76" s="32">
        <v>5.104036664403841E-2</v>
      </c>
      <c r="DD76" s="32">
        <v>5.1248567894793207E-2</v>
      </c>
      <c r="DE76" s="42"/>
      <c r="DF76" s="22">
        <v>856832.76190000004</v>
      </c>
      <c r="DG76" s="22">
        <v>23698.352999999999</v>
      </c>
      <c r="DH76" s="22">
        <v>833134.40890000004</v>
      </c>
      <c r="DI76" s="26">
        <v>1036.1129999999976</v>
      </c>
      <c r="DJ76" s="22">
        <v>0</v>
      </c>
      <c r="DK76" s="22">
        <v>43733.058320000069</v>
      </c>
      <c r="DL76" s="22">
        <v>42696.945320000057</v>
      </c>
      <c r="DM76" s="32">
        <v>5.104036664403841E-2</v>
      </c>
      <c r="DN76" s="32">
        <v>5.1248567894793207E-2</v>
      </c>
      <c r="DO76" s="42"/>
      <c r="DP76" s="22">
        <v>856832.76190000004</v>
      </c>
      <c r="DQ76" s="22">
        <v>23698.352999999999</v>
      </c>
      <c r="DR76" s="22">
        <v>833134.40890000004</v>
      </c>
      <c r="DS76" s="26">
        <v>1036.1129999999976</v>
      </c>
      <c r="DT76" s="22">
        <v>0</v>
      </c>
      <c r="DU76" s="22">
        <v>43733.058320000069</v>
      </c>
      <c r="DV76" s="22">
        <v>42696.945320000057</v>
      </c>
      <c r="DW76" s="32">
        <v>5.104036664403841E-2</v>
      </c>
      <c r="DX76" s="32">
        <v>5.1248567894793207E-2</v>
      </c>
      <c r="DY76" s="42"/>
      <c r="DZ76" s="22">
        <v>856832.76190000004</v>
      </c>
      <c r="EA76" s="22">
        <v>23698.352999999999</v>
      </c>
      <c r="EB76" s="22">
        <v>833134.40890000004</v>
      </c>
      <c r="EC76" s="26">
        <v>1036.1129999999976</v>
      </c>
      <c r="ED76" s="22">
        <v>0</v>
      </c>
      <c r="EE76" s="22">
        <v>43733.058320000069</v>
      </c>
      <c r="EF76" s="22">
        <v>42696.945320000057</v>
      </c>
      <c r="EG76" s="32">
        <v>5.104036664403841E-2</v>
      </c>
      <c r="EH76" s="32">
        <v>5.1248567894793207E-2</v>
      </c>
      <c r="EI76" s="42"/>
      <c r="EK76" s="47">
        <f t="shared" si="21"/>
        <v>-644</v>
      </c>
      <c r="EL76" s="47">
        <f t="shared" si="22"/>
        <v>-1288</v>
      </c>
      <c r="EM76" s="47">
        <f t="shared" si="23"/>
        <v>0</v>
      </c>
      <c r="EN76" s="47">
        <f t="shared" si="24"/>
        <v>0</v>
      </c>
      <c r="EO76" s="47">
        <f t="shared" si="25"/>
        <v>0</v>
      </c>
      <c r="EP76" s="47">
        <f t="shared" si="26"/>
        <v>0</v>
      </c>
      <c r="ER76" s="27" t="str">
        <f t="shared" si="36"/>
        <v>Gotham Primary School</v>
      </c>
      <c r="EV76" s="45">
        <v>0</v>
      </c>
      <c r="EX76" s="27" t="str">
        <f t="shared" si="37"/>
        <v>Y</v>
      </c>
      <c r="EY76" s="27" t="str">
        <f t="shared" si="38"/>
        <v>Y</v>
      </c>
      <c r="EZ76" s="27" t="str">
        <f t="shared" si="27"/>
        <v/>
      </c>
      <c r="FA76" s="27" t="str">
        <f t="shared" si="28"/>
        <v/>
      </c>
      <c r="FB76" s="27" t="str">
        <f t="shared" si="29"/>
        <v/>
      </c>
      <c r="FC76" s="27" t="str">
        <f t="shared" si="30"/>
        <v/>
      </c>
      <c r="FE76" s="82">
        <f t="shared" si="39"/>
        <v>7.7298451860880759E-4</v>
      </c>
      <c r="FF76" s="82">
        <f t="shared" si="31"/>
        <v>1.5459690372176152E-3</v>
      </c>
      <c r="FG76" s="82" t="str">
        <f t="shared" si="32"/>
        <v/>
      </c>
      <c r="FH76" s="82" t="str">
        <f t="shared" si="33"/>
        <v/>
      </c>
      <c r="FI76" s="82" t="str">
        <f t="shared" si="34"/>
        <v/>
      </c>
      <c r="FJ76" s="82" t="str">
        <f t="shared" si="35"/>
        <v/>
      </c>
    </row>
    <row r="77" spans="1:166" x14ac:dyDescent="0.3">
      <c r="A77" s="59">
        <v>8912751</v>
      </c>
      <c r="B77" s="20" t="s">
        <v>18</v>
      </c>
      <c r="C77" s="21">
        <v>52</v>
      </c>
      <c r="D77" s="22">
        <v>373639.51068916114</v>
      </c>
      <c r="E77" s="22">
        <v>3801.4079999999999</v>
      </c>
      <c r="F77" s="22">
        <v>369838.10268916114</v>
      </c>
      <c r="G77" s="45">
        <v>-10827.079301273581</v>
      </c>
      <c r="H77" s="26">
        <v>173.79959999999983</v>
      </c>
      <c r="I77" s="11"/>
      <c r="J77" s="34">
        <v>52</v>
      </c>
      <c r="K77" s="22">
        <v>403820.40674452169</v>
      </c>
      <c r="L77" s="22">
        <v>3975.2075999999997</v>
      </c>
      <c r="M77" s="22">
        <v>399845.19914452167</v>
      </c>
      <c r="N77" s="26">
        <v>173.79959999999983</v>
      </c>
      <c r="O77" s="22">
        <v>0</v>
      </c>
      <c r="P77" s="22">
        <v>30180.896055360558</v>
      </c>
      <c r="Q77" s="22">
        <v>30007.09645536053</v>
      </c>
      <c r="R77" s="32">
        <v>7.4738412302314872E-2</v>
      </c>
      <c r="S77" s="32">
        <v>7.5046784404468103E-2</v>
      </c>
      <c r="T77" s="11"/>
      <c r="U77" s="22">
        <v>403820.40674452169</v>
      </c>
      <c r="V77" s="22">
        <v>3975.2075999999997</v>
      </c>
      <c r="W77" s="22">
        <v>399845.19914452167</v>
      </c>
      <c r="X77" s="26">
        <v>173.79959999999983</v>
      </c>
      <c r="Y77" s="22">
        <v>0</v>
      </c>
      <c r="Z77" s="22">
        <v>30180.896055360558</v>
      </c>
      <c r="AA77" s="22">
        <v>30007.09645536053</v>
      </c>
      <c r="AB77" s="32">
        <v>7.4738412302314872E-2</v>
      </c>
      <c r="AC77" s="32">
        <v>7.5046784404468103E-2</v>
      </c>
      <c r="AD77" s="42"/>
      <c r="AE77" s="22">
        <v>403820.40674452169</v>
      </c>
      <c r="AF77" s="22">
        <v>3975.2075999999997</v>
      </c>
      <c r="AG77" s="22">
        <v>399845.19914452167</v>
      </c>
      <c r="AH77" s="26">
        <v>173.79959999999983</v>
      </c>
      <c r="AI77" s="22">
        <v>0</v>
      </c>
      <c r="AJ77" s="22">
        <v>30180.896055360558</v>
      </c>
      <c r="AK77" s="22">
        <v>30007.09645536053</v>
      </c>
      <c r="AL77" s="32">
        <v>7.4738412302314872E-2</v>
      </c>
      <c r="AM77" s="32">
        <v>7.5046784404468103E-2</v>
      </c>
      <c r="AN77" s="11"/>
      <c r="AO77" s="22">
        <v>403820.40674452169</v>
      </c>
      <c r="AP77" s="22">
        <v>3975.2075999999997</v>
      </c>
      <c r="AQ77" s="22">
        <v>399845.19914452167</v>
      </c>
      <c r="AR77" s="26">
        <v>173.79959999999983</v>
      </c>
      <c r="AS77" s="22">
        <v>0</v>
      </c>
      <c r="AT77" s="22">
        <v>30180.896055360558</v>
      </c>
      <c r="AU77" s="22">
        <v>30007.09645536053</v>
      </c>
      <c r="AV77" s="32">
        <v>7.4738412302314872E-2</v>
      </c>
      <c r="AW77" s="32">
        <v>7.5046784404468103E-2</v>
      </c>
      <c r="AX77" s="42"/>
      <c r="AY77" s="22">
        <v>403820.40674452169</v>
      </c>
      <c r="AZ77" s="22">
        <v>3975.2075999999997</v>
      </c>
      <c r="BA77" s="22">
        <v>399845.19914452167</v>
      </c>
      <c r="BB77" s="22">
        <v>0</v>
      </c>
      <c r="BC77" s="22">
        <v>30180.896055360558</v>
      </c>
      <c r="BD77" s="22">
        <v>30007.09645536053</v>
      </c>
      <c r="BE77" s="32">
        <v>7.4738412302314872E-2</v>
      </c>
      <c r="BF77" s="32">
        <v>7.5046784404468103E-2</v>
      </c>
      <c r="BG77" s="11"/>
      <c r="BH77" s="22">
        <v>403820.40674452169</v>
      </c>
      <c r="BI77" s="22">
        <v>3975.2075999999997</v>
      </c>
      <c r="BJ77" s="22">
        <v>399845.19914452167</v>
      </c>
      <c r="BK77" s="26">
        <v>173.79959999999983</v>
      </c>
      <c r="BL77" s="22">
        <v>0</v>
      </c>
      <c r="BM77" s="22">
        <v>30180.896055360558</v>
      </c>
      <c r="BN77" s="22">
        <v>30007.09645536053</v>
      </c>
      <c r="BO77" s="32">
        <v>7.4738412302314872E-2</v>
      </c>
      <c r="BP77" s="32">
        <v>7.5046784404468103E-2</v>
      </c>
      <c r="BQ77" s="42"/>
      <c r="BR77" s="22">
        <v>402868.9367565217</v>
      </c>
      <c r="BS77" s="22">
        <v>3975.2075999999997</v>
      </c>
      <c r="BT77" s="22">
        <v>398893.72915652167</v>
      </c>
      <c r="BU77" s="26">
        <v>173.79959999999983</v>
      </c>
      <c r="BV77" s="22">
        <v>0</v>
      </c>
      <c r="BW77" s="22">
        <v>29229.42606736056</v>
      </c>
      <c r="BX77" s="22">
        <v>29055.626467360533</v>
      </c>
      <c r="BY77" s="32">
        <v>7.2553188892361009E-2</v>
      </c>
      <c r="BZ77" s="32">
        <v>7.2840519525839462E-2</v>
      </c>
      <c r="CA77" s="42"/>
      <c r="CB77" s="22">
        <v>403628.21196191304</v>
      </c>
      <c r="CC77" s="22">
        <v>3975.2075999999997</v>
      </c>
      <c r="CD77" s="22">
        <v>399653.00436191302</v>
      </c>
      <c r="CE77" s="26">
        <v>173.79959999999983</v>
      </c>
      <c r="CF77" s="22">
        <v>0</v>
      </c>
      <c r="CG77" s="22">
        <v>29988.701272751903</v>
      </c>
      <c r="CH77" s="22">
        <v>29814.901672751876</v>
      </c>
      <c r="CI77" s="32">
        <v>7.4297832470594696E-2</v>
      </c>
      <c r="CJ77" s="32">
        <v>7.4601970577837698E-2</v>
      </c>
      <c r="CK77" s="42"/>
      <c r="CL77" s="22">
        <v>403436.01717930438</v>
      </c>
      <c r="CM77" s="22">
        <v>3975.2075999999997</v>
      </c>
      <c r="CN77" s="22">
        <v>399460.80957930436</v>
      </c>
      <c r="CO77" s="26">
        <v>173.79959999999983</v>
      </c>
      <c r="CP77" s="22">
        <v>0</v>
      </c>
      <c r="CQ77" s="22">
        <v>29796.506490143249</v>
      </c>
      <c r="CR77" s="22">
        <v>29622.706890143221</v>
      </c>
      <c r="CS77" s="32">
        <v>7.3856832859076127E-2</v>
      </c>
      <c r="CT77" s="32">
        <v>7.4156728719747586E-2</v>
      </c>
      <c r="CU77" s="42"/>
      <c r="CV77" s="22">
        <v>403820.40674452169</v>
      </c>
      <c r="CW77" s="22">
        <v>3975.2075999999997</v>
      </c>
      <c r="CX77" s="22">
        <v>399845.19914452167</v>
      </c>
      <c r="CY77" s="26">
        <v>173.79959999999983</v>
      </c>
      <c r="CZ77" s="22">
        <v>0</v>
      </c>
      <c r="DA77" s="22">
        <v>30180.896055360558</v>
      </c>
      <c r="DB77" s="22">
        <v>30007.09645536053</v>
      </c>
      <c r="DC77" s="32">
        <v>7.4738412302314872E-2</v>
      </c>
      <c r="DD77" s="32">
        <v>7.5046784404468103E-2</v>
      </c>
      <c r="DE77" s="42"/>
      <c r="DF77" s="22">
        <v>403820.40674452169</v>
      </c>
      <c r="DG77" s="22">
        <v>3975.2075999999997</v>
      </c>
      <c r="DH77" s="22">
        <v>399845.19914452167</v>
      </c>
      <c r="DI77" s="26">
        <v>173.79959999999983</v>
      </c>
      <c r="DJ77" s="22">
        <v>0</v>
      </c>
      <c r="DK77" s="22">
        <v>30180.896055360558</v>
      </c>
      <c r="DL77" s="22">
        <v>30007.09645536053</v>
      </c>
      <c r="DM77" s="32">
        <v>7.4738412302314872E-2</v>
      </c>
      <c r="DN77" s="32">
        <v>7.5046784404468103E-2</v>
      </c>
      <c r="DO77" s="42"/>
      <c r="DP77" s="22">
        <v>403820.40674452169</v>
      </c>
      <c r="DQ77" s="22">
        <v>3975.2075999999997</v>
      </c>
      <c r="DR77" s="22">
        <v>399845.19914452167</v>
      </c>
      <c r="DS77" s="26">
        <v>173.79959999999983</v>
      </c>
      <c r="DT77" s="22">
        <v>0</v>
      </c>
      <c r="DU77" s="22">
        <v>30180.896055360558</v>
      </c>
      <c r="DV77" s="22">
        <v>30007.09645536053</v>
      </c>
      <c r="DW77" s="32">
        <v>7.4738412302314872E-2</v>
      </c>
      <c r="DX77" s="32">
        <v>7.5046784404468103E-2</v>
      </c>
      <c r="DY77" s="42"/>
      <c r="DZ77" s="22">
        <v>400633.84024480003</v>
      </c>
      <c r="EA77" s="22">
        <v>3975.2075999999997</v>
      </c>
      <c r="EB77" s="22">
        <v>396658.6326448</v>
      </c>
      <c r="EC77" s="26">
        <v>173.79959999999983</v>
      </c>
      <c r="ED77" s="22">
        <v>-3186.5664997216577</v>
      </c>
      <c r="EE77" s="22">
        <v>26994.329555638891</v>
      </c>
      <c r="EF77" s="22">
        <v>26820.529955638864</v>
      </c>
      <c r="EG77" s="32">
        <v>6.7379054997312504E-2</v>
      </c>
      <c r="EH77" s="32">
        <v>6.7616150887244444E-2</v>
      </c>
      <c r="EI77" s="42"/>
      <c r="EK77" s="47">
        <f t="shared" si="21"/>
        <v>-192.19478260865435</v>
      </c>
      <c r="EL77" s="47">
        <f t="shared" si="22"/>
        <v>-384.3895652173087</v>
      </c>
      <c r="EM77" s="47">
        <f t="shared" si="23"/>
        <v>0</v>
      </c>
      <c r="EN77" s="47">
        <f t="shared" si="24"/>
        <v>0</v>
      </c>
      <c r="EO77" s="47">
        <f t="shared" si="25"/>
        <v>0</v>
      </c>
      <c r="EP77" s="47">
        <f t="shared" si="26"/>
        <v>-3186.5664997216663</v>
      </c>
      <c r="ER77" s="27" t="str">
        <f t="shared" si="36"/>
        <v>Queen Eleanor Primary School</v>
      </c>
      <c r="EV77" s="45">
        <v>-10827.079301273581</v>
      </c>
      <c r="EX77" s="27" t="str">
        <f t="shared" si="37"/>
        <v>Y</v>
      </c>
      <c r="EY77" s="27" t="str">
        <f t="shared" si="38"/>
        <v>Y</v>
      </c>
      <c r="EZ77" s="27" t="str">
        <f t="shared" si="27"/>
        <v/>
      </c>
      <c r="FA77" s="27" t="str">
        <f t="shared" si="28"/>
        <v/>
      </c>
      <c r="FB77" s="27" t="str">
        <f t="shared" si="29"/>
        <v/>
      </c>
      <c r="FC77" s="27" t="str">
        <f t="shared" si="30"/>
        <v>Y</v>
      </c>
      <c r="FD77" s="78"/>
      <c r="FE77" s="82">
        <f t="shared" si="39"/>
        <v>4.8067297799213212E-4</v>
      </c>
      <c r="FF77" s="82">
        <f t="shared" si="31"/>
        <v>9.6134595598426425E-4</v>
      </c>
      <c r="FG77" s="82" t="str">
        <f t="shared" si="32"/>
        <v/>
      </c>
      <c r="FH77" s="82" t="str">
        <f t="shared" si="33"/>
        <v/>
      </c>
      <c r="FI77" s="82" t="str">
        <f t="shared" si="34"/>
        <v/>
      </c>
      <c r="FJ77" s="82">
        <f t="shared" si="35"/>
        <v>7.9695004630276952E-3</v>
      </c>
    </row>
    <row r="78" spans="1:166" x14ac:dyDescent="0.3">
      <c r="A78" s="20">
        <v>8912768</v>
      </c>
      <c r="B78" s="20" t="s">
        <v>19</v>
      </c>
      <c r="C78" s="21">
        <v>200</v>
      </c>
      <c r="D78" s="22">
        <v>867852.45200000005</v>
      </c>
      <c r="E78" s="22">
        <v>14852.451999999999</v>
      </c>
      <c r="F78" s="22">
        <v>853000</v>
      </c>
      <c r="G78" s="45">
        <v>0</v>
      </c>
      <c r="H78" s="26">
        <v>-293.34499999999935</v>
      </c>
      <c r="I78" s="11"/>
      <c r="J78" s="34">
        <v>200</v>
      </c>
      <c r="K78" s="22">
        <v>895559.10699999996</v>
      </c>
      <c r="L78" s="22">
        <v>14559.107</v>
      </c>
      <c r="M78" s="22">
        <v>881000</v>
      </c>
      <c r="N78" s="26">
        <v>-293.34499999999935</v>
      </c>
      <c r="O78" s="22">
        <v>0</v>
      </c>
      <c r="P78" s="22">
        <v>27706.654999999912</v>
      </c>
      <c r="Q78" s="22">
        <v>28000</v>
      </c>
      <c r="R78" s="32">
        <v>3.0937829545180331E-2</v>
      </c>
      <c r="S78" s="32">
        <v>3.1782065834279227E-2</v>
      </c>
      <c r="T78" s="11"/>
      <c r="U78" s="22">
        <v>895559.10699999996</v>
      </c>
      <c r="V78" s="22">
        <v>14559.107</v>
      </c>
      <c r="W78" s="22">
        <v>881000</v>
      </c>
      <c r="X78" s="26">
        <v>-293.34499999999935</v>
      </c>
      <c r="Y78" s="22">
        <v>0</v>
      </c>
      <c r="Z78" s="22">
        <v>27706.654999999912</v>
      </c>
      <c r="AA78" s="22">
        <v>28000</v>
      </c>
      <c r="AB78" s="32">
        <v>3.0937829545180331E-2</v>
      </c>
      <c r="AC78" s="32">
        <v>3.1782065834279227E-2</v>
      </c>
      <c r="AD78" s="42"/>
      <c r="AE78" s="22">
        <v>895559.10699999996</v>
      </c>
      <c r="AF78" s="22">
        <v>14559.107</v>
      </c>
      <c r="AG78" s="22">
        <v>881000</v>
      </c>
      <c r="AH78" s="26">
        <v>-293.34499999999935</v>
      </c>
      <c r="AI78" s="22">
        <v>0</v>
      </c>
      <c r="AJ78" s="22">
        <v>27706.654999999912</v>
      </c>
      <c r="AK78" s="22">
        <v>28000</v>
      </c>
      <c r="AL78" s="32">
        <v>3.0937829545180331E-2</v>
      </c>
      <c r="AM78" s="32">
        <v>3.1782065834279227E-2</v>
      </c>
      <c r="AN78" s="11"/>
      <c r="AO78" s="22">
        <v>895559.10699999996</v>
      </c>
      <c r="AP78" s="22">
        <v>14559.107</v>
      </c>
      <c r="AQ78" s="22">
        <v>881000</v>
      </c>
      <c r="AR78" s="26">
        <v>-293.34499999999935</v>
      </c>
      <c r="AS78" s="22">
        <v>0</v>
      </c>
      <c r="AT78" s="22">
        <v>27706.654999999912</v>
      </c>
      <c r="AU78" s="22">
        <v>28000</v>
      </c>
      <c r="AV78" s="32">
        <v>3.0937829545180331E-2</v>
      </c>
      <c r="AW78" s="32">
        <v>3.1782065834279227E-2</v>
      </c>
      <c r="AX78" s="42"/>
      <c r="AY78" s="22">
        <v>895559.10699999996</v>
      </c>
      <c r="AZ78" s="22">
        <v>14559.107</v>
      </c>
      <c r="BA78" s="22">
        <v>881000</v>
      </c>
      <c r="BB78" s="22">
        <v>0</v>
      </c>
      <c r="BC78" s="22">
        <v>27706.654999999912</v>
      </c>
      <c r="BD78" s="22">
        <v>28000</v>
      </c>
      <c r="BE78" s="32">
        <v>3.0937829545180331E-2</v>
      </c>
      <c r="BF78" s="32">
        <v>3.1782065834279227E-2</v>
      </c>
      <c r="BG78" s="11"/>
      <c r="BH78" s="22">
        <v>895559.10699999996</v>
      </c>
      <c r="BI78" s="22">
        <v>14559.107</v>
      </c>
      <c r="BJ78" s="22">
        <v>881000</v>
      </c>
      <c r="BK78" s="26">
        <v>-293.34499999999935</v>
      </c>
      <c r="BL78" s="22">
        <v>0</v>
      </c>
      <c r="BM78" s="22">
        <v>27706.654999999912</v>
      </c>
      <c r="BN78" s="22">
        <v>28000</v>
      </c>
      <c r="BO78" s="32">
        <v>3.0937829545180331E-2</v>
      </c>
      <c r="BP78" s="32">
        <v>3.1782065834279227E-2</v>
      </c>
      <c r="BQ78" s="42"/>
      <c r="BR78" s="22">
        <v>895559.10699999996</v>
      </c>
      <c r="BS78" s="22">
        <v>14559.107</v>
      </c>
      <c r="BT78" s="22">
        <v>881000</v>
      </c>
      <c r="BU78" s="26">
        <v>-293.34499999999935</v>
      </c>
      <c r="BV78" s="22">
        <v>0</v>
      </c>
      <c r="BW78" s="22">
        <v>27706.654999999912</v>
      </c>
      <c r="BX78" s="22">
        <v>28000</v>
      </c>
      <c r="BY78" s="32">
        <v>3.0937829545180331E-2</v>
      </c>
      <c r="BZ78" s="32">
        <v>3.1782065834279227E-2</v>
      </c>
      <c r="CA78" s="42"/>
      <c r="CB78" s="22">
        <v>895559.10699999996</v>
      </c>
      <c r="CC78" s="22">
        <v>14559.107</v>
      </c>
      <c r="CD78" s="22">
        <v>881000</v>
      </c>
      <c r="CE78" s="26">
        <v>-293.34499999999935</v>
      </c>
      <c r="CF78" s="22">
        <v>0</v>
      </c>
      <c r="CG78" s="22">
        <v>27706.654999999912</v>
      </c>
      <c r="CH78" s="22">
        <v>28000</v>
      </c>
      <c r="CI78" s="32">
        <v>3.0937829545180331E-2</v>
      </c>
      <c r="CJ78" s="32">
        <v>3.1782065834279227E-2</v>
      </c>
      <c r="CK78" s="42"/>
      <c r="CL78" s="22">
        <v>895559.10699999996</v>
      </c>
      <c r="CM78" s="22">
        <v>14559.107</v>
      </c>
      <c r="CN78" s="22">
        <v>881000</v>
      </c>
      <c r="CO78" s="26">
        <v>-293.34499999999935</v>
      </c>
      <c r="CP78" s="22">
        <v>0</v>
      </c>
      <c r="CQ78" s="22">
        <v>27706.654999999912</v>
      </c>
      <c r="CR78" s="22">
        <v>28000</v>
      </c>
      <c r="CS78" s="32">
        <v>3.0937829545180331E-2</v>
      </c>
      <c r="CT78" s="32">
        <v>3.1782065834279227E-2</v>
      </c>
      <c r="CU78" s="42"/>
      <c r="CV78" s="22">
        <v>895559.10699999996</v>
      </c>
      <c r="CW78" s="22">
        <v>14559.107</v>
      </c>
      <c r="CX78" s="22">
        <v>881000</v>
      </c>
      <c r="CY78" s="26">
        <v>-293.34499999999935</v>
      </c>
      <c r="CZ78" s="22">
        <v>0</v>
      </c>
      <c r="DA78" s="22">
        <v>27706.654999999912</v>
      </c>
      <c r="DB78" s="22">
        <v>28000</v>
      </c>
      <c r="DC78" s="32">
        <v>3.0937829545180331E-2</v>
      </c>
      <c r="DD78" s="32">
        <v>3.1782065834279227E-2</v>
      </c>
      <c r="DE78" s="42"/>
      <c r="DF78" s="22">
        <v>895559.10699999996</v>
      </c>
      <c r="DG78" s="22">
        <v>14559.107</v>
      </c>
      <c r="DH78" s="22">
        <v>881000</v>
      </c>
      <c r="DI78" s="26">
        <v>-293.34499999999935</v>
      </c>
      <c r="DJ78" s="22">
        <v>0</v>
      </c>
      <c r="DK78" s="22">
        <v>27706.654999999912</v>
      </c>
      <c r="DL78" s="22">
        <v>28000</v>
      </c>
      <c r="DM78" s="32">
        <v>3.0937829545180331E-2</v>
      </c>
      <c r="DN78" s="32">
        <v>3.1782065834279227E-2</v>
      </c>
      <c r="DO78" s="42"/>
      <c r="DP78" s="22">
        <v>895559.10699999996</v>
      </c>
      <c r="DQ78" s="22">
        <v>14559.107</v>
      </c>
      <c r="DR78" s="22">
        <v>881000</v>
      </c>
      <c r="DS78" s="26">
        <v>-293.34499999999935</v>
      </c>
      <c r="DT78" s="22">
        <v>0</v>
      </c>
      <c r="DU78" s="22">
        <v>27706.654999999912</v>
      </c>
      <c r="DV78" s="22">
        <v>28000</v>
      </c>
      <c r="DW78" s="32">
        <v>3.0937829545180331E-2</v>
      </c>
      <c r="DX78" s="32">
        <v>3.1782065834279227E-2</v>
      </c>
      <c r="DY78" s="42"/>
      <c r="DZ78" s="22">
        <v>895559.10699999996</v>
      </c>
      <c r="EA78" s="22">
        <v>14559.107</v>
      </c>
      <c r="EB78" s="22">
        <v>881000</v>
      </c>
      <c r="EC78" s="26">
        <v>-293.34499999999935</v>
      </c>
      <c r="ED78" s="22">
        <v>0</v>
      </c>
      <c r="EE78" s="22">
        <v>27706.654999999912</v>
      </c>
      <c r="EF78" s="22">
        <v>28000</v>
      </c>
      <c r="EG78" s="32">
        <v>3.0937829545180331E-2</v>
      </c>
      <c r="EH78" s="32">
        <v>3.1782065834279227E-2</v>
      </c>
      <c r="EI78" s="42"/>
      <c r="EK78" s="47">
        <f t="shared" si="21"/>
        <v>0</v>
      </c>
      <c r="EL78" s="47">
        <f t="shared" si="22"/>
        <v>0</v>
      </c>
      <c r="EM78" s="47">
        <f t="shared" si="23"/>
        <v>0</v>
      </c>
      <c r="EN78" s="47">
        <f t="shared" si="24"/>
        <v>0</v>
      </c>
      <c r="EO78" s="47">
        <f t="shared" si="25"/>
        <v>0</v>
      </c>
      <c r="EP78" s="47">
        <f t="shared" si="26"/>
        <v>0</v>
      </c>
      <c r="ER78" s="27" t="str">
        <f t="shared" si="36"/>
        <v>Willow Brook Primary School</v>
      </c>
      <c r="EV78" s="45">
        <v>0</v>
      </c>
      <c r="EX78" s="27" t="str">
        <f t="shared" si="37"/>
        <v/>
      </c>
      <c r="EY78" s="27" t="str">
        <f t="shared" si="38"/>
        <v/>
      </c>
      <c r="EZ78" s="27" t="str">
        <f t="shared" si="27"/>
        <v/>
      </c>
      <c r="FA78" s="27" t="str">
        <f t="shared" si="28"/>
        <v/>
      </c>
      <c r="FB78" s="27" t="str">
        <f t="shared" si="29"/>
        <v/>
      </c>
      <c r="FC78" s="27" t="str">
        <f t="shared" si="30"/>
        <v/>
      </c>
      <c r="FE78" s="82" t="str">
        <f t="shared" si="39"/>
        <v/>
      </c>
      <c r="FF78" s="82" t="str">
        <f t="shared" si="31"/>
        <v/>
      </c>
      <c r="FG78" s="82" t="str">
        <f t="shared" si="32"/>
        <v/>
      </c>
      <c r="FH78" s="82" t="str">
        <f t="shared" si="33"/>
        <v/>
      </c>
      <c r="FI78" s="82" t="str">
        <f t="shared" si="34"/>
        <v/>
      </c>
      <c r="FJ78" s="82" t="str">
        <f t="shared" si="35"/>
        <v/>
      </c>
    </row>
    <row r="79" spans="1:166" x14ac:dyDescent="0.3">
      <c r="A79" s="20">
        <v>8912769</v>
      </c>
      <c r="B79" s="20" t="s">
        <v>157</v>
      </c>
      <c r="C79" s="21">
        <v>134</v>
      </c>
      <c r="D79" s="22">
        <v>620288.13309284626</v>
      </c>
      <c r="E79" s="22">
        <v>12546.5448</v>
      </c>
      <c r="F79" s="22">
        <v>607741.58829284622</v>
      </c>
      <c r="G79" s="45">
        <v>0</v>
      </c>
      <c r="H79" s="26">
        <v>-1414.2920999999988</v>
      </c>
      <c r="I79" s="11"/>
      <c r="J79" s="34">
        <v>134</v>
      </c>
      <c r="K79" s="22">
        <v>651117.36214519117</v>
      </c>
      <c r="L79" s="22">
        <v>11132.252700000001</v>
      </c>
      <c r="M79" s="22">
        <v>639985.10944519122</v>
      </c>
      <c r="N79" s="26">
        <v>-1414.2920999999988</v>
      </c>
      <c r="O79" s="22">
        <v>0</v>
      </c>
      <c r="P79" s="22">
        <v>30829.229052344919</v>
      </c>
      <c r="Q79" s="22">
        <v>32243.521152344998</v>
      </c>
      <c r="R79" s="32">
        <v>4.7348190732887228E-2</v>
      </c>
      <c r="S79" s="32">
        <v>5.0381674005348646E-2</v>
      </c>
      <c r="T79" s="11"/>
      <c r="U79" s="22">
        <v>651117.36214519117</v>
      </c>
      <c r="V79" s="22">
        <v>11132.252700000001</v>
      </c>
      <c r="W79" s="22">
        <v>639985.10944519122</v>
      </c>
      <c r="X79" s="26">
        <v>-1414.2920999999988</v>
      </c>
      <c r="Y79" s="22">
        <v>0</v>
      </c>
      <c r="Z79" s="22">
        <v>30829.229052344919</v>
      </c>
      <c r="AA79" s="22">
        <v>32243.521152344998</v>
      </c>
      <c r="AB79" s="32">
        <v>4.7348190732887228E-2</v>
      </c>
      <c r="AC79" s="32">
        <v>5.0381674005348646E-2</v>
      </c>
      <c r="AD79" s="42"/>
      <c r="AE79" s="22">
        <v>651117.36214519117</v>
      </c>
      <c r="AF79" s="22">
        <v>11132.252700000001</v>
      </c>
      <c r="AG79" s="22">
        <v>639985.10944519122</v>
      </c>
      <c r="AH79" s="26">
        <v>-1414.2920999999988</v>
      </c>
      <c r="AI79" s="22">
        <v>0</v>
      </c>
      <c r="AJ79" s="22">
        <v>30829.229052344919</v>
      </c>
      <c r="AK79" s="22">
        <v>32243.521152344998</v>
      </c>
      <c r="AL79" s="32">
        <v>4.7348190732887228E-2</v>
      </c>
      <c r="AM79" s="32">
        <v>5.0381674005348646E-2</v>
      </c>
      <c r="AN79" s="11"/>
      <c r="AO79" s="22">
        <v>651117.36214519117</v>
      </c>
      <c r="AP79" s="22">
        <v>11132.252700000001</v>
      </c>
      <c r="AQ79" s="22">
        <v>639985.10944519122</v>
      </c>
      <c r="AR79" s="26">
        <v>-1414.2920999999988</v>
      </c>
      <c r="AS79" s="22">
        <v>0</v>
      </c>
      <c r="AT79" s="22">
        <v>30829.229052344919</v>
      </c>
      <c r="AU79" s="22">
        <v>32243.521152344998</v>
      </c>
      <c r="AV79" s="32">
        <v>4.7348190732887228E-2</v>
      </c>
      <c r="AW79" s="32">
        <v>5.0381674005348646E-2</v>
      </c>
      <c r="AX79" s="42"/>
      <c r="AY79" s="22">
        <v>651117.36214519117</v>
      </c>
      <c r="AZ79" s="22">
        <v>11132.252700000001</v>
      </c>
      <c r="BA79" s="22">
        <v>639985.10944519122</v>
      </c>
      <c r="BB79" s="22">
        <v>0</v>
      </c>
      <c r="BC79" s="22">
        <v>30829.229052344919</v>
      </c>
      <c r="BD79" s="22">
        <v>32243.521152344998</v>
      </c>
      <c r="BE79" s="32">
        <v>4.7348190732887228E-2</v>
      </c>
      <c r="BF79" s="32">
        <v>5.0381674005348646E-2</v>
      </c>
      <c r="BG79" s="11"/>
      <c r="BH79" s="22">
        <v>651117.36214519117</v>
      </c>
      <c r="BI79" s="22">
        <v>11132.252700000001</v>
      </c>
      <c r="BJ79" s="22">
        <v>639985.10944519122</v>
      </c>
      <c r="BK79" s="26">
        <v>-1414.2920999999988</v>
      </c>
      <c r="BL79" s="22">
        <v>0</v>
      </c>
      <c r="BM79" s="22">
        <v>30829.229052344919</v>
      </c>
      <c r="BN79" s="22">
        <v>32243.521152344998</v>
      </c>
      <c r="BO79" s="32">
        <v>4.7348190732887228E-2</v>
      </c>
      <c r="BP79" s="32">
        <v>5.0381674005348646E-2</v>
      </c>
      <c r="BQ79" s="42"/>
      <c r="BR79" s="22">
        <v>650025.61236502626</v>
      </c>
      <c r="BS79" s="22">
        <v>11132.252700000001</v>
      </c>
      <c r="BT79" s="22">
        <v>638893.35966502631</v>
      </c>
      <c r="BU79" s="26">
        <v>-1414.2920999999988</v>
      </c>
      <c r="BV79" s="22">
        <v>0</v>
      </c>
      <c r="BW79" s="22">
        <v>29737.479272180004</v>
      </c>
      <c r="BX79" s="22">
        <v>31151.771372180083</v>
      </c>
      <c r="BY79" s="32">
        <v>4.5748165466871979E-2</v>
      </c>
      <c r="BZ79" s="32">
        <v>4.8758953119364158E-2</v>
      </c>
      <c r="CA79" s="42"/>
      <c r="CB79" s="22">
        <v>650756.6524000637</v>
      </c>
      <c r="CC79" s="22">
        <v>11132.252700000001</v>
      </c>
      <c r="CD79" s="22">
        <v>639624.39970006375</v>
      </c>
      <c r="CE79" s="26">
        <v>-1414.2920999999988</v>
      </c>
      <c r="CF79" s="22">
        <v>0</v>
      </c>
      <c r="CG79" s="22">
        <v>30468.519307217444</v>
      </c>
      <c r="CH79" s="22">
        <v>31882.811407217523</v>
      </c>
      <c r="CI79" s="32">
        <v>4.6820142667533433E-2</v>
      </c>
      <c r="CJ79" s="32">
        <v>4.9846146304250105E-2</v>
      </c>
      <c r="CK79" s="42"/>
      <c r="CL79" s="22">
        <v>650395.94265493634</v>
      </c>
      <c r="CM79" s="22">
        <v>11132.252700000001</v>
      </c>
      <c r="CN79" s="22">
        <v>639263.68995493639</v>
      </c>
      <c r="CO79" s="26">
        <v>-1414.2920999999988</v>
      </c>
      <c r="CP79" s="22">
        <v>0</v>
      </c>
      <c r="CQ79" s="22">
        <v>30107.809562090086</v>
      </c>
      <c r="CR79" s="22">
        <v>31522.101662090165</v>
      </c>
      <c r="CS79" s="32">
        <v>4.6291508891013487E-2</v>
      </c>
      <c r="CT79" s="32">
        <v>4.9310014251415173E-2</v>
      </c>
      <c r="CU79" s="42"/>
      <c r="CV79" s="22">
        <v>651117.36214519117</v>
      </c>
      <c r="CW79" s="22">
        <v>11132.252700000001</v>
      </c>
      <c r="CX79" s="22">
        <v>639985.10944519122</v>
      </c>
      <c r="CY79" s="26">
        <v>-1414.2920999999988</v>
      </c>
      <c r="CZ79" s="22">
        <v>0</v>
      </c>
      <c r="DA79" s="22">
        <v>30829.229052344919</v>
      </c>
      <c r="DB79" s="22">
        <v>32243.521152344998</v>
      </c>
      <c r="DC79" s="32">
        <v>4.7348190732887228E-2</v>
      </c>
      <c r="DD79" s="32">
        <v>5.0381674005348646E-2</v>
      </c>
      <c r="DE79" s="42"/>
      <c r="DF79" s="22">
        <v>651117.36214519117</v>
      </c>
      <c r="DG79" s="22">
        <v>11132.252700000001</v>
      </c>
      <c r="DH79" s="22">
        <v>639985.10944519122</v>
      </c>
      <c r="DI79" s="26">
        <v>-1414.2920999999988</v>
      </c>
      <c r="DJ79" s="22">
        <v>0</v>
      </c>
      <c r="DK79" s="22">
        <v>30829.229052344919</v>
      </c>
      <c r="DL79" s="22">
        <v>32243.521152344998</v>
      </c>
      <c r="DM79" s="32">
        <v>4.7348190732887228E-2</v>
      </c>
      <c r="DN79" s="32">
        <v>5.0381674005348646E-2</v>
      </c>
      <c r="DO79" s="42"/>
      <c r="DP79" s="22">
        <v>651117.36214519117</v>
      </c>
      <c r="DQ79" s="22">
        <v>11132.252700000001</v>
      </c>
      <c r="DR79" s="22">
        <v>639985.10944519122</v>
      </c>
      <c r="DS79" s="26">
        <v>-1414.2920999999988</v>
      </c>
      <c r="DT79" s="22">
        <v>0</v>
      </c>
      <c r="DU79" s="22">
        <v>30829.229052344919</v>
      </c>
      <c r="DV79" s="22">
        <v>32243.521152344998</v>
      </c>
      <c r="DW79" s="32">
        <v>4.7348190732887228E-2</v>
      </c>
      <c r="DX79" s="32">
        <v>5.0381674005348646E-2</v>
      </c>
      <c r="DY79" s="42"/>
      <c r="DZ79" s="22">
        <v>651117.36214519117</v>
      </c>
      <c r="EA79" s="22">
        <v>11132.252700000001</v>
      </c>
      <c r="EB79" s="22">
        <v>639985.10944519122</v>
      </c>
      <c r="EC79" s="26">
        <v>-1414.2920999999988</v>
      </c>
      <c r="ED79" s="22">
        <v>0</v>
      </c>
      <c r="EE79" s="22">
        <v>30829.229052344919</v>
      </c>
      <c r="EF79" s="22">
        <v>32243.521152344998</v>
      </c>
      <c r="EG79" s="32">
        <v>4.7348190732887228E-2</v>
      </c>
      <c r="EH79" s="32">
        <v>5.0381674005348646E-2</v>
      </c>
      <c r="EI79" s="42"/>
      <c r="EK79" s="47">
        <f t="shared" si="21"/>
        <v>-360.70974512747489</v>
      </c>
      <c r="EL79" s="47">
        <f t="shared" si="22"/>
        <v>-721.41949025483336</v>
      </c>
      <c r="EM79" s="47">
        <f t="shared" si="23"/>
        <v>0</v>
      </c>
      <c r="EN79" s="47">
        <f t="shared" si="24"/>
        <v>0</v>
      </c>
      <c r="EO79" s="47">
        <f t="shared" si="25"/>
        <v>0</v>
      </c>
      <c r="EP79" s="47">
        <f t="shared" si="26"/>
        <v>0</v>
      </c>
      <c r="ER79" s="27" t="str">
        <f t="shared" si="36"/>
        <v>Kinoulton Primary School</v>
      </c>
      <c r="EV79" s="45">
        <v>0</v>
      </c>
      <c r="EX79" s="27" t="str">
        <f t="shared" si="37"/>
        <v>Y</v>
      </c>
      <c r="EY79" s="27" t="str">
        <f t="shared" si="38"/>
        <v>Y</v>
      </c>
      <c r="EZ79" s="27" t="str">
        <f t="shared" si="27"/>
        <v/>
      </c>
      <c r="FA79" s="27" t="str">
        <f t="shared" si="28"/>
        <v/>
      </c>
      <c r="FB79" s="27" t="str">
        <f t="shared" si="29"/>
        <v/>
      </c>
      <c r="FC79" s="27" t="str">
        <f t="shared" si="30"/>
        <v/>
      </c>
      <c r="FE79" s="82">
        <f t="shared" si="39"/>
        <v>5.6362209027047106E-4</v>
      </c>
      <c r="FF79" s="82">
        <f t="shared" si="31"/>
        <v>1.1272441805407602E-3</v>
      </c>
      <c r="FG79" s="82" t="str">
        <f t="shared" si="32"/>
        <v/>
      </c>
      <c r="FH79" s="82" t="str">
        <f t="shared" si="33"/>
        <v/>
      </c>
      <c r="FI79" s="82" t="str">
        <f t="shared" si="34"/>
        <v/>
      </c>
      <c r="FJ79" s="82" t="str">
        <f t="shared" si="35"/>
        <v/>
      </c>
    </row>
    <row r="80" spans="1:166" x14ac:dyDescent="0.3">
      <c r="A80" s="59">
        <v>8912772</v>
      </c>
      <c r="B80" s="37" t="s">
        <v>20</v>
      </c>
      <c r="C80" s="21">
        <v>85</v>
      </c>
      <c r="D80" s="22">
        <v>464897.52576560271</v>
      </c>
      <c r="E80" s="22">
        <v>6650.3095999999996</v>
      </c>
      <c r="F80" s="22">
        <v>458247.21616560273</v>
      </c>
      <c r="G80" s="45">
        <v>-47805.074745685473</v>
      </c>
      <c r="H80" s="26">
        <v>-1087.3446999999996</v>
      </c>
      <c r="I80" s="11"/>
      <c r="J80" s="34">
        <v>85</v>
      </c>
      <c r="K80" s="22">
        <v>538101.1626122063</v>
      </c>
      <c r="L80" s="22">
        <v>5562.9648999999999</v>
      </c>
      <c r="M80" s="22">
        <v>532538.19771220628</v>
      </c>
      <c r="N80" s="26">
        <v>-1087.3446999999996</v>
      </c>
      <c r="O80" s="22">
        <v>0</v>
      </c>
      <c r="P80" s="22">
        <v>73203.636846603593</v>
      </c>
      <c r="Q80" s="22">
        <v>74290.981546603551</v>
      </c>
      <c r="R80" s="32">
        <v>0.13604065914155866</v>
      </c>
      <c r="S80" s="32">
        <v>0.13950357338827327</v>
      </c>
      <c r="T80" s="11"/>
      <c r="U80" s="22">
        <v>538101.1626122063</v>
      </c>
      <c r="V80" s="22">
        <v>5562.9648999999999</v>
      </c>
      <c r="W80" s="22">
        <v>532538.19771220628</v>
      </c>
      <c r="X80" s="26">
        <v>-1087.3446999999996</v>
      </c>
      <c r="Y80" s="22">
        <v>0</v>
      </c>
      <c r="Z80" s="22">
        <v>73203.636846603593</v>
      </c>
      <c r="AA80" s="22">
        <v>74290.981546603551</v>
      </c>
      <c r="AB80" s="32">
        <v>0.13604065914155866</v>
      </c>
      <c r="AC80" s="32">
        <v>0.13950357338827327</v>
      </c>
      <c r="AD80" s="42"/>
      <c r="AE80" s="22">
        <v>538101.1626122063</v>
      </c>
      <c r="AF80" s="22">
        <v>5562.9648999999999</v>
      </c>
      <c r="AG80" s="22">
        <v>532538.19771220628</v>
      </c>
      <c r="AH80" s="26">
        <v>-1087.3446999999996</v>
      </c>
      <c r="AI80" s="22">
        <v>0</v>
      </c>
      <c r="AJ80" s="22">
        <v>73203.636846603593</v>
      </c>
      <c r="AK80" s="22">
        <v>74290.981546603551</v>
      </c>
      <c r="AL80" s="32">
        <v>0.13604065914155866</v>
      </c>
      <c r="AM80" s="32">
        <v>0.13950357338827327</v>
      </c>
      <c r="AN80" s="11"/>
      <c r="AO80" s="22">
        <v>538101.1626122063</v>
      </c>
      <c r="AP80" s="22">
        <v>5562.9648999999999</v>
      </c>
      <c r="AQ80" s="22">
        <v>532538.19771220628</v>
      </c>
      <c r="AR80" s="26">
        <v>-1087.3446999999996</v>
      </c>
      <c r="AS80" s="22">
        <v>0</v>
      </c>
      <c r="AT80" s="22">
        <v>73203.636846603593</v>
      </c>
      <c r="AU80" s="22">
        <v>74290.981546603551</v>
      </c>
      <c r="AV80" s="32">
        <v>0.13604065914155866</v>
      </c>
      <c r="AW80" s="32">
        <v>0.13950357338827327</v>
      </c>
      <c r="AX80" s="42"/>
      <c r="AY80" s="22">
        <v>538101.1626122063</v>
      </c>
      <c r="AZ80" s="22">
        <v>5562.9648999999999</v>
      </c>
      <c r="BA80" s="22">
        <v>532538.19771220628</v>
      </c>
      <c r="BB80" s="22">
        <v>0</v>
      </c>
      <c r="BC80" s="22">
        <v>73203.636846603593</v>
      </c>
      <c r="BD80" s="22">
        <v>74290.981546603551</v>
      </c>
      <c r="BE80" s="32">
        <v>0.13604065914155866</v>
      </c>
      <c r="BF80" s="32">
        <v>0.13950357338827327</v>
      </c>
      <c r="BG80" s="11"/>
      <c r="BH80" s="22">
        <v>538101.1626122063</v>
      </c>
      <c r="BI80" s="22">
        <v>5562.9648999999999</v>
      </c>
      <c r="BJ80" s="22">
        <v>532538.19771220628</v>
      </c>
      <c r="BK80" s="26">
        <v>-1087.3446999999996</v>
      </c>
      <c r="BL80" s="22">
        <v>0</v>
      </c>
      <c r="BM80" s="22">
        <v>73203.636846603593</v>
      </c>
      <c r="BN80" s="22">
        <v>74290.981546603551</v>
      </c>
      <c r="BO80" s="32">
        <v>0.13604065914155866</v>
      </c>
      <c r="BP80" s="32">
        <v>0.13950357338827327</v>
      </c>
      <c r="BQ80" s="42"/>
      <c r="BR80" s="22">
        <v>536449.93202258565</v>
      </c>
      <c r="BS80" s="22">
        <v>5562.9648999999999</v>
      </c>
      <c r="BT80" s="22">
        <v>530886.96712258563</v>
      </c>
      <c r="BU80" s="26">
        <v>-1087.3446999999996</v>
      </c>
      <c r="BV80" s="22">
        <v>0</v>
      </c>
      <c r="BW80" s="22">
        <v>71552.40625698294</v>
      </c>
      <c r="BX80" s="22">
        <v>72639.750956982898</v>
      </c>
      <c r="BY80" s="32">
        <v>0.13338133157591758</v>
      </c>
      <c r="BZ80" s="32">
        <v>0.13682715051509234</v>
      </c>
      <c r="CA80" s="42"/>
      <c r="CB80" s="22">
        <v>537737.98769123689</v>
      </c>
      <c r="CC80" s="22">
        <v>5562.9648999999999</v>
      </c>
      <c r="CD80" s="22">
        <v>532175.02279123687</v>
      </c>
      <c r="CE80" s="26">
        <v>-1087.3446999999996</v>
      </c>
      <c r="CF80" s="22">
        <v>0</v>
      </c>
      <c r="CG80" s="22">
        <v>72840.461925634183</v>
      </c>
      <c r="CH80" s="22">
        <v>73927.806625634141</v>
      </c>
      <c r="CI80" s="32">
        <v>0.13545716239682579</v>
      </c>
      <c r="CJ80" s="32">
        <v>0.13891634041350856</v>
      </c>
      <c r="CK80" s="42"/>
      <c r="CL80" s="22">
        <v>537374.81277026737</v>
      </c>
      <c r="CM80" s="22">
        <v>5562.9648999999999</v>
      </c>
      <c r="CN80" s="22">
        <v>531811.84787026735</v>
      </c>
      <c r="CO80" s="26">
        <v>-1087.3446999999996</v>
      </c>
      <c r="CP80" s="22">
        <v>0</v>
      </c>
      <c r="CQ80" s="22">
        <v>72477.287004664657</v>
      </c>
      <c r="CR80" s="22">
        <v>73564.631704664615</v>
      </c>
      <c r="CS80" s="32">
        <v>0.13487287696092551</v>
      </c>
      <c r="CT80" s="32">
        <v>0.13832830539459948</v>
      </c>
      <c r="CU80" s="42"/>
      <c r="CV80" s="22">
        <v>538101.1626122063</v>
      </c>
      <c r="CW80" s="22">
        <v>5562.9648999999999</v>
      </c>
      <c r="CX80" s="22">
        <v>532538.19771220628</v>
      </c>
      <c r="CY80" s="26">
        <v>-1087.3446999999996</v>
      </c>
      <c r="CZ80" s="22">
        <v>0</v>
      </c>
      <c r="DA80" s="22">
        <v>73203.636846603593</v>
      </c>
      <c r="DB80" s="22">
        <v>74290.981546603551</v>
      </c>
      <c r="DC80" s="32">
        <v>0.13604065914155866</v>
      </c>
      <c r="DD80" s="32">
        <v>0.13950357338827327</v>
      </c>
      <c r="DE80" s="42"/>
      <c r="DF80" s="22">
        <v>511070.12821930985</v>
      </c>
      <c r="DG80" s="22">
        <v>5562.9648999999999</v>
      </c>
      <c r="DH80" s="22">
        <v>505507.16331930982</v>
      </c>
      <c r="DI80" s="26">
        <v>-1087.3446999999996</v>
      </c>
      <c r="DJ80" s="22">
        <v>-27031.034392896487</v>
      </c>
      <c r="DK80" s="22">
        <v>46172.602453707135</v>
      </c>
      <c r="DL80" s="22">
        <v>47259.947153707093</v>
      </c>
      <c r="DM80" s="32">
        <v>9.0344944664606963E-2</v>
      </c>
      <c r="DN80" s="32">
        <v>9.3490163113385524E-2</v>
      </c>
      <c r="DO80" s="42"/>
      <c r="DP80" s="22">
        <v>527574.01879721635</v>
      </c>
      <c r="DQ80" s="22">
        <v>5562.9648999999999</v>
      </c>
      <c r="DR80" s="22">
        <v>522011.05389721633</v>
      </c>
      <c r="DS80" s="26">
        <v>-1087.3446999999996</v>
      </c>
      <c r="DT80" s="22">
        <v>-10527.14381498994</v>
      </c>
      <c r="DU80" s="22">
        <v>62676.493031613645</v>
      </c>
      <c r="DV80" s="22">
        <v>63763.837731613603</v>
      </c>
      <c r="DW80" s="32">
        <v>0.11880132606701509</v>
      </c>
      <c r="DX80" s="32">
        <v>0.12215035918409625</v>
      </c>
      <c r="DY80" s="42"/>
      <c r="DZ80" s="22">
        <v>503407.6075938532</v>
      </c>
      <c r="EA80" s="22">
        <v>5562.9648999999999</v>
      </c>
      <c r="EB80" s="22">
        <v>497844.64269385318</v>
      </c>
      <c r="EC80" s="26">
        <v>-1087.3446999999996</v>
      </c>
      <c r="ED80" s="22">
        <v>-34693.555018353101</v>
      </c>
      <c r="EE80" s="22">
        <v>38510.081828250492</v>
      </c>
      <c r="EF80" s="22">
        <v>39597.426528250449</v>
      </c>
      <c r="EG80" s="32">
        <v>7.6498807819607356E-2</v>
      </c>
      <c r="EH80" s="32">
        <v>7.9537717457372883E-2</v>
      </c>
      <c r="EI80" s="42"/>
      <c r="EK80" s="47">
        <f t="shared" si="21"/>
        <v>-363.17492096940987</v>
      </c>
      <c r="EL80" s="47">
        <f t="shared" si="22"/>
        <v>-726.34984193893615</v>
      </c>
      <c r="EM80" s="47">
        <f t="shared" si="23"/>
        <v>0</v>
      </c>
      <c r="EN80" s="47">
        <f t="shared" si="24"/>
        <v>-27031.034392896458</v>
      </c>
      <c r="EO80" s="47">
        <f t="shared" si="25"/>
        <v>-10527.143814989948</v>
      </c>
      <c r="EP80" s="47">
        <f t="shared" si="26"/>
        <v>-34693.555018353101</v>
      </c>
      <c r="ER80" s="27" t="str">
        <f t="shared" si="36"/>
        <v>Kirklington Primary School</v>
      </c>
      <c r="EV80" s="45">
        <v>-47805.074745685473</v>
      </c>
      <c r="EX80" s="27" t="str">
        <f t="shared" si="37"/>
        <v>Y</v>
      </c>
      <c r="EY80" s="27" t="str">
        <f t="shared" si="38"/>
        <v>Y</v>
      </c>
      <c r="EZ80" s="27" t="str">
        <f t="shared" si="27"/>
        <v/>
      </c>
      <c r="FA80" s="27" t="str">
        <f t="shared" si="28"/>
        <v>Y</v>
      </c>
      <c r="FB80" s="27" t="str">
        <f t="shared" si="29"/>
        <v>Y</v>
      </c>
      <c r="FC80" s="27" t="str">
        <f t="shared" si="30"/>
        <v>Y</v>
      </c>
      <c r="FD80" s="78"/>
      <c r="FE80" s="82">
        <f t="shared" si="39"/>
        <v>6.8196971133641852E-4</v>
      </c>
      <c r="FF80" s="82">
        <f t="shared" si="31"/>
        <v>1.3639394226730556E-3</v>
      </c>
      <c r="FG80" s="82" t="str">
        <f t="shared" si="32"/>
        <v/>
      </c>
      <c r="FH80" s="82">
        <f t="shared" si="33"/>
        <v>5.0758864827015734E-2</v>
      </c>
      <c r="FI80" s="82">
        <f t="shared" si="34"/>
        <v>1.9767866155357021E-2</v>
      </c>
      <c r="FJ80" s="82">
        <f t="shared" si="35"/>
        <v>6.5147542781714515E-2</v>
      </c>
    </row>
    <row r="81" spans="1:166" x14ac:dyDescent="0.3">
      <c r="A81" s="20">
        <v>8912775</v>
      </c>
      <c r="B81" s="20" t="s">
        <v>21</v>
      </c>
      <c r="C81" s="21">
        <v>170</v>
      </c>
      <c r="D81" s="22">
        <v>760729.03508036816</v>
      </c>
      <c r="E81" s="22">
        <v>22906.057200000003</v>
      </c>
      <c r="F81" s="22">
        <v>737822.97788036813</v>
      </c>
      <c r="G81" s="45">
        <v>12772.977880368098</v>
      </c>
      <c r="H81" s="26">
        <v>4513.3406999999934</v>
      </c>
      <c r="I81" s="11"/>
      <c r="J81" s="34">
        <v>170</v>
      </c>
      <c r="K81" s="22">
        <v>790858.19097277429</v>
      </c>
      <c r="L81" s="22">
        <v>27419.397899999996</v>
      </c>
      <c r="M81" s="22">
        <v>763438.79307277431</v>
      </c>
      <c r="N81" s="26">
        <v>4513.3406999999934</v>
      </c>
      <c r="O81" s="22">
        <v>0</v>
      </c>
      <c r="P81" s="22">
        <v>30129.155892406125</v>
      </c>
      <c r="Q81" s="22">
        <v>25615.815192406182</v>
      </c>
      <c r="R81" s="32">
        <v>3.8096786802380524E-2</v>
      </c>
      <c r="S81" s="32">
        <v>3.3553200891593117E-2</v>
      </c>
      <c r="T81" s="11"/>
      <c r="U81" s="22">
        <v>790858.19097277429</v>
      </c>
      <c r="V81" s="22">
        <v>27419.397899999996</v>
      </c>
      <c r="W81" s="22">
        <v>763438.79307277431</v>
      </c>
      <c r="X81" s="26">
        <v>4513.3406999999934</v>
      </c>
      <c r="Y81" s="22">
        <v>0</v>
      </c>
      <c r="Z81" s="22">
        <v>30129.155892406125</v>
      </c>
      <c r="AA81" s="22">
        <v>25615.815192406182</v>
      </c>
      <c r="AB81" s="32">
        <v>3.8096786802380524E-2</v>
      </c>
      <c r="AC81" s="32">
        <v>3.3553200891593117E-2</v>
      </c>
      <c r="AD81" s="42"/>
      <c r="AE81" s="22">
        <v>790858.19097277429</v>
      </c>
      <c r="AF81" s="22">
        <v>27419.397899999996</v>
      </c>
      <c r="AG81" s="22">
        <v>763438.79307277431</v>
      </c>
      <c r="AH81" s="26">
        <v>4513.3406999999934</v>
      </c>
      <c r="AI81" s="22">
        <v>0</v>
      </c>
      <c r="AJ81" s="22">
        <v>30129.155892406125</v>
      </c>
      <c r="AK81" s="22">
        <v>25615.815192406182</v>
      </c>
      <c r="AL81" s="32">
        <v>3.8096786802380524E-2</v>
      </c>
      <c r="AM81" s="32">
        <v>3.3553200891593117E-2</v>
      </c>
      <c r="AN81" s="11"/>
      <c r="AO81" s="22">
        <v>790858.19097277429</v>
      </c>
      <c r="AP81" s="22">
        <v>27419.397899999996</v>
      </c>
      <c r="AQ81" s="22">
        <v>763438.79307277431</v>
      </c>
      <c r="AR81" s="26">
        <v>4513.3406999999934</v>
      </c>
      <c r="AS81" s="22">
        <v>0</v>
      </c>
      <c r="AT81" s="22">
        <v>30129.155892406125</v>
      </c>
      <c r="AU81" s="22">
        <v>25615.815192406182</v>
      </c>
      <c r="AV81" s="32">
        <v>3.8096786802380524E-2</v>
      </c>
      <c r="AW81" s="32">
        <v>3.3553200891593117E-2</v>
      </c>
      <c r="AX81" s="42"/>
      <c r="AY81" s="22">
        <v>790858.19097277429</v>
      </c>
      <c r="AZ81" s="22">
        <v>27419.397899999996</v>
      </c>
      <c r="BA81" s="22">
        <v>763438.79307277431</v>
      </c>
      <c r="BB81" s="22">
        <v>0</v>
      </c>
      <c r="BC81" s="22">
        <v>30129.155892406125</v>
      </c>
      <c r="BD81" s="22">
        <v>25615.815192406182</v>
      </c>
      <c r="BE81" s="32">
        <v>3.8096786802380524E-2</v>
      </c>
      <c r="BF81" s="32">
        <v>3.3553200891593117E-2</v>
      </c>
      <c r="BG81" s="11"/>
      <c r="BH81" s="22">
        <v>790858.19097277429</v>
      </c>
      <c r="BI81" s="22">
        <v>27419.397899999996</v>
      </c>
      <c r="BJ81" s="22">
        <v>763438.79307277431</v>
      </c>
      <c r="BK81" s="26">
        <v>4513.3406999999934</v>
      </c>
      <c r="BL81" s="22">
        <v>0</v>
      </c>
      <c r="BM81" s="22">
        <v>30129.155892406125</v>
      </c>
      <c r="BN81" s="22">
        <v>25615.815192406182</v>
      </c>
      <c r="BO81" s="32">
        <v>3.8096786802380524E-2</v>
      </c>
      <c r="BP81" s="32">
        <v>3.3553200891593117E-2</v>
      </c>
      <c r="BQ81" s="42"/>
      <c r="BR81" s="22">
        <v>789644.65767099999</v>
      </c>
      <c r="BS81" s="22">
        <v>27419.397899999996</v>
      </c>
      <c r="BT81" s="22">
        <v>762225.25977100001</v>
      </c>
      <c r="BU81" s="26">
        <v>4513.3406999999934</v>
      </c>
      <c r="BV81" s="22">
        <v>199.17167926006283</v>
      </c>
      <c r="BW81" s="22">
        <v>28915.622590631829</v>
      </c>
      <c r="BX81" s="22">
        <v>24402.281890631886</v>
      </c>
      <c r="BY81" s="32">
        <v>3.6618524939960179E-2</v>
      </c>
      <c r="BZ81" s="32">
        <v>3.2014527959835934E-2</v>
      </c>
      <c r="CA81" s="42"/>
      <c r="CB81" s="22">
        <v>790382.90804281062</v>
      </c>
      <c r="CC81" s="22">
        <v>27419.397899999996</v>
      </c>
      <c r="CD81" s="22">
        <v>762963.51014281064</v>
      </c>
      <c r="CE81" s="26">
        <v>4513.3406999999934</v>
      </c>
      <c r="CF81" s="22">
        <v>0</v>
      </c>
      <c r="CG81" s="22">
        <v>29653.87296244246</v>
      </c>
      <c r="CH81" s="22">
        <v>25140.532262442517</v>
      </c>
      <c r="CI81" s="32">
        <v>3.751836313853623E-2</v>
      </c>
      <c r="CJ81" s="32">
        <v>3.2951159430595497E-2</v>
      </c>
      <c r="CK81" s="42"/>
      <c r="CL81" s="22">
        <v>789907.62511284719</v>
      </c>
      <c r="CM81" s="22">
        <v>27419.397899999996</v>
      </c>
      <c r="CN81" s="22">
        <v>762488.22721284721</v>
      </c>
      <c r="CO81" s="26">
        <v>4513.3406999999934</v>
      </c>
      <c r="CP81" s="22">
        <v>0</v>
      </c>
      <c r="CQ81" s="22">
        <v>29178.590032479027</v>
      </c>
      <c r="CR81" s="22">
        <v>24665.249332479085</v>
      </c>
      <c r="CS81" s="32">
        <v>3.6939243406228083E-2</v>
      </c>
      <c r="CT81" s="32">
        <v>3.2348367426784971E-2</v>
      </c>
      <c r="CU81" s="42"/>
      <c r="CV81" s="22">
        <v>790858.19097277429</v>
      </c>
      <c r="CW81" s="22">
        <v>27419.397899999996</v>
      </c>
      <c r="CX81" s="22">
        <v>763438.79307277431</v>
      </c>
      <c r="CY81" s="26">
        <v>4513.3406999999934</v>
      </c>
      <c r="CZ81" s="22">
        <v>0</v>
      </c>
      <c r="DA81" s="22">
        <v>30129.155892406125</v>
      </c>
      <c r="DB81" s="22">
        <v>25615.815192406182</v>
      </c>
      <c r="DC81" s="32">
        <v>3.8096786802380524E-2</v>
      </c>
      <c r="DD81" s="32">
        <v>3.3553200891593117E-2</v>
      </c>
      <c r="DE81" s="42"/>
      <c r="DF81" s="22">
        <v>790858.19097277429</v>
      </c>
      <c r="DG81" s="22">
        <v>27419.397899999996</v>
      </c>
      <c r="DH81" s="22">
        <v>763438.79307277431</v>
      </c>
      <c r="DI81" s="26">
        <v>4513.3406999999934</v>
      </c>
      <c r="DJ81" s="22">
        <v>0</v>
      </c>
      <c r="DK81" s="22">
        <v>30129.155892406125</v>
      </c>
      <c r="DL81" s="22">
        <v>25615.815192406182</v>
      </c>
      <c r="DM81" s="32">
        <v>3.8096786802380524E-2</v>
      </c>
      <c r="DN81" s="32">
        <v>3.3553200891593117E-2</v>
      </c>
      <c r="DO81" s="42"/>
      <c r="DP81" s="22">
        <v>790858.19097277429</v>
      </c>
      <c r="DQ81" s="22">
        <v>27419.397899999996</v>
      </c>
      <c r="DR81" s="22">
        <v>763438.79307277431</v>
      </c>
      <c r="DS81" s="26">
        <v>4513.3406999999934</v>
      </c>
      <c r="DT81" s="22">
        <v>0</v>
      </c>
      <c r="DU81" s="22">
        <v>30129.155892406125</v>
      </c>
      <c r="DV81" s="22">
        <v>25615.815192406182</v>
      </c>
      <c r="DW81" s="32">
        <v>3.8096786802380524E-2</v>
      </c>
      <c r="DX81" s="32">
        <v>3.3553200891593117E-2</v>
      </c>
      <c r="DY81" s="42"/>
      <c r="DZ81" s="22">
        <v>790858.19097277429</v>
      </c>
      <c r="EA81" s="22">
        <v>27419.397899999996</v>
      </c>
      <c r="EB81" s="22">
        <v>763438.79307277431</v>
      </c>
      <c r="EC81" s="26">
        <v>4513.3406999999934</v>
      </c>
      <c r="ED81" s="22">
        <v>0</v>
      </c>
      <c r="EE81" s="22">
        <v>30129.155892406125</v>
      </c>
      <c r="EF81" s="22">
        <v>25615.815192406182</v>
      </c>
      <c r="EG81" s="32">
        <v>3.8096786802380524E-2</v>
      </c>
      <c r="EH81" s="32">
        <v>3.3553200891593117E-2</v>
      </c>
      <c r="EI81" s="42"/>
      <c r="EK81" s="47">
        <f t="shared" si="21"/>
        <v>-475.28292996366508</v>
      </c>
      <c r="EL81" s="47">
        <f t="shared" si="22"/>
        <v>-950.56585992709734</v>
      </c>
      <c r="EM81" s="47">
        <f t="shared" si="23"/>
        <v>0</v>
      </c>
      <c r="EN81" s="47">
        <f t="shared" si="24"/>
        <v>0</v>
      </c>
      <c r="EO81" s="47">
        <f t="shared" si="25"/>
        <v>0</v>
      </c>
      <c r="EP81" s="47">
        <f t="shared" si="26"/>
        <v>0</v>
      </c>
      <c r="ER81" s="27" t="str">
        <f t="shared" si="36"/>
        <v>Lambley Primary School</v>
      </c>
      <c r="EV81" s="45">
        <v>12772.977880368098</v>
      </c>
      <c r="EX81" s="27" t="str">
        <f t="shared" si="37"/>
        <v>Y</v>
      </c>
      <c r="EY81" s="27" t="str">
        <f t="shared" si="38"/>
        <v>Y</v>
      </c>
      <c r="EZ81" s="27" t="str">
        <f t="shared" si="27"/>
        <v/>
      </c>
      <c r="FA81" s="27" t="str">
        <f t="shared" si="28"/>
        <v/>
      </c>
      <c r="FB81" s="27" t="str">
        <f t="shared" si="29"/>
        <v/>
      </c>
      <c r="FC81" s="27" t="str">
        <f t="shared" si="30"/>
        <v/>
      </c>
      <c r="FE81" s="82">
        <f t="shared" si="39"/>
        <v>6.2255538266622911E-4</v>
      </c>
      <c r="FF81" s="82">
        <f t="shared" si="31"/>
        <v>1.2451107653321531E-3</v>
      </c>
      <c r="FG81" s="82" t="str">
        <f t="shared" si="32"/>
        <v/>
      </c>
      <c r="FH81" s="82" t="str">
        <f t="shared" si="33"/>
        <v/>
      </c>
      <c r="FI81" s="82" t="str">
        <f t="shared" si="34"/>
        <v/>
      </c>
      <c r="FJ81" s="82" t="str">
        <f t="shared" si="35"/>
        <v/>
      </c>
    </row>
    <row r="82" spans="1:166" x14ac:dyDescent="0.3">
      <c r="A82" s="59">
        <v>8912779</v>
      </c>
      <c r="B82" s="37" t="s">
        <v>207</v>
      </c>
      <c r="C82" s="21">
        <v>29</v>
      </c>
      <c r="D82" s="22">
        <v>259118.83581733203</v>
      </c>
      <c r="E82" s="22">
        <v>3070.3679999999999</v>
      </c>
      <c r="F82" s="22">
        <v>256048.46781733204</v>
      </c>
      <c r="G82" s="45">
        <v>-15816.417685667939</v>
      </c>
      <c r="H82" s="26">
        <v>140.3765999999996</v>
      </c>
      <c r="I82" s="11"/>
      <c r="J82" s="34">
        <v>29</v>
      </c>
      <c r="K82" s="22">
        <v>288955.17009000003</v>
      </c>
      <c r="L82" s="22">
        <v>3210.7445999999995</v>
      </c>
      <c r="M82" s="22">
        <v>285744.42549000005</v>
      </c>
      <c r="N82" s="26">
        <v>140.3765999999996</v>
      </c>
      <c r="O82" s="22">
        <v>0</v>
      </c>
      <c r="P82" s="22">
        <v>29836.334272667998</v>
      </c>
      <c r="Q82" s="22">
        <v>29695.95767266801</v>
      </c>
      <c r="R82" s="32">
        <v>0.1032559281198359</v>
      </c>
      <c r="S82" s="32">
        <v>0.10392488889938906</v>
      </c>
      <c r="T82" s="11"/>
      <c r="U82" s="22">
        <v>288955.17009000003</v>
      </c>
      <c r="V82" s="22">
        <v>3210.7445999999995</v>
      </c>
      <c r="W82" s="22">
        <v>285744.42549000005</v>
      </c>
      <c r="X82" s="26">
        <v>140.3765999999996</v>
      </c>
      <c r="Y82" s="22">
        <v>0</v>
      </c>
      <c r="Z82" s="22">
        <v>29836.334272667998</v>
      </c>
      <c r="AA82" s="22">
        <v>29695.95767266801</v>
      </c>
      <c r="AB82" s="32">
        <v>0.1032559281198359</v>
      </c>
      <c r="AC82" s="32">
        <v>0.10392488889938906</v>
      </c>
      <c r="AD82" s="42"/>
      <c r="AE82" s="22">
        <v>288955.17009000003</v>
      </c>
      <c r="AF82" s="22">
        <v>3210.7445999999995</v>
      </c>
      <c r="AG82" s="22">
        <v>285744.42549000005</v>
      </c>
      <c r="AH82" s="26">
        <v>140.3765999999996</v>
      </c>
      <c r="AI82" s="22">
        <v>0</v>
      </c>
      <c r="AJ82" s="22">
        <v>29836.334272667998</v>
      </c>
      <c r="AK82" s="22">
        <v>29695.95767266801</v>
      </c>
      <c r="AL82" s="32">
        <v>0.1032559281198359</v>
      </c>
      <c r="AM82" s="32">
        <v>0.10392488889938906</v>
      </c>
      <c r="AN82" s="11"/>
      <c r="AO82" s="22">
        <v>288955.17009000003</v>
      </c>
      <c r="AP82" s="22">
        <v>3210.7445999999995</v>
      </c>
      <c r="AQ82" s="22">
        <v>285744.42549000005</v>
      </c>
      <c r="AR82" s="26">
        <v>140.3765999999996</v>
      </c>
      <c r="AS82" s="22">
        <v>0</v>
      </c>
      <c r="AT82" s="22">
        <v>29836.334272667998</v>
      </c>
      <c r="AU82" s="22">
        <v>29695.95767266801</v>
      </c>
      <c r="AV82" s="32">
        <v>0.1032559281198359</v>
      </c>
      <c r="AW82" s="32">
        <v>0.10392488889938906</v>
      </c>
      <c r="AX82" s="42"/>
      <c r="AY82" s="22">
        <v>288955.17009000003</v>
      </c>
      <c r="AZ82" s="22">
        <v>3210.7445999999995</v>
      </c>
      <c r="BA82" s="22">
        <v>285744.42549000005</v>
      </c>
      <c r="BB82" s="22">
        <v>0</v>
      </c>
      <c r="BC82" s="22">
        <v>29836.334272667998</v>
      </c>
      <c r="BD82" s="22">
        <v>29695.95767266801</v>
      </c>
      <c r="BE82" s="32">
        <v>0.1032559281198359</v>
      </c>
      <c r="BF82" s="32">
        <v>0.10392488889938906</v>
      </c>
      <c r="BG82" s="11"/>
      <c r="BH82" s="22">
        <v>288955.17009000003</v>
      </c>
      <c r="BI82" s="22">
        <v>3210.7445999999995</v>
      </c>
      <c r="BJ82" s="22">
        <v>285744.42549000005</v>
      </c>
      <c r="BK82" s="26">
        <v>140.3765999999996</v>
      </c>
      <c r="BL82" s="22">
        <v>0</v>
      </c>
      <c r="BM82" s="22">
        <v>29836.334272667998</v>
      </c>
      <c r="BN82" s="22">
        <v>29695.95767266801</v>
      </c>
      <c r="BO82" s="32">
        <v>0.1032559281198359</v>
      </c>
      <c r="BP82" s="32">
        <v>0.10392488889938906</v>
      </c>
      <c r="BQ82" s="42"/>
      <c r="BR82" s="22">
        <v>288151.23317000002</v>
      </c>
      <c r="BS82" s="22">
        <v>3210.7445999999995</v>
      </c>
      <c r="BT82" s="22">
        <v>284940.48857000005</v>
      </c>
      <c r="BU82" s="26">
        <v>140.3765999999996</v>
      </c>
      <c r="BV82" s="22">
        <v>0</v>
      </c>
      <c r="BW82" s="22">
        <v>29032.397352667991</v>
      </c>
      <c r="BX82" s="22">
        <v>28892.020752668002</v>
      </c>
      <c r="BY82" s="32">
        <v>0.10075402778352784</v>
      </c>
      <c r="BZ82" s="32">
        <v>0.10139668426086182</v>
      </c>
      <c r="CA82" s="42"/>
      <c r="CB82" s="22">
        <v>288824.49008999998</v>
      </c>
      <c r="CC82" s="22">
        <v>3210.7445999999995</v>
      </c>
      <c r="CD82" s="22">
        <v>285613.74549</v>
      </c>
      <c r="CE82" s="26">
        <v>140.3765999999996</v>
      </c>
      <c r="CF82" s="22">
        <v>0</v>
      </c>
      <c r="CG82" s="22">
        <v>29705.654272667947</v>
      </c>
      <c r="CH82" s="22">
        <v>29565.277672667959</v>
      </c>
      <c r="CI82" s="32">
        <v>0.10285019204365749</v>
      </c>
      <c r="CJ82" s="32">
        <v>0.10351489779298143</v>
      </c>
      <c r="CK82" s="42"/>
      <c r="CL82" s="22">
        <v>288693.81009000004</v>
      </c>
      <c r="CM82" s="22">
        <v>3210.7445999999995</v>
      </c>
      <c r="CN82" s="22">
        <v>285483.06549000007</v>
      </c>
      <c r="CO82" s="26">
        <v>140.3765999999996</v>
      </c>
      <c r="CP82" s="22">
        <v>0</v>
      </c>
      <c r="CQ82" s="22">
        <v>29574.974272668012</v>
      </c>
      <c r="CR82" s="22">
        <v>29434.597672668024</v>
      </c>
      <c r="CS82" s="32">
        <v>0.10244408864688868</v>
      </c>
      <c r="CT82" s="32">
        <v>0.10310453133935212</v>
      </c>
      <c r="CU82" s="42"/>
      <c r="CV82" s="22">
        <v>288955.17009000003</v>
      </c>
      <c r="CW82" s="22">
        <v>3210.7445999999995</v>
      </c>
      <c r="CX82" s="22">
        <v>285744.42549000005</v>
      </c>
      <c r="CY82" s="26">
        <v>140.3765999999996</v>
      </c>
      <c r="CZ82" s="22">
        <v>0</v>
      </c>
      <c r="DA82" s="22">
        <v>29836.334272667998</v>
      </c>
      <c r="DB82" s="22">
        <v>29695.95767266801</v>
      </c>
      <c r="DC82" s="32">
        <v>0.1032559281198359</v>
      </c>
      <c r="DD82" s="32">
        <v>0.10392488889938906</v>
      </c>
      <c r="DE82" s="42"/>
      <c r="DF82" s="22">
        <v>278709.31208781997</v>
      </c>
      <c r="DG82" s="22">
        <v>3210.7445999999995</v>
      </c>
      <c r="DH82" s="22">
        <v>275498.56748781999</v>
      </c>
      <c r="DI82" s="26">
        <v>140.3765999999996</v>
      </c>
      <c r="DJ82" s="22">
        <v>-10245.858002180046</v>
      </c>
      <c r="DK82" s="22">
        <v>19590.476270487939</v>
      </c>
      <c r="DL82" s="22">
        <v>19450.099670487951</v>
      </c>
      <c r="DM82" s="32">
        <v>7.0289995421161502E-2</v>
      </c>
      <c r="DN82" s="32">
        <v>7.0599639946758899E-2</v>
      </c>
      <c r="DO82" s="42"/>
      <c r="DP82" s="22">
        <v>284772.2777871</v>
      </c>
      <c r="DQ82" s="22">
        <v>3210.7445999999995</v>
      </c>
      <c r="DR82" s="22">
        <v>281561.53318710002</v>
      </c>
      <c r="DS82" s="26">
        <v>140.3765999999996</v>
      </c>
      <c r="DT82" s="22">
        <v>-4182.8923029000453</v>
      </c>
      <c r="DU82" s="22">
        <v>25653.44196976797</v>
      </c>
      <c r="DV82" s="22">
        <v>25513.065369767981</v>
      </c>
      <c r="DW82" s="32">
        <v>9.008405652795623E-2</v>
      </c>
      <c r="DX82" s="32">
        <v>9.0612751965710933E-2</v>
      </c>
      <c r="DY82" s="42"/>
      <c r="DZ82" s="22">
        <v>275894.36372744001</v>
      </c>
      <c r="EA82" s="22">
        <v>3210.7445999999995</v>
      </c>
      <c r="EB82" s="22">
        <v>272683.61912744003</v>
      </c>
      <c r="EC82" s="26">
        <v>140.3765999999996</v>
      </c>
      <c r="ED82" s="22">
        <v>-13060.806362560046</v>
      </c>
      <c r="EE82" s="22">
        <v>16775.52791010798</v>
      </c>
      <c r="EF82" s="22">
        <v>16635.151310107991</v>
      </c>
      <c r="EG82" s="32">
        <v>6.0804170420388735E-2</v>
      </c>
      <c r="EH82" s="32">
        <v>6.1005319510349723E-2</v>
      </c>
      <c r="EI82" s="42"/>
      <c r="EK82" s="47">
        <f t="shared" si="21"/>
        <v>-130.68000000005122</v>
      </c>
      <c r="EL82" s="47">
        <f t="shared" si="22"/>
        <v>-261.35999999998603</v>
      </c>
      <c r="EM82" s="47">
        <f t="shared" si="23"/>
        <v>0</v>
      </c>
      <c r="EN82" s="47">
        <f t="shared" si="24"/>
        <v>-10245.858002180059</v>
      </c>
      <c r="EO82" s="47">
        <f t="shared" si="25"/>
        <v>-4182.8923029000289</v>
      </c>
      <c r="EP82" s="47">
        <f t="shared" si="26"/>
        <v>-13060.806362560019</v>
      </c>
      <c r="ER82" s="27" t="str">
        <f t="shared" si="36"/>
        <v>Mattersey Primary School</v>
      </c>
      <c r="EV82" s="45">
        <v>-15816.417685667939</v>
      </c>
      <c r="EX82" s="27" t="str">
        <f t="shared" si="37"/>
        <v>Y</v>
      </c>
      <c r="EY82" s="27" t="str">
        <f t="shared" si="38"/>
        <v>Y</v>
      </c>
      <c r="EZ82" s="27" t="str">
        <f t="shared" si="27"/>
        <v/>
      </c>
      <c r="FA82" s="27" t="str">
        <f t="shared" si="28"/>
        <v>Y</v>
      </c>
      <c r="FB82" s="27" t="str">
        <f t="shared" si="29"/>
        <v>Y</v>
      </c>
      <c r="FC82" s="27" t="str">
        <f t="shared" si="30"/>
        <v>Y</v>
      </c>
      <c r="FD82" s="78"/>
      <c r="FE82" s="82">
        <f t="shared" si="39"/>
        <v>4.5733175643219857E-4</v>
      </c>
      <c r="FF82" s="82">
        <f t="shared" si="31"/>
        <v>9.146635128639898E-4</v>
      </c>
      <c r="FG82" s="82" t="str">
        <f t="shared" si="32"/>
        <v/>
      </c>
      <c r="FH82" s="82">
        <f t="shared" si="33"/>
        <v>3.5856720510331092E-2</v>
      </c>
      <c r="FI82" s="82">
        <f t="shared" si="34"/>
        <v>1.4638578847958711E-2</v>
      </c>
      <c r="FJ82" s="82">
        <f t="shared" si="35"/>
        <v>4.5708000567860937E-2</v>
      </c>
    </row>
    <row r="83" spans="1:166" x14ac:dyDescent="0.3">
      <c r="A83" s="59">
        <v>8912781</v>
      </c>
      <c r="B83" s="20" t="s">
        <v>208</v>
      </c>
      <c r="C83" s="21">
        <v>95</v>
      </c>
      <c r="D83" s="22">
        <v>522436.54702609853</v>
      </c>
      <c r="E83" s="22">
        <v>9787.1326999999983</v>
      </c>
      <c r="F83" s="22">
        <v>512649.41432609851</v>
      </c>
      <c r="G83" s="45">
        <v>-300.25916464703823</v>
      </c>
      <c r="H83" s="26">
        <v>-499.27689999999711</v>
      </c>
      <c r="I83" s="11"/>
      <c r="J83" s="34">
        <v>95</v>
      </c>
      <c r="K83" s="22">
        <v>548755.62098628795</v>
      </c>
      <c r="L83" s="22">
        <v>9287.8558000000012</v>
      </c>
      <c r="M83" s="22">
        <v>539467.76518628793</v>
      </c>
      <c r="N83" s="26">
        <v>-499.27689999999711</v>
      </c>
      <c r="O83" s="22">
        <v>0</v>
      </c>
      <c r="P83" s="22">
        <v>26319.073960189417</v>
      </c>
      <c r="Q83" s="22">
        <v>26818.350860189414</v>
      </c>
      <c r="R83" s="32">
        <v>4.7961374706077163E-2</v>
      </c>
      <c r="S83" s="32">
        <v>4.9712610448426987E-2</v>
      </c>
      <c r="T83" s="11"/>
      <c r="U83" s="22">
        <v>548755.62098628795</v>
      </c>
      <c r="V83" s="22">
        <v>9287.8558000000012</v>
      </c>
      <c r="W83" s="22">
        <v>539467.76518628793</v>
      </c>
      <c r="X83" s="26">
        <v>-499.27689999999711</v>
      </c>
      <c r="Y83" s="22">
        <v>0</v>
      </c>
      <c r="Z83" s="22">
        <v>26319.073960189417</v>
      </c>
      <c r="AA83" s="22">
        <v>26818.350860189414</v>
      </c>
      <c r="AB83" s="32">
        <v>4.7961374706077163E-2</v>
      </c>
      <c r="AC83" s="32">
        <v>4.9712610448426987E-2</v>
      </c>
      <c r="AD83" s="42"/>
      <c r="AE83" s="22">
        <v>548755.62098628795</v>
      </c>
      <c r="AF83" s="22">
        <v>9287.8558000000012</v>
      </c>
      <c r="AG83" s="22">
        <v>539467.76518628793</v>
      </c>
      <c r="AH83" s="26">
        <v>-499.27689999999711</v>
      </c>
      <c r="AI83" s="22">
        <v>0</v>
      </c>
      <c r="AJ83" s="22">
        <v>26319.073960189417</v>
      </c>
      <c r="AK83" s="22">
        <v>26818.350860189414</v>
      </c>
      <c r="AL83" s="32">
        <v>4.7961374706077163E-2</v>
      </c>
      <c r="AM83" s="32">
        <v>4.9712610448426987E-2</v>
      </c>
      <c r="AN83" s="11"/>
      <c r="AO83" s="22">
        <v>548755.62098628795</v>
      </c>
      <c r="AP83" s="22">
        <v>9287.8558000000012</v>
      </c>
      <c r="AQ83" s="22">
        <v>539467.76518628793</v>
      </c>
      <c r="AR83" s="26">
        <v>-499.27689999999711</v>
      </c>
      <c r="AS83" s="22">
        <v>0</v>
      </c>
      <c r="AT83" s="22">
        <v>26319.073960189417</v>
      </c>
      <c r="AU83" s="22">
        <v>26818.350860189414</v>
      </c>
      <c r="AV83" s="32">
        <v>4.7961374706077163E-2</v>
      </c>
      <c r="AW83" s="32">
        <v>4.9712610448426987E-2</v>
      </c>
      <c r="AX83" s="42"/>
      <c r="AY83" s="22">
        <v>548755.62098628795</v>
      </c>
      <c r="AZ83" s="22">
        <v>9287.8558000000012</v>
      </c>
      <c r="BA83" s="22">
        <v>539467.76518628793</v>
      </c>
      <c r="BB83" s="22">
        <v>0</v>
      </c>
      <c r="BC83" s="22">
        <v>26319.073960189417</v>
      </c>
      <c r="BD83" s="22">
        <v>26818.350860189414</v>
      </c>
      <c r="BE83" s="32">
        <v>4.7961374706077163E-2</v>
      </c>
      <c r="BF83" s="32">
        <v>4.9712610448426987E-2</v>
      </c>
      <c r="BG83" s="11"/>
      <c r="BH83" s="22">
        <v>548755.62098628795</v>
      </c>
      <c r="BI83" s="22">
        <v>9287.8558000000012</v>
      </c>
      <c r="BJ83" s="22">
        <v>539467.76518628793</v>
      </c>
      <c r="BK83" s="26">
        <v>-499.27689999999711</v>
      </c>
      <c r="BL83" s="22">
        <v>0</v>
      </c>
      <c r="BM83" s="22">
        <v>26319.073960189417</v>
      </c>
      <c r="BN83" s="22">
        <v>26818.350860189414</v>
      </c>
      <c r="BO83" s="32">
        <v>4.7961374706077163E-2</v>
      </c>
      <c r="BP83" s="32">
        <v>4.9712610448426987E-2</v>
      </c>
      <c r="BQ83" s="42"/>
      <c r="BR83" s="22">
        <v>547593.42921962123</v>
      </c>
      <c r="BS83" s="22">
        <v>9287.8558000000012</v>
      </c>
      <c r="BT83" s="22">
        <v>538305.57341962121</v>
      </c>
      <c r="BU83" s="26">
        <v>-499.27689999999711</v>
      </c>
      <c r="BV83" s="22">
        <v>0</v>
      </c>
      <c r="BW83" s="22">
        <v>25156.882193522702</v>
      </c>
      <c r="BX83" s="22">
        <v>25656.1590935227</v>
      </c>
      <c r="BY83" s="32">
        <v>4.5940803616606449E-2</v>
      </c>
      <c r="BZ83" s="32">
        <v>4.7660957568282786E-2</v>
      </c>
      <c r="CA83" s="42"/>
      <c r="CB83" s="22">
        <v>548449.32468999166</v>
      </c>
      <c r="CC83" s="22">
        <v>9287.8558000000012</v>
      </c>
      <c r="CD83" s="22">
        <v>539161.46888999164</v>
      </c>
      <c r="CE83" s="26">
        <v>-499.27689999999711</v>
      </c>
      <c r="CF83" s="22">
        <v>0</v>
      </c>
      <c r="CG83" s="22">
        <v>26012.777663893125</v>
      </c>
      <c r="CH83" s="22">
        <v>26512.054563893122</v>
      </c>
      <c r="CI83" s="32">
        <v>4.7429683095328308E-2</v>
      </c>
      <c r="CJ83" s="32">
        <v>4.9172754533953048E-2</v>
      </c>
      <c r="CK83" s="42"/>
      <c r="CL83" s="22">
        <v>548143.02839369536</v>
      </c>
      <c r="CM83" s="22">
        <v>9287.8558000000012</v>
      </c>
      <c r="CN83" s="22">
        <v>538855.17259369534</v>
      </c>
      <c r="CO83" s="26">
        <v>-499.27689999999711</v>
      </c>
      <c r="CP83" s="22">
        <v>0</v>
      </c>
      <c r="CQ83" s="22">
        <v>25706.481367596833</v>
      </c>
      <c r="CR83" s="22">
        <v>26205.75826759683</v>
      </c>
      <c r="CS83" s="32">
        <v>4.6897397277729388E-2</v>
      </c>
      <c r="CT83" s="32">
        <v>4.8632284889202231E-2</v>
      </c>
      <c r="CU83" s="42"/>
      <c r="CV83" s="22">
        <v>548755.62098628795</v>
      </c>
      <c r="CW83" s="22">
        <v>9287.8558000000012</v>
      </c>
      <c r="CX83" s="22">
        <v>539467.76518628793</v>
      </c>
      <c r="CY83" s="26">
        <v>-499.27689999999711</v>
      </c>
      <c r="CZ83" s="22">
        <v>0</v>
      </c>
      <c r="DA83" s="22">
        <v>26319.073960189417</v>
      </c>
      <c r="DB83" s="22">
        <v>26818.350860189414</v>
      </c>
      <c r="DC83" s="32">
        <v>4.7961374706077163E-2</v>
      </c>
      <c r="DD83" s="32">
        <v>4.9712610448426987E-2</v>
      </c>
      <c r="DE83" s="42"/>
      <c r="DF83" s="22">
        <v>548755.62098628795</v>
      </c>
      <c r="DG83" s="22">
        <v>9287.8558000000012</v>
      </c>
      <c r="DH83" s="22">
        <v>539467.76518628793</v>
      </c>
      <c r="DI83" s="26">
        <v>-499.27689999999711</v>
      </c>
      <c r="DJ83" s="22">
        <v>0</v>
      </c>
      <c r="DK83" s="22">
        <v>26319.073960189417</v>
      </c>
      <c r="DL83" s="22">
        <v>26818.350860189414</v>
      </c>
      <c r="DM83" s="32">
        <v>4.7961374706077163E-2</v>
      </c>
      <c r="DN83" s="32">
        <v>4.9712610448426987E-2</v>
      </c>
      <c r="DO83" s="42"/>
      <c r="DP83" s="22">
        <v>548755.62098628795</v>
      </c>
      <c r="DQ83" s="22">
        <v>9287.8558000000012</v>
      </c>
      <c r="DR83" s="22">
        <v>539467.76518628793</v>
      </c>
      <c r="DS83" s="26">
        <v>-499.27689999999711</v>
      </c>
      <c r="DT83" s="22">
        <v>0</v>
      </c>
      <c r="DU83" s="22">
        <v>26319.073960189417</v>
      </c>
      <c r="DV83" s="22">
        <v>26818.350860189414</v>
      </c>
      <c r="DW83" s="32">
        <v>4.7961374706077163E-2</v>
      </c>
      <c r="DX83" s="32">
        <v>4.9712610448426987E-2</v>
      </c>
      <c r="DY83" s="42"/>
      <c r="DZ83" s="22">
        <v>548755.62098628795</v>
      </c>
      <c r="EA83" s="22">
        <v>9287.8558000000012</v>
      </c>
      <c r="EB83" s="22">
        <v>539467.76518628793</v>
      </c>
      <c r="EC83" s="26">
        <v>-499.27689999999711</v>
      </c>
      <c r="ED83" s="22">
        <v>0</v>
      </c>
      <c r="EE83" s="22">
        <v>26319.073960189417</v>
      </c>
      <c r="EF83" s="22">
        <v>26818.350860189414</v>
      </c>
      <c r="EG83" s="32">
        <v>4.7961374706077163E-2</v>
      </c>
      <c r="EH83" s="32">
        <v>4.9712610448426987E-2</v>
      </c>
      <c r="EI83" s="42"/>
      <c r="EK83" s="47">
        <f t="shared" si="21"/>
        <v>-306.29629629629198</v>
      </c>
      <c r="EL83" s="47">
        <f t="shared" si="22"/>
        <v>-612.59259259258397</v>
      </c>
      <c r="EM83" s="47">
        <f t="shared" si="23"/>
        <v>0</v>
      </c>
      <c r="EN83" s="47">
        <f t="shared" si="24"/>
        <v>0</v>
      </c>
      <c r="EO83" s="47">
        <f t="shared" si="25"/>
        <v>0</v>
      </c>
      <c r="EP83" s="47">
        <f t="shared" si="26"/>
        <v>0</v>
      </c>
      <c r="ER83" s="27" t="str">
        <f t="shared" si="36"/>
        <v>Misson Primary School</v>
      </c>
      <c r="EV83" s="45">
        <v>-300.25916464703823</v>
      </c>
      <c r="EX83" s="27" t="str">
        <f t="shared" si="37"/>
        <v>Y</v>
      </c>
      <c r="EY83" s="27" t="str">
        <f t="shared" si="38"/>
        <v>Y</v>
      </c>
      <c r="EZ83" s="27" t="str">
        <f t="shared" si="27"/>
        <v/>
      </c>
      <c r="FA83" s="27" t="str">
        <f t="shared" si="28"/>
        <v/>
      </c>
      <c r="FB83" s="27" t="str">
        <f t="shared" si="29"/>
        <v/>
      </c>
      <c r="FC83" s="27" t="str">
        <f t="shared" si="30"/>
        <v/>
      </c>
      <c r="FE83" s="82">
        <f t="shared" si="39"/>
        <v>5.6777497389584044E-4</v>
      </c>
      <c r="FF83" s="82">
        <f t="shared" si="31"/>
        <v>1.1355499477916809E-3</v>
      </c>
      <c r="FG83" s="82" t="str">
        <f t="shared" si="32"/>
        <v/>
      </c>
      <c r="FH83" s="82" t="str">
        <f t="shared" si="33"/>
        <v/>
      </c>
      <c r="FI83" s="82" t="str">
        <f t="shared" si="34"/>
        <v/>
      </c>
      <c r="FJ83" s="82" t="str">
        <f t="shared" si="35"/>
        <v/>
      </c>
    </row>
    <row r="84" spans="1:166" x14ac:dyDescent="0.3">
      <c r="A84" s="20">
        <v>8912784</v>
      </c>
      <c r="B84" s="20" t="s">
        <v>209</v>
      </c>
      <c r="C84" s="21">
        <v>175</v>
      </c>
      <c r="D84" s="22">
        <v>813977.32024483674</v>
      </c>
      <c r="E84" s="22">
        <v>23076.562299999998</v>
      </c>
      <c r="F84" s="22">
        <v>790900.75794483675</v>
      </c>
      <c r="G84" s="45">
        <v>14526.688334204629</v>
      </c>
      <c r="H84" s="26">
        <v>863.29840000000331</v>
      </c>
      <c r="I84" s="11"/>
      <c r="J84" s="34">
        <v>175</v>
      </c>
      <c r="K84" s="22">
        <v>843109.620562069</v>
      </c>
      <c r="L84" s="22">
        <v>23939.860700000001</v>
      </c>
      <c r="M84" s="22">
        <v>819169.75986206904</v>
      </c>
      <c r="N84" s="26">
        <v>863.29840000000331</v>
      </c>
      <c r="O84" s="22">
        <v>0</v>
      </c>
      <c r="P84" s="22">
        <v>29132.300317232264</v>
      </c>
      <c r="Q84" s="22">
        <v>28269.001917232294</v>
      </c>
      <c r="R84" s="32">
        <v>3.4553395675654693E-2</v>
      </c>
      <c r="S84" s="32">
        <v>3.4509332866477151E-2</v>
      </c>
      <c r="T84" s="11"/>
      <c r="U84" s="22">
        <v>843109.620562069</v>
      </c>
      <c r="V84" s="22">
        <v>23939.860700000001</v>
      </c>
      <c r="W84" s="22">
        <v>819169.75986206904</v>
      </c>
      <c r="X84" s="26">
        <v>863.29840000000331</v>
      </c>
      <c r="Y84" s="22">
        <v>0</v>
      </c>
      <c r="Z84" s="22">
        <v>29132.300317232264</v>
      </c>
      <c r="AA84" s="22">
        <v>28269.001917232294</v>
      </c>
      <c r="AB84" s="32">
        <v>3.4553395675654693E-2</v>
      </c>
      <c r="AC84" s="32">
        <v>3.4509332866477151E-2</v>
      </c>
      <c r="AD84" s="42"/>
      <c r="AE84" s="22">
        <v>843109.620562069</v>
      </c>
      <c r="AF84" s="22">
        <v>23939.860700000001</v>
      </c>
      <c r="AG84" s="22">
        <v>819169.75986206904</v>
      </c>
      <c r="AH84" s="26">
        <v>863.29840000000331</v>
      </c>
      <c r="AI84" s="22">
        <v>0</v>
      </c>
      <c r="AJ84" s="22">
        <v>29132.300317232264</v>
      </c>
      <c r="AK84" s="22">
        <v>28269.001917232294</v>
      </c>
      <c r="AL84" s="32">
        <v>3.4553395675654693E-2</v>
      </c>
      <c r="AM84" s="32">
        <v>3.4509332866477151E-2</v>
      </c>
      <c r="AN84" s="11"/>
      <c r="AO84" s="22">
        <v>843109.620562069</v>
      </c>
      <c r="AP84" s="22">
        <v>23939.860700000001</v>
      </c>
      <c r="AQ84" s="22">
        <v>819169.75986206904</v>
      </c>
      <c r="AR84" s="26">
        <v>863.29840000000331</v>
      </c>
      <c r="AS84" s="22">
        <v>0</v>
      </c>
      <c r="AT84" s="22">
        <v>29132.300317232264</v>
      </c>
      <c r="AU84" s="22">
        <v>28269.001917232294</v>
      </c>
      <c r="AV84" s="32">
        <v>3.4553395675654693E-2</v>
      </c>
      <c r="AW84" s="32">
        <v>3.4509332866477151E-2</v>
      </c>
      <c r="AX84" s="42"/>
      <c r="AY84" s="22">
        <v>843109.620562069</v>
      </c>
      <c r="AZ84" s="22">
        <v>23939.860700000001</v>
      </c>
      <c r="BA84" s="22">
        <v>819169.75986206904</v>
      </c>
      <c r="BB84" s="22">
        <v>0</v>
      </c>
      <c r="BC84" s="22">
        <v>29132.300317232264</v>
      </c>
      <c r="BD84" s="22">
        <v>28269.001917232294</v>
      </c>
      <c r="BE84" s="32">
        <v>3.4553395675654693E-2</v>
      </c>
      <c r="BF84" s="32">
        <v>3.4509332866477151E-2</v>
      </c>
      <c r="BG84" s="11"/>
      <c r="BH84" s="22">
        <v>843109.620562069</v>
      </c>
      <c r="BI84" s="22">
        <v>23939.860700000001</v>
      </c>
      <c r="BJ84" s="22">
        <v>819169.75986206904</v>
      </c>
      <c r="BK84" s="26">
        <v>863.29840000000331</v>
      </c>
      <c r="BL84" s="22">
        <v>0</v>
      </c>
      <c r="BM84" s="22">
        <v>29132.300317232264</v>
      </c>
      <c r="BN84" s="22">
        <v>28269.001917232294</v>
      </c>
      <c r="BO84" s="32">
        <v>3.4553395675654693E-2</v>
      </c>
      <c r="BP84" s="32">
        <v>3.4509332866477151E-2</v>
      </c>
      <c r="BQ84" s="42"/>
      <c r="BR84" s="22">
        <v>841453.31220149994</v>
      </c>
      <c r="BS84" s="22">
        <v>23939.860700000001</v>
      </c>
      <c r="BT84" s="22">
        <v>817513.45150149998</v>
      </c>
      <c r="BU84" s="26">
        <v>863.29840000000331</v>
      </c>
      <c r="BV84" s="22">
        <v>724.24265092520557</v>
      </c>
      <c r="BW84" s="22">
        <v>27475.991956663202</v>
      </c>
      <c r="BX84" s="22">
        <v>26612.693556663231</v>
      </c>
      <c r="BY84" s="32">
        <v>3.2653020147698483E-2</v>
      </c>
      <c r="BZ84" s="32">
        <v>3.2553217941288397E-2</v>
      </c>
      <c r="CA84" s="42"/>
      <c r="CB84" s="22">
        <v>842533.21826321841</v>
      </c>
      <c r="CC84" s="22">
        <v>23939.860700000001</v>
      </c>
      <c r="CD84" s="22">
        <v>818593.35756321845</v>
      </c>
      <c r="CE84" s="26">
        <v>863.29840000000331</v>
      </c>
      <c r="CF84" s="22">
        <v>0</v>
      </c>
      <c r="CG84" s="22">
        <v>28555.898018381675</v>
      </c>
      <c r="CH84" s="22">
        <v>27692.599618381704</v>
      </c>
      <c r="CI84" s="32">
        <v>3.3892904634960565E-2</v>
      </c>
      <c r="CJ84" s="32">
        <v>3.3829494659982084E-2</v>
      </c>
      <c r="CK84" s="42"/>
      <c r="CL84" s="22">
        <v>841956.81596436782</v>
      </c>
      <c r="CM84" s="22">
        <v>23939.860700000001</v>
      </c>
      <c r="CN84" s="22">
        <v>818016.95526436786</v>
      </c>
      <c r="CO84" s="26">
        <v>863.29840000000331</v>
      </c>
      <c r="CP84" s="22">
        <v>0</v>
      </c>
      <c r="CQ84" s="22">
        <v>27979.495719531085</v>
      </c>
      <c r="CR84" s="22">
        <v>27116.197319531115</v>
      </c>
      <c r="CS84" s="32">
        <v>3.3231509252031756E-2</v>
      </c>
      <c r="CT84" s="32">
        <v>3.3148698379690263E-2</v>
      </c>
      <c r="CU84" s="42"/>
      <c r="CV84" s="22">
        <v>843109.620562069</v>
      </c>
      <c r="CW84" s="22">
        <v>23939.860700000001</v>
      </c>
      <c r="CX84" s="22">
        <v>819169.75986206904</v>
      </c>
      <c r="CY84" s="26">
        <v>863.29840000000331</v>
      </c>
      <c r="CZ84" s="22">
        <v>0</v>
      </c>
      <c r="DA84" s="22">
        <v>29132.300317232264</v>
      </c>
      <c r="DB84" s="22">
        <v>28269.001917232294</v>
      </c>
      <c r="DC84" s="32">
        <v>3.4553395675654693E-2</v>
      </c>
      <c r="DD84" s="32">
        <v>3.4509332866477151E-2</v>
      </c>
      <c r="DE84" s="42"/>
      <c r="DF84" s="22">
        <v>843109.620562069</v>
      </c>
      <c r="DG84" s="22">
        <v>23939.860700000001</v>
      </c>
      <c r="DH84" s="22">
        <v>819169.75986206904</v>
      </c>
      <c r="DI84" s="26">
        <v>863.29840000000331</v>
      </c>
      <c r="DJ84" s="22">
        <v>0</v>
      </c>
      <c r="DK84" s="22">
        <v>29132.300317232264</v>
      </c>
      <c r="DL84" s="22">
        <v>28269.001917232294</v>
      </c>
      <c r="DM84" s="32">
        <v>3.4553395675654693E-2</v>
      </c>
      <c r="DN84" s="32">
        <v>3.4509332866477151E-2</v>
      </c>
      <c r="DO84" s="42"/>
      <c r="DP84" s="22">
        <v>843109.620562069</v>
      </c>
      <c r="DQ84" s="22">
        <v>23939.860700000001</v>
      </c>
      <c r="DR84" s="22">
        <v>819169.75986206904</v>
      </c>
      <c r="DS84" s="26">
        <v>863.29840000000331</v>
      </c>
      <c r="DT84" s="22">
        <v>0</v>
      </c>
      <c r="DU84" s="22">
        <v>29132.300317232264</v>
      </c>
      <c r="DV84" s="22">
        <v>28269.001917232294</v>
      </c>
      <c r="DW84" s="32">
        <v>3.4553395675654693E-2</v>
      </c>
      <c r="DX84" s="32">
        <v>3.4509332866477151E-2</v>
      </c>
      <c r="DY84" s="42"/>
      <c r="DZ84" s="22">
        <v>843109.620562069</v>
      </c>
      <c r="EA84" s="22">
        <v>23939.860700000001</v>
      </c>
      <c r="EB84" s="22">
        <v>819169.75986206904</v>
      </c>
      <c r="EC84" s="26">
        <v>863.29840000000331</v>
      </c>
      <c r="ED84" s="22">
        <v>0</v>
      </c>
      <c r="EE84" s="22">
        <v>29132.300317232264</v>
      </c>
      <c r="EF84" s="22">
        <v>28269.001917232294</v>
      </c>
      <c r="EG84" s="32">
        <v>3.4553395675654693E-2</v>
      </c>
      <c r="EH84" s="32">
        <v>3.4509332866477151E-2</v>
      </c>
      <c r="EI84" s="42"/>
      <c r="EK84" s="47">
        <f t="shared" si="21"/>
        <v>-576.40229885058943</v>
      </c>
      <c r="EL84" s="47">
        <f t="shared" si="22"/>
        <v>-1152.8045977011789</v>
      </c>
      <c r="EM84" s="47">
        <f t="shared" si="23"/>
        <v>0</v>
      </c>
      <c r="EN84" s="47">
        <f t="shared" si="24"/>
        <v>0</v>
      </c>
      <c r="EO84" s="47">
        <f t="shared" si="25"/>
        <v>0</v>
      </c>
      <c r="EP84" s="47">
        <f t="shared" si="26"/>
        <v>0</v>
      </c>
      <c r="ER84" s="27" t="str">
        <f t="shared" si="36"/>
        <v>Misterton Primary and Nursery School</v>
      </c>
      <c r="EV84" s="45">
        <v>14526.688334204629</v>
      </c>
      <c r="EX84" s="27" t="str">
        <f t="shared" si="37"/>
        <v>Y</v>
      </c>
      <c r="EY84" s="27" t="str">
        <f t="shared" si="38"/>
        <v>Y</v>
      </c>
      <c r="EZ84" s="27" t="str">
        <f t="shared" si="27"/>
        <v/>
      </c>
      <c r="FA84" s="27" t="str">
        <f t="shared" si="28"/>
        <v/>
      </c>
      <c r="FB84" s="27" t="str">
        <f t="shared" si="29"/>
        <v/>
      </c>
      <c r="FC84" s="27" t="str">
        <f t="shared" si="30"/>
        <v/>
      </c>
      <c r="FE84" s="82">
        <f t="shared" si="39"/>
        <v>7.0364206186962204E-4</v>
      </c>
      <c r="FF84" s="82">
        <f t="shared" si="31"/>
        <v>1.4072841237392441E-3</v>
      </c>
      <c r="FG84" s="82" t="str">
        <f t="shared" si="32"/>
        <v/>
      </c>
      <c r="FH84" s="82" t="str">
        <f t="shared" si="33"/>
        <v/>
      </c>
      <c r="FI84" s="82" t="str">
        <f t="shared" si="34"/>
        <v/>
      </c>
      <c r="FJ84" s="82" t="str">
        <f t="shared" si="35"/>
        <v/>
      </c>
    </row>
    <row r="85" spans="1:166" x14ac:dyDescent="0.3">
      <c r="A85" s="20">
        <v>8912787</v>
      </c>
      <c r="B85" s="20" t="s">
        <v>210</v>
      </c>
      <c r="C85" s="21">
        <v>119</v>
      </c>
      <c r="D85" s="22">
        <v>655826.04751944344</v>
      </c>
      <c r="E85" s="22">
        <v>10965.599999999999</v>
      </c>
      <c r="F85" s="22">
        <v>644860.44751944346</v>
      </c>
      <c r="G85" s="45">
        <v>0</v>
      </c>
      <c r="H85" s="26">
        <v>501.34500000000116</v>
      </c>
      <c r="I85" s="11"/>
      <c r="J85" s="34">
        <v>119</v>
      </c>
      <c r="K85" s="22">
        <v>692524.44808123156</v>
      </c>
      <c r="L85" s="22">
        <v>11466.945</v>
      </c>
      <c r="M85" s="22">
        <v>681057.50308123161</v>
      </c>
      <c r="N85" s="26">
        <v>501.34500000000116</v>
      </c>
      <c r="O85" s="22">
        <v>0</v>
      </c>
      <c r="P85" s="22">
        <v>36698.400561788119</v>
      </c>
      <c r="Q85" s="22">
        <v>36197.055561788147</v>
      </c>
      <c r="R85" s="32">
        <v>5.2992209391983056E-2</v>
      </c>
      <c r="S85" s="32">
        <v>5.3148310382054219E-2</v>
      </c>
      <c r="T85" s="11"/>
      <c r="U85" s="22">
        <v>692524.44808123156</v>
      </c>
      <c r="V85" s="22">
        <v>11466.945</v>
      </c>
      <c r="W85" s="22">
        <v>681057.50308123161</v>
      </c>
      <c r="X85" s="26">
        <v>501.34500000000116</v>
      </c>
      <c r="Y85" s="22">
        <v>0</v>
      </c>
      <c r="Z85" s="22">
        <v>36698.400561788119</v>
      </c>
      <c r="AA85" s="22">
        <v>36197.055561788147</v>
      </c>
      <c r="AB85" s="32">
        <v>5.2992209391983056E-2</v>
      </c>
      <c r="AC85" s="32">
        <v>5.3148310382054219E-2</v>
      </c>
      <c r="AD85" s="42"/>
      <c r="AE85" s="22">
        <v>692524.44808123156</v>
      </c>
      <c r="AF85" s="22">
        <v>11466.945</v>
      </c>
      <c r="AG85" s="22">
        <v>681057.50308123161</v>
      </c>
      <c r="AH85" s="26">
        <v>501.34500000000116</v>
      </c>
      <c r="AI85" s="22">
        <v>0</v>
      </c>
      <c r="AJ85" s="22">
        <v>36698.400561788119</v>
      </c>
      <c r="AK85" s="22">
        <v>36197.055561788147</v>
      </c>
      <c r="AL85" s="32">
        <v>5.2992209391983056E-2</v>
      </c>
      <c r="AM85" s="32">
        <v>5.3148310382054219E-2</v>
      </c>
      <c r="AN85" s="11"/>
      <c r="AO85" s="22">
        <v>692524.44808123156</v>
      </c>
      <c r="AP85" s="22">
        <v>11466.945</v>
      </c>
      <c r="AQ85" s="22">
        <v>681057.50308123161</v>
      </c>
      <c r="AR85" s="26">
        <v>501.34500000000116</v>
      </c>
      <c r="AS85" s="22">
        <v>0</v>
      </c>
      <c r="AT85" s="22">
        <v>36698.400561788119</v>
      </c>
      <c r="AU85" s="22">
        <v>36197.055561788147</v>
      </c>
      <c r="AV85" s="32">
        <v>5.2992209391983056E-2</v>
      </c>
      <c r="AW85" s="32">
        <v>5.3148310382054219E-2</v>
      </c>
      <c r="AX85" s="42"/>
      <c r="AY85" s="22">
        <v>692524.44808123156</v>
      </c>
      <c r="AZ85" s="22">
        <v>11466.945</v>
      </c>
      <c r="BA85" s="22">
        <v>681057.50308123161</v>
      </c>
      <c r="BB85" s="22">
        <v>0</v>
      </c>
      <c r="BC85" s="22">
        <v>36698.400561788119</v>
      </c>
      <c r="BD85" s="22">
        <v>36197.055561788147</v>
      </c>
      <c r="BE85" s="32">
        <v>5.2992209391983056E-2</v>
      </c>
      <c r="BF85" s="32">
        <v>5.3148310382054219E-2</v>
      </c>
      <c r="BG85" s="11"/>
      <c r="BH85" s="22">
        <v>692524.44808123156</v>
      </c>
      <c r="BI85" s="22">
        <v>11466.945</v>
      </c>
      <c r="BJ85" s="22">
        <v>681057.50308123161</v>
      </c>
      <c r="BK85" s="26">
        <v>501.34500000000116</v>
      </c>
      <c r="BL85" s="22">
        <v>0</v>
      </c>
      <c r="BM85" s="22">
        <v>36698.400561788119</v>
      </c>
      <c r="BN85" s="22">
        <v>36197.055561788147</v>
      </c>
      <c r="BO85" s="32">
        <v>5.2992209391983056E-2</v>
      </c>
      <c r="BP85" s="32">
        <v>5.3148310382054219E-2</v>
      </c>
      <c r="BQ85" s="42"/>
      <c r="BR85" s="22">
        <v>688832.30894519773</v>
      </c>
      <c r="BS85" s="22">
        <v>11466.945</v>
      </c>
      <c r="BT85" s="22">
        <v>677365.36394519778</v>
      </c>
      <c r="BU85" s="26">
        <v>501.34500000000116</v>
      </c>
      <c r="BV85" s="22">
        <v>0</v>
      </c>
      <c r="BW85" s="22">
        <v>33006.261425754288</v>
      </c>
      <c r="BX85" s="22">
        <v>32504.916425754316</v>
      </c>
      <c r="BY85" s="32">
        <v>4.7916250438799039E-2</v>
      </c>
      <c r="BZ85" s="32">
        <v>4.7987272683142575E-2</v>
      </c>
      <c r="CA85" s="42"/>
      <c r="CB85" s="22">
        <v>691795.42514337855</v>
      </c>
      <c r="CC85" s="22">
        <v>11466.945</v>
      </c>
      <c r="CD85" s="22">
        <v>680328.48014337861</v>
      </c>
      <c r="CE85" s="26">
        <v>501.34500000000116</v>
      </c>
      <c r="CF85" s="22">
        <v>0</v>
      </c>
      <c r="CG85" s="22">
        <v>35969.377623935114</v>
      </c>
      <c r="CH85" s="22">
        <v>35468.032623935142</v>
      </c>
      <c r="CI85" s="32">
        <v>5.1994240373128019E-2</v>
      </c>
      <c r="CJ85" s="32">
        <v>5.2133687856872148E-2</v>
      </c>
      <c r="CK85" s="42"/>
      <c r="CL85" s="22">
        <v>691066.40220552543</v>
      </c>
      <c r="CM85" s="22">
        <v>11466.945</v>
      </c>
      <c r="CN85" s="22">
        <v>679599.45720552548</v>
      </c>
      <c r="CO85" s="26">
        <v>501.34500000000116</v>
      </c>
      <c r="CP85" s="22">
        <v>0</v>
      </c>
      <c r="CQ85" s="22">
        <v>35240.354686081992</v>
      </c>
      <c r="CR85" s="22">
        <v>34739.009686082019</v>
      </c>
      <c r="CS85" s="32">
        <v>5.0994165790165837E-2</v>
      </c>
      <c r="CT85" s="32">
        <v>5.1116888510957414E-2</v>
      </c>
      <c r="CU85" s="42"/>
      <c r="CV85" s="22">
        <v>692524.44808123156</v>
      </c>
      <c r="CW85" s="22">
        <v>11466.945</v>
      </c>
      <c r="CX85" s="22">
        <v>681057.50308123161</v>
      </c>
      <c r="CY85" s="26">
        <v>501.34500000000116</v>
      </c>
      <c r="CZ85" s="22">
        <v>0</v>
      </c>
      <c r="DA85" s="22">
        <v>36698.400561788119</v>
      </c>
      <c r="DB85" s="22">
        <v>36197.055561788147</v>
      </c>
      <c r="DC85" s="32">
        <v>5.2992209391983056E-2</v>
      </c>
      <c r="DD85" s="32">
        <v>5.3148310382054219E-2</v>
      </c>
      <c r="DE85" s="42"/>
      <c r="DF85" s="22">
        <v>692524.44808123156</v>
      </c>
      <c r="DG85" s="22">
        <v>11466.945</v>
      </c>
      <c r="DH85" s="22">
        <v>681057.50308123161</v>
      </c>
      <c r="DI85" s="26">
        <v>501.34500000000116</v>
      </c>
      <c r="DJ85" s="22">
        <v>0</v>
      </c>
      <c r="DK85" s="22">
        <v>36698.400561788119</v>
      </c>
      <c r="DL85" s="22">
        <v>36197.055561788147</v>
      </c>
      <c r="DM85" s="32">
        <v>5.2992209391983056E-2</v>
      </c>
      <c r="DN85" s="32">
        <v>5.3148310382054219E-2</v>
      </c>
      <c r="DO85" s="42"/>
      <c r="DP85" s="22">
        <v>692524.44808123156</v>
      </c>
      <c r="DQ85" s="22">
        <v>11466.945</v>
      </c>
      <c r="DR85" s="22">
        <v>681057.50308123161</v>
      </c>
      <c r="DS85" s="26">
        <v>501.34500000000116</v>
      </c>
      <c r="DT85" s="22">
        <v>0</v>
      </c>
      <c r="DU85" s="22">
        <v>36698.400561788119</v>
      </c>
      <c r="DV85" s="22">
        <v>36197.055561788147</v>
      </c>
      <c r="DW85" s="32">
        <v>5.2992209391983056E-2</v>
      </c>
      <c r="DX85" s="32">
        <v>5.3148310382054219E-2</v>
      </c>
      <c r="DY85" s="42"/>
      <c r="DZ85" s="22">
        <v>692524.44808123156</v>
      </c>
      <c r="EA85" s="22">
        <v>11466.945</v>
      </c>
      <c r="EB85" s="22">
        <v>681057.50308123161</v>
      </c>
      <c r="EC85" s="26">
        <v>501.34500000000116</v>
      </c>
      <c r="ED85" s="22">
        <v>0</v>
      </c>
      <c r="EE85" s="22">
        <v>36698.400561788119</v>
      </c>
      <c r="EF85" s="22">
        <v>36197.055561788147</v>
      </c>
      <c r="EG85" s="32">
        <v>5.2992209391983056E-2</v>
      </c>
      <c r="EH85" s="32">
        <v>5.3148310382054219E-2</v>
      </c>
      <c r="EI85" s="42"/>
      <c r="EK85" s="47">
        <f t="shared" si="21"/>
        <v>-729.02293785300571</v>
      </c>
      <c r="EL85" s="47">
        <f t="shared" si="22"/>
        <v>-1458.0458757061278</v>
      </c>
      <c r="EM85" s="47">
        <f t="shared" si="23"/>
        <v>0</v>
      </c>
      <c r="EN85" s="47">
        <f t="shared" si="24"/>
        <v>0</v>
      </c>
      <c r="EO85" s="47">
        <f t="shared" si="25"/>
        <v>0</v>
      </c>
      <c r="EP85" s="47">
        <f t="shared" si="26"/>
        <v>0</v>
      </c>
      <c r="ER85" s="27" t="str">
        <f t="shared" si="36"/>
        <v>Newstead Primary and Nursery School</v>
      </c>
      <c r="EV85" s="45">
        <v>0</v>
      </c>
      <c r="EX85" s="27" t="str">
        <f t="shared" si="37"/>
        <v>Y</v>
      </c>
      <c r="EY85" s="27" t="str">
        <f t="shared" si="38"/>
        <v>Y</v>
      </c>
      <c r="EZ85" s="27" t="str">
        <f t="shared" si="27"/>
        <v/>
      </c>
      <c r="FA85" s="27" t="str">
        <f t="shared" si="28"/>
        <v/>
      </c>
      <c r="FB85" s="27" t="str">
        <f t="shared" si="29"/>
        <v/>
      </c>
      <c r="FC85" s="27" t="str">
        <f t="shared" si="30"/>
        <v/>
      </c>
      <c r="FE85" s="82">
        <f t="shared" si="39"/>
        <v>1.070427878049606E-3</v>
      </c>
      <c r="FF85" s="82">
        <f t="shared" si="31"/>
        <v>2.1408557560993829E-3</v>
      </c>
      <c r="FG85" s="82" t="str">
        <f t="shared" si="32"/>
        <v/>
      </c>
      <c r="FH85" s="82" t="str">
        <f t="shared" si="33"/>
        <v/>
      </c>
      <c r="FI85" s="82" t="str">
        <f t="shared" si="34"/>
        <v/>
      </c>
      <c r="FJ85" s="82" t="str">
        <f t="shared" si="35"/>
        <v/>
      </c>
    </row>
    <row r="86" spans="1:166" x14ac:dyDescent="0.3">
      <c r="A86" s="20">
        <v>8912788</v>
      </c>
      <c r="B86" s="20" t="s">
        <v>22</v>
      </c>
      <c r="C86" s="21">
        <v>208</v>
      </c>
      <c r="D86" s="22">
        <v>904177.6</v>
      </c>
      <c r="E86" s="22">
        <v>17057.600000000002</v>
      </c>
      <c r="F86" s="22">
        <v>887120</v>
      </c>
      <c r="G86" s="45">
        <v>0</v>
      </c>
      <c r="H86" s="26">
        <v>779.86999999999534</v>
      </c>
      <c r="I86" s="11"/>
      <c r="J86" s="34">
        <v>208</v>
      </c>
      <c r="K86" s="22">
        <v>934077.47</v>
      </c>
      <c r="L86" s="22">
        <v>17837.469999999998</v>
      </c>
      <c r="M86" s="22">
        <v>916240</v>
      </c>
      <c r="N86" s="26">
        <v>779.86999999999534</v>
      </c>
      <c r="O86" s="22">
        <v>0</v>
      </c>
      <c r="P86" s="22">
        <v>29899.869999999995</v>
      </c>
      <c r="Q86" s="22">
        <v>29120</v>
      </c>
      <c r="R86" s="32">
        <v>3.2010053727128215E-2</v>
      </c>
      <c r="S86" s="32">
        <v>3.1782065834279227E-2</v>
      </c>
      <c r="T86" s="11"/>
      <c r="U86" s="22">
        <v>934077.47</v>
      </c>
      <c r="V86" s="22">
        <v>17837.469999999998</v>
      </c>
      <c r="W86" s="22">
        <v>916240</v>
      </c>
      <c r="X86" s="26">
        <v>779.86999999999534</v>
      </c>
      <c r="Y86" s="22">
        <v>0</v>
      </c>
      <c r="Z86" s="22">
        <v>29899.869999999995</v>
      </c>
      <c r="AA86" s="22">
        <v>29120</v>
      </c>
      <c r="AB86" s="32">
        <v>3.2010053727128215E-2</v>
      </c>
      <c r="AC86" s="32">
        <v>3.1782065834279227E-2</v>
      </c>
      <c r="AD86" s="42"/>
      <c r="AE86" s="22">
        <v>934077.47</v>
      </c>
      <c r="AF86" s="22">
        <v>17837.469999999998</v>
      </c>
      <c r="AG86" s="22">
        <v>916240</v>
      </c>
      <c r="AH86" s="26">
        <v>779.86999999999534</v>
      </c>
      <c r="AI86" s="22">
        <v>0</v>
      </c>
      <c r="AJ86" s="22">
        <v>29899.869999999995</v>
      </c>
      <c r="AK86" s="22">
        <v>29120</v>
      </c>
      <c r="AL86" s="32">
        <v>3.2010053727128215E-2</v>
      </c>
      <c r="AM86" s="32">
        <v>3.1782065834279227E-2</v>
      </c>
      <c r="AN86" s="11"/>
      <c r="AO86" s="22">
        <v>934077.47</v>
      </c>
      <c r="AP86" s="22">
        <v>17837.469999999998</v>
      </c>
      <c r="AQ86" s="22">
        <v>916240</v>
      </c>
      <c r="AR86" s="26">
        <v>779.86999999999534</v>
      </c>
      <c r="AS86" s="22">
        <v>0</v>
      </c>
      <c r="AT86" s="22">
        <v>29899.869999999995</v>
      </c>
      <c r="AU86" s="22">
        <v>29120</v>
      </c>
      <c r="AV86" s="32">
        <v>3.2010053727128215E-2</v>
      </c>
      <c r="AW86" s="32">
        <v>3.1782065834279227E-2</v>
      </c>
      <c r="AX86" s="42"/>
      <c r="AY86" s="22">
        <v>934077.47</v>
      </c>
      <c r="AZ86" s="22">
        <v>17837.469999999998</v>
      </c>
      <c r="BA86" s="22">
        <v>916240</v>
      </c>
      <c r="BB86" s="22">
        <v>0</v>
      </c>
      <c r="BC86" s="22">
        <v>29899.869999999995</v>
      </c>
      <c r="BD86" s="22">
        <v>29120</v>
      </c>
      <c r="BE86" s="32">
        <v>3.2010053727128215E-2</v>
      </c>
      <c r="BF86" s="32">
        <v>3.1782065834279227E-2</v>
      </c>
      <c r="BG86" s="11"/>
      <c r="BH86" s="22">
        <v>934077.47</v>
      </c>
      <c r="BI86" s="22">
        <v>17837.469999999998</v>
      </c>
      <c r="BJ86" s="22">
        <v>916240</v>
      </c>
      <c r="BK86" s="26">
        <v>779.86999999999534</v>
      </c>
      <c r="BL86" s="22">
        <v>0</v>
      </c>
      <c r="BM86" s="22">
        <v>29899.869999999995</v>
      </c>
      <c r="BN86" s="22">
        <v>29120</v>
      </c>
      <c r="BO86" s="32">
        <v>3.2010053727128215E-2</v>
      </c>
      <c r="BP86" s="32">
        <v>3.1782065834279227E-2</v>
      </c>
      <c r="BQ86" s="42"/>
      <c r="BR86" s="22">
        <v>934077.47</v>
      </c>
      <c r="BS86" s="22">
        <v>17837.469999999998</v>
      </c>
      <c r="BT86" s="22">
        <v>916240</v>
      </c>
      <c r="BU86" s="26">
        <v>779.86999999999534</v>
      </c>
      <c r="BV86" s="22">
        <v>0</v>
      </c>
      <c r="BW86" s="22">
        <v>29899.869999999995</v>
      </c>
      <c r="BX86" s="22">
        <v>29120</v>
      </c>
      <c r="BY86" s="32">
        <v>3.2010053727128215E-2</v>
      </c>
      <c r="BZ86" s="32">
        <v>3.1782065834279227E-2</v>
      </c>
      <c r="CA86" s="42"/>
      <c r="CB86" s="22">
        <v>934077.47</v>
      </c>
      <c r="CC86" s="22">
        <v>17837.469999999998</v>
      </c>
      <c r="CD86" s="22">
        <v>916240</v>
      </c>
      <c r="CE86" s="26">
        <v>779.86999999999534</v>
      </c>
      <c r="CF86" s="22">
        <v>0</v>
      </c>
      <c r="CG86" s="22">
        <v>29899.869999999995</v>
      </c>
      <c r="CH86" s="22">
        <v>29120</v>
      </c>
      <c r="CI86" s="32">
        <v>3.2010053727128215E-2</v>
      </c>
      <c r="CJ86" s="32">
        <v>3.1782065834279227E-2</v>
      </c>
      <c r="CK86" s="42"/>
      <c r="CL86" s="22">
        <v>934077.47</v>
      </c>
      <c r="CM86" s="22">
        <v>17837.469999999998</v>
      </c>
      <c r="CN86" s="22">
        <v>916240</v>
      </c>
      <c r="CO86" s="26">
        <v>779.86999999999534</v>
      </c>
      <c r="CP86" s="22">
        <v>0</v>
      </c>
      <c r="CQ86" s="22">
        <v>29899.869999999995</v>
      </c>
      <c r="CR86" s="22">
        <v>29120</v>
      </c>
      <c r="CS86" s="32">
        <v>3.2010053727128215E-2</v>
      </c>
      <c r="CT86" s="32">
        <v>3.1782065834279227E-2</v>
      </c>
      <c r="CU86" s="42"/>
      <c r="CV86" s="22">
        <v>934077.47</v>
      </c>
      <c r="CW86" s="22">
        <v>17837.469999999998</v>
      </c>
      <c r="CX86" s="22">
        <v>916240</v>
      </c>
      <c r="CY86" s="26">
        <v>779.86999999999534</v>
      </c>
      <c r="CZ86" s="22">
        <v>0</v>
      </c>
      <c r="DA86" s="22">
        <v>29899.869999999995</v>
      </c>
      <c r="DB86" s="22">
        <v>29120</v>
      </c>
      <c r="DC86" s="32">
        <v>3.2010053727128215E-2</v>
      </c>
      <c r="DD86" s="32">
        <v>3.1782065834279227E-2</v>
      </c>
      <c r="DE86" s="42"/>
      <c r="DF86" s="22">
        <v>934077.47</v>
      </c>
      <c r="DG86" s="22">
        <v>17837.469999999998</v>
      </c>
      <c r="DH86" s="22">
        <v>916240</v>
      </c>
      <c r="DI86" s="26">
        <v>779.86999999999534</v>
      </c>
      <c r="DJ86" s="22">
        <v>0</v>
      </c>
      <c r="DK86" s="22">
        <v>29899.869999999995</v>
      </c>
      <c r="DL86" s="22">
        <v>29120</v>
      </c>
      <c r="DM86" s="32">
        <v>3.2010053727128215E-2</v>
      </c>
      <c r="DN86" s="32">
        <v>3.1782065834279227E-2</v>
      </c>
      <c r="DO86" s="42"/>
      <c r="DP86" s="22">
        <v>934077.47</v>
      </c>
      <c r="DQ86" s="22">
        <v>17837.469999999998</v>
      </c>
      <c r="DR86" s="22">
        <v>916240</v>
      </c>
      <c r="DS86" s="26">
        <v>779.86999999999534</v>
      </c>
      <c r="DT86" s="22">
        <v>0</v>
      </c>
      <c r="DU86" s="22">
        <v>29899.869999999995</v>
      </c>
      <c r="DV86" s="22">
        <v>29120</v>
      </c>
      <c r="DW86" s="32">
        <v>3.2010053727128215E-2</v>
      </c>
      <c r="DX86" s="32">
        <v>3.1782065834279227E-2</v>
      </c>
      <c r="DY86" s="42"/>
      <c r="DZ86" s="22">
        <v>934077.47</v>
      </c>
      <c r="EA86" s="22">
        <v>17837.469999999998</v>
      </c>
      <c r="EB86" s="22">
        <v>916240</v>
      </c>
      <c r="EC86" s="26">
        <v>779.86999999999534</v>
      </c>
      <c r="ED86" s="22">
        <v>0</v>
      </c>
      <c r="EE86" s="22">
        <v>29899.869999999995</v>
      </c>
      <c r="EF86" s="22">
        <v>29120</v>
      </c>
      <c r="EG86" s="32">
        <v>3.2010053727128215E-2</v>
      </c>
      <c r="EH86" s="32">
        <v>3.1782065834279227E-2</v>
      </c>
      <c r="EI86" s="42"/>
      <c r="EK86" s="47">
        <f t="shared" si="21"/>
        <v>0</v>
      </c>
      <c r="EL86" s="47">
        <f t="shared" si="22"/>
        <v>0</v>
      </c>
      <c r="EM86" s="47">
        <f t="shared" si="23"/>
        <v>0</v>
      </c>
      <c r="EN86" s="47">
        <f t="shared" si="24"/>
        <v>0</v>
      </c>
      <c r="EO86" s="47">
        <f t="shared" si="25"/>
        <v>0</v>
      </c>
      <c r="EP86" s="47">
        <f t="shared" si="26"/>
        <v>0</v>
      </c>
      <c r="ER86" s="27" t="str">
        <f t="shared" si="36"/>
        <v>Abbey Gates Primary School</v>
      </c>
      <c r="EV86" s="45">
        <v>0</v>
      </c>
      <c r="EX86" s="27" t="str">
        <f t="shared" si="37"/>
        <v/>
      </c>
      <c r="EY86" s="27" t="str">
        <f t="shared" si="38"/>
        <v/>
      </c>
      <c r="EZ86" s="27" t="str">
        <f t="shared" si="27"/>
        <v/>
      </c>
      <c r="FA86" s="27" t="str">
        <f t="shared" si="28"/>
        <v/>
      </c>
      <c r="FB86" s="27" t="str">
        <f t="shared" si="29"/>
        <v/>
      </c>
      <c r="FC86" s="27" t="str">
        <f t="shared" si="30"/>
        <v/>
      </c>
      <c r="FE86" s="82" t="str">
        <f t="shared" si="39"/>
        <v/>
      </c>
      <c r="FF86" s="82" t="str">
        <f t="shared" si="31"/>
        <v/>
      </c>
      <c r="FG86" s="82" t="str">
        <f t="shared" si="32"/>
        <v/>
      </c>
      <c r="FH86" s="82" t="str">
        <f t="shared" si="33"/>
        <v/>
      </c>
      <c r="FI86" s="82" t="str">
        <f t="shared" si="34"/>
        <v/>
      </c>
      <c r="FJ86" s="82" t="str">
        <f t="shared" si="35"/>
        <v/>
      </c>
    </row>
    <row r="87" spans="1:166" x14ac:dyDescent="0.3">
      <c r="A87" s="20">
        <v>8912790</v>
      </c>
      <c r="B87" s="20" t="s">
        <v>211</v>
      </c>
      <c r="C87" s="21">
        <v>50</v>
      </c>
      <c r="D87" s="22">
        <v>310735.89601052628</v>
      </c>
      <c r="E87" s="22">
        <v>8688.5596000000005</v>
      </c>
      <c r="F87" s="22">
        <v>302047.3364105263</v>
      </c>
      <c r="G87" s="45">
        <v>2675.4096139451403</v>
      </c>
      <c r="H87" s="26">
        <v>-1355.2510999999995</v>
      </c>
      <c r="I87" s="11"/>
      <c r="J87" s="34">
        <v>50</v>
      </c>
      <c r="K87" s="22">
        <v>322771.79662991455</v>
      </c>
      <c r="L87" s="22">
        <v>7333.308500000001</v>
      </c>
      <c r="M87" s="22">
        <v>315438.48812991456</v>
      </c>
      <c r="N87" s="26">
        <v>-1355.2510999999995</v>
      </c>
      <c r="O87" s="22">
        <v>0</v>
      </c>
      <c r="P87" s="22">
        <v>12035.900619388267</v>
      </c>
      <c r="Q87" s="22">
        <v>13391.151719388261</v>
      </c>
      <c r="R87" s="32">
        <v>3.7289195478217248E-2</v>
      </c>
      <c r="S87" s="32">
        <v>4.2452497787375469E-2</v>
      </c>
      <c r="T87" s="11"/>
      <c r="U87" s="22">
        <v>322771.79662991455</v>
      </c>
      <c r="V87" s="22">
        <v>7333.308500000001</v>
      </c>
      <c r="W87" s="22">
        <v>315438.48812991456</v>
      </c>
      <c r="X87" s="26">
        <v>-1355.2510999999995</v>
      </c>
      <c r="Y87" s="22">
        <v>0</v>
      </c>
      <c r="Z87" s="22">
        <v>12035.900619388267</v>
      </c>
      <c r="AA87" s="22">
        <v>13391.151719388261</v>
      </c>
      <c r="AB87" s="32">
        <v>3.7289195478217248E-2</v>
      </c>
      <c r="AC87" s="32">
        <v>4.2452497787375469E-2</v>
      </c>
      <c r="AD87" s="42"/>
      <c r="AE87" s="22">
        <v>322771.79662991455</v>
      </c>
      <c r="AF87" s="22">
        <v>7333.308500000001</v>
      </c>
      <c r="AG87" s="22">
        <v>315438.48812991456</v>
      </c>
      <c r="AH87" s="26">
        <v>-1355.2510999999995</v>
      </c>
      <c r="AI87" s="22">
        <v>0</v>
      </c>
      <c r="AJ87" s="22">
        <v>12035.900619388267</v>
      </c>
      <c r="AK87" s="22">
        <v>13391.151719388261</v>
      </c>
      <c r="AL87" s="32">
        <v>3.7289195478217248E-2</v>
      </c>
      <c r="AM87" s="32">
        <v>4.2452497787375469E-2</v>
      </c>
      <c r="AN87" s="11"/>
      <c r="AO87" s="22">
        <v>322771.79662991455</v>
      </c>
      <c r="AP87" s="22">
        <v>7333.308500000001</v>
      </c>
      <c r="AQ87" s="22">
        <v>315438.48812991456</v>
      </c>
      <c r="AR87" s="26">
        <v>-1355.2510999999995</v>
      </c>
      <c r="AS87" s="22">
        <v>0</v>
      </c>
      <c r="AT87" s="22">
        <v>12035.900619388267</v>
      </c>
      <c r="AU87" s="22">
        <v>13391.151719388261</v>
      </c>
      <c r="AV87" s="32">
        <v>3.7289195478217248E-2</v>
      </c>
      <c r="AW87" s="32">
        <v>4.2452497787375469E-2</v>
      </c>
      <c r="AX87" s="42"/>
      <c r="AY87" s="22">
        <v>322771.79662991455</v>
      </c>
      <c r="AZ87" s="22">
        <v>7333.308500000001</v>
      </c>
      <c r="BA87" s="22">
        <v>315438.48812991456</v>
      </c>
      <c r="BB87" s="22">
        <v>0</v>
      </c>
      <c r="BC87" s="22">
        <v>12035.900619388267</v>
      </c>
      <c r="BD87" s="22">
        <v>13391.151719388261</v>
      </c>
      <c r="BE87" s="32">
        <v>3.7289195478217248E-2</v>
      </c>
      <c r="BF87" s="32">
        <v>4.2452497787375469E-2</v>
      </c>
      <c r="BG87" s="11"/>
      <c r="BH87" s="22">
        <v>322771.79662991455</v>
      </c>
      <c r="BI87" s="22">
        <v>7333.308500000001</v>
      </c>
      <c r="BJ87" s="22">
        <v>315438.48812991456</v>
      </c>
      <c r="BK87" s="26">
        <v>-1355.2510999999995</v>
      </c>
      <c r="BL87" s="22">
        <v>0</v>
      </c>
      <c r="BM87" s="22">
        <v>12035.900619388267</v>
      </c>
      <c r="BN87" s="22">
        <v>13391.151719388261</v>
      </c>
      <c r="BO87" s="32">
        <v>3.7289195478217248E-2</v>
      </c>
      <c r="BP87" s="32">
        <v>4.2452497787375469E-2</v>
      </c>
      <c r="BQ87" s="42"/>
      <c r="BR87" s="22">
        <v>322348.90217521368</v>
      </c>
      <c r="BS87" s="22">
        <v>7333.308500000001</v>
      </c>
      <c r="BT87" s="22">
        <v>315015.59367521369</v>
      </c>
      <c r="BU87" s="26">
        <v>-1355.2510999999995</v>
      </c>
      <c r="BV87" s="22">
        <v>0</v>
      </c>
      <c r="BW87" s="22">
        <v>11613.006164687395</v>
      </c>
      <c r="BX87" s="22">
        <v>12968.257264687389</v>
      </c>
      <c r="BY87" s="32">
        <v>3.6026200450265881E-2</v>
      </c>
      <c r="BZ87" s="32">
        <v>4.1167032759838157E-2</v>
      </c>
      <c r="CA87" s="42"/>
      <c r="CB87" s="22">
        <v>322637.9333820513</v>
      </c>
      <c r="CC87" s="22">
        <v>7333.308500000001</v>
      </c>
      <c r="CD87" s="22">
        <v>315304.62488205131</v>
      </c>
      <c r="CE87" s="26">
        <v>-1355.2510999999995</v>
      </c>
      <c r="CF87" s="22">
        <v>0</v>
      </c>
      <c r="CG87" s="22">
        <v>11902.037371525017</v>
      </c>
      <c r="CH87" s="22">
        <v>13257.288471525011</v>
      </c>
      <c r="CI87" s="32">
        <v>3.6889764469918158E-2</v>
      </c>
      <c r="CJ87" s="32">
        <v>4.2045968962505002E-2</v>
      </c>
      <c r="CK87" s="42"/>
      <c r="CL87" s="22">
        <v>322504.07013418805</v>
      </c>
      <c r="CM87" s="22">
        <v>7333.308500000001</v>
      </c>
      <c r="CN87" s="22">
        <v>315170.76163418806</v>
      </c>
      <c r="CO87" s="26">
        <v>-1355.2510999999995</v>
      </c>
      <c r="CP87" s="22">
        <v>0</v>
      </c>
      <c r="CQ87" s="22">
        <v>11768.174123661767</v>
      </c>
      <c r="CR87" s="22">
        <v>13123.425223661761</v>
      </c>
      <c r="CS87" s="32">
        <v>3.6490001874287185E-2</v>
      </c>
      <c r="CT87" s="32">
        <v>4.163909480567185E-2</v>
      </c>
      <c r="CU87" s="42"/>
      <c r="CV87" s="22">
        <v>322771.79662991455</v>
      </c>
      <c r="CW87" s="22">
        <v>7333.308500000001</v>
      </c>
      <c r="CX87" s="22">
        <v>315438.48812991456</v>
      </c>
      <c r="CY87" s="26">
        <v>-1355.2510999999995</v>
      </c>
      <c r="CZ87" s="22">
        <v>0</v>
      </c>
      <c r="DA87" s="22">
        <v>12035.900619388267</v>
      </c>
      <c r="DB87" s="22">
        <v>13391.151719388261</v>
      </c>
      <c r="DC87" s="32">
        <v>3.7289195478217248E-2</v>
      </c>
      <c r="DD87" s="32">
        <v>4.2452497787375469E-2</v>
      </c>
      <c r="DE87" s="42"/>
      <c r="DF87" s="22">
        <v>322771.79662991455</v>
      </c>
      <c r="DG87" s="22">
        <v>7333.308500000001</v>
      </c>
      <c r="DH87" s="22">
        <v>315438.48812991456</v>
      </c>
      <c r="DI87" s="26">
        <v>-1355.2510999999995</v>
      </c>
      <c r="DJ87" s="22">
        <v>0</v>
      </c>
      <c r="DK87" s="22">
        <v>12035.900619388267</v>
      </c>
      <c r="DL87" s="22">
        <v>13391.151719388261</v>
      </c>
      <c r="DM87" s="32">
        <v>3.7289195478217248E-2</v>
      </c>
      <c r="DN87" s="32">
        <v>4.2452497787375469E-2</v>
      </c>
      <c r="DO87" s="42"/>
      <c r="DP87" s="22">
        <v>322771.79662991455</v>
      </c>
      <c r="DQ87" s="22">
        <v>7333.308500000001</v>
      </c>
      <c r="DR87" s="22">
        <v>315438.48812991456</v>
      </c>
      <c r="DS87" s="26">
        <v>-1355.2510999999995</v>
      </c>
      <c r="DT87" s="22">
        <v>0</v>
      </c>
      <c r="DU87" s="22">
        <v>12035.900619388267</v>
      </c>
      <c r="DV87" s="22">
        <v>13391.151719388261</v>
      </c>
      <c r="DW87" s="32">
        <v>3.7289195478217248E-2</v>
      </c>
      <c r="DX87" s="32">
        <v>4.2452497787375469E-2</v>
      </c>
      <c r="DY87" s="42"/>
      <c r="DZ87" s="22">
        <v>322771.79662991455</v>
      </c>
      <c r="EA87" s="22">
        <v>7333.308500000001</v>
      </c>
      <c r="EB87" s="22">
        <v>315438.48812991456</v>
      </c>
      <c r="EC87" s="26">
        <v>-1355.2510999999995</v>
      </c>
      <c r="ED87" s="22">
        <v>0</v>
      </c>
      <c r="EE87" s="22">
        <v>12035.900619388267</v>
      </c>
      <c r="EF87" s="22">
        <v>13391.151719388261</v>
      </c>
      <c r="EG87" s="32">
        <v>3.7289195478217248E-2</v>
      </c>
      <c r="EH87" s="32">
        <v>4.2452497787375469E-2</v>
      </c>
      <c r="EI87" s="42"/>
      <c r="EK87" s="47">
        <f t="shared" si="21"/>
        <v>-133.86324786324985</v>
      </c>
      <c r="EL87" s="47">
        <f t="shared" si="22"/>
        <v>-267.72649572649971</v>
      </c>
      <c r="EM87" s="47">
        <f t="shared" si="23"/>
        <v>0</v>
      </c>
      <c r="EN87" s="47">
        <f t="shared" si="24"/>
        <v>0</v>
      </c>
      <c r="EO87" s="47">
        <f t="shared" si="25"/>
        <v>0</v>
      </c>
      <c r="EP87" s="47">
        <f t="shared" si="26"/>
        <v>0</v>
      </c>
      <c r="ER87" s="27" t="str">
        <f t="shared" si="36"/>
        <v>Normanton-on-Soar Primary School</v>
      </c>
      <c r="EV87" s="45">
        <v>2675.4096139451403</v>
      </c>
      <c r="EX87" s="27" t="str">
        <f t="shared" si="37"/>
        <v>Y</v>
      </c>
      <c r="EY87" s="27" t="str">
        <f t="shared" si="38"/>
        <v>Y</v>
      </c>
      <c r="EZ87" s="27" t="str">
        <f t="shared" si="27"/>
        <v/>
      </c>
      <c r="FA87" s="27" t="str">
        <f t="shared" si="28"/>
        <v/>
      </c>
      <c r="FB87" s="27" t="str">
        <f t="shared" si="29"/>
        <v/>
      </c>
      <c r="FC87" s="27" t="str">
        <f t="shared" si="30"/>
        <v/>
      </c>
      <c r="FE87" s="82">
        <f t="shared" si="39"/>
        <v>4.2437195491539941E-4</v>
      </c>
      <c r="FF87" s="82">
        <f t="shared" si="31"/>
        <v>8.4874390983079881E-4</v>
      </c>
      <c r="FG87" s="82" t="str">
        <f t="shared" si="32"/>
        <v/>
      </c>
      <c r="FH87" s="82" t="str">
        <f t="shared" si="33"/>
        <v/>
      </c>
      <c r="FI87" s="82" t="str">
        <f t="shared" si="34"/>
        <v/>
      </c>
      <c r="FJ87" s="82" t="str">
        <f t="shared" si="35"/>
        <v/>
      </c>
    </row>
    <row r="88" spans="1:166" x14ac:dyDescent="0.3">
      <c r="A88" s="59">
        <v>8912793</v>
      </c>
      <c r="B88" s="37" t="s">
        <v>23</v>
      </c>
      <c r="C88" s="21">
        <v>24</v>
      </c>
      <c r="D88" s="22">
        <v>232558.66552968274</v>
      </c>
      <c r="E88" s="22">
        <v>5261.3119999999999</v>
      </c>
      <c r="F88" s="22">
        <v>227297.35352968273</v>
      </c>
      <c r="G88" s="45">
        <v>-37196.051986839004</v>
      </c>
      <c r="H88" s="26">
        <v>-1848.7065999999995</v>
      </c>
      <c r="I88" s="11"/>
      <c r="J88" s="34">
        <v>24</v>
      </c>
      <c r="K88" s="22">
        <v>280720.93224782607</v>
      </c>
      <c r="L88" s="22">
        <v>3412.6054000000004</v>
      </c>
      <c r="M88" s="22">
        <v>277308.32684782607</v>
      </c>
      <c r="N88" s="26">
        <v>-1848.7065999999995</v>
      </c>
      <c r="O88" s="22">
        <v>0</v>
      </c>
      <c r="P88" s="22">
        <v>48162.266718143335</v>
      </c>
      <c r="Q88" s="22">
        <v>50010.97331814334</v>
      </c>
      <c r="R88" s="32">
        <v>0.17156635357574518</v>
      </c>
      <c r="S88" s="32">
        <v>0.18034429000607341</v>
      </c>
      <c r="T88" s="11"/>
      <c r="U88" s="22">
        <v>280720.93224782607</v>
      </c>
      <c r="V88" s="22">
        <v>3412.6054000000004</v>
      </c>
      <c r="W88" s="22">
        <v>277308.32684782607</v>
      </c>
      <c r="X88" s="26">
        <v>-1848.7065999999995</v>
      </c>
      <c r="Y88" s="22">
        <v>0</v>
      </c>
      <c r="Z88" s="22">
        <v>48162.266718143335</v>
      </c>
      <c r="AA88" s="22">
        <v>50010.97331814334</v>
      </c>
      <c r="AB88" s="32">
        <v>0.17156635357574518</v>
      </c>
      <c r="AC88" s="32">
        <v>0.18034429000607341</v>
      </c>
      <c r="AD88" s="42"/>
      <c r="AE88" s="22">
        <v>280720.93224782607</v>
      </c>
      <c r="AF88" s="22">
        <v>3412.6054000000004</v>
      </c>
      <c r="AG88" s="22">
        <v>277308.32684782607</v>
      </c>
      <c r="AH88" s="26">
        <v>-1848.7065999999995</v>
      </c>
      <c r="AI88" s="22">
        <v>0</v>
      </c>
      <c r="AJ88" s="22">
        <v>48162.266718143335</v>
      </c>
      <c r="AK88" s="22">
        <v>50010.97331814334</v>
      </c>
      <c r="AL88" s="32">
        <v>0.17156635357574518</v>
      </c>
      <c r="AM88" s="32">
        <v>0.18034429000607341</v>
      </c>
      <c r="AN88" s="11"/>
      <c r="AO88" s="22">
        <v>280720.93224782607</v>
      </c>
      <c r="AP88" s="22">
        <v>3412.6054000000004</v>
      </c>
      <c r="AQ88" s="22">
        <v>277308.32684782607</v>
      </c>
      <c r="AR88" s="26">
        <v>-1848.7065999999995</v>
      </c>
      <c r="AS88" s="22">
        <v>0</v>
      </c>
      <c r="AT88" s="22">
        <v>48162.266718143335</v>
      </c>
      <c r="AU88" s="22">
        <v>50010.97331814334</v>
      </c>
      <c r="AV88" s="32">
        <v>0.17156635357574518</v>
      </c>
      <c r="AW88" s="32">
        <v>0.18034429000607341</v>
      </c>
      <c r="AX88" s="42"/>
      <c r="AY88" s="22">
        <v>280720.93224782607</v>
      </c>
      <c r="AZ88" s="22">
        <v>3412.6054000000004</v>
      </c>
      <c r="BA88" s="22">
        <v>277308.32684782607</v>
      </c>
      <c r="BB88" s="22">
        <v>0</v>
      </c>
      <c r="BC88" s="22">
        <v>48162.266718143335</v>
      </c>
      <c r="BD88" s="22">
        <v>50010.97331814334</v>
      </c>
      <c r="BE88" s="32">
        <v>0.17156635357574518</v>
      </c>
      <c r="BF88" s="32">
        <v>0.18034429000607341</v>
      </c>
      <c r="BG88" s="11"/>
      <c r="BH88" s="22">
        <v>280720.93224782607</v>
      </c>
      <c r="BI88" s="22">
        <v>3412.6054000000004</v>
      </c>
      <c r="BJ88" s="22">
        <v>277308.32684782607</v>
      </c>
      <c r="BK88" s="26">
        <v>-1848.7065999999995</v>
      </c>
      <c r="BL88" s="22">
        <v>0</v>
      </c>
      <c r="BM88" s="22">
        <v>48162.266718143335</v>
      </c>
      <c r="BN88" s="22">
        <v>50010.97331814334</v>
      </c>
      <c r="BO88" s="32">
        <v>0.17156635357574518</v>
      </c>
      <c r="BP88" s="32">
        <v>0.18034429000607341</v>
      </c>
      <c r="BQ88" s="42"/>
      <c r="BR88" s="22">
        <v>280450.51434782607</v>
      </c>
      <c r="BS88" s="22">
        <v>3412.6054000000004</v>
      </c>
      <c r="BT88" s="22">
        <v>277037.90894782607</v>
      </c>
      <c r="BU88" s="26">
        <v>-1848.7065999999995</v>
      </c>
      <c r="BV88" s="22">
        <v>0</v>
      </c>
      <c r="BW88" s="22">
        <v>47891.848818143335</v>
      </c>
      <c r="BX88" s="22">
        <v>49740.55541814334</v>
      </c>
      <c r="BY88" s="32">
        <v>0.17076755565777257</v>
      </c>
      <c r="BZ88" s="32">
        <v>0.17954422052583016</v>
      </c>
      <c r="CA88" s="42"/>
      <c r="CB88" s="22">
        <v>280648.41050869564</v>
      </c>
      <c r="CC88" s="22">
        <v>3412.6054000000004</v>
      </c>
      <c r="CD88" s="22">
        <v>277235.80510869564</v>
      </c>
      <c r="CE88" s="26">
        <v>-1848.7065999999995</v>
      </c>
      <c r="CF88" s="22">
        <v>0</v>
      </c>
      <c r="CG88" s="22">
        <v>48089.744979012903</v>
      </c>
      <c r="CH88" s="22">
        <v>49938.451579012908</v>
      </c>
      <c r="CI88" s="32">
        <v>0.17135227985737295</v>
      </c>
      <c r="CJ88" s="32">
        <v>0.18012987737797279</v>
      </c>
      <c r="CK88" s="42"/>
      <c r="CL88" s="22">
        <v>280575.88876956521</v>
      </c>
      <c r="CM88" s="22">
        <v>3412.6054000000004</v>
      </c>
      <c r="CN88" s="22">
        <v>277163.28336956521</v>
      </c>
      <c r="CO88" s="26">
        <v>-1848.7065999999995</v>
      </c>
      <c r="CP88" s="22">
        <v>0</v>
      </c>
      <c r="CQ88" s="22">
        <v>48017.223239882471</v>
      </c>
      <c r="CR88" s="22">
        <v>49865.929839882476</v>
      </c>
      <c r="CS88" s="32">
        <v>0.17113809547376554</v>
      </c>
      <c r="CT88" s="32">
        <v>0.17991535254470203</v>
      </c>
      <c r="CU88" s="42"/>
      <c r="CV88" s="22">
        <v>254546.49615999998</v>
      </c>
      <c r="CW88" s="22">
        <v>3412.6054000000004</v>
      </c>
      <c r="CX88" s="22">
        <v>251133.89075999998</v>
      </c>
      <c r="CY88" s="26">
        <v>-1848.7065999999995</v>
      </c>
      <c r="CZ88" s="22">
        <v>-26174.436087826085</v>
      </c>
      <c r="DA88" s="22">
        <v>21987.830630317243</v>
      </c>
      <c r="DB88" s="22">
        <v>23836.537230317248</v>
      </c>
      <c r="DC88" s="32">
        <v>8.6380409716959441E-2</v>
      </c>
      <c r="DD88" s="32">
        <v>9.4915652993633609E-2</v>
      </c>
      <c r="DE88" s="42"/>
      <c r="DF88" s="22">
        <v>242549.76717399998</v>
      </c>
      <c r="DG88" s="22">
        <v>3412.6054000000004</v>
      </c>
      <c r="DH88" s="22">
        <v>239137.16177399998</v>
      </c>
      <c r="DI88" s="26">
        <v>-1848.7065999999995</v>
      </c>
      <c r="DJ88" s="22">
        <v>-38171.16507382608</v>
      </c>
      <c r="DK88" s="22">
        <v>9991.1016443172412</v>
      </c>
      <c r="DL88" s="22">
        <v>11839.808244317246</v>
      </c>
      <c r="DM88" s="32">
        <v>4.1191965511761713E-2</v>
      </c>
      <c r="DN88" s="32">
        <v>4.9510532601815468E-2</v>
      </c>
      <c r="DO88" s="42"/>
      <c r="DP88" s="22">
        <v>245280.72986999998</v>
      </c>
      <c r="DQ88" s="22">
        <v>3412.6054000000004</v>
      </c>
      <c r="DR88" s="22">
        <v>241868.12446999998</v>
      </c>
      <c r="DS88" s="26">
        <v>-1848.7065999999995</v>
      </c>
      <c r="DT88" s="22">
        <v>-35440.202377826085</v>
      </c>
      <c r="DU88" s="22">
        <v>12722.064340317243</v>
      </c>
      <c r="DV88" s="22">
        <v>14570.770940317248</v>
      </c>
      <c r="DW88" s="32">
        <v>5.186736172491007E-2</v>
      </c>
      <c r="DX88" s="32">
        <v>6.0242625903044647E-2</v>
      </c>
      <c r="DY88" s="42"/>
      <c r="DZ88" s="22">
        <v>241281.82020799999</v>
      </c>
      <c r="EA88" s="22">
        <v>3412.6054000000004</v>
      </c>
      <c r="EB88" s="22">
        <v>237869.21480799999</v>
      </c>
      <c r="EC88" s="26">
        <v>-1848.7065999999995</v>
      </c>
      <c r="ED88" s="22">
        <v>-39439.112039826083</v>
      </c>
      <c r="EE88" s="22">
        <v>8723.1546783172525</v>
      </c>
      <c r="EF88" s="22">
        <v>10571.861278317258</v>
      </c>
      <c r="EG88" s="32">
        <v>3.6153385575412804E-2</v>
      </c>
      <c r="EH88" s="32">
        <v>4.4444007968204323E-2</v>
      </c>
      <c r="EI88" s="42"/>
      <c r="EK88" s="47">
        <f t="shared" si="21"/>
        <v>-72.521739130432252</v>
      </c>
      <c r="EL88" s="47">
        <f t="shared" si="22"/>
        <v>-145.0434782608645</v>
      </c>
      <c r="EM88" s="47">
        <f t="shared" si="23"/>
        <v>-26174.436087826092</v>
      </c>
      <c r="EN88" s="47">
        <f t="shared" si="24"/>
        <v>-38171.165073826094</v>
      </c>
      <c r="EO88" s="47">
        <f t="shared" si="25"/>
        <v>-35440.202377826092</v>
      </c>
      <c r="EP88" s="47">
        <f t="shared" si="26"/>
        <v>-39439.112039826083</v>
      </c>
      <c r="ER88" s="27" t="str">
        <f t="shared" si="36"/>
        <v>North Clifton Primary School</v>
      </c>
      <c r="EV88" s="45">
        <v>-37196.051986839004</v>
      </c>
      <c r="EX88" s="27" t="str">
        <f t="shared" si="37"/>
        <v>Y</v>
      </c>
      <c r="EY88" s="27" t="str">
        <f t="shared" si="38"/>
        <v>Y</v>
      </c>
      <c r="EZ88" s="27" t="str">
        <f t="shared" si="27"/>
        <v>Y</v>
      </c>
      <c r="FA88" s="27" t="str">
        <f t="shared" si="28"/>
        <v>Y</v>
      </c>
      <c r="FB88" s="27" t="str">
        <f t="shared" si="29"/>
        <v>Y</v>
      </c>
      <c r="FC88" s="27" t="str">
        <f t="shared" si="30"/>
        <v>Y</v>
      </c>
      <c r="FD88" s="78"/>
      <c r="FE88" s="82">
        <f t="shared" si="39"/>
        <v>2.6152023617462023E-4</v>
      </c>
      <c r="FF88" s="82">
        <f t="shared" si="31"/>
        <v>5.2304047234924046E-4</v>
      </c>
      <c r="FG88" s="82">
        <f t="shared" si="32"/>
        <v>9.4387486972900767E-2</v>
      </c>
      <c r="FH88" s="82">
        <f t="shared" si="33"/>
        <v>0.13764882399212144</v>
      </c>
      <c r="FI88" s="82">
        <f t="shared" si="34"/>
        <v>0.12780071475197363</v>
      </c>
      <c r="FJ88" s="82">
        <f t="shared" si="35"/>
        <v>0.14222116042504715</v>
      </c>
    </row>
    <row r="89" spans="1:166" x14ac:dyDescent="0.3">
      <c r="A89" s="20">
        <v>8912796</v>
      </c>
      <c r="B89" s="20" t="s">
        <v>24</v>
      </c>
      <c r="C89" s="21">
        <v>180</v>
      </c>
      <c r="D89" s="22">
        <v>794418.81096249982</v>
      </c>
      <c r="E89" s="22">
        <v>15596.1816</v>
      </c>
      <c r="F89" s="22">
        <v>778822.62936249981</v>
      </c>
      <c r="G89" s="45">
        <v>0</v>
      </c>
      <c r="H89" s="26">
        <v>462.45030000000042</v>
      </c>
      <c r="I89" s="11"/>
      <c r="J89" s="34">
        <v>180</v>
      </c>
      <c r="K89" s="22">
        <v>836945.58461249992</v>
      </c>
      <c r="L89" s="22">
        <v>16058.6319</v>
      </c>
      <c r="M89" s="22">
        <v>820886.95271249989</v>
      </c>
      <c r="N89" s="26">
        <v>462.45030000000042</v>
      </c>
      <c r="O89" s="22">
        <v>0</v>
      </c>
      <c r="P89" s="22">
        <v>42526.773650000105</v>
      </c>
      <c r="Q89" s="22">
        <v>42064.323350000079</v>
      </c>
      <c r="R89" s="32">
        <v>5.0811874071466319E-2</v>
      </c>
      <c r="S89" s="32">
        <v>5.1242528841522847E-2</v>
      </c>
      <c r="T89" s="11"/>
      <c r="U89" s="22">
        <v>836945.58461249992</v>
      </c>
      <c r="V89" s="22">
        <v>16058.6319</v>
      </c>
      <c r="W89" s="22">
        <v>820886.95271249989</v>
      </c>
      <c r="X89" s="26">
        <v>462.45030000000042</v>
      </c>
      <c r="Y89" s="22">
        <v>0</v>
      </c>
      <c r="Z89" s="22">
        <v>42526.773650000105</v>
      </c>
      <c r="AA89" s="22">
        <v>42064.323350000079</v>
      </c>
      <c r="AB89" s="32">
        <v>5.0811874071466319E-2</v>
      </c>
      <c r="AC89" s="32">
        <v>5.1242528841522847E-2</v>
      </c>
      <c r="AD89" s="42"/>
      <c r="AE89" s="22">
        <v>836945.58461249992</v>
      </c>
      <c r="AF89" s="22">
        <v>16058.6319</v>
      </c>
      <c r="AG89" s="22">
        <v>820886.95271249989</v>
      </c>
      <c r="AH89" s="26">
        <v>462.45030000000042</v>
      </c>
      <c r="AI89" s="22">
        <v>0</v>
      </c>
      <c r="AJ89" s="22">
        <v>42526.773650000105</v>
      </c>
      <c r="AK89" s="22">
        <v>42064.323350000079</v>
      </c>
      <c r="AL89" s="32">
        <v>5.0811874071466319E-2</v>
      </c>
      <c r="AM89" s="32">
        <v>5.1242528841522847E-2</v>
      </c>
      <c r="AN89" s="11"/>
      <c r="AO89" s="22">
        <v>836945.58461249992</v>
      </c>
      <c r="AP89" s="22">
        <v>16058.6319</v>
      </c>
      <c r="AQ89" s="22">
        <v>820886.95271249989</v>
      </c>
      <c r="AR89" s="26">
        <v>462.45030000000042</v>
      </c>
      <c r="AS89" s="22">
        <v>0</v>
      </c>
      <c r="AT89" s="22">
        <v>42526.773650000105</v>
      </c>
      <c r="AU89" s="22">
        <v>42064.323350000079</v>
      </c>
      <c r="AV89" s="32">
        <v>5.0811874071466319E-2</v>
      </c>
      <c r="AW89" s="32">
        <v>5.1242528841522847E-2</v>
      </c>
      <c r="AX89" s="42"/>
      <c r="AY89" s="22">
        <v>836945.58461249992</v>
      </c>
      <c r="AZ89" s="22">
        <v>16058.6319</v>
      </c>
      <c r="BA89" s="22">
        <v>820886.95271249989</v>
      </c>
      <c r="BB89" s="22">
        <v>0</v>
      </c>
      <c r="BC89" s="22">
        <v>42526.773650000105</v>
      </c>
      <c r="BD89" s="22">
        <v>42064.323350000079</v>
      </c>
      <c r="BE89" s="32">
        <v>5.0811874071466319E-2</v>
      </c>
      <c r="BF89" s="32">
        <v>5.1242528841522847E-2</v>
      </c>
      <c r="BG89" s="11"/>
      <c r="BH89" s="22">
        <v>836945.58461249992</v>
      </c>
      <c r="BI89" s="22">
        <v>16058.6319</v>
      </c>
      <c r="BJ89" s="22">
        <v>820886.95271249989</v>
      </c>
      <c r="BK89" s="26">
        <v>462.45030000000042</v>
      </c>
      <c r="BL89" s="22">
        <v>0</v>
      </c>
      <c r="BM89" s="22">
        <v>42526.773650000105</v>
      </c>
      <c r="BN89" s="22">
        <v>42064.323350000079</v>
      </c>
      <c r="BO89" s="32">
        <v>5.0811874071466319E-2</v>
      </c>
      <c r="BP89" s="32">
        <v>5.1242528841522847E-2</v>
      </c>
      <c r="BQ89" s="42"/>
      <c r="BR89" s="22">
        <v>834947.4889</v>
      </c>
      <c r="BS89" s="22">
        <v>16058.6319</v>
      </c>
      <c r="BT89" s="22">
        <v>818888.85699999996</v>
      </c>
      <c r="BU89" s="26">
        <v>462.45030000000042</v>
      </c>
      <c r="BV89" s="22">
        <v>0</v>
      </c>
      <c r="BW89" s="22">
        <v>40528.677937500179</v>
      </c>
      <c r="BX89" s="22">
        <v>40066.227637500153</v>
      </c>
      <c r="BY89" s="32">
        <v>4.8540391433351829E-2</v>
      </c>
      <c r="BZ89" s="32">
        <v>4.892755261597137E-2</v>
      </c>
      <c r="CA89" s="42"/>
      <c r="CB89" s="22">
        <v>836393.33461249992</v>
      </c>
      <c r="CC89" s="22">
        <v>16058.6319</v>
      </c>
      <c r="CD89" s="22">
        <v>820334.70271249989</v>
      </c>
      <c r="CE89" s="26">
        <v>462.45030000000042</v>
      </c>
      <c r="CF89" s="22">
        <v>0</v>
      </c>
      <c r="CG89" s="22">
        <v>41974.523650000105</v>
      </c>
      <c r="CH89" s="22">
        <v>41512.073350000079</v>
      </c>
      <c r="CI89" s="32">
        <v>5.018514843790195E-2</v>
      </c>
      <c r="CJ89" s="32">
        <v>5.060382452764367E-2</v>
      </c>
      <c r="CK89" s="42"/>
      <c r="CL89" s="22">
        <v>835841.08461249992</v>
      </c>
      <c r="CM89" s="22">
        <v>16058.6319</v>
      </c>
      <c r="CN89" s="22">
        <v>819782.45271249989</v>
      </c>
      <c r="CO89" s="26">
        <v>462.45030000000042</v>
      </c>
      <c r="CP89" s="22">
        <v>0</v>
      </c>
      <c r="CQ89" s="22">
        <v>41422.273650000105</v>
      </c>
      <c r="CR89" s="22">
        <v>40959.823350000079</v>
      </c>
      <c r="CS89" s="32">
        <v>4.9557594634395935E-2</v>
      </c>
      <c r="CT89" s="32">
        <v>4.9964259681909547E-2</v>
      </c>
      <c r="CU89" s="42"/>
      <c r="CV89" s="22">
        <v>836945.58461249992</v>
      </c>
      <c r="CW89" s="22">
        <v>16058.6319</v>
      </c>
      <c r="CX89" s="22">
        <v>820886.95271249989</v>
      </c>
      <c r="CY89" s="26">
        <v>462.45030000000042</v>
      </c>
      <c r="CZ89" s="22">
        <v>0</v>
      </c>
      <c r="DA89" s="22">
        <v>42526.773650000105</v>
      </c>
      <c r="DB89" s="22">
        <v>42064.323350000079</v>
      </c>
      <c r="DC89" s="32">
        <v>5.0811874071466319E-2</v>
      </c>
      <c r="DD89" s="32">
        <v>5.1242528841522847E-2</v>
      </c>
      <c r="DE89" s="42"/>
      <c r="DF89" s="22">
        <v>836945.58461249992</v>
      </c>
      <c r="DG89" s="22">
        <v>16058.6319</v>
      </c>
      <c r="DH89" s="22">
        <v>820886.95271249989</v>
      </c>
      <c r="DI89" s="26">
        <v>462.45030000000042</v>
      </c>
      <c r="DJ89" s="22">
        <v>0</v>
      </c>
      <c r="DK89" s="22">
        <v>42526.773650000105</v>
      </c>
      <c r="DL89" s="22">
        <v>42064.323350000079</v>
      </c>
      <c r="DM89" s="32">
        <v>5.0811874071466319E-2</v>
      </c>
      <c r="DN89" s="32">
        <v>5.1242528841522847E-2</v>
      </c>
      <c r="DO89" s="42"/>
      <c r="DP89" s="22">
        <v>836945.58461249992</v>
      </c>
      <c r="DQ89" s="22">
        <v>16058.6319</v>
      </c>
      <c r="DR89" s="22">
        <v>820886.95271249989</v>
      </c>
      <c r="DS89" s="26">
        <v>462.45030000000042</v>
      </c>
      <c r="DT89" s="22">
        <v>0</v>
      </c>
      <c r="DU89" s="22">
        <v>42526.773650000105</v>
      </c>
      <c r="DV89" s="22">
        <v>42064.323350000079</v>
      </c>
      <c r="DW89" s="32">
        <v>5.0811874071466319E-2</v>
      </c>
      <c r="DX89" s="32">
        <v>5.1242528841522847E-2</v>
      </c>
      <c r="DY89" s="42"/>
      <c r="DZ89" s="22">
        <v>836945.58461249992</v>
      </c>
      <c r="EA89" s="22">
        <v>16058.6319</v>
      </c>
      <c r="EB89" s="22">
        <v>820886.95271249989</v>
      </c>
      <c r="EC89" s="26">
        <v>462.45030000000042</v>
      </c>
      <c r="ED89" s="22">
        <v>0</v>
      </c>
      <c r="EE89" s="22">
        <v>42526.773650000105</v>
      </c>
      <c r="EF89" s="22">
        <v>42064.323350000079</v>
      </c>
      <c r="EG89" s="32">
        <v>5.0811874071466319E-2</v>
      </c>
      <c r="EH89" s="32">
        <v>5.1242528841522847E-2</v>
      </c>
      <c r="EI89" s="42"/>
      <c r="EK89" s="47">
        <f t="shared" si="21"/>
        <v>-552.25</v>
      </c>
      <c r="EL89" s="47">
        <f t="shared" si="22"/>
        <v>-1104.5</v>
      </c>
      <c r="EM89" s="47">
        <f t="shared" si="23"/>
        <v>0</v>
      </c>
      <c r="EN89" s="47">
        <f t="shared" si="24"/>
        <v>0</v>
      </c>
      <c r="EO89" s="47">
        <f t="shared" si="25"/>
        <v>0</v>
      </c>
      <c r="EP89" s="47">
        <f t="shared" si="26"/>
        <v>0</v>
      </c>
      <c r="ER89" s="27" t="str">
        <f t="shared" si="36"/>
        <v>Muskham Primary School</v>
      </c>
      <c r="EV89" s="45">
        <v>0</v>
      </c>
      <c r="EX89" s="27" t="str">
        <f t="shared" si="37"/>
        <v>Y</v>
      </c>
      <c r="EY89" s="27" t="str">
        <f t="shared" si="38"/>
        <v>Y</v>
      </c>
      <c r="EZ89" s="27" t="str">
        <f t="shared" si="27"/>
        <v/>
      </c>
      <c r="FA89" s="27" t="str">
        <f t="shared" si="28"/>
        <v/>
      </c>
      <c r="FB89" s="27" t="str">
        <f t="shared" si="29"/>
        <v/>
      </c>
      <c r="FC89" s="27" t="str">
        <f t="shared" si="30"/>
        <v/>
      </c>
      <c r="FE89" s="82">
        <f t="shared" si="39"/>
        <v>6.7274793219111511E-4</v>
      </c>
      <c r="FF89" s="82">
        <f t="shared" si="31"/>
        <v>1.3454958643822302E-3</v>
      </c>
      <c r="FG89" s="82" t="str">
        <f t="shared" si="32"/>
        <v/>
      </c>
      <c r="FH89" s="82" t="str">
        <f t="shared" si="33"/>
        <v/>
      </c>
      <c r="FI89" s="82" t="str">
        <f t="shared" si="34"/>
        <v/>
      </c>
      <c r="FJ89" s="82" t="str">
        <f t="shared" si="35"/>
        <v/>
      </c>
    </row>
    <row r="90" spans="1:166" x14ac:dyDescent="0.3">
      <c r="A90" s="20">
        <v>8912802</v>
      </c>
      <c r="B90" s="20" t="s">
        <v>25</v>
      </c>
      <c r="C90" s="21">
        <v>141</v>
      </c>
      <c r="D90" s="22">
        <v>724038.15854086727</v>
      </c>
      <c r="E90" s="22">
        <v>18455.097600000001</v>
      </c>
      <c r="F90" s="22">
        <v>705583.06094086729</v>
      </c>
      <c r="G90" s="45">
        <v>0</v>
      </c>
      <c r="H90" s="26">
        <v>-4756.8807000000015</v>
      </c>
      <c r="I90" s="11"/>
      <c r="J90" s="34">
        <v>141</v>
      </c>
      <c r="K90" s="22">
        <v>758933.09505437827</v>
      </c>
      <c r="L90" s="22">
        <v>13698.216899999999</v>
      </c>
      <c r="M90" s="22">
        <v>745234.87815437827</v>
      </c>
      <c r="N90" s="26">
        <v>-4756.8807000000015</v>
      </c>
      <c r="O90" s="22">
        <v>0</v>
      </c>
      <c r="P90" s="22">
        <v>34894.936513510998</v>
      </c>
      <c r="Q90" s="22">
        <v>39651.817213510978</v>
      </c>
      <c r="R90" s="32">
        <v>4.5978936405468976E-2</v>
      </c>
      <c r="S90" s="32">
        <v>5.3207140964351043E-2</v>
      </c>
      <c r="T90" s="11"/>
      <c r="U90" s="22">
        <v>758933.09505437827</v>
      </c>
      <c r="V90" s="22">
        <v>13698.216899999999</v>
      </c>
      <c r="W90" s="22">
        <v>745234.87815437827</v>
      </c>
      <c r="X90" s="26">
        <v>-4756.8807000000015</v>
      </c>
      <c r="Y90" s="22">
        <v>0</v>
      </c>
      <c r="Z90" s="22">
        <v>34894.936513510998</v>
      </c>
      <c r="AA90" s="22">
        <v>39651.817213510978</v>
      </c>
      <c r="AB90" s="32">
        <v>4.5978936405468976E-2</v>
      </c>
      <c r="AC90" s="32">
        <v>5.3207140964351043E-2</v>
      </c>
      <c r="AD90" s="42"/>
      <c r="AE90" s="22">
        <v>758933.09505437827</v>
      </c>
      <c r="AF90" s="22">
        <v>13698.216899999999</v>
      </c>
      <c r="AG90" s="22">
        <v>745234.87815437827</v>
      </c>
      <c r="AH90" s="26">
        <v>-4756.8807000000015</v>
      </c>
      <c r="AI90" s="22">
        <v>0</v>
      </c>
      <c r="AJ90" s="22">
        <v>34894.936513510998</v>
      </c>
      <c r="AK90" s="22">
        <v>39651.817213510978</v>
      </c>
      <c r="AL90" s="32">
        <v>4.5978936405468976E-2</v>
      </c>
      <c r="AM90" s="32">
        <v>5.3207140964351043E-2</v>
      </c>
      <c r="AN90" s="11"/>
      <c r="AO90" s="22">
        <v>758933.09505437827</v>
      </c>
      <c r="AP90" s="22">
        <v>13698.216899999999</v>
      </c>
      <c r="AQ90" s="22">
        <v>745234.87815437827</v>
      </c>
      <c r="AR90" s="26">
        <v>-4756.8807000000015</v>
      </c>
      <c r="AS90" s="22">
        <v>0</v>
      </c>
      <c r="AT90" s="22">
        <v>34894.936513510998</v>
      </c>
      <c r="AU90" s="22">
        <v>39651.817213510978</v>
      </c>
      <c r="AV90" s="32">
        <v>4.5978936405468976E-2</v>
      </c>
      <c r="AW90" s="32">
        <v>5.3207140964351043E-2</v>
      </c>
      <c r="AX90" s="42"/>
      <c r="AY90" s="22">
        <v>758933.09505437827</v>
      </c>
      <c r="AZ90" s="22">
        <v>13698.216899999999</v>
      </c>
      <c r="BA90" s="22">
        <v>745234.87815437827</v>
      </c>
      <c r="BB90" s="22">
        <v>0</v>
      </c>
      <c r="BC90" s="22">
        <v>34894.936513510998</v>
      </c>
      <c r="BD90" s="22">
        <v>39651.817213510978</v>
      </c>
      <c r="BE90" s="32">
        <v>4.5978936405468976E-2</v>
      </c>
      <c r="BF90" s="32">
        <v>5.3207140964351043E-2</v>
      </c>
      <c r="BG90" s="11"/>
      <c r="BH90" s="22">
        <v>758933.09505437827</v>
      </c>
      <c r="BI90" s="22">
        <v>13698.216899999999</v>
      </c>
      <c r="BJ90" s="22">
        <v>745234.87815437827</v>
      </c>
      <c r="BK90" s="26">
        <v>-4756.8807000000015</v>
      </c>
      <c r="BL90" s="22">
        <v>0</v>
      </c>
      <c r="BM90" s="22">
        <v>34894.936513510998</v>
      </c>
      <c r="BN90" s="22">
        <v>39651.817213510978</v>
      </c>
      <c r="BO90" s="32">
        <v>4.5978936405468976E-2</v>
      </c>
      <c r="BP90" s="32">
        <v>5.3207140964351043E-2</v>
      </c>
      <c r="BQ90" s="42"/>
      <c r="BR90" s="22">
        <v>755508.37504399172</v>
      </c>
      <c r="BS90" s="22">
        <v>13698.216899999999</v>
      </c>
      <c r="BT90" s="22">
        <v>741810.15814399172</v>
      </c>
      <c r="BU90" s="26">
        <v>-4756.8807000000015</v>
      </c>
      <c r="BV90" s="22">
        <v>0</v>
      </c>
      <c r="BW90" s="22">
        <v>31470.216503124451</v>
      </c>
      <c r="BX90" s="22">
        <v>36227.097203124431</v>
      </c>
      <c r="BY90" s="32">
        <v>4.1654358234337246E-2</v>
      </c>
      <c r="BZ90" s="32">
        <v>4.8836075922395819E-2</v>
      </c>
      <c r="CA90" s="42"/>
      <c r="CB90" s="22">
        <v>758167.31490808772</v>
      </c>
      <c r="CC90" s="22">
        <v>13698.216899999999</v>
      </c>
      <c r="CD90" s="22">
        <v>744469.09800808772</v>
      </c>
      <c r="CE90" s="26">
        <v>-4756.8807000000015</v>
      </c>
      <c r="CF90" s="22">
        <v>0</v>
      </c>
      <c r="CG90" s="22">
        <v>34129.15636722045</v>
      </c>
      <c r="CH90" s="22">
        <v>38886.03706722043</v>
      </c>
      <c r="CI90" s="32">
        <v>4.5015335924047203E-2</v>
      </c>
      <c r="CJ90" s="32">
        <v>5.2233245370780966E-2</v>
      </c>
      <c r="CK90" s="42"/>
      <c r="CL90" s="22">
        <v>757401.53476179717</v>
      </c>
      <c r="CM90" s="22">
        <v>13698.216899999999</v>
      </c>
      <c r="CN90" s="22">
        <v>743703.31786179717</v>
      </c>
      <c r="CO90" s="26">
        <v>-4756.8807000000015</v>
      </c>
      <c r="CP90" s="22">
        <v>0</v>
      </c>
      <c r="CQ90" s="22">
        <v>33363.376220929902</v>
      </c>
      <c r="CR90" s="22">
        <v>38120.256920929882</v>
      </c>
      <c r="CS90" s="32">
        <v>4.404978692236567E-2</v>
      </c>
      <c r="CT90" s="32">
        <v>5.1257344165854306E-2</v>
      </c>
      <c r="CU90" s="42"/>
      <c r="CV90" s="22">
        <v>758933.09505437827</v>
      </c>
      <c r="CW90" s="22">
        <v>13698.216899999999</v>
      </c>
      <c r="CX90" s="22">
        <v>745234.87815437827</v>
      </c>
      <c r="CY90" s="26">
        <v>-4756.8807000000015</v>
      </c>
      <c r="CZ90" s="22">
        <v>0</v>
      </c>
      <c r="DA90" s="22">
        <v>34894.936513510998</v>
      </c>
      <c r="DB90" s="22">
        <v>39651.817213510978</v>
      </c>
      <c r="DC90" s="32">
        <v>4.5978936405468976E-2</v>
      </c>
      <c r="DD90" s="32">
        <v>5.3207140964351043E-2</v>
      </c>
      <c r="DE90" s="42"/>
      <c r="DF90" s="22">
        <v>758933.09505437827</v>
      </c>
      <c r="DG90" s="22">
        <v>13698.216899999999</v>
      </c>
      <c r="DH90" s="22">
        <v>745234.87815437827</v>
      </c>
      <c r="DI90" s="26">
        <v>-4756.8807000000015</v>
      </c>
      <c r="DJ90" s="22">
        <v>0</v>
      </c>
      <c r="DK90" s="22">
        <v>34894.936513510998</v>
      </c>
      <c r="DL90" s="22">
        <v>39651.817213510978</v>
      </c>
      <c r="DM90" s="32">
        <v>4.5978936405468976E-2</v>
      </c>
      <c r="DN90" s="32">
        <v>5.3207140964351043E-2</v>
      </c>
      <c r="DO90" s="42"/>
      <c r="DP90" s="22">
        <v>758933.09505437827</v>
      </c>
      <c r="DQ90" s="22">
        <v>13698.216899999999</v>
      </c>
      <c r="DR90" s="22">
        <v>745234.87815437827</v>
      </c>
      <c r="DS90" s="26">
        <v>-4756.8807000000015</v>
      </c>
      <c r="DT90" s="22">
        <v>0</v>
      </c>
      <c r="DU90" s="22">
        <v>34894.936513510998</v>
      </c>
      <c r="DV90" s="22">
        <v>39651.817213510978</v>
      </c>
      <c r="DW90" s="32">
        <v>4.5978936405468976E-2</v>
      </c>
      <c r="DX90" s="32">
        <v>5.3207140964351043E-2</v>
      </c>
      <c r="DY90" s="42"/>
      <c r="DZ90" s="22">
        <v>758933.09505437827</v>
      </c>
      <c r="EA90" s="22">
        <v>13698.216899999999</v>
      </c>
      <c r="EB90" s="22">
        <v>745234.87815437827</v>
      </c>
      <c r="EC90" s="26">
        <v>-4756.8807000000015</v>
      </c>
      <c r="ED90" s="22">
        <v>0</v>
      </c>
      <c r="EE90" s="22">
        <v>34894.936513510998</v>
      </c>
      <c r="EF90" s="22">
        <v>39651.817213510978</v>
      </c>
      <c r="EG90" s="32">
        <v>4.5978936405468976E-2</v>
      </c>
      <c r="EH90" s="32">
        <v>5.3207140964351043E-2</v>
      </c>
      <c r="EI90" s="42"/>
      <c r="EK90" s="47">
        <f t="shared" si="21"/>
        <v>-765.78014629054815</v>
      </c>
      <c r="EL90" s="47">
        <f t="shared" si="22"/>
        <v>-1531.5602925810963</v>
      </c>
      <c r="EM90" s="47">
        <f t="shared" si="23"/>
        <v>0</v>
      </c>
      <c r="EN90" s="47">
        <f t="shared" si="24"/>
        <v>0</v>
      </c>
      <c r="EO90" s="47">
        <f t="shared" si="25"/>
        <v>0</v>
      </c>
      <c r="EP90" s="47">
        <f t="shared" si="26"/>
        <v>0</v>
      </c>
      <c r="ER90" s="27" t="str">
        <f t="shared" si="36"/>
        <v>Maun Infant and Nursery School</v>
      </c>
      <c r="EV90" s="45">
        <v>0</v>
      </c>
      <c r="EX90" s="27" t="str">
        <f t="shared" si="37"/>
        <v>Y</v>
      </c>
      <c r="EY90" s="27" t="str">
        <f t="shared" si="38"/>
        <v>Y</v>
      </c>
      <c r="EZ90" s="27" t="str">
        <f t="shared" si="27"/>
        <v/>
      </c>
      <c r="FA90" s="27" t="str">
        <f t="shared" si="28"/>
        <v/>
      </c>
      <c r="FB90" s="27" t="str">
        <f t="shared" si="29"/>
        <v/>
      </c>
      <c r="FC90" s="27" t="str">
        <f t="shared" si="30"/>
        <v/>
      </c>
      <c r="FE90" s="82">
        <f t="shared" si="39"/>
        <v>1.0275688494170475E-3</v>
      </c>
      <c r="FF90" s="82">
        <f t="shared" si="31"/>
        <v>2.055137698834095E-3</v>
      </c>
      <c r="FG90" s="82" t="str">
        <f t="shared" si="32"/>
        <v/>
      </c>
      <c r="FH90" s="82" t="str">
        <f t="shared" si="33"/>
        <v/>
      </c>
      <c r="FI90" s="82" t="str">
        <f t="shared" si="34"/>
        <v/>
      </c>
      <c r="FJ90" s="82" t="str">
        <f t="shared" si="35"/>
        <v/>
      </c>
    </row>
    <row r="91" spans="1:166" x14ac:dyDescent="0.3">
      <c r="A91" s="20">
        <v>8912806</v>
      </c>
      <c r="B91" s="20" t="s">
        <v>212</v>
      </c>
      <c r="C91" s="21">
        <v>156</v>
      </c>
      <c r="D91" s="22">
        <v>676211.15119999996</v>
      </c>
      <c r="E91" s="22">
        <v>10871.151199999998</v>
      </c>
      <c r="F91" s="22">
        <v>665340</v>
      </c>
      <c r="G91" s="45">
        <v>0</v>
      </c>
      <c r="H91" s="26">
        <v>-1428.3948999999975</v>
      </c>
      <c r="I91" s="11"/>
      <c r="J91" s="34">
        <v>156</v>
      </c>
      <c r="K91" s="22">
        <v>701144.63016461628</v>
      </c>
      <c r="L91" s="22">
        <v>9442.7563000000009</v>
      </c>
      <c r="M91" s="22">
        <v>691701.87386461627</v>
      </c>
      <c r="N91" s="26">
        <v>-1428.3948999999975</v>
      </c>
      <c r="O91" s="22">
        <v>0</v>
      </c>
      <c r="P91" s="22">
        <v>24933.478964616312</v>
      </c>
      <c r="Q91" s="22">
        <v>26361.873864616267</v>
      </c>
      <c r="R91" s="32">
        <v>3.5561106641809941E-2</v>
      </c>
      <c r="S91" s="32">
        <v>3.8111612619074614E-2</v>
      </c>
      <c r="T91" s="11"/>
      <c r="U91" s="22">
        <v>701144.63016461628</v>
      </c>
      <c r="V91" s="22">
        <v>9442.7563000000009</v>
      </c>
      <c r="W91" s="22">
        <v>691701.87386461627</v>
      </c>
      <c r="X91" s="26">
        <v>-1428.3948999999975</v>
      </c>
      <c r="Y91" s="22">
        <v>0</v>
      </c>
      <c r="Z91" s="22">
        <v>24933.478964616312</v>
      </c>
      <c r="AA91" s="22">
        <v>26361.873864616267</v>
      </c>
      <c r="AB91" s="32">
        <v>3.5561106641809941E-2</v>
      </c>
      <c r="AC91" s="32">
        <v>3.8111612619074614E-2</v>
      </c>
      <c r="AD91" s="42"/>
      <c r="AE91" s="22">
        <v>701144.63016461628</v>
      </c>
      <c r="AF91" s="22">
        <v>9442.7563000000009</v>
      </c>
      <c r="AG91" s="22">
        <v>691701.87386461627</v>
      </c>
      <c r="AH91" s="26">
        <v>-1428.3948999999975</v>
      </c>
      <c r="AI91" s="22">
        <v>0</v>
      </c>
      <c r="AJ91" s="22">
        <v>24933.478964616312</v>
      </c>
      <c r="AK91" s="22">
        <v>26361.873864616267</v>
      </c>
      <c r="AL91" s="32">
        <v>3.5561106641809941E-2</v>
      </c>
      <c r="AM91" s="32">
        <v>3.8111612619074614E-2</v>
      </c>
      <c r="AN91" s="11"/>
      <c r="AO91" s="22">
        <v>701144.63016461628</v>
      </c>
      <c r="AP91" s="22">
        <v>9442.7563000000009</v>
      </c>
      <c r="AQ91" s="22">
        <v>691701.87386461627</v>
      </c>
      <c r="AR91" s="26">
        <v>-1428.3948999999975</v>
      </c>
      <c r="AS91" s="22">
        <v>0</v>
      </c>
      <c r="AT91" s="22">
        <v>24933.478964616312</v>
      </c>
      <c r="AU91" s="22">
        <v>26361.873864616267</v>
      </c>
      <c r="AV91" s="32">
        <v>3.5561106641809941E-2</v>
      </c>
      <c r="AW91" s="32">
        <v>3.8111612619074614E-2</v>
      </c>
      <c r="AX91" s="42"/>
      <c r="AY91" s="22">
        <v>701144.63016461628</v>
      </c>
      <c r="AZ91" s="22">
        <v>9442.7563000000009</v>
      </c>
      <c r="BA91" s="22">
        <v>691701.87386461627</v>
      </c>
      <c r="BB91" s="22">
        <v>0</v>
      </c>
      <c r="BC91" s="22">
        <v>24933.478964616312</v>
      </c>
      <c r="BD91" s="22">
        <v>26361.873864616267</v>
      </c>
      <c r="BE91" s="32">
        <v>3.5561106641809941E-2</v>
      </c>
      <c r="BF91" s="32">
        <v>3.8111612619074614E-2</v>
      </c>
      <c r="BG91" s="11"/>
      <c r="BH91" s="22">
        <v>701144.63016461628</v>
      </c>
      <c r="BI91" s="22">
        <v>9442.7563000000009</v>
      </c>
      <c r="BJ91" s="22">
        <v>691701.87386461627</v>
      </c>
      <c r="BK91" s="26">
        <v>-1428.3948999999975</v>
      </c>
      <c r="BL91" s="22">
        <v>0</v>
      </c>
      <c r="BM91" s="22">
        <v>24933.478964616312</v>
      </c>
      <c r="BN91" s="22">
        <v>26361.873864616267</v>
      </c>
      <c r="BO91" s="32">
        <v>3.5561106641809941E-2</v>
      </c>
      <c r="BP91" s="32">
        <v>3.8111612619074614E-2</v>
      </c>
      <c r="BQ91" s="42"/>
      <c r="BR91" s="22">
        <v>700334.21632526978</v>
      </c>
      <c r="BS91" s="22">
        <v>9442.7563000000009</v>
      </c>
      <c r="BT91" s="22">
        <v>690891.46002526977</v>
      </c>
      <c r="BU91" s="26">
        <v>-1428.3948999999975</v>
      </c>
      <c r="BV91" s="22">
        <v>0</v>
      </c>
      <c r="BW91" s="22">
        <v>24123.065125269815</v>
      </c>
      <c r="BX91" s="22">
        <v>25551.460025269771</v>
      </c>
      <c r="BY91" s="32">
        <v>3.4445075740902928E-2</v>
      </c>
      <c r="BZ91" s="32">
        <v>3.6983320106945904E-2</v>
      </c>
      <c r="CA91" s="42"/>
      <c r="CB91" s="22">
        <v>700753.53814612632</v>
      </c>
      <c r="CC91" s="22">
        <v>9442.7563000000009</v>
      </c>
      <c r="CD91" s="22">
        <v>691310.78184612631</v>
      </c>
      <c r="CE91" s="26">
        <v>-1428.3948999999975</v>
      </c>
      <c r="CF91" s="22">
        <v>0</v>
      </c>
      <c r="CG91" s="22">
        <v>24542.386946126353</v>
      </c>
      <c r="CH91" s="22">
        <v>25970.781846126309</v>
      </c>
      <c r="CI91" s="32">
        <v>3.5022851273864841E-2</v>
      </c>
      <c r="CJ91" s="32">
        <v>3.7567447996069231E-2</v>
      </c>
      <c r="CK91" s="42"/>
      <c r="CL91" s="22">
        <v>700362.44612763636</v>
      </c>
      <c r="CM91" s="22">
        <v>9442.7563000000009</v>
      </c>
      <c r="CN91" s="22">
        <v>690919.68982763635</v>
      </c>
      <c r="CO91" s="26">
        <v>-1428.3948999999975</v>
      </c>
      <c r="CP91" s="22">
        <v>0</v>
      </c>
      <c r="CQ91" s="22">
        <v>24151.294927636394</v>
      </c>
      <c r="CR91" s="22">
        <v>25579.68982763635</v>
      </c>
      <c r="CS91" s="32">
        <v>3.4483994767524957E-2</v>
      </c>
      <c r="CT91" s="32">
        <v>3.7022667329133015E-2</v>
      </c>
      <c r="CU91" s="42"/>
      <c r="CV91" s="22">
        <v>701144.63016461628</v>
      </c>
      <c r="CW91" s="22">
        <v>9442.7563000000009</v>
      </c>
      <c r="CX91" s="22">
        <v>691701.87386461627</v>
      </c>
      <c r="CY91" s="26">
        <v>-1428.3948999999975</v>
      </c>
      <c r="CZ91" s="22">
        <v>0</v>
      </c>
      <c r="DA91" s="22">
        <v>24933.478964616312</v>
      </c>
      <c r="DB91" s="22">
        <v>26361.873864616267</v>
      </c>
      <c r="DC91" s="32">
        <v>3.5561106641809941E-2</v>
      </c>
      <c r="DD91" s="32">
        <v>3.8111612619074614E-2</v>
      </c>
      <c r="DE91" s="42"/>
      <c r="DF91" s="22">
        <v>701144.63016461628</v>
      </c>
      <c r="DG91" s="22">
        <v>9442.7563000000009</v>
      </c>
      <c r="DH91" s="22">
        <v>691701.87386461627</v>
      </c>
      <c r="DI91" s="26">
        <v>-1428.3948999999975</v>
      </c>
      <c r="DJ91" s="22">
        <v>0</v>
      </c>
      <c r="DK91" s="22">
        <v>24933.478964616312</v>
      </c>
      <c r="DL91" s="22">
        <v>26361.873864616267</v>
      </c>
      <c r="DM91" s="32">
        <v>3.5561106641809941E-2</v>
      </c>
      <c r="DN91" s="32">
        <v>3.8111612619074614E-2</v>
      </c>
      <c r="DO91" s="42"/>
      <c r="DP91" s="22">
        <v>701144.63016461628</v>
      </c>
      <c r="DQ91" s="22">
        <v>9442.7563000000009</v>
      </c>
      <c r="DR91" s="22">
        <v>691701.87386461627</v>
      </c>
      <c r="DS91" s="26">
        <v>-1428.3948999999975</v>
      </c>
      <c r="DT91" s="22">
        <v>0</v>
      </c>
      <c r="DU91" s="22">
        <v>24933.478964616312</v>
      </c>
      <c r="DV91" s="22">
        <v>26361.873864616267</v>
      </c>
      <c r="DW91" s="32">
        <v>3.5561106641809941E-2</v>
      </c>
      <c r="DX91" s="32">
        <v>3.8111612619074614E-2</v>
      </c>
      <c r="DY91" s="42"/>
      <c r="DZ91" s="22">
        <v>701144.63016461628</v>
      </c>
      <c r="EA91" s="22">
        <v>9442.7563000000009</v>
      </c>
      <c r="EB91" s="22">
        <v>691701.87386461627</v>
      </c>
      <c r="EC91" s="26">
        <v>-1428.3948999999975</v>
      </c>
      <c r="ED91" s="22">
        <v>0</v>
      </c>
      <c r="EE91" s="22">
        <v>24933.478964616312</v>
      </c>
      <c r="EF91" s="22">
        <v>26361.873864616267</v>
      </c>
      <c r="EG91" s="32">
        <v>3.5561106641809941E-2</v>
      </c>
      <c r="EH91" s="32">
        <v>3.8111612619074614E-2</v>
      </c>
      <c r="EI91" s="42"/>
      <c r="EK91" s="47">
        <f t="shared" ref="EK91:EK154" si="40">CH91-$BN91</f>
        <v>-391.09201848995872</v>
      </c>
      <c r="EL91" s="47">
        <f t="shared" ref="EL91:EL154" si="41">CR91-$BN91</f>
        <v>-782.18403697991744</v>
      </c>
      <c r="EM91" s="47">
        <f t="shared" ref="EM91:EM154" si="42">DB91-$BN91</f>
        <v>0</v>
      </c>
      <c r="EN91" s="47">
        <f t="shared" ref="EN91:EN154" si="43">DL91-$BN91</f>
        <v>0</v>
      </c>
      <c r="EO91" s="47">
        <f t="shared" ref="EO91:EO154" si="44">DV91-$BN91</f>
        <v>0</v>
      </c>
      <c r="EP91" s="47">
        <f t="shared" ref="EP91:EP154" si="45">EF91-$BN91</f>
        <v>0</v>
      </c>
      <c r="ER91" s="27" t="str">
        <f t="shared" si="36"/>
        <v>Orston Primary School</v>
      </c>
      <c r="EV91" s="45">
        <v>0</v>
      </c>
      <c r="EX91" s="27" t="str">
        <f t="shared" si="37"/>
        <v>Y</v>
      </c>
      <c r="EY91" s="27" t="str">
        <f t="shared" si="38"/>
        <v>Y</v>
      </c>
      <c r="EZ91" s="27" t="str">
        <f t="shared" si="27"/>
        <v/>
      </c>
      <c r="FA91" s="27" t="str">
        <f t="shared" si="28"/>
        <v/>
      </c>
      <c r="FB91" s="27" t="str">
        <f t="shared" si="29"/>
        <v/>
      </c>
      <c r="FC91" s="27" t="str">
        <f t="shared" si="30"/>
        <v/>
      </c>
      <c r="FE91" s="82">
        <f t="shared" si="39"/>
        <v>5.6540546334634539E-4</v>
      </c>
      <c r="FF91" s="82">
        <f t="shared" si="31"/>
        <v>1.1308109266926908E-3</v>
      </c>
      <c r="FG91" s="82" t="str">
        <f t="shared" si="32"/>
        <v/>
      </c>
      <c r="FH91" s="82" t="str">
        <f t="shared" si="33"/>
        <v/>
      </c>
      <c r="FI91" s="82" t="str">
        <f t="shared" si="34"/>
        <v/>
      </c>
      <c r="FJ91" s="82" t="str">
        <f t="shared" si="35"/>
        <v/>
      </c>
    </row>
    <row r="92" spans="1:166" x14ac:dyDescent="0.3">
      <c r="A92" s="20">
        <v>8912810</v>
      </c>
      <c r="B92" s="20" t="s">
        <v>213</v>
      </c>
      <c r="C92" s="21">
        <v>197</v>
      </c>
      <c r="D92" s="22">
        <v>860433.14871655835</v>
      </c>
      <c r="E92" s="22">
        <v>12549.519999999999</v>
      </c>
      <c r="F92" s="22">
        <v>847883.62871655833</v>
      </c>
      <c r="G92" s="45">
        <v>6385.1140183871139</v>
      </c>
      <c r="H92" s="26">
        <v>573.76150000000234</v>
      </c>
      <c r="I92" s="11"/>
      <c r="J92" s="34">
        <v>197</v>
      </c>
      <c r="K92" s="22">
        <v>900022.15983793477</v>
      </c>
      <c r="L92" s="22">
        <v>13123.281500000001</v>
      </c>
      <c r="M92" s="22">
        <v>886898.87833793473</v>
      </c>
      <c r="N92" s="26">
        <v>573.76150000000234</v>
      </c>
      <c r="O92" s="22">
        <v>0</v>
      </c>
      <c r="P92" s="22">
        <v>39589.011121376418</v>
      </c>
      <c r="Q92" s="22">
        <v>39015.249621376395</v>
      </c>
      <c r="R92" s="32">
        <v>4.3986707092306628E-2</v>
      </c>
      <c r="S92" s="32">
        <v>4.3990640392388036E-2</v>
      </c>
      <c r="T92" s="11"/>
      <c r="U92" s="22">
        <v>900022.15983793477</v>
      </c>
      <c r="V92" s="22">
        <v>13123.281500000001</v>
      </c>
      <c r="W92" s="22">
        <v>886898.87833793473</v>
      </c>
      <c r="X92" s="26">
        <v>573.76150000000234</v>
      </c>
      <c r="Y92" s="22">
        <v>0</v>
      </c>
      <c r="Z92" s="22">
        <v>39589.011121376418</v>
      </c>
      <c r="AA92" s="22">
        <v>39015.249621376395</v>
      </c>
      <c r="AB92" s="32">
        <v>4.3986707092306628E-2</v>
      </c>
      <c r="AC92" s="32">
        <v>4.3990640392388036E-2</v>
      </c>
      <c r="AD92" s="42"/>
      <c r="AE92" s="22">
        <v>900022.15983793477</v>
      </c>
      <c r="AF92" s="22">
        <v>13123.281500000001</v>
      </c>
      <c r="AG92" s="22">
        <v>886898.87833793473</v>
      </c>
      <c r="AH92" s="26">
        <v>573.76150000000234</v>
      </c>
      <c r="AI92" s="22">
        <v>0</v>
      </c>
      <c r="AJ92" s="22">
        <v>39589.011121376418</v>
      </c>
      <c r="AK92" s="22">
        <v>39015.249621376395</v>
      </c>
      <c r="AL92" s="32">
        <v>4.3986707092306628E-2</v>
      </c>
      <c r="AM92" s="32">
        <v>4.3990640392388036E-2</v>
      </c>
      <c r="AN92" s="11"/>
      <c r="AO92" s="22">
        <v>900022.15983793477</v>
      </c>
      <c r="AP92" s="22">
        <v>13123.281500000001</v>
      </c>
      <c r="AQ92" s="22">
        <v>886898.87833793473</v>
      </c>
      <c r="AR92" s="26">
        <v>573.76150000000234</v>
      </c>
      <c r="AS92" s="22">
        <v>0</v>
      </c>
      <c r="AT92" s="22">
        <v>39589.011121376418</v>
      </c>
      <c r="AU92" s="22">
        <v>39015.249621376395</v>
      </c>
      <c r="AV92" s="32">
        <v>4.3986707092306628E-2</v>
      </c>
      <c r="AW92" s="32">
        <v>4.3990640392388036E-2</v>
      </c>
      <c r="AX92" s="42"/>
      <c r="AY92" s="22">
        <v>900022.15983793477</v>
      </c>
      <c r="AZ92" s="22">
        <v>13123.281500000001</v>
      </c>
      <c r="BA92" s="22">
        <v>886898.87833793473</v>
      </c>
      <c r="BB92" s="22">
        <v>0</v>
      </c>
      <c r="BC92" s="22">
        <v>39589.011121376418</v>
      </c>
      <c r="BD92" s="22">
        <v>39015.249621376395</v>
      </c>
      <c r="BE92" s="32">
        <v>4.3986707092306628E-2</v>
      </c>
      <c r="BF92" s="32">
        <v>4.3990640392388036E-2</v>
      </c>
      <c r="BG92" s="11"/>
      <c r="BH92" s="22">
        <v>900022.15983793477</v>
      </c>
      <c r="BI92" s="22">
        <v>13123.281500000001</v>
      </c>
      <c r="BJ92" s="22">
        <v>886898.87833793473</v>
      </c>
      <c r="BK92" s="26">
        <v>573.76150000000234</v>
      </c>
      <c r="BL92" s="22">
        <v>0</v>
      </c>
      <c r="BM92" s="22">
        <v>39589.011121376418</v>
      </c>
      <c r="BN92" s="22">
        <v>39015.249621376395</v>
      </c>
      <c r="BO92" s="32">
        <v>4.3986707092306628E-2</v>
      </c>
      <c r="BP92" s="32">
        <v>4.3990640392388036E-2</v>
      </c>
      <c r="BQ92" s="42"/>
      <c r="BR92" s="22">
        <v>897820.15508701745</v>
      </c>
      <c r="BS92" s="22">
        <v>13123.281500000001</v>
      </c>
      <c r="BT92" s="22">
        <v>884696.87358701741</v>
      </c>
      <c r="BU92" s="26">
        <v>573.76150000000234</v>
      </c>
      <c r="BV92" s="22">
        <v>0</v>
      </c>
      <c r="BW92" s="22">
        <v>37387.006370459101</v>
      </c>
      <c r="BX92" s="22">
        <v>36813.244870459079</v>
      </c>
      <c r="BY92" s="32">
        <v>4.1641977136095285E-2</v>
      </c>
      <c r="BZ92" s="32">
        <v>4.1611139328659764E-2</v>
      </c>
      <c r="CA92" s="42"/>
      <c r="CB92" s="22">
        <v>899436.90826757485</v>
      </c>
      <c r="CC92" s="22">
        <v>13123.281500000001</v>
      </c>
      <c r="CD92" s="22">
        <v>886313.62676757481</v>
      </c>
      <c r="CE92" s="26">
        <v>573.76150000000234</v>
      </c>
      <c r="CF92" s="22">
        <v>0</v>
      </c>
      <c r="CG92" s="22">
        <v>39003.759551016497</v>
      </c>
      <c r="CH92" s="22">
        <v>38429.998051016475</v>
      </c>
      <c r="CI92" s="32">
        <v>4.3364642024911443E-2</v>
      </c>
      <c r="CJ92" s="32">
        <v>4.3359367260517458E-2</v>
      </c>
      <c r="CK92" s="42"/>
      <c r="CL92" s="22">
        <v>898851.65669721493</v>
      </c>
      <c r="CM92" s="22">
        <v>13123.281500000001</v>
      </c>
      <c r="CN92" s="22">
        <v>885728.37519721489</v>
      </c>
      <c r="CO92" s="26">
        <v>573.76150000000234</v>
      </c>
      <c r="CP92" s="22">
        <v>0</v>
      </c>
      <c r="CQ92" s="22">
        <v>38418.507980656577</v>
      </c>
      <c r="CR92" s="22">
        <v>37844.746480656555</v>
      </c>
      <c r="CS92" s="32">
        <v>4.2741766891573017E-2</v>
      </c>
      <c r="CT92" s="32">
        <v>4.2727259891871594E-2</v>
      </c>
      <c r="CU92" s="42"/>
      <c r="CV92" s="22">
        <v>900022.15983793477</v>
      </c>
      <c r="CW92" s="22">
        <v>13123.281500000001</v>
      </c>
      <c r="CX92" s="22">
        <v>886898.87833793473</v>
      </c>
      <c r="CY92" s="26">
        <v>573.76150000000234</v>
      </c>
      <c r="CZ92" s="22">
        <v>0</v>
      </c>
      <c r="DA92" s="22">
        <v>39589.011121376418</v>
      </c>
      <c r="DB92" s="22">
        <v>39015.249621376395</v>
      </c>
      <c r="DC92" s="32">
        <v>4.3986707092306628E-2</v>
      </c>
      <c r="DD92" s="32">
        <v>4.3990640392388036E-2</v>
      </c>
      <c r="DE92" s="42"/>
      <c r="DF92" s="22">
        <v>900022.15983793477</v>
      </c>
      <c r="DG92" s="22">
        <v>13123.281500000001</v>
      </c>
      <c r="DH92" s="22">
        <v>886898.87833793473</v>
      </c>
      <c r="DI92" s="26">
        <v>573.76150000000234</v>
      </c>
      <c r="DJ92" s="22">
        <v>0</v>
      </c>
      <c r="DK92" s="22">
        <v>39589.011121376418</v>
      </c>
      <c r="DL92" s="22">
        <v>39015.249621376395</v>
      </c>
      <c r="DM92" s="32">
        <v>4.3986707092306628E-2</v>
      </c>
      <c r="DN92" s="32">
        <v>4.3990640392388036E-2</v>
      </c>
      <c r="DO92" s="42"/>
      <c r="DP92" s="22">
        <v>900022.15983793477</v>
      </c>
      <c r="DQ92" s="22">
        <v>13123.281500000001</v>
      </c>
      <c r="DR92" s="22">
        <v>886898.87833793473</v>
      </c>
      <c r="DS92" s="26">
        <v>573.76150000000234</v>
      </c>
      <c r="DT92" s="22">
        <v>0</v>
      </c>
      <c r="DU92" s="22">
        <v>39589.011121376418</v>
      </c>
      <c r="DV92" s="22">
        <v>39015.249621376395</v>
      </c>
      <c r="DW92" s="32">
        <v>4.3986707092306628E-2</v>
      </c>
      <c r="DX92" s="32">
        <v>4.3990640392388036E-2</v>
      </c>
      <c r="DY92" s="42"/>
      <c r="DZ92" s="22">
        <v>900022.15983793477</v>
      </c>
      <c r="EA92" s="22">
        <v>13123.281500000001</v>
      </c>
      <c r="EB92" s="22">
        <v>886898.87833793473</v>
      </c>
      <c r="EC92" s="26">
        <v>573.76150000000234</v>
      </c>
      <c r="ED92" s="22">
        <v>0</v>
      </c>
      <c r="EE92" s="22">
        <v>39589.011121376418</v>
      </c>
      <c r="EF92" s="22">
        <v>39015.249621376395</v>
      </c>
      <c r="EG92" s="32">
        <v>4.3986707092306628E-2</v>
      </c>
      <c r="EH92" s="32">
        <v>4.3990640392388036E-2</v>
      </c>
      <c r="EI92" s="42"/>
      <c r="EK92" s="47">
        <f t="shared" si="40"/>
        <v>-585.25157035992015</v>
      </c>
      <c r="EL92" s="47">
        <f t="shared" si="41"/>
        <v>-1170.5031407198403</v>
      </c>
      <c r="EM92" s="47">
        <f t="shared" si="42"/>
        <v>0</v>
      </c>
      <c r="EN92" s="47">
        <f t="shared" si="43"/>
        <v>0</v>
      </c>
      <c r="EO92" s="47">
        <f t="shared" si="44"/>
        <v>0</v>
      </c>
      <c r="EP92" s="47">
        <f t="shared" si="45"/>
        <v>0</v>
      </c>
      <c r="ER92" s="27" t="str">
        <f t="shared" si="36"/>
        <v>Radcliffe-on-Trent Infant and Nursery School</v>
      </c>
      <c r="EV92" s="45">
        <v>6385.1140183871139</v>
      </c>
      <c r="EX92" s="27" t="str">
        <f t="shared" si="37"/>
        <v>Y</v>
      </c>
      <c r="EY92" s="27" t="str">
        <f t="shared" si="38"/>
        <v>Y</v>
      </c>
      <c r="EZ92" s="27" t="str">
        <f t="shared" si="27"/>
        <v/>
      </c>
      <c r="FA92" s="27" t="str">
        <f t="shared" si="28"/>
        <v/>
      </c>
      <c r="FB92" s="27" t="str">
        <f t="shared" si="29"/>
        <v/>
      </c>
      <c r="FC92" s="27" t="str">
        <f t="shared" si="30"/>
        <v/>
      </c>
      <c r="FE92" s="82">
        <f t="shared" si="39"/>
        <v>6.5988534279882354E-4</v>
      </c>
      <c r="FF92" s="82">
        <f t="shared" si="31"/>
        <v>1.3197706855976471E-3</v>
      </c>
      <c r="FG92" s="82" t="str">
        <f t="shared" si="32"/>
        <v/>
      </c>
      <c r="FH92" s="82" t="str">
        <f t="shared" si="33"/>
        <v/>
      </c>
      <c r="FI92" s="82" t="str">
        <f t="shared" si="34"/>
        <v/>
      </c>
      <c r="FJ92" s="82" t="str">
        <f t="shared" si="35"/>
        <v/>
      </c>
    </row>
    <row r="93" spans="1:166" x14ac:dyDescent="0.3">
      <c r="A93" s="20">
        <v>8912812</v>
      </c>
      <c r="B93" s="20" t="s">
        <v>214</v>
      </c>
      <c r="C93" s="21">
        <v>321</v>
      </c>
      <c r="D93" s="22">
        <v>1392607.56</v>
      </c>
      <c r="E93" s="22">
        <v>23542.560000000001</v>
      </c>
      <c r="F93" s="22">
        <v>1369065</v>
      </c>
      <c r="G93" s="45">
        <v>0</v>
      </c>
      <c r="H93" s="26">
        <v>2754.5527999999977</v>
      </c>
      <c r="I93" s="11"/>
      <c r="J93" s="34">
        <v>321</v>
      </c>
      <c r="K93" s="22">
        <v>1440302.1128</v>
      </c>
      <c r="L93" s="22">
        <v>26297.112799999999</v>
      </c>
      <c r="M93" s="22">
        <v>1414005</v>
      </c>
      <c r="N93" s="26">
        <v>2754.5527999999977</v>
      </c>
      <c r="O93" s="22">
        <v>0</v>
      </c>
      <c r="P93" s="22">
        <v>47694.552799999947</v>
      </c>
      <c r="Q93" s="22">
        <v>44940</v>
      </c>
      <c r="R93" s="32">
        <v>3.3114269830015031E-2</v>
      </c>
      <c r="S93" s="32">
        <v>3.1782065834279227E-2</v>
      </c>
      <c r="T93" s="11"/>
      <c r="U93" s="22">
        <v>1440302.1128</v>
      </c>
      <c r="V93" s="22">
        <v>26297.112799999999</v>
      </c>
      <c r="W93" s="22">
        <v>1414005</v>
      </c>
      <c r="X93" s="26">
        <v>2754.5527999999977</v>
      </c>
      <c r="Y93" s="22">
        <v>0</v>
      </c>
      <c r="Z93" s="22">
        <v>47694.552799999947</v>
      </c>
      <c r="AA93" s="22">
        <v>44940</v>
      </c>
      <c r="AB93" s="32">
        <v>3.3114269830015031E-2</v>
      </c>
      <c r="AC93" s="32">
        <v>3.1782065834279227E-2</v>
      </c>
      <c r="AD93" s="42"/>
      <c r="AE93" s="22">
        <v>1440302.1128</v>
      </c>
      <c r="AF93" s="22">
        <v>26297.112799999999</v>
      </c>
      <c r="AG93" s="22">
        <v>1414005</v>
      </c>
      <c r="AH93" s="26">
        <v>2754.5527999999977</v>
      </c>
      <c r="AI93" s="22">
        <v>0</v>
      </c>
      <c r="AJ93" s="22">
        <v>47694.552799999947</v>
      </c>
      <c r="AK93" s="22">
        <v>44940</v>
      </c>
      <c r="AL93" s="32">
        <v>3.3114269830015031E-2</v>
      </c>
      <c r="AM93" s="32">
        <v>3.1782065834279227E-2</v>
      </c>
      <c r="AN93" s="11"/>
      <c r="AO93" s="22">
        <v>1440302.1128</v>
      </c>
      <c r="AP93" s="22">
        <v>26297.112799999999</v>
      </c>
      <c r="AQ93" s="22">
        <v>1414005</v>
      </c>
      <c r="AR93" s="26">
        <v>2754.5527999999977</v>
      </c>
      <c r="AS93" s="22">
        <v>0</v>
      </c>
      <c r="AT93" s="22">
        <v>47694.552799999947</v>
      </c>
      <c r="AU93" s="22">
        <v>44940</v>
      </c>
      <c r="AV93" s="32">
        <v>3.3114269830015031E-2</v>
      </c>
      <c r="AW93" s="32">
        <v>3.1782065834279227E-2</v>
      </c>
      <c r="AX93" s="42"/>
      <c r="AY93" s="22">
        <v>1440302.1128</v>
      </c>
      <c r="AZ93" s="22">
        <v>26297.112799999999</v>
      </c>
      <c r="BA93" s="22">
        <v>1414005</v>
      </c>
      <c r="BB93" s="22">
        <v>0</v>
      </c>
      <c r="BC93" s="22">
        <v>47694.552799999947</v>
      </c>
      <c r="BD93" s="22">
        <v>44940</v>
      </c>
      <c r="BE93" s="32">
        <v>3.3114269830015031E-2</v>
      </c>
      <c r="BF93" s="32">
        <v>3.1782065834279227E-2</v>
      </c>
      <c r="BG93" s="11"/>
      <c r="BH93" s="22">
        <v>1440302.1128</v>
      </c>
      <c r="BI93" s="22">
        <v>26297.112799999999</v>
      </c>
      <c r="BJ93" s="22">
        <v>1414005</v>
      </c>
      <c r="BK93" s="26">
        <v>2754.5527999999977</v>
      </c>
      <c r="BL93" s="22">
        <v>0</v>
      </c>
      <c r="BM93" s="22">
        <v>47694.552799999947</v>
      </c>
      <c r="BN93" s="22">
        <v>44940</v>
      </c>
      <c r="BO93" s="32">
        <v>3.3114269830015031E-2</v>
      </c>
      <c r="BP93" s="32">
        <v>3.1782065834279227E-2</v>
      </c>
      <c r="BQ93" s="42"/>
      <c r="BR93" s="22">
        <v>1440302.1128</v>
      </c>
      <c r="BS93" s="22">
        <v>26297.112799999999</v>
      </c>
      <c r="BT93" s="22">
        <v>1414005</v>
      </c>
      <c r="BU93" s="26">
        <v>2754.5527999999977</v>
      </c>
      <c r="BV93" s="22">
        <v>0</v>
      </c>
      <c r="BW93" s="22">
        <v>47694.552799999947</v>
      </c>
      <c r="BX93" s="22">
        <v>44940</v>
      </c>
      <c r="BY93" s="32">
        <v>3.3114269830015031E-2</v>
      </c>
      <c r="BZ93" s="32">
        <v>3.1782065834279227E-2</v>
      </c>
      <c r="CA93" s="42"/>
      <c r="CB93" s="22">
        <v>1440302.1128</v>
      </c>
      <c r="CC93" s="22">
        <v>26297.112799999999</v>
      </c>
      <c r="CD93" s="22">
        <v>1414005</v>
      </c>
      <c r="CE93" s="26">
        <v>2754.5527999999977</v>
      </c>
      <c r="CF93" s="22">
        <v>0</v>
      </c>
      <c r="CG93" s="22">
        <v>47694.552799999947</v>
      </c>
      <c r="CH93" s="22">
        <v>44940</v>
      </c>
      <c r="CI93" s="32">
        <v>3.3114269830015031E-2</v>
      </c>
      <c r="CJ93" s="32">
        <v>3.1782065834279227E-2</v>
      </c>
      <c r="CK93" s="42"/>
      <c r="CL93" s="22">
        <v>1440302.1128</v>
      </c>
      <c r="CM93" s="22">
        <v>26297.112799999999</v>
      </c>
      <c r="CN93" s="22">
        <v>1414005</v>
      </c>
      <c r="CO93" s="26">
        <v>2754.5527999999977</v>
      </c>
      <c r="CP93" s="22">
        <v>0</v>
      </c>
      <c r="CQ93" s="22">
        <v>47694.552799999947</v>
      </c>
      <c r="CR93" s="22">
        <v>44940</v>
      </c>
      <c r="CS93" s="32">
        <v>3.3114269830015031E-2</v>
      </c>
      <c r="CT93" s="32">
        <v>3.1782065834279227E-2</v>
      </c>
      <c r="CU93" s="42"/>
      <c r="CV93" s="22">
        <v>1440302.1128</v>
      </c>
      <c r="CW93" s="22">
        <v>26297.112799999999</v>
      </c>
      <c r="CX93" s="22">
        <v>1414005</v>
      </c>
      <c r="CY93" s="26">
        <v>2754.5527999999977</v>
      </c>
      <c r="CZ93" s="22">
        <v>0</v>
      </c>
      <c r="DA93" s="22">
        <v>47694.552799999947</v>
      </c>
      <c r="DB93" s="22">
        <v>44940</v>
      </c>
      <c r="DC93" s="32">
        <v>3.3114269830015031E-2</v>
      </c>
      <c r="DD93" s="32">
        <v>3.1782065834279227E-2</v>
      </c>
      <c r="DE93" s="42"/>
      <c r="DF93" s="22">
        <v>1440302.1128</v>
      </c>
      <c r="DG93" s="22">
        <v>26297.112799999999</v>
      </c>
      <c r="DH93" s="22">
        <v>1414005</v>
      </c>
      <c r="DI93" s="26">
        <v>2754.5527999999977</v>
      </c>
      <c r="DJ93" s="22">
        <v>0</v>
      </c>
      <c r="DK93" s="22">
        <v>47694.552799999947</v>
      </c>
      <c r="DL93" s="22">
        <v>44940</v>
      </c>
      <c r="DM93" s="32">
        <v>3.3114269830015031E-2</v>
      </c>
      <c r="DN93" s="32">
        <v>3.1782065834279227E-2</v>
      </c>
      <c r="DO93" s="42"/>
      <c r="DP93" s="22">
        <v>1440302.1128</v>
      </c>
      <c r="DQ93" s="22">
        <v>26297.112799999999</v>
      </c>
      <c r="DR93" s="22">
        <v>1414005</v>
      </c>
      <c r="DS93" s="26">
        <v>2754.5527999999977</v>
      </c>
      <c r="DT93" s="22">
        <v>0</v>
      </c>
      <c r="DU93" s="22">
        <v>47694.552799999947</v>
      </c>
      <c r="DV93" s="22">
        <v>44940</v>
      </c>
      <c r="DW93" s="32">
        <v>3.3114269830015031E-2</v>
      </c>
      <c r="DX93" s="32">
        <v>3.1782065834279227E-2</v>
      </c>
      <c r="DY93" s="42"/>
      <c r="DZ93" s="22">
        <v>1440302.1128</v>
      </c>
      <c r="EA93" s="22">
        <v>26297.112799999999</v>
      </c>
      <c r="EB93" s="22">
        <v>1414005</v>
      </c>
      <c r="EC93" s="26">
        <v>2754.5527999999977</v>
      </c>
      <c r="ED93" s="22">
        <v>0</v>
      </c>
      <c r="EE93" s="22">
        <v>47694.552799999947</v>
      </c>
      <c r="EF93" s="22">
        <v>44940</v>
      </c>
      <c r="EG93" s="32">
        <v>3.3114269830015031E-2</v>
      </c>
      <c r="EH93" s="32">
        <v>3.1782065834279227E-2</v>
      </c>
      <c r="EI93" s="42"/>
      <c r="EK93" s="47">
        <f t="shared" si="40"/>
        <v>0</v>
      </c>
      <c r="EL93" s="47">
        <f t="shared" si="41"/>
        <v>0</v>
      </c>
      <c r="EM93" s="47">
        <f t="shared" si="42"/>
        <v>0</v>
      </c>
      <c r="EN93" s="47">
        <f t="shared" si="43"/>
        <v>0</v>
      </c>
      <c r="EO93" s="47">
        <f t="shared" si="44"/>
        <v>0</v>
      </c>
      <c r="EP93" s="47">
        <f t="shared" si="45"/>
        <v>0</v>
      </c>
      <c r="ER93" s="27" t="str">
        <f t="shared" si="36"/>
        <v>Radcliffe-on-Trent Junior School</v>
      </c>
      <c r="EV93" s="45">
        <v>0</v>
      </c>
      <c r="EX93" s="27" t="str">
        <f t="shared" si="37"/>
        <v/>
      </c>
      <c r="EY93" s="27" t="str">
        <f t="shared" si="38"/>
        <v/>
      </c>
      <c r="EZ93" s="27" t="str">
        <f t="shared" si="27"/>
        <v/>
      </c>
      <c r="FA93" s="27" t="str">
        <f t="shared" si="28"/>
        <v/>
      </c>
      <c r="FB93" s="27" t="str">
        <f t="shared" si="29"/>
        <v/>
      </c>
      <c r="FC93" s="27" t="str">
        <f t="shared" si="30"/>
        <v/>
      </c>
      <c r="FE93" s="82" t="str">
        <f t="shared" si="39"/>
        <v/>
      </c>
      <c r="FF93" s="82" t="str">
        <f t="shared" si="31"/>
        <v/>
      </c>
      <c r="FG93" s="82" t="str">
        <f t="shared" si="32"/>
        <v/>
      </c>
      <c r="FH93" s="82" t="str">
        <f t="shared" si="33"/>
        <v/>
      </c>
      <c r="FI93" s="82" t="str">
        <f t="shared" si="34"/>
        <v/>
      </c>
      <c r="FJ93" s="82" t="str">
        <f t="shared" si="35"/>
        <v/>
      </c>
    </row>
    <row r="94" spans="1:166" x14ac:dyDescent="0.3">
      <c r="A94" s="59">
        <v>8912813</v>
      </c>
      <c r="B94" s="37" t="s">
        <v>26</v>
      </c>
      <c r="C94" s="21">
        <v>82</v>
      </c>
      <c r="D94" s="22">
        <v>476130.08474060503</v>
      </c>
      <c r="E94" s="22">
        <v>6688.2296000000006</v>
      </c>
      <c r="F94" s="22">
        <v>469441.85514060501</v>
      </c>
      <c r="G94" s="45">
        <v>-16959.803210590184</v>
      </c>
      <c r="H94" s="26">
        <v>-467.74870000000101</v>
      </c>
      <c r="I94" s="11"/>
      <c r="J94" s="34">
        <v>82</v>
      </c>
      <c r="K94" s="22">
        <v>518562.73856840003</v>
      </c>
      <c r="L94" s="22">
        <v>6220.4808999999996</v>
      </c>
      <c r="M94" s="22">
        <v>512342.25766840001</v>
      </c>
      <c r="N94" s="26">
        <v>-467.74870000000101</v>
      </c>
      <c r="O94" s="22">
        <v>0</v>
      </c>
      <c r="P94" s="22">
        <v>42432.653827795002</v>
      </c>
      <c r="Q94" s="22">
        <v>42900.402527794999</v>
      </c>
      <c r="R94" s="32">
        <v>8.1827425443137591E-2</v>
      </c>
      <c r="S94" s="32">
        <v>8.3733874935534108E-2</v>
      </c>
      <c r="T94" s="11"/>
      <c r="U94" s="22">
        <v>518562.73856840003</v>
      </c>
      <c r="V94" s="22">
        <v>6220.4808999999996</v>
      </c>
      <c r="W94" s="22">
        <v>512342.25766840001</v>
      </c>
      <c r="X94" s="26">
        <v>-467.74870000000101</v>
      </c>
      <c r="Y94" s="22">
        <v>0</v>
      </c>
      <c r="Z94" s="22">
        <v>42432.653827795002</v>
      </c>
      <c r="AA94" s="22">
        <v>42900.402527794999</v>
      </c>
      <c r="AB94" s="32">
        <v>8.1827425443137591E-2</v>
      </c>
      <c r="AC94" s="32">
        <v>8.3733874935534108E-2</v>
      </c>
      <c r="AD94" s="42"/>
      <c r="AE94" s="22">
        <v>518562.73856840003</v>
      </c>
      <c r="AF94" s="22">
        <v>6220.4808999999996</v>
      </c>
      <c r="AG94" s="22">
        <v>512342.25766840001</v>
      </c>
      <c r="AH94" s="26">
        <v>-467.74870000000101</v>
      </c>
      <c r="AI94" s="22">
        <v>0</v>
      </c>
      <c r="AJ94" s="22">
        <v>42432.653827795002</v>
      </c>
      <c r="AK94" s="22">
        <v>42900.402527794999</v>
      </c>
      <c r="AL94" s="32">
        <v>8.1827425443137591E-2</v>
      </c>
      <c r="AM94" s="32">
        <v>8.3733874935534108E-2</v>
      </c>
      <c r="AN94" s="11"/>
      <c r="AO94" s="22">
        <v>518562.73856840003</v>
      </c>
      <c r="AP94" s="22">
        <v>6220.4808999999996</v>
      </c>
      <c r="AQ94" s="22">
        <v>512342.25766840001</v>
      </c>
      <c r="AR94" s="26">
        <v>-467.74870000000101</v>
      </c>
      <c r="AS94" s="22">
        <v>0</v>
      </c>
      <c r="AT94" s="22">
        <v>42432.653827795002</v>
      </c>
      <c r="AU94" s="22">
        <v>42900.402527794999</v>
      </c>
      <c r="AV94" s="32">
        <v>8.1827425443137591E-2</v>
      </c>
      <c r="AW94" s="32">
        <v>8.3733874935534108E-2</v>
      </c>
      <c r="AX94" s="42"/>
      <c r="AY94" s="22">
        <v>518562.73856840003</v>
      </c>
      <c r="AZ94" s="22">
        <v>6220.4808999999996</v>
      </c>
      <c r="BA94" s="22">
        <v>512342.25766840001</v>
      </c>
      <c r="BB94" s="22">
        <v>0</v>
      </c>
      <c r="BC94" s="22">
        <v>42432.653827795002</v>
      </c>
      <c r="BD94" s="22">
        <v>42900.402527794999</v>
      </c>
      <c r="BE94" s="32">
        <v>8.1827425443137591E-2</v>
      </c>
      <c r="BF94" s="32">
        <v>8.3733874935534108E-2</v>
      </c>
      <c r="BG94" s="11"/>
      <c r="BH94" s="22">
        <v>518562.73856840003</v>
      </c>
      <c r="BI94" s="22">
        <v>6220.4808999999996</v>
      </c>
      <c r="BJ94" s="22">
        <v>512342.25766840001</v>
      </c>
      <c r="BK94" s="26">
        <v>-467.74870000000101</v>
      </c>
      <c r="BL94" s="22">
        <v>0</v>
      </c>
      <c r="BM94" s="22">
        <v>42432.653827795002</v>
      </c>
      <c r="BN94" s="22">
        <v>42900.402527794999</v>
      </c>
      <c r="BO94" s="32">
        <v>8.1827425443137591E-2</v>
      </c>
      <c r="BP94" s="32">
        <v>8.3733874935534108E-2</v>
      </c>
      <c r="BQ94" s="42"/>
      <c r="BR94" s="22">
        <v>517217.68669249874</v>
      </c>
      <c r="BS94" s="22">
        <v>6220.4808999999996</v>
      </c>
      <c r="BT94" s="22">
        <v>510997.20579249872</v>
      </c>
      <c r="BU94" s="26">
        <v>-467.74870000000101</v>
      </c>
      <c r="BV94" s="22">
        <v>0</v>
      </c>
      <c r="BW94" s="22">
        <v>41087.60195189371</v>
      </c>
      <c r="BX94" s="22">
        <v>41555.350651893707</v>
      </c>
      <c r="BY94" s="32">
        <v>7.9439669232196058E-2</v>
      </c>
      <c r="BZ94" s="32">
        <v>8.1322070220415529E-2</v>
      </c>
      <c r="CA94" s="42"/>
      <c r="CB94" s="22">
        <v>518251.93279442086</v>
      </c>
      <c r="CC94" s="22">
        <v>6220.4808999999996</v>
      </c>
      <c r="CD94" s="22">
        <v>512031.45189442084</v>
      </c>
      <c r="CE94" s="26">
        <v>-467.74870000000101</v>
      </c>
      <c r="CF94" s="22">
        <v>0</v>
      </c>
      <c r="CG94" s="22">
        <v>42121.848053815833</v>
      </c>
      <c r="CH94" s="22">
        <v>42589.596753815829</v>
      </c>
      <c r="CI94" s="32">
        <v>8.1276779474211136E-2</v>
      </c>
      <c r="CJ94" s="32">
        <v>8.3177696597039635E-2</v>
      </c>
      <c r="CK94" s="42"/>
      <c r="CL94" s="22">
        <v>517941.12702044181</v>
      </c>
      <c r="CM94" s="22">
        <v>6220.4808999999996</v>
      </c>
      <c r="CN94" s="22">
        <v>511720.64612044179</v>
      </c>
      <c r="CO94" s="26">
        <v>-467.74870000000101</v>
      </c>
      <c r="CP94" s="22">
        <v>0</v>
      </c>
      <c r="CQ94" s="22">
        <v>41811.04227983678</v>
      </c>
      <c r="CR94" s="22">
        <v>42278.790979836776</v>
      </c>
      <c r="CS94" s="32">
        <v>8.0725472642736482E-2</v>
      </c>
      <c r="CT94" s="32">
        <v>8.2620842642111753E-2</v>
      </c>
      <c r="CU94" s="42"/>
      <c r="CV94" s="22">
        <v>518562.73856840003</v>
      </c>
      <c r="CW94" s="22">
        <v>6220.4808999999996</v>
      </c>
      <c r="CX94" s="22">
        <v>512342.25766840001</v>
      </c>
      <c r="CY94" s="26">
        <v>-467.74870000000101</v>
      </c>
      <c r="CZ94" s="22">
        <v>0</v>
      </c>
      <c r="DA94" s="22">
        <v>42432.653827795002</v>
      </c>
      <c r="DB94" s="22">
        <v>42900.402527794999</v>
      </c>
      <c r="DC94" s="32">
        <v>8.1827425443137591E-2</v>
      </c>
      <c r="DD94" s="32">
        <v>8.3733874935534108E-2</v>
      </c>
      <c r="DE94" s="42"/>
      <c r="DF94" s="22">
        <v>518562.73856840003</v>
      </c>
      <c r="DG94" s="22">
        <v>6220.4808999999996</v>
      </c>
      <c r="DH94" s="22">
        <v>512342.25766840001</v>
      </c>
      <c r="DI94" s="26">
        <v>-467.74870000000101</v>
      </c>
      <c r="DJ94" s="22">
        <v>0</v>
      </c>
      <c r="DK94" s="22">
        <v>42432.653827795002</v>
      </c>
      <c r="DL94" s="22">
        <v>42900.402527794999</v>
      </c>
      <c r="DM94" s="32">
        <v>8.1827425443137591E-2</v>
      </c>
      <c r="DN94" s="32">
        <v>8.3733874935534108E-2</v>
      </c>
      <c r="DO94" s="42"/>
      <c r="DP94" s="22">
        <v>518562.73856840003</v>
      </c>
      <c r="DQ94" s="22">
        <v>6220.4808999999996</v>
      </c>
      <c r="DR94" s="22">
        <v>512342.25766840001</v>
      </c>
      <c r="DS94" s="26">
        <v>-467.74870000000101</v>
      </c>
      <c r="DT94" s="22">
        <v>0</v>
      </c>
      <c r="DU94" s="22">
        <v>42432.653827795002</v>
      </c>
      <c r="DV94" s="22">
        <v>42900.402527794999</v>
      </c>
      <c r="DW94" s="32">
        <v>8.1827425443137591E-2</v>
      </c>
      <c r="DX94" s="32">
        <v>8.3733874935534108E-2</v>
      </c>
      <c r="DY94" s="42"/>
      <c r="DZ94" s="22">
        <v>516006.623866776</v>
      </c>
      <c r="EA94" s="22">
        <v>6220.4808999999996</v>
      </c>
      <c r="EB94" s="22">
        <v>509786.14296677598</v>
      </c>
      <c r="EC94" s="26">
        <v>-467.74870000000101</v>
      </c>
      <c r="ED94" s="22">
        <v>-2556.1147016240307</v>
      </c>
      <c r="EE94" s="22">
        <v>39876.539126170974</v>
      </c>
      <c r="EF94" s="22">
        <v>40344.28782617097</v>
      </c>
      <c r="EG94" s="32">
        <v>7.7279122557284086E-2</v>
      </c>
      <c r="EH94" s="32">
        <v>7.9139632143356051E-2</v>
      </c>
      <c r="EI94" s="42"/>
      <c r="EK94" s="47">
        <f t="shared" si="40"/>
        <v>-310.80577397916932</v>
      </c>
      <c r="EL94" s="47">
        <f t="shared" si="41"/>
        <v>-621.61154795822222</v>
      </c>
      <c r="EM94" s="47">
        <f t="shared" si="42"/>
        <v>0</v>
      </c>
      <c r="EN94" s="47">
        <f t="shared" si="43"/>
        <v>0</v>
      </c>
      <c r="EO94" s="47">
        <f t="shared" si="44"/>
        <v>0</v>
      </c>
      <c r="EP94" s="47">
        <f t="shared" si="45"/>
        <v>-2556.1147016240284</v>
      </c>
      <c r="ER94" s="27" t="str">
        <f t="shared" si="36"/>
        <v>Rampton Primary School</v>
      </c>
      <c r="EV94" s="45">
        <v>-16959.803210590184</v>
      </c>
      <c r="EX94" s="27" t="str">
        <f t="shared" si="37"/>
        <v>Y</v>
      </c>
      <c r="EY94" s="27" t="str">
        <f t="shared" si="38"/>
        <v>Y</v>
      </c>
      <c r="EZ94" s="27" t="str">
        <f t="shared" si="27"/>
        <v/>
      </c>
      <c r="FA94" s="27" t="str">
        <f t="shared" si="28"/>
        <v/>
      </c>
      <c r="FB94" s="27" t="str">
        <f t="shared" si="29"/>
        <v/>
      </c>
      <c r="FC94" s="27" t="str">
        <f t="shared" si="30"/>
        <v>Y</v>
      </c>
      <c r="FD94" s="78"/>
      <c r="FE94" s="82">
        <f t="shared" si="39"/>
        <v>6.0663700744421152E-4</v>
      </c>
      <c r="FF94" s="82">
        <f t="shared" si="31"/>
        <v>1.2132740148881958E-3</v>
      </c>
      <c r="FG94" s="82" t="str">
        <f t="shared" si="32"/>
        <v/>
      </c>
      <c r="FH94" s="82" t="str">
        <f t="shared" si="33"/>
        <v/>
      </c>
      <c r="FI94" s="82" t="str">
        <f t="shared" si="34"/>
        <v/>
      </c>
      <c r="FJ94" s="82">
        <f t="shared" si="35"/>
        <v>4.9890764686414098E-3</v>
      </c>
    </row>
    <row r="95" spans="1:166" x14ac:dyDescent="0.3">
      <c r="A95" s="20">
        <v>8912821</v>
      </c>
      <c r="B95" s="20" t="s">
        <v>215</v>
      </c>
      <c r="C95" s="21">
        <v>187</v>
      </c>
      <c r="D95" s="22">
        <v>850791.70524771092</v>
      </c>
      <c r="E95" s="22">
        <v>15230</v>
      </c>
      <c r="F95" s="22">
        <v>835561.70524771092</v>
      </c>
      <c r="G95" s="45">
        <v>3045.3371769814066</v>
      </c>
      <c r="H95" s="26">
        <v>696.3125</v>
      </c>
      <c r="I95" s="11"/>
      <c r="J95" s="34">
        <v>187</v>
      </c>
      <c r="K95" s="22">
        <v>896440.83031981997</v>
      </c>
      <c r="L95" s="22">
        <v>15926.3125</v>
      </c>
      <c r="M95" s="22">
        <v>880514.51781981997</v>
      </c>
      <c r="N95" s="26">
        <v>696.3125</v>
      </c>
      <c r="O95" s="22">
        <v>0</v>
      </c>
      <c r="P95" s="22">
        <v>45649.125072109047</v>
      </c>
      <c r="Q95" s="22">
        <v>44952.812572109047</v>
      </c>
      <c r="R95" s="32">
        <v>5.0922630393601072E-2</v>
      </c>
      <c r="S95" s="32">
        <v>5.1052891987986231E-2</v>
      </c>
      <c r="T95" s="11"/>
      <c r="U95" s="22">
        <v>896440.83031981997</v>
      </c>
      <c r="V95" s="22">
        <v>15926.3125</v>
      </c>
      <c r="W95" s="22">
        <v>880514.51781981997</v>
      </c>
      <c r="X95" s="26">
        <v>696.3125</v>
      </c>
      <c r="Y95" s="22">
        <v>0</v>
      </c>
      <c r="Z95" s="22">
        <v>45649.125072109047</v>
      </c>
      <c r="AA95" s="22">
        <v>44952.812572109047</v>
      </c>
      <c r="AB95" s="32">
        <v>5.0922630393601072E-2</v>
      </c>
      <c r="AC95" s="32">
        <v>5.1052891987986231E-2</v>
      </c>
      <c r="AD95" s="42"/>
      <c r="AE95" s="22">
        <v>896440.83031981997</v>
      </c>
      <c r="AF95" s="22">
        <v>15926.3125</v>
      </c>
      <c r="AG95" s="22">
        <v>880514.51781981997</v>
      </c>
      <c r="AH95" s="26">
        <v>696.3125</v>
      </c>
      <c r="AI95" s="22">
        <v>0</v>
      </c>
      <c r="AJ95" s="22">
        <v>45649.125072109047</v>
      </c>
      <c r="AK95" s="22">
        <v>44952.812572109047</v>
      </c>
      <c r="AL95" s="32">
        <v>5.0922630393601072E-2</v>
      </c>
      <c r="AM95" s="32">
        <v>5.1052891987986231E-2</v>
      </c>
      <c r="AN95" s="11"/>
      <c r="AO95" s="22">
        <v>896440.83031981997</v>
      </c>
      <c r="AP95" s="22">
        <v>15926.3125</v>
      </c>
      <c r="AQ95" s="22">
        <v>880514.51781981997</v>
      </c>
      <c r="AR95" s="26">
        <v>696.3125</v>
      </c>
      <c r="AS95" s="22">
        <v>0</v>
      </c>
      <c r="AT95" s="22">
        <v>45649.125072109047</v>
      </c>
      <c r="AU95" s="22">
        <v>44952.812572109047</v>
      </c>
      <c r="AV95" s="32">
        <v>5.0922630393601072E-2</v>
      </c>
      <c r="AW95" s="32">
        <v>5.1052891987986231E-2</v>
      </c>
      <c r="AX95" s="42"/>
      <c r="AY95" s="22">
        <v>896440.83031981997</v>
      </c>
      <c r="AZ95" s="22">
        <v>15926.3125</v>
      </c>
      <c r="BA95" s="22">
        <v>880514.51781981997</v>
      </c>
      <c r="BB95" s="22">
        <v>0</v>
      </c>
      <c r="BC95" s="22">
        <v>45649.125072109047</v>
      </c>
      <c r="BD95" s="22">
        <v>44952.812572109047</v>
      </c>
      <c r="BE95" s="32">
        <v>5.0922630393601072E-2</v>
      </c>
      <c r="BF95" s="32">
        <v>5.1052891987986231E-2</v>
      </c>
      <c r="BG95" s="11"/>
      <c r="BH95" s="22">
        <v>896440.83031981997</v>
      </c>
      <c r="BI95" s="22">
        <v>15926.3125</v>
      </c>
      <c r="BJ95" s="22">
        <v>880514.51781981997</v>
      </c>
      <c r="BK95" s="26">
        <v>696.3125</v>
      </c>
      <c r="BL95" s="22">
        <v>0</v>
      </c>
      <c r="BM95" s="22">
        <v>45649.125072109047</v>
      </c>
      <c r="BN95" s="22">
        <v>44952.812572109047</v>
      </c>
      <c r="BO95" s="32">
        <v>5.0922630393601072E-2</v>
      </c>
      <c r="BP95" s="32">
        <v>5.1052891987986231E-2</v>
      </c>
      <c r="BQ95" s="42"/>
      <c r="BR95" s="22">
        <v>893548.01797561487</v>
      </c>
      <c r="BS95" s="22">
        <v>15926.3125</v>
      </c>
      <c r="BT95" s="22">
        <v>877621.70547561487</v>
      </c>
      <c r="BU95" s="26">
        <v>696.3125</v>
      </c>
      <c r="BV95" s="22">
        <v>0</v>
      </c>
      <c r="BW95" s="22">
        <v>42756.312727903947</v>
      </c>
      <c r="BX95" s="22">
        <v>42060.000227903947</v>
      </c>
      <c r="BY95" s="32">
        <v>4.7850044841206037E-2</v>
      </c>
      <c r="BZ95" s="32">
        <v>4.7924977203144849E-2</v>
      </c>
      <c r="CA95" s="42"/>
      <c r="CB95" s="22">
        <v>895683.12582495483</v>
      </c>
      <c r="CC95" s="22">
        <v>15926.3125</v>
      </c>
      <c r="CD95" s="22">
        <v>879756.81332495483</v>
      </c>
      <c r="CE95" s="26">
        <v>696.3125</v>
      </c>
      <c r="CF95" s="22">
        <v>0</v>
      </c>
      <c r="CG95" s="22">
        <v>44891.420577243902</v>
      </c>
      <c r="CH95" s="22">
        <v>44195.108077243902</v>
      </c>
      <c r="CI95" s="32">
        <v>5.0119756957458995E-2</v>
      </c>
      <c r="CJ95" s="32">
        <v>5.0235596255529771E-2</v>
      </c>
      <c r="CK95" s="42"/>
      <c r="CL95" s="22">
        <v>894925.42133008968</v>
      </c>
      <c r="CM95" s="22">
        <v>15926.3125</v>
      </c>
      <c r="CN95" s="22">
        <v>878999.10883008968</v>
      </c>
      <c r="CO95" s="26">
        <v>696.3125</v>
      </c>
      <c r="CP95" s="22">
        <v>0</v>
      </c>
      <c r="CQ95" s="22">
        <v>44133.716082378756</v>
      </c>
      <c r="CR95" s="22">
        <v>43437.403582378756</v>
      </c>
      <c r="CS95" s="32">
        <v>4.9315523987221957E-2</v>
      </c>
      <c r="CT95" s="32">
        <v>4.9416891491724138E-2</v>
      </c>
      <c r="CU95" s="42"/>
      <c r="CV95" s="22">
        <v>896440.83031981997</v>
      </c>
      <c r="CW95" s="22">
        <v>15926.3125</v>
      </c>
      <c r="CX95" s="22">
        <v>880514.51781981997</v>
      </c>
      <c r="CY95" s="26">
        <v>696.3125</v>
      </c>
      <c r="CZ95" s="22">
        <v>0</v>
      </c>
      <c r="DA95" s="22">
        <v>45649.125072109047</v>
      </c>
      <c r="DB95" s="22">
        <v>44952.812572109047</v>
      </c>
      <c r="DC95" s="32">
        <v>5.0922630393601072E-2</v>
      </c>
      <c r="DD95" s="32">
        <v>5.1052891987986231E-2</v>
      </c>
      <c r="DE95" s="42"/>
      <c r="DF95" s="22">
        <v>896440.83031981997</v>
      </c>
      <c r="DG95" s="22">
        <v>15926.3125</v>
      </c>
      <c r="DH95" s="22">
        <v>880514.51781981997</v>
      </c>
      <c r="DI95" s="26">
        <v>696.3125</v>
      </c>
      <c r="DJ95" s="22">
        <v>0</v>
      </c>
      <c r="DK95" s="22">
        <v>45649.125072109047</v>
      </c>
      <c r="DL95" s="22">
        <v>44952.812572109047</v>
      </c>
      <c r="DM95" s="32">
        <v>5.0922630393601072E-2</v>
      </c>
      <c r="DN95" s="32">
        <v>5.1052891987986231E-2</v>
      </c>
      <c r="DO95" s="42"/>
      <c r="DP95" s="22">
        <v>896440.83031981997</v>
      </c>
      <c r="DQ95" s="22">
        <v>15926.3125</v>
      </c>
      <c r="DR95" s="22">
        <v>880514.51781981997</v>
      </c>
      <c r="DS95" s="26">
        <v>696.3125</v>
      </c>
      <c r="DT95" s="22">
        <v>0</v>
      </c>
      <c r="DU95" s="22">
        <v>45649.125072109047</v>
      </c>
      <c r="DV95" s="22">
        <v>44952.812572109047</v>
      </c>
      <c r="DW95" s="32">
        <v>5.0922630393601072E-2</v>
      </c>
      <c r="DX95" s="32">
        <v>5.1052891987986231E-2</v>
      </c>
      <c r="DY95" s="42"/>
      <c r="DZ95" s="22">
        <v>896440.83031981997</v>
      </c>
      <c r="EA95" s="22">
        <v>15926.3125</v>
      </c>
      <c r="EB95" s="22">
        <v>880514.51781981997</v>
      </c>
      <c r="EC95" s="26">
        <v>696.3125</v>
      </c>
      <c r="ED95" s="22">
        <v>0</v>
      </c>
      <c r="EE95" s="22">
        <v>45649.125072109047</v>
      </c>
      <c r="EF95" s="22">
        <v>44952.812572109047</v>
      </c>
      <c r="EG95" s="32">
        <v>5.0922630393601072E-2</v>
      </c>
      <c r="EH95" s="32">
        <v>5.1052891987986231E-2</v>
      </c>
      <c r="EI95" s="42"/>
      <c r="EK95" s="47">
        <f t="shared" si="40"/>
        <v>-757.70449486514553</v>
      </c>
      <c r="EL95" s="47">
        <f t="shared" si="41"/>
        <v>-1515.4089897302911</v>
      </c>
      <c r="EM95" s="47">
        <f t="shared" si="42"/>
        <v>0</v>
      </c>
      <c r="EN95" s="47">
        <f t="shared" si="43"/>
        <v>0</v>
      </c>
      <c r="EO95" s="47">
        <f t="shared" si="44"/>
        <v>0</v>
      </c>
      <c r="EP95" s="47">
        <f t="shared" si="45"/>
        <v>0</v>
      </c>
      <c r="ER95" s="27" t="str">
        <f t="shared" si="36"/>
        <v>Lake View Primary and Nursery School</v>
      </c>
      <c r="EV95" s="45">
        <v>3045.3371769814066</v>
      </c>
      <c r="EX95" s="27" t="str">
        <f t="shared" si="37"/>
        <v>Y</v>
      </c>
      <c r="EY95" s="27" t="str">
        <f t="shared" si="38"/>
        <v>Y</v>
      </c>
      <c r="EZ95" s="27" t="str">
        <f t="shared" si="27"/>
        <v/>
      </c>
      <c r="FA95" s="27" t="str">
        <f t="shared" si="28"/>
        <v/>
      </c>
      <c r="FB95" s="27" t="str">
        <f t="shared" si="29"/>
        <v/>
      </c>
      <c r="FC95" s="27" t="str">
        <f t="shared" si="30"/>
        <v/>
      </c>
      <c r="FE95" s="82">
        <f t="shared" si="39"/>
        <v>8.605247040574008E-4</v>
      </c>
      <c r="FF95" s="82">
        <f t="shared" si="31"/>
        <v>1.7210494081148016E-3</v>
      </c>
      <c r="FG95" s="82" t="str">
        <f t="shared" si="32"/>
        <v/>
      </c>
      <c r="FH95" s="82" t="str">
        <f t="shared" si="33"/>
        <v/>
      </c>
      <c r="FI95" s="82" t="str">
        <f t="shared" si="34"/>
        <v/>
      </c>
      <c r="FJ95" s="82" t="str">
        <f t="shared" si="35"/>
        <v/>
      </c>
    </row>
    <row r="96" spans="1:166" x14ac:dyDescent="0.3">
      <c r="A96" s="20">
        <v>8912822</v>
      </c>
      <c r="B96" s="20" t="s">
        <v>216</v>
      </c>
      <c r="C96" s="21">
        <v>260</v>
      </c>
      <c r="D96" s="22">
        <v>1129005.4225593985</v>
      </c>
      <c r="E96" s="22">
        <v>20103.600000000002</v>
      </c>
      <c r="F96" s="22">
        <v>1108901.8225593984</v>
      </c>
      <c r="G96" s="45">
        <v>1.8225593984139548</v>
      </c>
      <c r="H96" s="26">
        <v>919.13249999999607</v>
      </c>
      <c r="I96" s="11"/>
      <c r="J96" s="34">
        <v>260</v>
      </c>
      <c r="K96" s="22">
        <v>1166322.7324999999</v>
      </c>
      <c r="L96" s="22">
        <v>21022.732499999998</v>
      </c>
      <c r="M96" s="22">
        <v>1145300</v>
      </c>
      <c r="N96" s="26">
        <v>919.13249999999607</v>
      </c>
      <c r="O96" s="22">
        <v>0</v>
      </c>
      <c r="P96" s="22">
        <v>37317.309940601466</v>
      </c>
      <c r="Q96" s="22">
        <v>36398.177440601634</v>
      </c>
      <c r="R96" s="32">
        <v>3.1995698018002464E-2</v>
      </c>
      <c r="S96" s="32">
        <v>3.1780474496290609E-2</v>
      </c>
      <c r="T96" s="11"/>
      <c r="U96" s="22">
        <v>1166322.7324999999</v>
      </c>
      <c r="V96" s="22">
        <v>21022.732499999998</v>
      </c>
      <c r="W96" s="22">
        <v>1145300</v>
      </c>
      <c r="X96" s="26">
        <v>919.13249999999607</v>
      </c>
      <c r="Y96" s="22">
        <v>0</v>
      </c>
      <c r="Z96" s="22">
        <v>37317.309940601466</v>
      </c>
      <c r="AA96" s="22">
        <v>36398.177440601634</v>
      </c>
      <c r="AB96" s="32">
        <v>3.1995698018002464E-2</v>
      </c>
      <c r="AC96" s="32">
        <v>3.1780474496290609E-2</v>
      </c>
      <c r="AD96" s="42"/>
      <c r="AE96" s="22">
        <v>1166322.7324999999</v>
      </c>
      <c r="AF96" s="22">
        <v>21022.732499999998</v>
      </c>
      <c r="AG96" s="22">
        <v>1145300</v>
      </c>
      <c r="AH96" s="26">
        <v>919.13249999999607</v>
      </c>
      <c r="AI96" s="22">
        <v>0</v>
      </c>
      <c r="AJ96" s="22">
        <v>37317.309940601466</v>
      </c>
      <c r="AK96" s="22">
        <v>36398.177440601634</v>
      </c>
      <c r="AL96" s="32">
        <v>3.1995698018002464E-2</v>
      </c>
      <c r="AM96" s="32">
        <v>3.1780474496290609E-2</v>
      </c>
      <c r="AN96" s="11"/>
      <c r="AO96" s="22">
        <v>1166322.7324999999</v>
      </c>
      <c r="AP96" s="22">
        <v>21022.732499999998</v>
      </c>
      <c r="AQ96" s="22">
        <v>1145300</v>
      </c>
      <c r="AR96" s="26">
        <v>919.13249999999607</v>
      </c>
      <c r="AS96" s="22">
        <v>0</v>
      </c>
      <c r="AT96" s="22">
        <v>37317.309940601466</v>
      </c>
      <c r="AU96" s="22">
        <v>36398.177440601634</v>
      </c>
      <c r="AV96" s="32">
        <v>3.1995698018002464E-2</v>
      </c>
      <c r="AW96" s="32">
        <v>3.1780474496290609E-2</v>
      </c>
      <c r="AX96" s="42"/>
      <c r="AY96" s="22">
        <v>1166322.7324999999</v>
      </c>
      <c r="AZ96" s="22">
        <v>21022.732499999998</v>
      </c>
      <c r="BA96" s="22">
        <v>1145300</v>
      </c>
      <c r="BB96" s="22">
        <v>0</v>
      </c>
      <c r="BC96" s="22">
        <v>37317.309940601466</v>
      </c>
      <c r="BD96" s="22">
        <v>36398.177440601634</v>
      </c>
      <c r="BE96" s="32">
        <v>3.1995698018002464E-2</v>
      </c>
      <c r="BF96" s="32">
        <v>3.1780474496290609E-2</v>
      </c>
      <c r="BG96" s="11"/>
      <c r="BH96" s="22">
        <v>1166322.7324999999</v>
      </c>
      <c r="BI96" s="22">
        <v>21022.732499999998</v>
      </c>
      <c r="BJ96" s="22">
        <v>1145300</v>
      </c>
      <c r="BK96" s="26">
        <v>919.13249999999607</v>
      </c>
      <c r="BL96" s="22">
        <v>0</v>
      </c>
      <c r="BM96" s="22">
        <v>37317.309940601466</v>
      </c>
      <c r="BN96" s="22">
        <v>36398.177440601634</v>
      </c>
      <c r="BO96" s="32">
        <v>3.1995698018002464E-2</v>
      </c>
      <c r="BP96" s="32">
        <v>3.1780474496290609E-2</v>
      </c>
      <c r="BQ96" s="42"/>
      <c r="BR96" s="22">
        <v>1166322.7324999999</v>
      </c>
      <c r="BS96" s="22">
        <v>21022.732499999998</v>
      </c>
      <c r="BT96" s="22">
        <v>1145300</v>
      </c>
      <c r="BU96" s="26">
        <v>919.13249999999607</v>
      </c>
      <c r="BV96" s="22">
        <v>0</v>
      </c>
      <c r="BW96" s="22">
        <v>37317.309940601466</v>
      </c>
      <c r="BX96" s="22">
        <v>36398.177440601634</v>
      </c>
      <c r="BY96" s="32">
        <v>3.1995698018002464E-2</v>
      </c>
      <c r="BZ96" s="32">
        <v>3.1780474496290609E-2</v>
      </c>
      <c r="CA96" s="42"/>
      <c r="CB96" s="22">
        <v>1166322.7324999999</v>
      </c>
      <c r="CC96" s="22">
        <v>21022.732499999998</v>
      </c>
      <c r="CD96" s="22">
        <v>1145300</v>
      </c>
      <c r="CE96" s="26">
        <v>919.13249999999607</v>
      </c>
      <c r="CF96" s="22">
        <v>0</v>
      </c>
      <c r="CG96" s="22">
        <v>37317.309940601466</v>
      </c>
      <c r="CH96" s="22">
        <v>36398.177440601634</v>
      </c>
      <c r="CI96" s="32">
        <v>3.1995698018002464E-2</v>
      </c>
      <c r="CJ96" s="32">
        <v>3.1780474496290609E-2</v>
      </c>
      <c r="CK96" s="42"/>
      <c r="CL96" s="22">
        <v>1166322.7324999999</v>
      </c>
      <c r="CM96" s="22">
        <v>21022.732499999998</v>
      </c>
      <c r="CN96" s="22">
        <v>1145300</v>
      </c>
      <c r="CO96" s="26">
        <v>919.13249999999607</v>
      </c>
      <c r="CP96" s="22">
        <v>0</v>
      </c>
      <c r="CQ96" s="22">
        <v>37317.309940601466</v>
      </c>
      <c r="CR96" s="22">
        <v>36398.177440601634</v>
      </c>
      <c r="CS96" s="32">
        <v>3.1995698018002464E-2</v>
      </c>
      <c r="CT96" s="32">
        <v>3.1780474496290609E-2</v>
      </c>
      <c r="CU96" s="42"/>
      <c r="CV96" s="22">
        <v>1166322.7324999999</v>
      </c>
      <c r="CW96" s="22">
        <v>21022.732499999998</v>
      </c>
      <c r="CX96" s="22">
        <v>1145300</v>
      </c>
      <c r="CY96" s="26">
        <v>919.13249999999607</v>
      </c>
      <c r="CZ96" s="22">
        <v>0</v>
      </c>
      <c r="DA96" s="22">
        <v>37317.309940601466</v>
      </c>
      <c r="DB96" s="22">
        <v>36398.177440601634</v>
      </c>
      <c r="DC96" s="32">
        <v>3.1995698018002464E-2</v>
      </c>
      <c r="DD96" s="32">
        <v>3.1780474496290609E-2</v>
      </c>
      <c r="DE96" s="42"/>
      <c r="DF96" s="22">
        <v>1166322.7324999999</v>
      </c>
      <c r="DG96" s="22">
        <v>21022.732499999998</v>
      </c>
      <c r="DH96" s="22">
        <v>1145300</v>
      </c>
      <c r="DI96" s="26">
        <v>919.13249999999607</v>
      </c>
      <c r="DJ96" s="22">
        <v>0</v>
      </c>
      <c r="DK96" s="22">
        <v>37317.309940601466</v>
      </c>
      <c r="DL96" s="22">
        <v>36398.177440601634</v>
      </c>
      <c r="DM96" s="32">
        <v>3.1995698018002464E-2</v>
      </c>
      <c r="DN96" s="32">
        <v>3.1780474496290609E-2</v>
      </c>
      <c r="DO96" s="42"/>
      <c r="DP96" s="22">
        <v>1166322.7324999999</v>
      </c>
      <c r="DQ96" s="22">
        <v>21022.732499999998</v>
      </c>
      <c r="DR96" s="22">
        <v>1145300</v>
      </c>
      <c r="DS96" s="26">
        <v>919.13249999999607</v>
      </c>
      <c r="DT96" s="22">
        <v>0</v>
      </c>
      <c r="DU96" s="22">
        <v>37317.309940601466</v>
      </c>
      <c r="DV96" s="22">
        <v>36398.177440601634</v>
      </c>
      <c r="DW96" s="32">
        <v>3.1995698018002464E-2</v>
      </c>
      <c r="DX96" s="32">
        <v>3.1780474496290609E-2</v>
      </c>
      <c r="DY96" s="42"/>
      <c r="DZ96" s="22">
        <v>1166322.7324999999</v>
      </c>
      <c r="EA96" s="22">
        <v>21022.732499999998</v>
      </c>
      <c r="EB96" s="22">
        <v>1145300</v>
      </c>
      <c r="EC96" s="26">
        <v>919.13249999999607</v>
      </c>
      <c r="ED96" s="22">
        <v>0</v>
      </c>
      <c r="EE96" s="22">
        <v>37317.309940601466</v>
      </c>
      <c r="EF96" s="22">
        <v>36398.177440601634</v>
      </c>
      <c r="EG96" s="32">
        <v>3.1995698018002464E-2</v>
      </c>
      <c r="EH96" s="32">
        <v>3.1780474496290609E-2</v>
      </c>
      <c r="EI96" s="42"/>
      <c r="EK96" s="47">
        <f t="shared" si="40"/>
        <v>0</v>
      </c>
      <c r="EL96" s="47">
        <f t="shared" si="41"/>
        <v>0</v>
      </c>
      <c r="EM96" s="47">
        <f t="shared" si="42"/>
        <v>0</v>
      </c>
      <c r="EN96" s="47">
        <f t="shared" si="43"/>
        <v>0</v>
      </c>
      <c r="EO96" s="47">
        <f t="shared" si="44"/>
        <v>0</v>
      </c>
      <c r="EP96" s="47">
        <f t="shared" si="45"/>
        <v>0</v>
      </c>
      <c r="ER96" s="27" t="str">
        <f t="shared" si="36"/>
        <v>James Peacock Infant and Nursery School</v>
      </c>
      <c r="EV96" s="45">
        <v>1.8225593984139548</v>
      </c>
      <c r="EX96" s="27" t="str">
        <f t="shared" si="37"/>
        <v/>
      </c>
      <c r="EY96" s="27" t="str">
        <f t="shared" si="38"/>
        <v/>
      </c>
      <c r="EZ96" s="27" t="str">
        <f t="shared" si="27"/>
        <v/>
      </c>
      <c r="FA96" s="27" t="str">
        <f t="shared" si="28"/>
        <v/>
      </c>
      <c r="FB96" s="27" t="str">
        <f t="shared" si="29"/>
        <v/>
      </c>
      <c r="FC96" s="27" t="str">
        <f t="shared" si="30"/>
        <v/>
      </c>
      <c r="FE96" s="82" t="str">
        <f t="shared" si="39"/>
        <v/>
      </c>
      <c r="FF96" s="82" t="str">
        <f t="shared" si="31"/>
        <v/>
      </c>
      <c r="FG96" s="82" t="str">
        <f t="shared" si="32"/>
        <v/>
      </c>
      <c r="FH96" s="82" t="str">
        <f t="shared" si="33"/>
        <v/>
      </c>
      <c r="FI96" s="82" t="str">
        <f t="shared" si="34"/>
        <v/>
      </c>
      <c r="FJ96" s="82" t="str">
        <f t="shared" si="35"/>
        <v/>
      </c>
    </row>
    <row r="97" spans="1:166" x14ac:dyDescent="0.3">
      <c r="A97" s="20">
        <v>8912826</v>
      </c>
      <c r="B97" s="20" t="s">
        <v>217</v>
      </c>
      <c r="C97" s="21">
        <v>162</v>
      </c>
      <c r="D97" s="22">
        <v>716027.59665999992</v>
      </c>
      <c r="E97" s="22">
        <v>16677.748799999998</v>
      </c>
      <c r="F97" s="22">
        <v>699349.84785999998</v>
      </c>
      <c r="G97" s="45">
        <v>0</v>
      </c>
      <c r="H97" s="26">
        <v>-2448.4355999999971</v>
      </c>
      <c r="I97" s="11"/>
      <c r="J97" s="34">
        <v>162</v>
      </c>
      <c r="K97" s="22">
        <v>751492.89393999998</v>
      </c>
      <c r="L97" s="22">
        <v>14229.313200000001</v>
      </c>
      <c r="M97" s="22">
        <v>737263.58074</v>
      </c>
      <c r="N97" s="26">
        <v>-2448.4355999999971</v>
      </c>
      <c r="O97" s="22">
        <v>0</v>
      </c>
      <c r="P97" s="22">
        <v>35465.297280000057</v>
      </c>
      <c r="Q97" s="22">
        <v>37913.732880000025</v>
      </c>
      <c r="R97" s="32">
        <v>4.7193123935023722E-2</v>
      </c>
      <c r="S97" s="32">
        <v>5.1424936576882817E-2</v>
      </c>
      <c r="T97" s="11"/>
      <c r="U97" s="22">
        <v>751492.89393999998</v>
      </c>
      <c r="V97" s="22">
        <v>14229.313200000001</v>
      </c>
      <c r="W97" s="22">
        <v>737263.58074</v>
      </c>
      <c r="X97" s="26">
        <v>-2448.4355999999971</v>
      </c>
      <c r="Y97" s="22">
        <v>0</v>
      </c>
      <c r="Z97" s="22">
        <v>35465.297280000057</v>
      </c>
      <c r="AA97" s="22">
        <v>37913.732880000025</v>
      </c>
      <c r="AB97" s="32">
        <v>4.7193123935023722E-2</v>
      </c>
      <c r="AC97" s="32">
        <v>5.1424936576882817E-2</v>
      </c>
      <c r="AD97" s="42"/>
      <c r="AE97" s="22">
        <v>751492.89393999998</v>
      </c>
      <c r="AF97" s="22">
        <v>14229.313200000001</v>
      </c>
      <c r="AG97" s="22">
        <v>737263.58074</v>
      </c>
      <c r="AH97" s="26">
        <v>-2448.4355999999971</v>
      </c>
      <c r="AI97" s="22">
        <v>0</v>
      </c>
      <c r="AJ97" s="22">
        <v>35465.297280000057</v>
      </c>
      <c r="AK97" s="22">
        <v>37913.732880000025</v>
      </c>
      <c r="AL97" s="32">
        <v>4.7193123935023722E-2</v>
      </c>
      <c r="AM97" s="32">
        <v>5.1424936576882817E-2</v>
      </c>
      <c r="AN97" s="11"/>
      <c r="AO97" s="22">
        <v>751492.89393999998</v>
      </c>
      <c r="AP97" s="22">
        <v>14229.313200000001</v>
      </c>
      <c r="AQ97" s="22">
        <v>737263.58074</v>
      </c>
      <c r="AR97" s="26">
        <v>-2448.4355999999971</v>
      </c>
      <c r="AS97" s="22">
        <v>0</v>
      </c>
      <c r="AT97" s="22">
        <v>35465.297280000057</v>
      </c>
      <c r="AU97" s="22">
        <v>37913.732880000025</v>
      </c>
      <c r="AV97" s="32">
        <v>4.7193123935023722E-2</v>
      </c>
      <c r="AW97" s="32">
        <v>5.1424936576882817E-2</v>
      </c>
      <c r="AX97" s="42"/>
      <c r="AY97" s="22">
        <v>751492.89393999998</v>
      </c>
      <c r="AZ97" s="22">
        <v>14229.313200000001</v>
      </c>
      <c r="BA97" s="22">
        <v>737263.58074</v>
      </c>
      <c r="BB97" s="22">
        <v>0</v>
      </c>
      <c r="BC97" s="22">
        <v>35465.297280000057</v>
      </c>
      <c r="BD97" s="22">
        <v>37913.732880000025</v>
      </c>
      <c r="BE97" s="32">
        <v>4.7193123935023722E-2</v>
      </c>
      <c r="BF97" s="32">
        <v>5.1424936576882817E-2</v>
      </c>
      <c r="BG97" s="11"/>
      <c r="BH97" s="22">
        <v>751492.89393999998</v>
      </c>
      <c r="BI97" s="22">
        <v>14229.313200000001</v>
      </c>
      <c r="BJ97" s="22">
        <v>737263.58074</v>
      </c>
      <c r="BK97" s="26">
        <v>-2448.4355999999971</v>
      </c>
      <c r="BL97" s="22">
        <v>0</v>
      </c>
      <c r="BM97" s="22">
        <v>35465.297280000057</v>
      </c>
      <c r="BN97" s="22">
        <v>37913.732880000025</v>
      </c>
      <c r="BO97" s="32">
        <v>4.7193123935023722E-2</v>
      </c>
      <c r="BP97" s="32">
        <v>5.1424936576882817E-2</v>
      </c>
      <c r="BQ97" s="42"/>
      <c r="BR97" s="22">
        <v>750053.83200000005</v>
      </c>
      <c r="BS97" s="22">
        <v>14229.313200000001</v>
      </c>
      <c r="BT97" s="22">
        <v>735824.51880000008</v>
      </c>
      <c r="BU97" s="26">
        <v>-2448.4355999999971</v>
      </c>
      <c r="BV97" s="22">
        <v>0</v>
      </c>
      <c r="BW97" s="22">
        <v>34026.23534000013</v>
      </c>
      <c r="BX97" s="22">
        <v>36474.670940000098</v>
      </c>
      <c r="BY97" s="32">
        <v>4.5365057664287924E-2</v>
      </c>
      <c r="BZ97" s="32">
        <v>4.9569795526090719E-2</v>
      </c>
      <c r="CA97" s="42"/>
      <c r="CB97" s="22">
        <v>751047.29394</v>
      </c>
      <c r="CC97" s="22">
        <v>14229.313200000001</v>
      </c>
      <c r="CD97" s="22">
        <v>736817.98074000003</v>
      </c>
      <c r="CE97" s="26">
        <v>-2448.4355999999971</v>
      </c>
      <c r="CF97" s="22">
        <v>0</v>
      </c>
      <c r="CG97" s="22">
        <v>35019.69728000008</v>
      </c>
      <c r="CH97" s="22">
        <v>37468.132880000048</v>
      </c>
      <c r="CI97" s="32">
        <v>4.662781899697218E-2</v>
      </c>
      <c r="CJ97" s="32">
        <v>5.08512738008512E-2</v>
      </c>
      <c r="CK97" s="42"/>
      <c r="CL97" s="22">
        <v>750601.69394000003</v>
      </c>
      <c r="CM97" s="22">
        <v>14229.313200000001</v>
      </c>
      <c r="CN97" s="22">
        <v>736372.38074000005</v>
      </c>
      <c r="CO97" s="26">
        <v>-2448.4355999999971</v>
      </c>
      <c r="CP97" s="22">
        <v>0</v>
      </c>
      <c r="CQ97" s="22">
        <v>34574.097280000104</v>
      </c>
      <c r="CR97" s="22">
        <v>37022.532880000072</v>
      </c>
      <c r="CS97" s="32">
        <v>4.6061842864377832E-2</v>
      </c>
      <c r="CT97" s="32">
        <v>5.0276916745295566E-2</v>
      </c>
      <c r="CU97" s="42"/>
      <c r="CV97" s="22">
        <v>751492.89393999998</v>
      </c>
      <c r="CW97" s="22">
        <v>14229.313200000001</v>
      </c>
      <c r="CX97" s="22">
        <v>737263.58074</v>
      </c>
      <c r="CY97" s="26">
        <v>-2448.4355999999971</v>
      </c>
      <c r="CZ97" s="22">
        <v>0</v>
      </c>
      <c r="DA97" s="22">
        <v>35465.297280000057</v>
      </c>
      <c r="DB97" s="22">
        <v>37913.732880000025</v>
      </c>
      <c r="DC97" s="32">
        <v>4.7193123935023722E-2</v>
      </c>
      <c r="DD97" s="32">
        <v>5.1424936576882817E-2</v>
      </c>
      <c r="DE97" s="42"/>
      <c r="DF97" s="22">
        <v>751492.89393999998</v>
      </c>
      <c r="DG97" s="22">
        <v>14229.313200000001</v>
      </c>
      <c r="DH97" s="22">
        <v>737263.58074</v>
      </c>
      <c r="DI97" s="26">
        <v>-2448.4355999999971</v>
      </c>
      <c r="DJ97" s="22">
        <v>0</v>
      </c>
      <c r="DK97" s="22">
        <v>35465.297280000057</v>
      </c>
      <c r="DL97" s="22">
        <v>37913.732880000025</v>
      </c>
      <c r="DM97" s="32">
        <v>4.7193123935023722E-2</v>
      </c>
      <c r="DN97" s="32">
        <v>5.1424936576882817E-2</v>
      </c>
      <c r="DO97" s="42"/>
      <c r="DP97" s="22">
        <v>751492.89393999998</v>
      </c>
      <c r="DQ97" s="22">
        <v>14229.313200000001</v>
      </c>
      <c r="DR97" s="22">
        <v>737263.58074</v>
      </c>
      <c r="DS97" s="26">
        <v>-2448.4355999999971</v>
      </c>
      <c r="DT97" s="22">
        <v>0</v>
      </c>
      <c r="DU97" s="22">
        <v>35465.297280000057</v>
      </c>
      <c r="DV97" s="22">
        <v>37913.732880000025</v>
      </c>
      <c r="DW97" s="32">
        <v>4.7193123935023722E-2</v>
      </c>
      <c r="DX97" s="32">
        <v>5.1424936576882817E-2</v>
      </c>
      <c r="DY97" s="42"/>
      <c r="DZ97" s="22">
        <v>751492.89393999998</v>
      </c>
      <c r="EA97" s="22">
        <v>14229.313200000001</v>
      </c>
      <c r="EB97" s="22">
        <v>737263.58074</v>
      </c>
      <c r="EC97" s="26">
        <v>-2448.4355999999971</v>
      </c>
      <c r="ED97" s="22">
        <v>0</v>
      </c>
      <c r="EE97" s="22">
        <v>35465.297280000057</v>
      </c>
      <c r="EF97" s="22">
        <v>37913.732880000025</v>
      </c>
      <c r="EG97" s="32">
        <v>4.7193123935023722E-2</v>
      </c>
      <c r="EH97" s="32">
        <v>5.1424936576882817E-2</v>
      </c>
      <c r="EI97" s="42"/>
      <c r="EK97" s="47">
        <f t="shared" si="40"/>
        <v>-445.59999999997672</v>
      </c>
      <c r="EL97" s="47">
        <f t="shared" si="41"/>
        <v>-891.19999999995343</v>
      </c>
      <c r="EM97" s="47">
        <f t="shared" si="42"/>
        <v>0</v>
      </c>
      <c r="EN97" s="47">
        <f t="shared" si="43"/>
        <v>0</v>
      </c>
      <c r="EO97" s="47">
        <f t="shared" si="44"/>
        <v>0</v>
      </c>
      <c r="EP97" s="47">
        <f t="shared" si="45"/>
        <v>0</v>
      </c>
      <c r="ER97" s="27" t="str">
        <f t="shared" si="36"/>
        <v>Sutton Bonington Primary School</v>
      </c>
      <c r="EV97" s="45">
        <v>0</v>
      </c>
      <c r="EX97" s="27" t="str">
        <f t="shared" si="37"/>
        <v>Y</v>
      </c>
      <c r="EY97" s="27" t="str">
        <f t="shared" si="38"/>
        <v>Y</v>
      </c>
      <c r="EZ97" s="27" t="str">
        <f t="shared" si="27"/>
        <v/>
      </c>
      <c r="FA97" s="27" t="str">
        <f t="shared" si="28"/>
        <v/>
      </c>
      <c r="FB97" s="27" t="str">
        <f t="shared" si="29"/>
        <v/>
      </c>
      <c r="FC97" s="27" t="str">
        <f t="shared" si="30"/>
        <v/>
      </c>
      <c r="FE97" s="82">
        <f t="shared" si="39"/>
        <v>6.0439714050804303E-4</v>
      </c>
      <c r="FF97" s="82">
        <f t="shared" si="31"/>
        <v>1.2087942810160861E-3</v>
      </c>
      <c r="FG97" s="82" t="str">
        <f t="shared" si="32"/>
        <v/>
      </c>
      <c r="FH97" s="82" t="str">
        <f t="shared" si="33"/>
        <v/>
      </c>
      <c r="FI97" s="82" t="str">
        <f t="shared" si="34"/>
        <v/>
      </c>
      <c r="FJ97" s="82" t="str">
        <f t="shared" si="35"/>
        <v/>
      </c>
    </row>
    <row r="98" spans="1:166" x14ac:dyDescent="0.3">
      <c r="A98" s="20">
        <v>8912829</v>
      </c>
      <c r="B98" s="20" t="s">
        <v>218</v>
      </c>
      <c r="C98" s="21">
        <v>103</v>
      </c>
      <c r="D98" s="22">
        <v>546244.84056258155</v>
      </c>
      <c r="E98" s="22">
        <v>12915.04</v>
      </c>
      <c r="F98" s="22">
        <v>533329.80056258151</v>
      </c>
      <c r="G98" s="45">
        <v>0</v>
      </c>
      <c r="H98" s="26">
        <v>590.47299999999814</v>
      </c>
      <c r="I98" s="11"/>
      <c r="J98" s="34">
        <v>103</v>
      </c>
      <c r="K98" s="22">
        <v>574767.51060845668</v>
      </c>
      <c r="L98" s="22">
        <v>13505.512999999999</v>
      </c>
      <c r="M98" s="22">
        <v>561261.99760845664</v>
      </c>
      <c r="N98" s="26">
        <v>590.47299999999814</v>
      </c>
      <c r="O98" s="22">
        <v>0</v>
      </c>
      <c r="P98" s="22">
        <v>28522.670045875129</v>
      </c>
      <c r="Q98" s="22">
        <v>27932.197045875131</v>
      </c>
      <c r="R98" s="32">
        <v>4.9624708285408554E-2</v>
      </c>
      <c r="S98" s="32">
        <v>4.9766770536566737E-2</v>
      </c>
      <c r="T98" s="11"/>
      <c r="U98" s="22">
        <v>574767.51060845668</v>
      </c>
      <c r="V98" s="22">
        <v>13505.512999999999</v>
      </c>
      <c r="W98" s="22">
        <v>561261.99760845664</v>
      </c>
      <c r="X98" s="26">
        <v>590.47299999999814</v>
      </c>
      <c r="Y98" s="22">
        <v>0</v>
      </c>
      <c r="Z98" s="22">
        <v>28522.670045875129</v>
      </c>
      <c r="AA98" s="22">
        <v>27932.197045875131</v>
      </c>
      <c r="AB98" s="32">
        <v>4.9624708285408554E-2</v>
      </c>
      <c r="AC98" s="32">
        <v>4.9766770536566737E-2</v>
      </c>
      <c r="AD98" s="42"/>
      <c r="AE98" s="22">
        <v>574767.51060845668</v>
      </c>
      <c r="AF98" s="22">
        <v>13505.512999999999</v>
      </c>
      <c r="AG98" s="22">
        <v>561261.99760845664</v>
      </c>
      <c r="AH98" s="26">
        <v>590.47299999999814</v>
      </c>
      <c r="AI98" s="22">
        <v>0</v>
      </c>
      <c r="AJ98" s="22">
        <v>28522.670045875129</v>
      </c>
      <c r="AK98" s="22">
        <v>27932.197045875131</v>
      </c>
      <c r="AL98" s="32">
        <v>4.9624708285408554E-2</v>
      </c>
      <c r="AM98" s="32">
        <v>4.9766770536566737E-2</v>
      </c>
      <c r="AN98" s="11"/>
      <c r="AO98" s="22">
        <v>574767.51060845668</v>
      </c>
      <c r="AP98" s="22">
        <v>13505.512999999999</v>
      </c>
      <c r="AQ98" s="22">
        <v>561261.99760845664</v>
      </c>
      <c r="AR98" s="26">
        <v>590.47299999999814</v>
      </c>
      <c r="AS98" s="22">
        <v>0</v>
      </c>
      <c r="AT98" s="22">
        <v>28522.670045875129</v>
      </c>
      <c r="AU98" s="22">
        <v>27932.197045875131</v>
      </c>
      <c r="AV98" s="32">
        <v>4.9624708285408554E-2</v>
      </c>
      <c r="AW98" s="32">
        <v>4.9766770536566737E-2</v>
      </c>
      <c r="AX98" s="42"/>
      <c r="AY98" s="22">
        <v>574767.51060845668</v>
      </c>
      <c r="AZ98" s="22">
        <v>13505.512999999999</v>
      </c>
      <c r="BA98" s="22">
        <v>561261.99760845664</v>
      </c>
      <c r="BB98" s="22">
        <v>0</v>
      </c>
      <c r="BC98" s="22">
        <v>28522.670045875129</v>
      </c>
      <c r="BD98" s="22">
        <v>27932.197045875131</v>
      </c>
      <c r="BE98" s="32">
        <v>4.9624708285408554E-2</v>
      </c>
      <c r="BF98" s="32">
        <v>4.9766770536566737E-2</v>
      </c>
      <c r="BG98" s="11"/>
      <c r="BH98" s="22">
        <v>574767.51060845668</v>
      </c>
      <c r="BI98" s="22">
        <v>13505.512999999999</v>
      </c>
      <c r="BJ98" s="22">
        <v>561261.99760845664</v>
      </c>
      <c r="BK98" s="26">
        <v>590.47299999999814</v>
      </c>
      <c r="BL98" s="22">
        <v>0</v>
      </c>
      <c r="BM98" s="22">
        <v>28522.670045875129</v>
      </c>
      <c r="BN98" s="22">
        <v>27932.197045875131</v>
      </c>
      <c r="BO98" s="32">
        <v>4.9624708285408554E-2</v>
      </c>
      <c r="BP98" s="32">
        <v>4.9766770536566737E-2</v>
      </c>
      <c r="BQ98" s="42"/>
      <c r="BR98" s="22">
        <v>573590.41915760294</v>
      </c>
      <c r="BS98" s="22">
        <v>13505.512999999999</v>
      </c>
      <c r="BT98" s="22">
        <v>560084.90615760291</v>
      </c>
      <c r="BU98" s="26">
        <v>590.47299999999814</v>
      </c>
      <c r="BV98" s="22">
        <v>0</v>
      </c>
      <c r="BW98" s="22">
        <v>27345.57859502139</v>
      </c>
      <c r="BX98" s="22">
        <v>26755.105595021392</v>
      </c>
      <c r="BY98" s="32">
        <v>4.7674399156077546E-2</v>
      </c>
      <c r="BZ98" s="32">
        <v>4.7769731519050694E-2</v>
      </c>
      <c r="CA98" s="42"/>
      <c r="CB98" s="22">
        <v>574457.03048779303</v>
      </c>
      <c r="CC98" s="22">
        <v>13505.512999999999</v>
      </c>
      <c r="CD98" s="22">
        <v>560951.517487793</v>
      </c>
      <c r="CE98" s="26">
        <v>590.47299999999814</v>
      </c>
      <c r="CF98" s="22">
        <v>0</v>
      </c>
      <c r="CG98" s="22">
        <v>28212.189925211482</v>
      </c>
      <c r="CH98" s="22">
        <v>27621.716925211484</v>
      </c>
      <c r="CI98" s="32">
        <v>4.9111053443380182E-2</v>
      </c>
      <c r="CJ98" s="32">
        <v>4.9240827529827599E-2</v>
      </c>
      <c r="CK98" s="42"/>
      <c r="CL98" s="22">
        <v>574146.55036712938</v>
      </c>
      <c r="CM98" s="22">
        <v>13505.512999999999</v>
      </c>
      <c r="CN98" s="22">
        <v>560641.03736712935</v>
      </c>
      <c r="CO98" s="26">
        <v>590.47299999999814</v>
      </c>
      <c r="CP98" s="22">
        <v>0</v>
      </c>
      <c r="CQ98" s="22">
        <v>27901.709804547834</v>
      </c>
      <c r="CR98" s="22">
        <v>27311.236804547836</v>
      </c>
      <c r="CS98" s="32">
        <v>4.859684306507895E-2</v>
      </c>
      <c r="CT98" s="32">
        <v>4.8714301994028646E-2</v>
      </c>
      <c r="CU98" s="42"/>
      <c r="CV98" s="22">
        <v>574767.51060845668</v>
      </c>
      <c r="CW98" s="22">
        <v>13505.512999999999</v>
      </c>
      <c r="CX98" s="22">
        <v>561261.99760845664</v>
      </c>
      <c r="CY98" s="26">
        <v>590.47299999999814</v>
      </c>
      <c r="CZ98" s="22">
        <v>0</v>
      </c>
      <c r="DA98" s="22">
        <v>28522.670045875129</v>
      </c>
      <c r="DB98" s="22">
        <v>27932.197045875131</v>
      </c>
      <c r="DC98" s="32">
        <v>4.9624708285408554E-2</v>
      </c>
      <c r="DD98" s="32">
        <v>4.9766770536566737E-2</v>
      </c>
      <c r="DE98" s="42"/>
      <c r="DF98" s="22">
        <v>574767.51060845668</v>
      </c>
      <c r="DG98" s="22">
        <v>13505.512999999999</v>
      </c>
      <c r="DH98" s="22">
        <v>561261.99760845664</v>
      </c>
      <c r="DI98" s="26">
        <v>590.47299999999814</v>
      </c>
      <c r="DJ98" s="22">
        <v>0</v>
      </c>
      <c r="DK98" s="22">
        <v>28522.670045875129</v>
      </c>
      <c r="DL98" s="22">
        <v>27932.197045875131</v>
      </c>
      <c r="DM98" s="32">
        <v>4.9624708285408554E-2</v>
      </c>
      <c r="DN98" s="32">
        <v>4.9766770536566737E-2</v>
      </c>
      <c r="DO98" s="42"/>
      <c r="DP98" s="22">
        <v>574767.51060845668</v>
      </c>
      <c r="DQ98" s="22">
        <v>13505.512999999999</v>
      </c>
      <c r="DR98" s="22">
        <v>561261.99760845664</v>
      </c>
      <c r="DS98" s="26">
        <v>590.47299999999814</v>
      </c>
      <c r="DT98" s="22">
        <v>0</v>
      </c>
      <c r="DU98" s="22">
        <v>28522.670045875129</v>
      </c>
      <c r="DV98" s="22">
        <v>27932.197045875131</v>
      </c>
      <c r="DW98" s="32">
        <v>4.9624708285408554E-2</v>
      </c>
      <c r="DX98" s="32">
        <v>4.9766770536566737E-2</v>
      </c>
      <c r="DY98" s="42"/>
      <c r="DZ98" s="22">
        <v>574767.51060845668</v>
      </c>
      <c r="EA98" s="22">
        <v>13505.512999999999</v>
      </c>
      <c r="EB98" s="22">
        <v>561261.99760845664</v>
      </c>
      <c r="EC98" s="26">
        <v>590.47299999999814</v>
      </c>
      <c r="ED98" s="22">
        <v>0</v>
      </c>
      <c r="EE98" s="22">
        <v>28522.670045875129</v>
      </c>
      <c r="EF98" s="22">
        <v>27932.197045875131</v>
      </c>
      <c r="EG98" s="32">
        <v>4.9624708285408554E-2</v>
      </c>
      <c r="EH98" s="32">
        <v>4.9766770536566737E-2</v>
      </c>
      <c r="EI98" s="42"/>
      <c r="EK98" s="47">
        <f t="shared" si="40"/>
        <v>-310.48012066364754</v>
      </c>
      <c r="EL98" s="47">
        <f t="shared" si="41"/>
        <v>-620.96024132729508</v>
      </c>
      <c r="EM98" s="47">
        <f t="shared" si="42"/>
        <v>0</v>
      </c>
      <c r="EN98" s="47">
        <f t="shared" si="43"/>
        <v>0</v>
      </c>
      <c r="EO98" s="47">
        <f t="shared" si="44"/>
        <v>0</v>
      </c>
      <c r="EP98" s="47">
        <f t="shared" si="45"/>
        <v>0</v>
      </c>
      <c r="ER98" s="27" t="str">
        <f t="shared" si="36"/>
        <v>Sutton-On-Trent Primary and Nursery School</v>
      </c>
      <c r="EV98" s="45">
        <v>0</v>
      </c>
      <c r="EX98" s="27" t="str">
        <f t="shared" si="37"/>
        <v>Y</v>
      </c>
      <c r="EY98" s="27" t="str">
        <f t="shared" si="38"/>
        <v>Y</v>
      </c>
      <c r="EZ98" s="27" t="str">
        <f t="shared" si="27"/>
        <v/>
      </c>
      <c r="FA98" s="27" t="str">
        <f t="shared" si="28"/>
        <v/>
      </c>
      <c r="FB98" s="27" t="str">
        <f t="shared" si="29"/>
        <v/>
      </c>
      <c r="FC98" s="27" t="str">
        <f t="shared" si="30"/>
        <v/>
      </c>
      <c r="FE98" s="82">
        <f t="shared" si="39"/>
        <v>5.531821537652766E-4</v>
      </c>
      <c r="FF98" s="82">
        <f t="shared" si="31"/>
        <v>1.1063643075305532E-3</v>
      </c>
      <c r="FG98" s="82" t="str">
        <f t="shared" si="32"/>
        <v/>
      </c>
      <c r="FH98" s="82" t="str">
        <f t="shared" si="33"/>
        <v/>
      </c>
      <c r="FI98" s="82" t="str">
        <f t="shared" si="34"/>
        <v/>
      </c>
      <c r="FJ98" s="82" t="str">
        <f t="shared" si="35"/>
        <v/>
      </c>
    </row>
    <row r="99" spans="1:166" x14ac:dyDescent="0.3">
      <c r="A99" s="20">
        <v>8912844</v>
      </c>
      <c r="B99" s="20" t="s">
        <v>28</v>
      </c>
      <c r="C99" s="21">
        <v>48</v>
      </c>
      <c r="D99" s="22">
        <v>337584.13113646809</v>
      </c>
      <c r="E99" s="22">
        <v>10787.9031</v>
      </c>
      <c r="F99" s="22">
        <v>326796.22803646809</v>
      </c>
      <c r="G99" s="45">
        <v>13127.766496468092</v>
      </c>
      <c r="H99" s="26">
        <v>-804.95910000000003</v>
      </c>
      <c r="I99" s="11"/>
      <c r="J99" s="34">
        <v>48</v>
      </c>
      <c r="K99" s="22">
        <v>345564.44</v>
      </c>
      <c r="L99" s="22">
        <v>9982.9439999999995</v>
      </c>
      <c r="M99" s="22">
        <v>335581.49599999998</v>
      </c>
      <c r="N99" s="26">
        <v>-804.95910000000003</v>
      </c>
      <c r="O99" s="22">
        <v>5309.7696829999768</v>
      </c>
      <c r="P99" s="22">
        <v>7980.3088635319145</v>
      </c>
      <c r="Q99" s="22">
        <v>8785.2679635318927</v>
      </c>
      <c r="R99" s="32">
        <v>2.309354765650052E-2</v>
      </c>
      <c r="S99" s="32">
        <v>2.6179238331817595E-2</v>
      </c>
      <c r="T99" s="11"/>
      <c r="U99" s="22">
        <v>345564.44</v>
      </c>
      <c r="V99" s="22">
        <v>9982.9439999999995</v>
      </c>
      <c r="W99" s="22">
        <v>335581.49599999998</v>
      </c>
      <c r="X99" s="26">
        <v>-804.95910000000003</v>
      </c>
      <c r="Y99" s="22">
        <v>5309.7696829999768</v>
      </c>
      <c r="Z99" s="22">
        <v>7980.3088635319145</v>
      </c>
      <c r="AA99" s="22">
        <v>8785.2679635318927</v>
      </c>
      <c r="AB99" s="32">
        <v>2.309354765650052E-2</v>
      </c>
      <c r="AC99" s="32">
        <v>2.6179238331817595E-2</v>
      </c>
      <c r="AD99" s="42"/>
      <c r="AE99" s="22">
        <v>346025.3456896125</v>
      </c>
      <c r="AF99" s="22">
        <v>9982.9439999999995</v>
      </c>
      <c r="AG99" s="22">
        <v>336042.40168961248</v>
      </c>
      <c r="AH99" s="26">
        <v>-804.95910000000003</v>
      </c>
      <c r="AI99" s="22">
        <v>5770.6753726124762</v>
      </c>
      <c r="AJ99" s="22">
        <v>8441.2145531444112</v>
      </c>
      <c r="AK99" s="22">
        <v>9246.1736531443894</v>
      </c>
      <c r="AL99" s="32">
        <v>2.439478685100787E-2</v>
      </c>
      <c r="AM99" s="32">
        <v>2.7514901710780748E-2</v>
      </c>
      <c r="AN99" s="11"/>
      <c r="AO99" s="22">
        <v>346025.3456896125</v>
      </c>
      <c r="AP99" s="22">
        <v>9982.9439999999995</v>
      </c>
      <c r="AQ99" s="22">
        <v>336042.40168961248</v>
      </c>
      <c r="AR99" s="26">
        <v>-804.95910000000003</v>
      </c>
      <c r="AS99" s="22">
        <v>5770.6753726124762</v>
      </c>
      <c r="AT99" s="22">
        <v>8441.2145531444112</v>
      </c>
      <c r="AU99" s="22">
        <v>9246.1736531443894</v>
      </c>
      <c r="AV99" s="32">
        <v>2.439478685100787E-2</v>
      </c>
      <c r="AW99" s="32">
        <v>2.7514901710780748E-2</v>
      </c>
      <c r="AX99" s="42"/>
      <c r="AY99" s="22">
        <v>346486.251379225</v>
      </c>
      <c r="AZ99" s="22">
        <v>9982.9439999999995</v>
      </c>
      <c r="BA99" s="22">
        <v>336503.30737922498</v>
      </c>
      <c r="BB99" s="22">
        <v>6231.5810622249774</v>
      </c>
      <c r="BC99" s="22">
        <v>8902.1202427569078</v>
      </c>
      <c r="BD99" s="22">
        <v>9707.079342756886</v>
      </c>
      <c r="BE99" s="32">
        <v>2.5692564156069918E-2</v>
      </c>
      <c r="BF99" s="32">
        <v>2.8846906196429798E-2</v>
      </c>
      <c r="BG99" s="11"/>
      <c r="BH99" s="22">
        <v>346486.251379225</v>
      </c>
      <c r="BI99" s="22">
        <v>9982.9439999999995</v>
      </c>
      <c r="BJ99" s="22">
        <v>336503.30737922498</v>
      </c>
      <c r="BK99" s="26">
        <v>-804.95910000000003</v>
      </c>
      <c r="BL99" s="22">
        <v>6231.5810622249774</v>
      </c>
      <c r="BM99" s="22">
        <v>8902.1202427569078</v>
      </c>
      <c r="BN99" s="22">
        <v>9707.079342756886</v>
      </c>
      <c r="BO99" s="32">
        <v>2.5692564156069918E-2</v>
      </c>
      <c r="BP99" s="32">
        <v>2.8846906196429798E-2</v>
      </c>
      <c r="BQ99" s="42"/>
      <c r="BR99" s="22">
        <v>346486.251379225</v>
      </c>
      <c r="BS99" s="22">
        <v>9982.9439999999995</v>
      </c>
      <c r="BT99" s="22">
        <v>336503.30737922498</v>
      </c>
      <c r="BU99" s="26">
        <v>-804.95910000000003</v>
      </c>
      <c r="BV99" s="22">
        <v>6623.8184242250209</v>
      </c>
      <c r="BW99" s="22">
        <v>8902.1202427569078</v>
      </c>
      <c r="BX99" s="22">
        <v>9707.079342756886</v>
      </c>
      <c r="BY99" s="32">
        <v>2.5692564156069918E-2</v>
      </c>
      <c r="BZ99" s="32">
        <v>2.8846906196429798E-2</v>
      </c>
      <c r="CA99" s="42"/>
      <c r="CB99" s="22">
        <v>346486.251379225</v>
      </c>
      <c r="CC99" s="22">
        <v>9982.9439999999995</v>
      </c>
      <c r="CD99" s="22">
        <v>336503.30737922498</v>
      </c>
      <c r="CE99" s="26">
        <v>-804.95910000000003</v>
      </c>
      <c r="CF99" s="22">
        <v>6364.8210622249662</v>
      </c>
      <c r="CG99" s="22">
        <v>8902.1202427569078</v>
      </c>
      <c r="CH99" s="22">
        <v>9707.079342756886</v>
      </c>
      <c r="CI99" s="32">
        <v>2.5692564156069918E-2</v>
      </c>
      <c r="CJ99" s="32">
        <v>2.8846906196429798E-2</v>
      </c>
      <c r="CK99" s="42"/>
      <c r="CL99" s="22">
        <v>346486.251379225</v>
      </c>
      <c r="CM99" s="22">
        <v>9982.9439999999995</v>
      </c>
      <c r="CN99" s="22">
        <v>336503.30737922498</v>
      </c>
      <c r="CO99" s="26">
        <v>-804.95910000000003</v>
      </c>
      <c r="CP99" s="22">
        <v>6498.0610622249569</v>
      </c>
      <c r="CQ99" s="22">
        <v>8902.1202427569078</v>
      </c>
      <c r="CR99" s="22">
        <v>9707.079342756886</v>
      </c>
      <c r="CS99" s="32">
        <v>2.5692564156069918E-2</v>
      </c>
      <c r="CT99" s="32">
        <v>2.8846906196429798E-2</v>
      </c>
      <c r="CU99" s="42"/>
      <c r="CV99" s="22">
        <v>345564.44</v>
      </c>
      <c r="CW99" s="22">
        <v>9982.9439999999995</v>
      </c>
      <c r="CX99" s="22">
        <v>335581.49599999998</v>
      </c>
      <c r="CY99" s="26">
        <v>-804.95910000000003</v>
      </c>
      <c r="CZ99" s="22">
        <v>5309.7696829999768</v>
      </c>
      <c r="DA99" s="22">
        <v>7980.3088635319145</v>
      </c>
      <c r="DB99" s="22">
        <v>8785.2679635318927</v>
      </c>
      <c r="DC99" s="32">
        <v>2.309354765650052E-2</v>
      </c>
      <c r="DD99" s="32">
        <v>2.6179238331817595E-2</v>
      </c>
      <c r="DE99" s="42"/>
      <c r="DF99" s="22">
        <v>345564.44</v>
      </c>
      <c r="DG99" s="22">
        <v>9982.9439999999995</v>
      </c>
      <c r="DH99" s="22">
        <v>335581.49599999998</v>
      </c>
      <c r="DI99" s="26">
        <v>-804.95910000000003</v>
      </c>
      <c r="DJ99" s="22">
        <v>5309.7696829999768</v>
      </c>
      <c r="DK99" s="22">
        <v>7980.3088635319145</v>
      </c>
      <c r="DL99" s="22">
        <v>8785.2679635318927</v>
      </c>
      <c r="DM99" s="32">
        <v>2.309354765650052E-2</v>
      </c>
      <c r="DN99" s="32">
        <v>2.6179238331817595E-2</v>
      </c>
      <c r="DO99" s="42"/>
      <c r="DP99" s="22">
        <v>346486.251379225</v>
      </c>
      <c r="DQ99" s="22">
        <v>9982.9439999999995</v>
      </c>
      <c r="DR99" s="22">
        <v>336503.30737922498</v>
      </c>
      <c r="DS99" s="26">
        <v>-804.95910000000003</v>
      </c>
      <c r="DT99" s="22">
        <v>6231.5810622249774</v>
      </c>
      <c r="DU99" s="22">
        <v>8902.1202427569078</v>
      </c>
      <c r="DV99" s="22">
        <v>9707.079342756886</v>
      </c>
      <c r="DW99" s="32">
        <v>2.5692564156069918E-2</v>
      </c>
      <c r="DX99" s="32">
        <v>2.8846906196429798E-2</v>
      </c>
      <c r="DY99" s="42"/>
      <c r="DZ99" s="22">
        <v>346486.251379225</v>
      </c>
      <c r="EA99" s="22">
        <v>9982.9439999999995</v>
      </c>
      <c r="EB99" s="22">
        <v>336503.30737922498</v>
      </c>
      <c r="EC99" s="26">
        <v>-804.95910000000003</v>
      </c>
      <c r="ED99" s="22">
        <v>6231.5810622249774</v>
      </c>
      <c r="EE99" s="22">
        <v>8902.1202427569078</v>
      </c>
      <c r="EF99" s="22">
        <v>9707.079342756886</v>
      </c>
      <c r="EG99" s="32">
        <v>2.5692564156069918E-2</v>
      </c>
      <c r="EH99" s="32">
        <v>2.8846906196429798E-2</v>
      </c>
      <c r="EI99" s="42"/>
      <c r="EK99" s="47">
        <f t="shared" si="40"/>
        <v>0</v>
      </c>
      <c r="EL99" s="47">
        <f t="shared" si="41"/>
        <v>0</v>
      </c>
      <c r="EM99" s="47">
        <f t="shared" si="42"/>
        <v>-921.81137922499329</v>
      </c>
      <c r="EN99" s="47">
        <f t="shared" si="43"/>
        <v>-921.81137922499329</v>
      </c>
      <c r="EO99" s="47">
        <f t="shared" si="44"/>
        <v>0</v>
      </c>
      <c r="EP99" s="47">
        <f t="shared" si="45"/>
        <v>0</v>
      </c>
      <c r="ER99" s="27" t="str">
        <f t="shared" si="36"/>
        <v>Walkeringham Primary School</v>
      </c>
      <c r="EV99" s="45">
        <v>13127.766496468092</v>
      </c>
      <c r="EX99" s="27" t="str">
        <f t="shared" si="37"/>
        <v/>
      </c>
      <c r="EY99" s="27" t="str">
        <f t="shared" si="38"/>
        <v/>
      </c>
      <c r="EZ99" s="27" t="str">
        <f t="shared" si="27"/>
        <v>Y</v>
      </c>
      <c r="FA99" s="27" t="str">
        <f t="shared" si="28"/>
        <v>Y</v>
      </c>
      <c r="FB99" s="27" t="str">
        <f t="shared" si="29"/>
        <v/>
      </c>
      <c r="FC99" s="27" t="str">
        <f t="shared" si="30"/>
        <v/>
      </c>
      <c r="FE99" s="82" t="str">
        <f t="shared" si="39"/>
        <v/>
      </c>
      <c r="FF99" s="82" t="str">
        <f t="shared" si="31"/>
        <v/>
      </c>
      <c r="FG99" s="82">
        <f t="shared" si="32"/>
        <v>2.7393828203481842E-3</v>
      </c>
      <c r="FH99" s="82">
        <f t="shared" si="33"/>
        <v>2.7393828203481842E-3</v>
      </c>
      <c r="FI99" s="82" t="str">
        <f t="shared" si="34"/>
        <v/>
      </c>
      <c r="FJ99" s="82" t="str">
        <f t="shared" si="35"/>
        <v/>
      </c>
    </row>
    <row r="100" spans="1:166" x14ac:dyDescent="0.3">
      <c r="A100" s="59">
        <v>8912850</v>
      </c>
      <c r="B100" s="20" t="s">
        <v>158</v>
      </c>
      <c r="C100" s="21">
        <v>47</v>
      </c>
      <c r="D100" s="22">
        <v>336206.28865588654</v>
      </c>
      <c r="E100" s="22">
        <v>4191.2959999999994</v>
      </c>
      <c r="F100" s="22">
        <v>332014.99265588657</v>
      </c>
      <c r="G100" s="45">
        <v>-9916.5874165377172</v>
      </c>
      <c r="H100" s="26">
        <v>191.6252000000004</v>
      </c>
      <c r="I100" s="11"/>
      <c r="J100" s="34">
        <v>47</v>
      </c>
      <c r="K100" s="22">
        <v>362821.5243151515</v>
      </c>
      <c r="L100" s="22">
        <v>4382.9211999999998</v>
      </c>
      <c r="M100" s="22">
        <v>358438.60311515152</v>
      </c>
      <c r="N100" s="26">
        <v>191.6252000000004</v>
      </c>
      <c r="O100" s="22">
        <v>0</v>
      </c>
      <c r="P100" s="22">
        <v>26615.235659264959</v>
      </c>
      <c r="Q100" s="22">
        <v>26423.61045926495</v>
      </c>
      <c r="R100" s="32">
        <v>7.3356275401529433E-2</v>
      </c>
      <c r="S100" s="32">
        <v>7.3718651477882632E-2</v>
      </c>
      <c r="T100" s="11"/>
      <c r="U100" s="22">
        <v>362821.5243151515</v>
      </c>
      <c r="V100" s="22">
        <v>4382.9211999999998</v>
      </c>
      <c r="W100" s="22">
        <v>358438.60311515152</v>
      </c>
      <c r="X100" s="26">
        <v>191.6252000000004</v>
      </c>
      <c r="Y100" s="22">
        <v>0</v>
      </c>
      <c r="Z100" s="22">
        <v>26615.235659264959</v>
      </c>
      <c r="AA100" s="22">
        <v>26423.61045926495</v>
      </c>
      <c r="AB100" s="32">
        <v>7.3356275401529433E-2</v>
      </c>
      <c r="AC100" s="32">
        <v>7.3718651477882632E-2</v>
      </c>
      <c r="AD100" s="42"/>
      <c r="AE100" s="22">
        <v>362821.5243151515</v>
      </c>
      <c r="AF100" s="22">
        <v>4382.9211999999998</v>
      </c>
      <c r="AG100" s="22">
        <v>358438.60311515152</v>
      </c>
      <c r="AH100" s="26">
        <v>191.6252000000004</v>
      </c>
      <c r="AI100" s="22">
        <v>0</v>
      </c>
      <c r="AJ100" s="22">
        <v>26615.235659264959</v>
      </c>
      <c r="AK100" s="22">
        <v>26423.61045926495</v>
      </c>
      <c r="AL100" s="32">
        <v>7.3356275401529433E-2</v>
      </c>
      <c r="AM100" s="32">
        <v>7.3718651477882632E-2</v>
      </c>
      <c r="AN100" s="11"/>
      <c r="AO100" s="22">
        <v>362821.5243151515</v>
      </c>
      <c r="AP100" s="22">
        <v>4382.9211999999998</v>
      </c>
      <c r="AQ100" s="22">
        <v>358438.60311515152</v>
      </c>
      <c r="AR100" s="26">
        <v>191.6252000000004</v>
      </c>
      <c r="AS100" s="22">
        <v>0</v>
      </c>
      <c r="AT100" s="22">
        <v>26615.235659264959</v>
      </c>
      <c r="AU100" s="22">
        <v>26423.61045926495</v>
      </c>
      <c r="AV100" s="32">
        <v>7.3356275401529433E-2</v>
      </c>
      <c r="AW100" s="32">
        <v>7.3718651477882632E-2</v>
      </c>
      <c r="AX100" s="42"/>
      <c r="AY100" s="22">
        <v>362821.5243151515</v>
      </c>
      <c r="AZ100" s="22">
        <v>4382.9211999999998</v>
      </c>
      <c r="BA100" s="22">
        <v>358438.60311515152</v>
      </c>
      <c r="BB100" s="22">
        <v>0</v>
      </c>
      <c r="BC100" s="22">
        <v>26615.235659264959</v>
      </c>
      <c r="BD100" s="22">
        <v>26423.61045926495</v>
      </c>
      <c r="BE100" s="32">
        <v>7.3356275401529433E-2</v>
      </c>
      <c r="BF100" s="32">
        <v>7.3718651477882632E-2</v>
      </c>
      <c r="BG100" s="11"/>
      <c r="BH100" s="22">
        <v>362821.5243151515</v>
      </c>
      <c r="BI100" s="22">
        <v>4382.9211999999998</v>
      </c>
      <c r="BJ100" s="22">
        <v>358438.60311515152</v>
      </c>
      <c r="BK100" s="26">
        <v>191.6252000000004</v>
      </c>
      <c r="BL100" s="22">
        <v>0</v>
      </c>
      <c r="BM100" s="22">
        <v>26615.235659264959</v>
      </c>
      <c r="BN100" s="22">
        <v>26423.61045926495</v>
      </c>
      <c r="BO100" s="32">
        <v>7.3356275401529433E-2</v>
      </c>
      <c r="BP100" s="32">
        <v>7.3718651477882632E-2</v>
      </c>
      <c r="BQ100" s="42"/>
      <c r="BR100" s="22">
        <v>362656.54406060604</v>
      </c>
      <c r="BS100" s="22">
        <v>4382.9211999999998</v>
      </c>
      <c r="BT100" s="22">
        <v>358273.62286060606</v>
      </c>
      <c r="BU100" s="26">
        <v>191.6252000000004</v>
      </c>
      <c r="BV100" s="22">
        <v>0</v>
      </c>
      <c r="BW100" s="22">
        <v>26450.255404719501</v>
      </c>
      <c r="BX100" s="22">
        <v>26258.630204719491</v>
      </c>
      <c r="BY100" s="32">
        <v>7.2934725259774208E-2</v>
      </c>
      <c r="BZ100" s="32">
        <v>7.3292111194398393E-2</v>
      </c>
      <c r="CA100" s="42"/>
      <c r="CB100" s="22">
        <v>362716.13037575758</v>
      </c>
      <c r="CC100" s="22">
        <v>4382.9211999999998</v>
      </c>
      <c r="CD100" s="22">
        <v>358333.2091757576</v>
      </c>
      <c r="CE100" s="26">
        <v>191.6252000000004</v>
      </c>
      <c r="CF100" s="22">
        <v>0</v>
      </c>
      <c r="CG100" s="22">
        <v>26509.841719871038</v>
      </c>
      <c r="CH100" s="22">
        <v>26318.216519871028</v>
      </c>
      <c r="CI100" s="32">
        <v>7.3087021777630989E-2</v>
      </c>
      <c r="CJ100" s="32">
        <v>7.3446211084952209E-2</v>
      </c>
      <c r="CK100" s="42"/>
      <c r="CL100" s="22">
        <v>362610.73643636366</v>
      </c>
      <c r="CM100" s="22">
        <v>4382.9211999999998</v>
      </c>
      <c r="CN100" s="22">
        <v>358227.81523636368</v>
      </c>
      <c r="CO100" s="26">
        <v>191.6252000000004</v>
      </c>
      <c r="CP100" s="22">
        <v>0</v>
      </c>
      <c r="CQ100" s="22">
        <v>26404.447780477116</v>
      </c>
      <c r="CR100" s="22">
        <v>26212.822580477106</v>
      </c>
      <c r="CS100" s="32">
        <v>7.2817611634924562E-2</v>
      </c>
      <c r="CT100" s="32">
        <v>7.3173610383050577E-2</v>
      </c>
      <c r="CU100" s="42"/>
      <c r="CV100" s="22">
        <v>362821.5243151515</v>
      </c>
      <c r="CW100" s="22">
        <v>4382.9211999999998</v>
      </c>
      <c r="CX100" s="22">
        <v>358438.60311515152</v>
      </c>
      <c r="CY100" s="26">
        <v>191.6252000000004</v>
      </c>
      <c r="CZ100" s="22">
        <v>0</v>
      </c>
      <c r="DA100" s="22">
        <v>26615.235659264959</v>
      </c>
      <c r="DB100" s="22">
        <v>26423.61045926495</v>
      </c>
      <c r="DC100" s="32">
        <v>7.3356275401529433E-2</v>
      </c>
      <c r="DD100" s="32">
        <v>7.3718651477882632E-2</v>
      </c>
      <c r="DE100" s="42"/>
      <c r="DF100" s="22">
        <v>362382.89452179999</v>
      </c>
      <c r="DG100" s="22">
        <v>4382.9211999999998</v>
      </c>
      <c r="DH100" s="22">
        <v>357999.9733218</v>
      </c>
      <c r="DI100" s="26">
        <v>191.6252000000004</v>
      </c>
      <c r="DJ100" s="22">
        <v>-438.62979335152221</v>
      </c>
      <c r="DK100" s="22">
        <v>26176.605865913443</v>
      </c>
      <c r="DL100" s="22">
        <v>25984.980665913434</v>
      </c>
      <c r="DM100" s="32">
        <v>7.223466190493362E-2</v>
      </c>
      <c r="DN100" s="32">
        <v>7.2583750285802343E-2</v>
      </c>
      <c r="DO100" s="42"/>
      <c r="DP100" s="22">
        <v>362821.5243151515</v>
      </c>
      <c r="DQ100" s="22">
        <v>4382.9211999999998</v>
      </c>
      <c r="DR100" s="22">
        <v>358438.60311515152</v>
      </c>
      <c r="DS100" s="26">
        <v>191.6252000000004</v>
      </c>
      <c r="DT100" s="22">
        <v>0</v>
      </c>
      <c r="DU100" s="22">
        <v>26615.235659264959</v>
      </c>
      <c r="DV100" s="22">
        <v>26423.61045926495</v>
      </c>
      <c r="DW100" s="32">
        <v>7.3356275401529433E-2</v>
      </c>
      <c r="DX100" s="32">
        <v>7.3718651477882632E-2</v>
      </c>
      <c r="DY100" s="42"/>
      <c r="DZ100" s="22">
        <v>358340.77062559995</v>
      </c>
      <c r="EA100" s="22">
        <v>4382.9211999999998</v>
      </c>
      <c r="EB100" s="22">
        <v>353957.84942559997</v>
      </c>
      <c r="EC100" s="26">
        <v>191.6252000000004</v>
      </c>
      <c r="ED100" s="22">
        <v>-4480.7536895515232</v>
      </c>
      <c r="EE100" s="22">
        <v>22134.481969713408</v>
      </c>
      <c r="EF100" s="22">
        <v>21942.856769713399</v>
      </c>
      <c r="EG100" s="32">
        <v>6.1769365319694146E-2</v>
      </c>
      <c r="EH100" s="32">
        <v>6.1992852553834008E-2</v>
      </c>
      <c r="EI100" s="42"/>
      <c r="EK100" s="47">
        <f t="shared" si="40"/>
        <v>-105.39393939392176</v>
      </c>
      <c r="EL100" s="47">
        <f t="shared" si="41"/>
        <v>-210.78787878784351</v>
      </c>
      <c r="EM100" s="47">
        <f t="shared" si="42"/>
        <v>0</v>
      </c>
      <c r="EN100" s="47">
        <f t="shared" si="43"/>
        <v>-438.62979335151613</v>
      </c>
      <c r="EO100" s="47">
        <f t="shared" si="44"/>
        <v>0</v>
      </c>
      <c r="EP100" s="47">
        <f t="shared" si="45"/>
        <v>-4480.7536895515514</v>
      </c>
      <c r="ER100" s="27" t="str">
        <f t="shared" si="36"/>
        <v>Willoughby Primary School</v>
      </c>
      <c r="EV100" s="45">
        <v>-9916.5874165377172</v>
      </c>
      <c r="EX100" s="27" t="str">
        <f t="shared" si="37"/>
        <v>Y</v>
      </c>
      <c r="EY100" s="27" t="str">
        <f t="shared" si="38"/>
        <v>Y</v>
      </c>
      <c r="EZ100" s="27" t="str">
        <f t="shared" si="27"/>
        <v/>
      </c>
      <c r="FA100" s="27" t="str">
        <f t="shared" si="28"/>
        <v>Y</v>
      </c>
      <c r="FB100" s="27" t="str">
        <f t="shared" si="29"/>
        <v/>
      </c>
      <c r="FC100" s="27" t="str">
        <f t="shared" si="30"/>
        <v>Y</v>
      </c>
      <c r="FD100" s="78"/>
      <c r="FE100" s="82">
        <f t="shared" si="39"/>
        <v>2.9403624073398989E-4</v>
      </c>
      <c r="FF100" s="82">
        <f t="shared" si="31"/>
        <v>5.8807248146797977E-4</v>
      </c>
      <c r="FG100" s="82" t="str">
        <f t="shared" si="32"/>
        <v/>
      </c>
      <c r="FH100" s="82">
        <f t="shared" si="33"/>
        <v>1.2237236434341379E-3</v>
      </c>
      <c r="FI100" s="82" t="str">
        <f t="shared" si="34"/>
        <v/>
      </c>
      <c r="FJ100" s="82">
        <f t="shared" si="35"/>
        <v>1.2500756477147832E-2</v>
      </c>
    </row>
    <row r="101" spans="1:166" x14ac:dyDescent="0.3">
      <c r="A101" s="20">
        <v>8912901</v>
      </c>
      <c r="B101" s="20" t="s">
        <v>220</v>
      </c>
      <c r="C101" s="21">
        <v>521</v>
      </c>
      <c r="D101" s="22">
        <v>2252805.16</v>
      </c>
      <c r="E101" s="22">
        <v>30740.159999999996</v>
      </c>
      <c r="F101" s="22">
        <v>2222065</v>
      </c>
      <c r="G101" s="45">
        <v>0</v>
      </c>
      <c r="H101" s="26">
        <v>1432.7040000000052</v>
      </c>
      <c r="I101" s="11"/>
      <c r="J101" s="34">
        <v>521</v>
      </c>
      <c r="K101" s="22">
        <v>2327177.8640000001</v>
      </c>
      <c r="L101" s="22">
        <v>32172.864000000001</v>
      </c>
      <c r="M101" s="22">
        <v>2295005</v>
      </c>
      <c r="N101" s="26">
        <v>1432.7040000000052</v>
      </c>
      <c r="O101" s="22">
        <v>0</v>
      </c>
      <c r="P101" s="22">
        <v>74372.703999999911</v>
      </c>
      <c r="Q101" s="22">
        <v>72940</v>
      </c>
      <c r="R101" s="32">
        <v>3.195832392121787E-2</v>
      </c>
      <c r="S101" s="32">
        <v>3.1782065834279227E-2</v>
      </c>
      <c r="T101" s="11"/>
      <c r="U101" s="22">
        <v>2327177.8640000001</v>
      </c>
      <c r="V101" s="22">
        <v>32172.864000000001</v>
      </c>
      <c r="W101" s="22">
        <v>2295005</v>
      </c>
      <c r="X101" s="26">
        <v>1432.7040000000052</v>
      </c>
      <c r="Y101" s="22">
        <v>0</v>
      </c>
      <c r="Z101" s="22">
        <v>74372.703999999911</v>
      </c>
      <c r="AA101" s="22">
        <v>72940</v>
      </c>
      <c r="AB101" s="32">
        <v>3.195832392121787E-2</v>
      </c>
      <c r="AC101" s="32">
        <v>3.1782065834279227E-2</v>
      </c>
      <c r="AD101" s="42"/>
      <c r="AE101" s="22">
        <v>2327177.8640000001</v>
      </c>
      <c r="AF101" s="22">
        <v>32172.864000000001</v>
      </c>
      <c r="AG101" s="22">
        <v>2295005</v>
      </c>
      <c r="AH101" s="26">
        <v>1432.7040000000052</v>
      </c>
      <c r="AI101" s="22">
        <v>0</v>
      </c>
      <c r="AJ101" s="22">
        <v>74372.703999999911</v>
      </c>
      <c r="AK101" s="22">
        <v>72940</v>
      </c>
      <c r="AL101" s="32">
        <v>3.195832392121787E-2</v>
      </c>
      <c r="AM101" s="32">
        <v>3.1782065834279227E-2</v>
      </c>
      <c r="AN101" s="11"/>
      <c r="AO101" s="22">
        <v>2327177.8640000001</v>
      </c>
      <c r="AP101" s="22">
        <v>32172.864000000001</v>
      </c>
      <c r="AQ101" s="22">
        <v>2295005</v>
      </c>
      <c r="AR101" s="26">
        <v>1432.7040000000052</v>
      </c>
      <c r="AS101" s="22">
        <v>0</v>
      </c>
      <c r="AT101" s="22">
        <v>74372.703999999911</v>
      </c>
      <c r="AU101" s="22">
        <v>72940</v>
      </c>
      <c r="AV101" s="32">
        <v>3.195832392121787E-2</v>
      </c>
      <c r="AW101" s="32">
        <v>3.1782065834279227E-2</v>
      </c>
      <c r="AX101" s="42"/>
      <c r="AY101" s="22">
        <v>2327177.8640000001</v>
      </c>
      <c r="AZ101" s="22">
        <v>32172.864000000001</v>
      </c>
      <c r="BA101" s="22">
        <v>2295005</v>
      </c>
      <c r="BB101" s="22">
        <v>0</v>
      </c>
      <c r="BC101" s="22">
        <v>74372.703999999911</v>
      </c>
      <c r="BD101" s="22">
        <v>72940</v>
      </c>
      <c r="BE101" s="32">
        <v>3.195832392121787E-2</v>
      </c>
      <c r="BF101" s="32">
        <v>3.1782065834279227E-2</v>
      </c>
      <c r="BG101" s="11"/>
      <c r="BH101" s="22">
        <v>2327177.8640000001</v>
      </c>
      <c r="BI101" s="22">
        <v>32172.864000000001</v>
      </c>
      <c r="BJ101" s="22">
        <v>2295005</v>
      </c>
      <c r="BK101" s="26">
        <v>1432.7040000000052</v>
      </c>
      <c r="BL101" s="22">
        <v>0</v>
      </c>
      <c r="BM101" s="22">
        <v>74372.703999999911</v>
      </c>
      <c r="BN101" s="22">
        <v>72940</v>
      </c>
      <c r="BO101" s="32">
        <v>3.195832392121787E-2</v>
      </c>
      <c r="BP101" s="32">
        <v>3.1782065834279227E-2</v>
      </c>
      <c r="BQ101" s="42"/>
      <c r="BR101" s="22">
        <v>2327177.8640000001</v>
      </c>
      <c r="BS101" s="22">
        <v>32172.864000000001</v>
      </c>
      <c r="BT101" s="22">
        <v>2295005</v>
      </c>
      <c r="BU101" s="26">
        <v>1432.7040000000052</v>
      </c>
      <c r="BV101" s="22">
        <v>0</v>
      </c>
      <c r="BW101" s="22">
        <v>74372.703999999911</v>
      </c>
      <c r="BX101" s="22">
        <v>72940</v>
      </c>
      <c r="BY101" s="32">
        <v>3.195832392121787E-2</v>
      </c>
      <c r="BZ101" s="32">
        <v>3.1782065834279227E-2</v>
      </c>
      <c r="CA101" s="42"/>
      <c r="CB101" s="22">
        <v>2327177.8640000001</v>
      </c>
      <c r="CC101" s="22">
        <v>32172.864000000001</v>
      </c>
      <c r="CD101" s="22">
        <v>2295005</v>
      </c>
      <c r="CE101" s="26">
        <v>1432.7040000000052</v>
      </c>
      <c r="CF101" s="22">
        <v>0</v>
      </c>
      <c r="CG101" s="22">
        <v>74372.703999999911</v>
      </c>
      <c r="CH101" s="22">
        <v>72940</v>
      </c>
      <c r="CI101" s="32">
        <v>3.195832392121787E-2</v>
      </c>
      <c r="CJ101" s="32">
        <v>3.1782065834279227E-2</v>
      </c>
      <c r="CK101" s="42"/>
      <c r="CL101" s="22">
        <v>2327177.8640000001</v>
      </c>
      <c r="CM101" s="22">
        <v>32172.864000000001</v>
      </c>
      <c r="CN101" s="22">
        <v>2295005</v>
      </c>
      <c r="CO101" s="26">
        <v>1432.7040000000052</v>
      </c>
      <c r="CP101" s="22">
        <v>0</v>
      </c>
      <c r="CQ101" s="22">
        <v>74372.703999999911</v>
      </c>
      <c r="CR101" s="22">
        <v>72940</v>
      </c>
      <c r="CS101" s="32">
        <v>3.195832392121787E-2</v>
      </c>
      <c r="CT101" s="32">
        <v>3.1782065834279227E-2</v>
      </c>
      <c r="CU101" s="42"/>
      <c r="CV101" s="22">
        <v>2327177.8640000001</v>
      </c>
      <c r="CW101" s="22">
        <v>32172.864000000001</v>
      </c>
      <c r="CX101" s="22">
        <v>2295005</v>
      </c>
      <c r="CY101" s="26">
        <v>1432.7040000000052</v>
      </c>
      <c r="CZ101" s="22">
        <v>0</v>
      </c>
      <c r="DA101" s="22">
        <v>74372.703999999911</v>
      </c>
      <c r="DB101" s="22">
        <v>72940</v>
      </c>
      <c r="DC101" s="32">
        <v>3.195832392121787E-2</v>
      </c>
      <c r="DD101" s="32">
        <v>3.1782065834279227E-2</v>
      </c>
      <c r="DE101" s="42"/>
      <c r="DF101" s="22">
        <v>2327177.8640000001</v>
      </c>
      <c r="DG101" s="22">
        <v>32172.864000000001</v>
      </c>
      <c r="DH101" s="22">
        <v>2295005</v>
      </c>
      <c r="DI101" s="26">
        <v>1432.7040000000052</v>
      </c>
      <c r="DJ101" s="22">
        <v>0</v>
      </c>
      <c r="DK101" s="22">
        <v>74372.703999999911</v>
      </c>
      <c r="DL101" s="22">
        <v>72940</v>
      </c>
      <c r="DM101" s="32">
        <v>3.195832392121787E-2</v>
      </c>
      <c r="DN101" s="32">
        <v>3.1782065834279227E-2</v>
      </c>
      <c r="DO101" s="42"/>
      <c r="DP101" s="22">
        <v>2327177.8640000001</v>
      </c>
      <c r="DQ101" s="22">
        <v>32172.864000000001</v>
      </c>
      <c r="DR101" s="22">
        <v>2295005</v>
      </c>
      <c r="DS101" s="26">
        <v>1432.7040000000052</v>
      </c>
      <c r="DT101" s="22">
        <v>0</v>
      </c>
      <c r="DU101" s="22">
        <v>74372.703999999911</v>
      </c>
      <c r="DV101" s="22">
        <v>72940</v>
      </c>
      <c r="DW101" s="32">
        <v>3.195832392121787E-2</v>
      </c>
      <c r="DX101" s="32">
        <v>3.1782065834279227E-2</v>
      </c>
      <c r="DY101" s="42"/>
      <c r="DZ101" s="22">
        <v>2327177.8640000001</v>
      </c>
      <c r="EA101" s="22">
        <v>32172.864000000001</v>
      </c>
      <c r="EB101" s="22">
        <v>2295005</v>
      </c>
      <c r="EC101" s="26">
        <v>1432.7040000000052</v>
      </c>
      <c r="ED101" s="22">
        <v>0</v>
      </c>
      <c r="EE101" s="22">
        <v>74372.703999999911</v>
      </c>
      <c r="EF101" s="22">
        <v>72940</v>
      </c>
      <c r="EG101" s="32">
        <v>3.195832392121787E-2</v>
      </c>
      <c r="EH101" s="32">
        <v>3.1782065834279227E-2</v>
      </c>
      <c r="EI101" s="42"/>
      <c r="EK101" s="47">
        <f t="shared" si="40"/>
        <v>0</v>
      </c>
      <c r="EL101" s="47">
        <f t="shared" si="41"/>
        <v>0</v>
      </c>
      <c r="EM101" s="47">
        <f t="shared" si="42"/>
        <v>0</v>
      </c>
      <c r="EN101" s="47">
        <f t="shared" si="43"/>
        <v>0</v>
      </c>
      <c r="EO101" s="47">
        <f t="shared" si="44"/>
        <v>0</v>
      </c>
      <c r="EP101" s="47">
        <f t="shared" si="45"/>
        <v>0</v>
      </c>
      <c r="ER101" s="27" t="str">
        <f t="shared" si="36"/>
        <v>Round Hill Primary School</v>
      </c>
      <c r="EV101" s="45">
        <v>0</v>
      </c>
      <c r="EX101" s="27" t="str">
        <f t="shared" si="37"/>
        <v/>
      </c>
      <c r="EY101" s="27" t="str">
        <f t="shared" si="38"/>
        <v/>
      </c>
      <c r="EZ101" s="27" t="str">
        <f t="shared" si="27"/>
        <v/>
      </c>
      <c r="FA101" s="27" t="str">
        <f t="shared" si="28"/>
        <v/>
      </c>
      <c r="FB101" s="27" t="str">
        <f t="shared" si="29"/>
        <v/>
      </c>
      <c r="FC101" s="27" t="str">
        <f t="shared" si="30"/>
        <v/>
      </c>
      <c r="FE101" s="82" t="str">
        <f t="shared" si="39"/>
        <v/>
      </c>
      <c r="FF101" s="82" t="str">
        <f t="shared" si="31"/>
        <v/>
      </c>
      <c r="FG101" s="82" t="str">
        <f t="shared" si="32"/>
        <v/>
      </c>
      <c r="FH101" s="82" t="str">
        <f t="shared" si="33"/>
        <v/>
      </c>
      <c r="FI101" s="82" t="str">
        <f t="shared" si="34"/>
        <v/>
      </c>
      <c r="FJ101" s="82" t="str">
        <f t="shared" si="35"/>
        <v/>
      </c>
    </row>
    <row r="102" spans="1:166" x14ac:dyDescent="0.3">
      <c r="A102" s="20">
        <v>8912911</v>
      </c>
      <c r="B102" s="20" t="s">
        <v>31</v>
      </c>
      <c r="C102" s="21">
        <v>351</v>
      </c>
      <c r="D102" s="22">
        <v>1570739.781809031</v>
      </c>
      <c r="E102" s="22">
        <v>19859.939999999999</v>
      </c>
      <c r="F102" s="22">
        <v>1550879.8418090311</v>
      </c>
      <c r="G102" s="45">
        <v>0</v>
      </c>
      <c r="H102" s="26">
        <v>-4326.3089999999975</v>
      </c>
      <c r="I102" s="11"/>
      <c r="J102" s="34">
        <v>351</v>
      </c>
      <c r="K102" s="22">
        <v>1651413.1769878389</v>
      </c>
      <c r="L102" s="22">
        <v>15533.631000000001</v>
      </c>
      <c r="M102" s="22">
        <v>1635879.5459878389</v>
      </c>
      <c r="N102" s="26">
        <v>-4326.3089999999975</v>
      </c>
      <c r="O102" s="22">
        <v>0</v>
      </c>
      <c r="P102" s="22">
        <v>80673.395178807899</v>
      </c>
      <c r="Q102" s="22">
        <v>84999.704178807791</v>
      </c>
      <c r="R102" s="32">
        <v>4.8851127206066845E-2</v>
      </c>
      <c r="S102" s="32">
        <v>5.19596350399259E-2</v>
      </c>
      <c r="T102" s="11"/>
      <c r="U102" s="22">
        <v>1651413.1769878389</v>
      </c>
      <c r="V102" s="22">
        <v>15533.631000000001</v>
      </c>
      <c r="W102" s="22">
        <v>1635879.5459878389</v>
      </c>
      <c r="X102" s="26">
        <v>-4326.3089999999975</v>
      </c>
      <c r="Y102" s="22">
        <v>0</v>
      </c>
      <c r="Z102" s="22">
        <v>80673.395178807899</v>
      </c>
      <c r="AA102" s="22">
        <v>84999.704178807791</v>
      </c>
      <c r="AB102" s="32">
        <v>4.8851127206066845E-2</v>
      </c>
      <c r="AC102" s="32">
        <v>5.19596350399259E-2</v>
      </c>
      <c r="AD102" s="42"/>
      <c r="AE102" s="22">
        <v>1651413.1769878389</v>
      </c>
      <c r="AF102" s="22">
        <v>15533.631000000001</v>
      </c>
      <c r="AG102" s="22">
        <v>1635879.5459878389</v>
      </c>
      <c r="AH102" s="26">
        <v>-4326.3089999999975</v>
      </c>
      <c r="AI102" s="22">
        <v>0</v>
      </c>
      <c r="AJ102" s="22">
        <v>80673.395178807899</v>
      </c>
      <c r="AK102" s="22">
        <v>84999.704178807791</v>
      </c>
      <c r="AL102" s="32">
        <v>4.8851127206066845E-2</v>
      </c>
      <c r="AM102" s="32">
        <v>5.19596350399259E-2</v>
      </c>
      <c r="AN102" s="11"/>
      <c r="AO102" s="22">
        <v>1651413.1769878389</v>
      </c>
      <c r="AP102" s="22">
        <v>15533.631000000001</v>
      </c>
      <c r="AQ102" s="22">
        <v>1635879.5459878389</v>
      </c>
      <c r="AR102" s="26">
        <v>-4326.3089999999975</v>
      </c>
      <c r="AS102" s="22">
        <v>0</v>
      </c>
      <c r="AT102" s="22">
        <v>80673.395178807899</v>
      </c>
      <c r="AU102" s="22">
        <v>84999.704178807791</v>
      </c>
      <c r="AV102" s="32">
        <v>4.8851127206066845E-2</v>
      </c>
      <c r="AW102" s="32">
        <v>5.19596350399259E-2</v>
      </c>
      <c r="AX102" s="42"/>
      <c r="AY102" s="22">
        <v>1651413.1769878389</v>
      </c>
      <c r="AZ102" s="22">
        <v>15533.631000000001</v>
      </c>
      <c r="BA102" s="22">
        <v>1635879.5459878389</v>
      </c>
      <c r="BB102" s="22">
        <v>0</v>
      </c>
      <c r="BC102" s="22">
        <v>80673.395178807899</v>
      </c>
      <c r="BD102" s="22">
        <v>84999.704178807791</v>
      </c>
      <c r="BE102" s="32">
        <v>4.8851127206066845E-2</v>
      </c>
      <c r="BF102" s="32">
        <v>5.19596350399259E-2</v>
      </c>
      <c r="BG102" s="11"/>
      <c r="BH102" s="22">
        <v>1651413.1769878389</v>
      </c>
      <c r="BI102" s="22">
        <v>15533.631000000001</v>
      </c>
      <c r="BJ102" s="22">
        <v>1635879.5459878389</v>
      </c>
      <c r="BK102" s="26">
        <v>-4326.3089999999975</v>
      </c>
      <c r="BL102" s="22">
        <v>0</v>
      </c>
      <c r="BM102" s="22">
        <v>80673.395178807899</v>
      </c>
      <c r="BN102" s="22">
        <v>84999.704178807791</v>
      </c>
      <c r="BO102" s="32">
        <v>4.8851127206066845E-2</v>
      </c>
      <c r="BP102" s="32">
        <v>5.19596350399259E-2</v>
      </c>
      <c r="BQ102" s="42"/>
      <c r="BR102" s="22">
        <v>1643998.8503552908</v>
      </c>
      <c r="BS102" s="22">
        <v>15533.631000000001</v>
      </c>
      <c r="BT102" s="22">
        <v>1628465.2193552908</v>
      </c>
      <c r="BU102" s="26">
        <v>-4326.3089999999975</v>
      </c>
      <c r="BV102" s="22">
        <v>0</v>
      </c>
      <c r="BW102" s="22">
        <v>73259.068546259776</v>
      </c>
      <c r="BX102" s="22">
        <v>77585.377546259668</v>
      </c>
      <c r="BY102" s="32">
        <v>4.4561508379660657E-2</v>
      </c>
      <c r="BZ102" s="32">
        <v>4.764325121845446E-2</v>
      </c>
      <c r="CA102" s="42"/>
      <c r="CB102" s="22">
        <v>1649862.4872709983</v>
      </c>
      <c r="CC102" s="22">
        <v>15533.631000000001</v>
      </c>
      <c r="CD102" s="22">
        <v>1634328.8562709983</v>
      </c>
      <c r="CE102" s="26">
        <v>-4326.3089999999975</v>
      </c>
      <c r="CF102" s="22">
        <v>0</v>
      </c>
      <c r="CG102" s="22">
        <v>79122.705461967271</v>
      </c>
      <c r="CH102" s="22">
        <v>83449.014461967163</v>
      </c>
      <c r="CI102" s="32">
        <v>4.7957151624704444E-2</v>
      </c>
      <c r="CJ102" s="32">
        <v>5.1060112009752072E-2</v>
      </c>
      <c r="CK102" s="42"/>
      <c r="CL102" s="22">
        <v>1648311.7975541581</v>
      </c>
      <c r="CM102" s="22">
        <v>15533.631000000001</v>
      </c>
      <c r="CN102" s="22">
        <v>1632778.1665541581</v>
      </c>
      <c r="CO102" s="26">
        <v>-4326.3089999999975</v>
      </c>
      <c r="CP102" s="22">
        <v>0</v>
      </c>
      <c r="CQ102" s="22">
        <v>77572.015745127108</v>
      </c>
      <c r="CR102" s="22">
        <v>81898.324745127</v>
      </c>
      <c r="CS102" s="32">
        <v>4.7061493984470702E-2</v>
      </c>
      <c r="CT102" s="32">
        <v>5.0158880381139942E-2</v>
      </c>
      <c r="CU102" s="42"/>
      <c r="CV102" s="22">
        <v>1651413.1769878389</v>
      </c>
      <c r="CW102" s="22">
        <v>15533.631000000001</v>
      </c>
      <c r="CX102" s="22">
        <v>1635879.5459878389</v>
      </c>
      <c r="CY102" s="26">
        <v>-4326.3089999999975</v>
      </c>
      <c r="CZ102" s="22">
        <v>0</v>
      </c>
      <c r="DA102" s="22">
        <v>80673.395178807899</v>
      </c>
      <c r="DB102" s="22">
        <v>84999.704178807791</v>
      </c>
      <c r="DC102" s="32">
        <v>4.8851127206066845E-2</v>
      </c>
      <c r="DD102" s="32">
        <v>5.19596350399259E-2</v>
      </c>
      <c r="DE102" s="42"/>
      <c r="DF102" s="22">
        <v>1651413.1769878389</v>
      </c>
      <c r="DG102" s="22">
        <v>15533.631000000001</v>
      </c>
      <c r="DH102" s="22">
        <v>1635879.5459878389</v>
      </c>
      <c r="DI102" s="26">
        <v>-4326.3089999999975</v>
      </c>
      <c r="DJ102" s="22">
        <v>0</v>
      </c>
      <c r="DK102" s="22">
        <v>80673.395178807899</v>
      </c>
      <c r="DL102" s="22">
        <v>84999.704178807791</v>
      </c>
      <c r="DM102" s="32">
        <v>4.8851127206066845E-2</v>
      </c>
      <c r="DN102" s="32">
        <v>5.19596350399259E-2</v>
      </c>
      <c r="DO102" s="42"/>
      <c r="DP102" s="22">
        <v>1651413.1769878389</v>
      </c>
      <c r="DQ102" s="22">
        <v>15533.631000000001</v>
      </c>
      <c r="DR102" s="22">
        <v>1635879.5459878389</v>
      </c>
      <c r="DS102" s="26">
        <v>-4326.3089999999975</v>
      </c>
      <c r="DT102" s="22">
        <v>0</v>
      </c>
      <c r="DU102" s="22">
        <v>80673.395178807899</v>
      </c>
      <c r="DV102" s="22">
        <v>84999.704178807791</v>
      </c>
      <c r="DW102" s="32">
        <v>4.8851127206066845E-2</v>
      </c>
      <c r="DX102" s="32">
        <v>5.19596350399259E-2</v>
      </c>
      <c r="DY102" s="42"/>
      <c r="DZ102" s="22">
        <v>1651413.1769878389</v>
      </c>
      <c r="EA102" s="22">
        <v>15533.631000000001</v>
      </c>
      <c r="EB102" s="22">
        <v>1635879.5459878389</v>
      </c>
      <c r="EC102" s="26">
        <v>-4326.3089999999975</v>
      </c>
      <c r="ED102" s="22">
        <v>0</v>
      </c>
      <c r="EE102" s="22">
        <v>80673.395178807899</v>
      </c>
      <c r="EF102" s="22">
        <v>84999.704178807791</v>
      </c>
      <c r="EG102" s="32">
        <v>4.8851127206066845E-2</v>
      </c>
      <c r="EH102" s="32">
        <v>5.19596350399259E-2</v>
      </c>
      <c r="EI102" s="42"/>
      <c r="EK102" s="47">
        <f t="shared" si="40"/>
        <v>-1550.6897168406285</v>
      </c>
      <c r="EL102" s="47">
        <f t="shared" si="41"/>
        <v>-3101.3794336807914</v>
      </c>
      <c r="EM102" s="47">
        <f t="shared" si="42"/>
        <v>0</v>
      </c>
      <c r="EN102" s="47">
        <f t="shared" si="43"/>
        <v>0</v>
      </c>
      <c r="EO102" s="47">
        <f t="shared" si="44"/>
        <v>0</v>
      </c>
      <c r="EP102" s="47">
        <f t="shared" si="45"/>
        <v>0</v>
      </c>
      <c r="ER102" s="27" t="str">
        <f t="shared" si="36"/>
        <v>Stanhope Primary and Nursery School</v>
      </c>
      <c r="EV102" s="45">
        <v>0</v>
      </c>
      <c r="EX102" s="27" t="str">
        <f t="shared" si="37"/>
        <v>Y</v>
      </c>
      <c r="EY102" s="27" t="str">
        <f t="shared" si="38"/>
        <v>Y</v>
      </c>
      <c r="EZ102" s="27" t="str">
        <f t="shared" si="27"/>
        <v/>
      </c>
      <c r="FA102" s="27" t="str">
        <f t="shared" si="28"/>
        <v/>
      </c>
      <c r="FB102" s="27" t="str">
        <f t="shared" si="29"/>
        <v/>
      </c>
      <c r="FC102" s="27" t="str">
        <f t="shared" si="30"/>
        <v/>
      </c>
      <c r="FE102" s="82">
        <f t="shared" si="39"/>
        <v>9.4792414309712036E-4</v>
      </c>
      <c r="FF102" s="82">
        <f t="shared" si="31"/>
        <v>1.8958482861939562E-3</v>
      </c>
      <c r="FG102" s="82" t="str">
        <f t="shared" si="32"/>
        <v/>
      </c>
      <c r="FH102" s="82" t="str">
        <f t="shared" si="33"/>
        <v/>
      </c>
      <c r="FI102" s="82" t="str">
        <f t="shared" si="34"/>
        <v/>
      </c>
      <c r="FJ102" s="82" t="str">
        <f t="shared" si="35"/>
        <v/>
      </c>
    </row>
    <row r="103" spans="1:166" x14ac:dyDescent="0.3">
      <c r="A103" s="20">
        <v>8912912</v>
      </c>
      <c r="B103" s="20" t="s">
        <v>32</v>
      </c>
      <c r="C103" s="21">
        <v>350</v>
      </c>
      <c r="D103" s="22">
        <v>1554251.7275169876</v>
      </c>
      <c r="E103" s="22">
        <v>27241.279999999999</v>
      </c>
      <c r="F103" s="22">
        <v>1527010.4475169876</v>
      </c>
      <c r="G103" s="45">
        <v>0</v>
      </c>
      <c r="H103" s="26">
        <v>6319.5020000000077</v>
      </c>
      <c r="I103" s="11"/>
      <c r="J103" s="34">
        <v>350</v>
      </c>
      <c r="K103" s="22">
        <v>1645516.6911535254</v>
      </c>
      <c r="L103" s="22">
        <v>33560.782000000007</v>
      </c>
      <c r="M103" s="22">
        <v>1611955.9091535253</v>
      </c>
      <c r="N103" s="26">
        <v>6319.5020000000077</v>
      </c>
      <c r="O103" s="22">
        <v>0</v>
      </c>
      <c r="P103" s="22">
        <v>91264.963636537781</v>
      </c>
      <c r="Q103" s="22">
        <v>84945.461636537686</v>
      </c>
      <c r="R103" s="32">
        <v>5.5462800302900628E-2</v>
      </c>
      <c r="S103" s="32">
        <v>5.2697137157519704E-2</v>
      </c>
      <c r="T103" s="11"/>
      <c r="U103" s="22">
        <v>1645516.6911535254</v>
      </c>
      <c r="V103" s="22">
        <v>33560.782000000007</v>
      </c>
      <c r="W103" s="22">
        <v>1611955.9091535253</v>
      </c>
      <c r="X103" s="26">
        <v>6319.5020000000077</v>
      </c>
      <c r="Y103" s="22">
        <v>0</v>
      </c>
      <c r="Z103" s="22">
        <v>91264.963636537781</v>
      </c>
      <c r="AA103" s="22">
        <v>84945.461636537686</v>
      </c>
      <c r="AB103" s="32">
        <v>5.5462800302900628E-2</v>
      </c>
      <c r="AC103" s="32">
        <v>5.2697137157519704E-2</v>
      </c>
      <c r="AD103" s="42"/>
      <c r="AE103" s="22">
        <v>1645516.6911535254</v>
      </c>
      <c r="AF103" s="22">
        <v>33560.782000000007</v>
      </c>
      <c r="AG103" s="22">
        <v>1611955.9091535253</v>
      </c>
      <c r="AH103" s="26">
        <v>6319.5020000000077</v>
      </c>
      <c r="AI103" s="22">
        <v>0</v>
      </c>
      <c r="AJ103" s="22">
        <v>91264.963636537781</v>
      </c>
      <c r="AK103" s="22">
        <v>84945.461636537686</v>
      </c>
      <c r="AL103" s="32">
        <v>5.5462800302900628E-2</v>
      </c>
      <c r="AM103" s="32">
        <v>5.2697137157519704E-2</v>
      </c>
      <c r="AN103" s="11"/>
      <c r="AO103" s="22">
        <v>1645516.6911535254</v>
      </c>
      <c r="AP103" s="22">
        <v>33560.782000000007</v>
      </c>
      <c r="AQ103" s="22">
        <v>1611955.9091535253</v>
      </c>
      <c r="AR103" s="26">
        <v>6319.5020000000077</v>
      </c>
      <c r="AS103" s="22">
        <v>0</v>
      </c>
      <c r="AT103" s="22">
        <v>91264.963636537781</v>
      </c>
      <c r="AU103" s="22">
        <v>84945.461636537686</v>
      </c>
      <c r="AV103" s="32">
        <v>5.5462800302900628E-2</v>
      </c>
      <c r="AW103" s="32">
        <v>5.2697137157519704E-2</v>
      </c>
      <c r="AX103" s="42"/>
      <c r="AY103" s="22">
        <v>1645516.6911535254</v>
      </c>
      <c r="AZ103" s="22">
        <v>33560.782000000007</v>
      </c>
      <c r="BA103" s="22">
        <v>1611955.9091535253</v>
      </c>
      <c r="BB103" s="22">
        <v>0</v>
      </c>
      <c r="BC103" s="22">
        <v>91264.963636537781</v>
      </c>
      <c r="BD103" s="22">
        <v>84945.461636537686</v>
      </c>
      <c r="BE103" s="32">
        <v>5.5462800302900628E-2</v>
      </c>
      <c r="BF103" s="32">
        <v>5.2697137157519704E-2</v>
      </c>
      <c r="BG103" s="11"/>
      <c r="BH103" s="22">
        <v>1645516.6911535254</v>
      </c>
      <c r="BI103" s="22">
        <v>33560.782000000007</v>
      </c>
      <c r="BJ103" s="22">
        <v>1611955.9091535253</v>
      </c>
      <c r="BK103" s="26">
        <v>6319.5020000000077</v>
      </c>
      <c r="BL103" s="22">
        <v>0</v>
      </c>
      <c r="BM103" s="22">
        <v>91264.963636537781</v>
      </c>
      <c r="BN103" s="22">
        <v>84945.461636537686</v>
      </c>
      <c r="BO103" s="32">
        <v>5.5462800302900628E-2</v>
      </c>
      <c r="BP103" s="32">
        <v>5.2697137157519704E-2</v>
      </c>
      <c r="BQ103" s="42"/>
      <c r="BR103" s="22">
        <v>1638206.5841967021</v>
      </c>
      <c r="BS103" s="22">
        <v>33560.782000000007</v>
      </c>
      <c r="BT103" s="22">
        <v>1604645.802196702</v>
      </c>
      <c r="BU103" s="26">
        <v>6319.5020000000077</v>
      </c>
      <c r="BV103" s="22">
        <v>0</v>
      </c>
      <c r="BW103" s="22">
        <v>83954.856679714518</v>
      </c>
      <c r="BX103" s="22">
        <v>77635.354679714423</v>
      </c>
      <c r="BY103" s="32">
        <v>5.1248027867548798E-2</v>
      </c>
      <c r="BZ103" s="32">
        <v>4.8381614542869482E-2</v>
      </c>
      <c r="CA103" s="42"/>
      <c r="CB103" s="22">
        <v>1644002.0129660752</v>
      </c>
      <c r="CC103" s="22">
        <v>33560.782000000007</v>
      </c>
      <c r="CD103" s="22">
        <v>1610441.2309660753</v>
      </c>
      <c r="CE103" s="26">
        <v>6319.5020000000077</v>
      </c>
      <c r="CF103" s="22">
        <v>0</v>
      </c>
      <c r="CG103" s="22">
        <v>89750.28544908762</v>
      </c>
      <c r="CH103" s="22">
        <v>83430.783449087758</v>
      </c>
      <c r="CI103" s="32">
        <v>5.4592564206878295E-2</v>
      </c>
      <c r="CJ103" s="32">
        <v>5.1806164574561407E-2</v>
      </c>
      <c r="CK103" s="42"/>
      <c r="CL103" s="22">
        <v>1642487.3347786248</v>
      </c>
      <c r="CM103" s="22">
        <v>33560.782000000007</v>
      </c>
      <c r="CN103" s="22">
        <v>1608926.5527786249</v>
      </c>
      <c r="CO103" s="26">
        <v>6319.5020000000077</v>
      </c>
      <c r="CP103" s="22">
        <v>0</v>
      </c>
      <c r="CQ103" s="22">
        <v>88235.607261637226</v>
      </c>
      <c r="CR103" s="22">
        <v>81916.105261637364</v>
      </c>
      <c r="CS103" s="32">
        <v>5.3720723072442848E-2</v>
      </c>
      <c r="CT103" s="32">
        <v>5.0913514429958159E-2</v>
      </c>
      <c r="CU103" s="42"/>
      <c r="CV103" s="22">
        <v>1645516.6911535254</v>
      </c>
      <c r="CW103" s="22">
        <v>33560.782000000007</v>
      </c>
      <c r="CX103" s="22">
        <v>1611955.9091535253</v>
      </c>
      <c r="CY103" s="26">
        <v>6319.5020000000077</v>
      </c>
      <c r="CZ103" s="22">
        <v>0</v>
      </c>
      <c r="DA103" s="22">
        <v>91264.963636537781</v>
      </c>
      <c r="DB103" s="22">
        <v>84945.461636537686</v>
      </c>
      <c r="DC103" s="32">
        <v>5.5462800302900628E-2</v>
      </c>
      <c r="DD103" s="32">
        <v>5.2697137157519704E-2</v>
      </c>
      <c r="DE103" s="42"/>
      <c r="DF103" s="22">
        <v>1645516.6911535254</v>
      </c>
      <c r="DG103" s="22">
        <v>33560.782000000007</v>
      </c>
      <c r="DH103" s="22">
        <v>1611955.9091535253</v>
      </c>
      <c r="DI103" s="26">
        <v>6319.5020000000077</v>
      </c>
      <c r="DJ103" s="22">
        <v>0</v>
      </c>
      <c r="DK103" s="22">
        <v>91264.963636537781</v>
      </c>
      <c r="DL103" s="22">
        <v>84945.461636537686</v>
      </c>
      <c r="DM103" s="32">
        <v>5.5462800302900628E-2</v>
      </c>
      <c r="DN103" s="32">
        <v>5.2697137157519704E-2</v>
      </c>
      <c r="DO103" s="42"/>
      <c r="DP103" s="22">
        <v>1645516.6911535254</v>
      </c>
      <c r="DQ103" s="22">
        <v>33560.782000000007</v>
      </c>
      <c r="DR103" s="22">
        <v>1611955.9091535253</v>
      </c>
      <c r="DS103" s="26">
        <v>6319.5020000000077</v>
      </c>
      <c r="DT103" s="22">
        <v>0</v>
      </c>
      <c r="DU103" s="22">
        <v>91264.963636537781</v>
      </c>
      <c r="DV103" s="22">
        <v>84945.461636537686</v>
      </c>
      <c r="DW103" s="32">
        <v>5.5462800302900628E-2</v>
      </c>
      <c r="DX103" s="32">
        <v>5.2697137157519704E-2</v>
      </c>
      <c r="DY103" s="42"/>
      <c r="DZ103" s="22">
        <v>1645516.6911535254</v>
      </c>
      <c r="EA103" s="22">
        <v>33560.782000000007</v>
      </c>
      <c r="EB103" s="22">
        <v>1611955.9091535253</v>
      </c>
      <c r="EC103" s="26">
        <v>6319.5020000000077</v>
      </c>
      <c r="ED103" s="22">
        <v>0</v>
      </c>
      <c r="EE103" s="22">
        <v>91264.963636537781</v>
      </c>
      <c r="EF103" s="22">
        <v>84945.461636537686</v>
      </c>
      <c r="EG103" s="32">
        <v>5.5462800302900628E-2</v>
      </c>
      <c r="EH103" s="32">
        <v>5.2697137157519704E-2</v>
      </c>
      <c r="EI103" s="42"/>
      <c r="EK103" s="47">
        <f t="shared" si="40"/>
        <v>-1514.6781874499284</v>
      </c>
      <c r="EL103" s="47">
        <f t="shared" si="41"/>
        <v>-3029.3563749003224</v>
      </c>
      <c r="EM103" s="47">
        <f t="shared" si="42"/>
        <v>0</v>
      </c>
      <c r="EN103" s="47">
        <f t="shared" si="43"/>
        <v>0</v>
      </c>
      <c r="EO103" s="47">
        <f t="shared" si="44"/>
        <v>0</v>
      </c>
      <c r="EP103" s="47">
        <f t="shared" si="45"/>
        <v>0</v>
      </c>
      <c r="ER103" s="27" t="str">
        <f t="shared" si="36"/>
        <v>Kingsway Primary School</v>
      </c>
      <c r="EV103" s="45">
        <v>0</v>
      </c>
      <c r="EX103" s="27" t="str">
        <f t="shared" si="37"/>
        <v>Y</v>
      </c>
      <c r="EY103" s="27" t="str">
        <f t="shared" si="38"/>
        <v>Y</v>
      </c>
      <c r="EZ103" s="27" t="str">
        <f t="shared" si="27"/>
        <v/>
      </c>
      <c r="FA103" s="27" t="str">
        <f t="shared" si="28"/>
        <v/>
      </c>
      <c r="FB103" s="27" t="str">
        <f t="shared" si="29"/>
        <v/>
      </c>
      <c r="FC103" s="27" t="str">
        <f t="shared" si="30"/>
        <v/>
      </c>
      <c r="FE103" s="82">
        <f t="shared" si="39"/>
        <v>9.3965236818748996E-4</v>
      </c>
      <c r="FF103" s="82">
        <f t="shared" si="31"/>
        <v>1.8793047363752687E-3</v>
      </c>
      <c r="FG103" s="82" t="str">
        <f t="shared" si="32"/>
        <v/>
      </c>
      <c r="FH103" s="82" t="str">
        <f t="shared" si="33"/>
        <v/>
      </c>
      <c r="FI103" s="82" t="str">
        <f t="shared" si="34"/>
        <v/>
      </c>
      <c r="FJ103" s="82" t="str">
        <f t="shared" si="35"/>
        <v/>
      </c>
    </row>
    <row r="104" spans="1:166" x14ac:dyDescent="0.3">
      <c r="A104" s="20">
        <v>8912913</v>
      </c>
      <c r="B104" s="20" t="s">
        <v>33</v>
      </c>
      <c r="C104" s="21">
        <v>415</v>
      </c>
      <c r="D104" s="22">
        <v>1939699.2450874541</v>
      </c>
      <c r="E104" s="22">
        <v>19007.039999999997</v>
      </c>
      <c r="F104" s="22">
        <v>1920692.2050874541</v>
      </c>
      <c r="G104" s="45">
        <v>0</v>
      </c>
      <c r="H104" s="26">
        <v>868.99800000000323</v>
      </c>
      <c r="I104" s="11"/>
      <c r="J104" s="34">
        <v>415</v>
      </c>
      <c r="K104" s="22">
        <v>2048853.536395971</v>
      </c>
      <c r="L104" s="22">
        <v>19876.038</v>
      </c>
      <c r="M104" s="22">
        <v>2028977.498395971</v>
      </c>
      <c r="N104" s="26">
        <v>868.99800000000323</v>
      </c>
      <c r="O104" s="22">
        <v>0</v>
      </c>
      <c r="P104" s="22">
        <v>109154.29130851687</v>
      </c>
      <c r="Q104" s="22">
        <v>108285.29330851696</v>
      </c>
      <c r="R104" s="32">
        <v>5.3275790274654948E-2</v>
      </c>
      <c r="S104" s="32">
        <v>5.3369390934164138E-2</v>
      </c>
      <c r="T104" s="11"/>
      <c r="U104" s="22">
        <v>2048853.536395971</v>
      </c>
      <c r="V104" s="22">
        <v>19876.038</v>
      </c>
      <c r="W104" s="22">
        <v>2028977.498395971</v>
      </c>
      <c r="X104" s="26">
        <v>868.99800000000323</v>
      </c>
      <c r="Y104" s="22">
        <v>0</v>
      </c>
      <c r="Z104" s="22">
        <v>109154.29130851687</v>
      </c>
      <c r="AA104" s="22">
        <v>108285.29330851696</v>
      </c>
      <c r="AB104" s="32">
        <v>5.3275790274654948E-2</v>
      </c>
      <c r="AC104" s="32">
        <v>5.3369390934164138E-2</v>
      </c>
      <c r="AD104" s="42"/>
      <c r="AE104" s="22">
        <v>2048853.536395971</v>
      </c>
      <c r="AF104" s="22">
        <v>19876.038</v>
      </c>
      <c r="AG104" s="22">
        <v>2028977.498395971</v>
      </c>
      <c r="AH104" s="26">
        <v>868.99800000000323</v>
      </c>
      <c r="AI104" s="22">
        <v>0</v>
      </c>
      <c r="AJ104" s="22">
        <v>109154.29130851687</v>
      </c>
      <c r="AK104" s="22">
        <v>108285.29330851696</v>
      </c>
      <c r="AL104" s="32">
        <v>5.3275790274654948E-2</v>
      </c>
      <c r="AM104" s="32">
        <v>5.3369390934164138E-2</v>
      </c>
      <c r="AN104" s="11"/>
      <c r="AO104" s="22">
        <v>2048853.536395971</v>
      </c>
      <c r="AP104" s="22">
        <v>19876.038</v>
      </c>
      <c r="AQ104" s="22">
        <v>2028977.498395971</v>
      </c>
      <c r="AR104" s="26">
        <v>868.99800000000323</v>
      </c>
      <c r="AS104" s="22">
        <v>0</v>
      </c>
      <c r="AT104" s="22">
        <v>109154.29130851687</v>
      </c>
      <c r="AU104" s="22">
        <v>108285.29330851696</v>
      </c>
      <c r="AV104" s="32">
        <v>5.3275790274654948E-2</v>
      </c>
      <c r="AW104" s="32">
        <v>5.3369390934164138E-2</v>
      </c>
      <c r="AX104" s="42"/>
      <c r="AY104" s="22">
        <v>2048853.536395971</v>
      </c>
      <c r="AZ104" s="22">
        <v>19876.038</v>
      </c>
      <c r="BA104" s="22">
        <v>2028977.498395971</v>
      </c>
      <c r="BB104" s="22">
        <v>0</v>
      </c>
      <c r="BC104" s="22">
        <v>109154.29130851687</v>
      </c>
      <c r="BD104" s="22">
        <v>108285.29330851696</v>
      </c>
      <c r="BE104" s="32">
        <v>5.3275790274654948E-2</v>
      </c>
      <c r="BF104" s="32">
        <v>5.3369390934164138E-2</v>
      </c>
      <c r="BG104" s="11"/>
      <c r="BH104" s="22">
        <v>2048853.536395971</v>
      </c>
      <c r="BI104" s="22">
        <v>19876.038</v>
      </c>
      <c r="BJ104" s="22">
        <v>2028977.498395971</v>
      </c>
      <c r="BK104" s="26">
        <v>868.99800000000323</v>
      </c>
      <c r="BL104" s="22">
        <v>0</v>
      </c>
      <c r="BM104" s="22">
        <v>109154.29130851687</v>
      </c>
      <c r="BN104" s="22">
        <v>108285.29330851696</v>
      </c>
      <c r="BO104" s="32">
        <v>5.3275790274654948E-2</v>
      </c>
      <c r="BP104" s="32">
        <v>5.3369390934164138E-2</v>
      </c>
      <c r="BQ104" s="42"/>
      <c r="BR104" s="22">
        <v>2036649.0304102565</v>
      </c>
      <c r="BS104" s="22">
        <v>19876.038</v>
      </c>
      <c r="BT104" s="22">
        <v>2016772.9924102565</v>
      </c>
      <c r="BU104" s="26">
        <v>868.99800000000323</v>
      </c>
      <c r="BV104" s="22">
        <v>0</v>
      </c>
      <c r="BW104" s="22">
        <v>96949.785322802374</v>
      </c>
      <c r="BX104" s="22">
        <v>96080.787322802469</v>
      </c>
      <c r="BY104" s="32">
        <v>4.7602598128197428E-2</v>
      </c>
      <c r="BZ104" s="32">
        <v>4.7640853821617174E-2</v>
      </c>
      <c r="CA104" s="42"/>
      <c r="CB104" s="22">
        <v>2046491.8257732603</v>
      </c>
      <c r="CC104" s="22">
        <v>19876.038</v>
      </c>
      <c r="CD104" s="22">
        <v>2026615.7877732604</v>
      </c>
      <c r="CE104" s="26">
        <v>868.99800000000323</v>
      </c>
      <c r="CF104" s="22">
        <v>0</v>
      </c>
      <c r="CG104" s="22">
        <v>106792.58068580623</v>
      </c>
      <c r="CH104" s="22">
        <v>105923.58268580632</v>
      </c>
      <c r="CI104" s="32">
        <v>5.2183243216940282E-2</v>
      </c>
      <c r="CJ104" s="32">
        <v>5.2266237796454562E-2</v>
      </c>
      <c r="CK104" s="42"/>
      <c r="CL104" s="22">
        <v>2044130.1151505497</v>
      </c>
      <c r="CM104" s="22">
        <v>19876.038</v>
      </c>
      <c r="CN104" s="22">
        <v>2024254.0771505497</v>
      </c>
      <c r="CO104" s="26">
        <v>868.99800000000323</v>
      </c>
      <c r="CP104" s="22">
        <v>0</v>
      </c>
      <c r="CQ104" s="22">
        <v>104430.87006309559</v>
      </c>
      <c r="CR104" s="22">
        <v>103561.87206309568</v>
      </c>
      <c r="CS104" s="32">
        <v>5.1088171584128476E-2</v>
      </c>
      <c r="CT104" s="32">
        <v>5.1160510546618243E-2</v>
      </c>
      <c r="CU104" s="42"/>
      <c r="CV104" s="22">
        <v>2048853.536395971</v>
      </c>
      <c r="CW104" s="22">
        <v>19876.038</v>
      </c>
      <c r="CX104" s="22">
        <v>2028977.498395971</v>
      </c>
      <c r="CY104" s="26">
        <v>868.99800000000323</v>
      </c>
      <c r="CZ104" s="22">
        <v>0</v>
      </c>
      <c r="DA104" s="22">
        <v>109154.29130851687</v>
      </c>
      <c r="DB104" s="22">
        <v>108285.29330851696</v>
      </c>
      <c r="DC104" s="32">
        <v>5.3275790274654948E-2</v>
      </c>
      <c r="DD104" s="32">
        <v>5.3369390934164138E-2</v>
      </c>
      <c r="DE104" s="42"/>
      <c r="DF104" s="22">
        <v>2048853.536395971</v>
      </c>
      <c r="DG104" s="22">
        <v>19876.038</v>
      </c>
      <c r="DH104" s="22">
        <v>2028977.498395971</v>
      </c>
      <c r="DI104" s="26">
        <v>868.99800000000323</v>
      </c>
      <c r="DJ104" s="22">
        <v>0</v>
      </c>
      <c r="DK104" s="22">
        <v>109154.29130851687</v>
      </c>
      <c r="DL104" s="22">
        <v>108285.29330851696</v>
      </c>
      <c r="DM104" s="32">
        <v>5.3275790274654948E-2</v>
      </c>
      <c r="DN104" s="32">
        <v>5.3369390934164138E-2</v>
      </c>
      <c r="DO104" s="42"/>
      <c r="DP104" s="22">
        <v>2048853.536395971</v>
      </c>
      <c r="DQ104" s="22">
        <v>19876.038</v>
      </c>
      <c r="DR104" s="22">
        <v>2028977.498395971</v>
      </c>
      <c r="DS104" s="26">
        <v>868.99800000000323</v>
      </c>
      <c r="DT104" s="22">
        <v>0</v>
      </c>
      <c r="DU104" s="22">
        <v>109154.29130851687</v>
      </c>
      <c r="DV104" s="22">
        <v>108285.29330851696</v>
      </c>
      <c r="DW104" s="32">
        <v>5.3275790274654948E-2</v>
      </c>
      <c r="DX104" s="32">
        <v>5.3369390934164138E-2</v>
      </c>
      <c r="DY104" s="42"/>
      <c r="DZ104" s="22">
        <v>2048853.536395971</v>
      </c>
      <c r="EA104" s="22">
        <v>19876.038</v>
      </c>
      <c r="EB104" s="22">
        <v>2028977.498395971</v>
      </c>
      <c r="EC104" s="26">
        <v>868.99800000000323</v>
      </c>
      <c r="ED104" s="22">
        <v>0</v>
      </c>
      <c r="EE104" s="22">
        <v>109154.29130851687</v>
      </c>
      <c r="EF104" s="22">
        <v>108285.29330851696</v>
      </c>
      <c r="EG104" s="32">
        <v>5.3275790274654948E-2</v>
      </c>
      <c r="EH104" s="32">
        <v>5.3369390934164138E-2</v>
      </c>
      <c r="EI104" s="42"/>
      <c r="EK104" s="47">
        <f t="shared" si="40"/>
        <v>-2361.7106227106415</v>
      </c>
      <c r="EL104" s="47">
        <f t="shared" si="41"/>
        <v>-4723.4212454212829</v>
      </c>
      <c r="EM104" s="47">
        <f t="shared" si="42"/>
        <v>0</v>
      </c>
      <c r="EN104" s="47">
        <f t="shared" si="43"/>
        <v>0</v>
      </c>
      <c r="EO104" s="47">
        <f t="shared" si="44"/>
        <v>0</v>
      </c>
      <c r="EP104" s="47">
        <f t="shared" si="45"/>
        <v>0</v>
      </c>
      <c r="ER104" s="27" t="str">
        <f t="shared" si="36"/>
        <v>Morven Park Primary and Nursery School</v>
      </c>
      <c r="EV104" s="45">
        <v>0</v>
      </c>
      <c r="EX104" s="27" t="str">
        <f t="shared" si="37"/>
        <v>Y</v>
      </c>
      <c r="EY104" s="27" t="str">
        <f t="shared" si="38"/>
        <v>Y</v>
      </c>
      <c r="EZ104" s="27" t="str">
        <f t="shared" si="27"/>
        <v/>
      </c>
      <c r="FA104" s="27" t="str">
        <f t="shared" si="28"/>
        <v/>
      </c>
      <c r="FB104" s="27" t="str">
        <f t="shared" si="29"/>
        <v/>
      </c>
      <c r="FC104" s="27" t="str">
        <f t="shared" si="30"/>
        <v/>
      </c>
      <c r="FE104" s="82">
        <f t="shared" si="39"/>
        <v>1.1639905442902723E-3</v>
      </c>
      <c r="FF104" s="82">
        <f t="shared" si="31"/>
        <v>2.3279810885805446E-3</v>
      </c>
      <c r="FG104" s="82" t="str">
        <f t="shared" si="32"/>
        <v/>
      </c>
      <c r="FH104" s="82" t="str">
        <f t="shared" si="33"/>
        <v/>
      </c>
      <c r="FI104" s="82" t="str">
        <f t="shared" si="34"/>
        <v/>
      </c>
      <c r="FJ104" s="82" t="str">
        <f t="shared" si="35"/>
        <v/>
      </c>
    </row>
    <row r="105" spans="1:166" x14ac:dyDescent="0.3">
      <c r="A105" s="20">
        <v>8912916</v>
      </c>
      <c r="B105" s="20" t="s">
        <v>221</v>
      </c>
      <c r="C105" s="21">
        <v>310</v>
      </c>
      <c r="D105" s="22">
        <v>1472891.9070859919</v>
      </c>
      <c r="E105" s="22">
        <v>44985.599999999999</v>
      </c>
      <c r="F105" s="22">
        <v>1427906.3070859918</v>
      </c>
      <c r="G105" s="45">
        <v>0</v>
      </c>
      <c r="H105" s="26">
        <v>2096.6400000000067</v>
      </c>
      <c r="I105" s="11"/>
      <c r="J105" s="34">
        <v>310</v>
      </c>
      <c r="K105" s="22">
        <v>1553251.1086072614</v>
      </c>
      <c r="L105" s="22">
        <v>47082.240000000005</v>
      </c>
      <c r="M105" s="22">
        <v>1506168.8686072615</v>
      </c>
      <c r="N105" s="26">
        <v>2096.6400000000067</v>
      </c>
      <c r="O105" s="22">
        <v>0</v>
      </c>
      <c r="P105" s="22">
        <v>80359.201521269511</v>
      </c>
      <c r="Q105" s="22">
        <v>78262.561521269614</v>
      </c>
      <c r="R105" s="32">
        <v>5.1736130156909664E-2</v>
      </c>
      <c r="S105" s="32">
        <v>5.1961345870624842E-2</v>
      </c>
      <c r="T105" s="11"/>
      <c r="U105" s="22">
        <v>1553251.1086072614</v>
      </c>
      <c r="V105" s="22">
        <v>47082.240000000005</v>
      </c>
      <c r="W105" s="22">
        <v>1506168.8686072615</v>
      </c>
      <c r="X105" s="26">
        <v>2096.6400000000067</v>
      </c>
      <c r="Y105" s="22">
        <v>0</v>
      </c>
      <c r="Z105" s="22">
        <v>80359.201521269511</v>
      </c>
      <c r="AA105" s="22">
        <v>78262.561521269614</v>
      </c>
      <c r="AB105" s="32">
        <v>5.1736130156909664E-2</v>
      </c>
      <c r="AC105" s="32">
        <v>5.1961345870624842E-2</v>
      </c>
      <c r="AD105" s="42"/>
      <c r="AE105" s="22">
        <v>1553251.1086072614</v>
      </c>
      <c r="AF105" s="22">
        <v>47082.240000000005</v>
      </c>
      <c r="AG105" s="22">
        <v>1506168.8686072615</v>
      </c>
      <c r="AH105" s="26">
        <v>2096.6400000000067</v>
      </c>
      <c r="AI105" s="22">
        <v>0</v>
      </c>
      <c r="AJ105" s="22">
        <v>80359.201521269511</v>
      </c>
      <c r="AK105" s="22">
        <v>78262.561521269614</v>
      </c>
      <c r="AL105" s="32">
        <v>5.1736130156909664E-2</v>
      </c>
      <c r="AM105" s="32">
        <v>5.1961345870624842E-2</v>
      </c>
      <c r="AN105" s="11"/>
      <c r="AO105" s="22">
        <v>1553251.1086072614</v>
      </c>
      <c r="AP105" s="22">
        <v>47082.240000000005</v>
      </c>
      <c r="AQ105" s="22">
        <v>1506168.8686072615</v>
      </c>
      <c r="AR105" s="26">
        <v>2096.6400000000067</v>
      </c>
      <c r="AS105" s="22">
        <v>0</v>
      </c>
      <c r="AT105" s="22">
        <v>80359.201521269511</v>
      </c>
      <c r="AU105" s="22">
        <v>78262.561521269614</v>
      </c>
      <c r="AV105" s="32">
        <v>5.1736130156909664E-2</v>
      </c>
      <c r="AW105" s="32">
        <v>5.1961345870624842E-2</v>
      </c>
      <c r="AX105" s="42"/>
      <c r="AY105" s="22">
        <v>1553251.1086072614</v>
      </c>
      <c r="AZ105" s="22">
        <v>47082.240000000005</v>
      </c>
      <c r="BA105" s="22">
        <v>1506168.8686072615</v>
      </c>
      <c r="BB105" s="22">
        <v>0</v>
      </c>
      <c r="BC105" s="22">
        <v>80359.201521269511</v>
      </c>
      <c r="BD105" s="22">
        <v>78262.561521269614</v>
      </c>
      <c r="BE105" s="32">
        <v>5.1736130156909664E-2</v>
      </c>
      <c r="BF105" s="32">
        <v>5.1961345870624842E-2</v>
      </c>
      <c r="BG105" s="11"/>
      <c r="BH105" s="22">
        <v>1553251.1086072614</v>
      </c>
      <c r="BI105" s="22">
        <v>47082.240000000005</v>
      </c>
      <c r="BJ105" s="22">
        <v>1506168.8686072615</v>
      </c>
      <c r="BK105" s="26">
        <v>2096.6400000000067</v>
      </c>
      <c r="BL105" s="22">
        <v>0</v>
      </c>
      <c r="BM105" s="22">
        <v>80359.201521269511</v>
      </c>
      <c r="BN105" s="22">
        <v>78262.561521269614</v>
      </c>
      <c r="BO105" s="32">
        <v>5.1736130156909664E-2</v>
      </c>
      <c r="BP105" s="32">
        <v>5.1961345870624842E-2</v>
      </c>
      <c r="BQ105" s="42"/>
      <c r="BR105" s="22">
        <v>1545181.9967158379</v>
      </c>
      <c r="BS105" s="22">
        <v>47082.240000000005</v>
      </c>
      <c r="BT105" s="22">
        <v>1498099.7567158379</v>
      </c>
      <c r="BU105" s="26">
        <v>2096.6400000000067</v>
      </c>
      <c r="BV105" s="22">
        <v>0</v>
      </c>
      <c r="BW105" s="22">
        <v>72290.089629845927</v>
      </c>
      <c r="BX105" s="22">
        <v>70193.449629846029</v>
      </c>
      <c r="BY105" s="32">
        <v>4.6784190977821896E-2</v>
      </c>
      <c r="BZ105" s="32">
        <v>4.6854990340379876E-2</v>
      </c>
      <c r="CA105" s="42"/>
      <c r="CB105" s="22">
        <v>1551576.9462287594</v>
      </c>
      <c r="CC105" s="22">
        <v>47082.240000000005</v>
      </c>
      <c r="CD105" s="22">
        <v>1504494.7062287594</v>
      </c>
      <c r="CE105" s="26">
        <v>2096.6400000000067</v>
      </c>
      <c r="CF105" s="22">
        <v>0</v>
      </c>
      <c r="CG105" s="22">
        <v>78685.039142767433</v>
      </c>
      <c r="CH105" s="22">
        <v>76588.399142767536</v>
      </c>
      <c r="CI105" s="32">
        <v>5.0712946808096217E-2</v>
      </c>
      <c r="CJ105" s="32">
        <v>5.0906393239992048E-2</v>
      </c>
      <c r="CK105" s="42"/>
      <c r="CL105" s="22">
        <v>1549902.7838502575</v>
      </c>
      <c r="CM105" s="22">
        <v>47082.240000000005</v>
      </c>
      <c r="CN105" s="22">
        <v>1502820.5438502575</v>
      </c>
      <c r="CO105" s="26">
        <v>2096.6400000000067</v>
      </c>
      <c r="CP105" s="22">
        <v>0</v>
      </c>
      <c r="CQ105" s="22">
        <v>77010.876764265588</v>
      </c>
      <c r="CR105" s="22">
        <v>74914.23676426569</v>
      </c>
      <c r="CS105" s="32">
        <v>4.9687553030233103E-2</v>
      </c>
      <c r="CT105" s="32">
        <v>4.9849090146408204E-2</v>
      </c>
      <c r="CU105" s="42"/>
      <c r="CV105" s="22">
        <v>1553251.1086072614</v>
      </c>
      <c r="CW105" s="22">
        <v>47082.240000000005</v>
      </c>
      <c r="CX105" s="22">
        <v>1506168.8686072615</v>
      </c>
      <c r="CY105" s="26">
        <v>2096.6400000000067</v>
      </c>
      <c r="CZ105" s="22">
        <v>0</v>
      </c>
      <c r="DA105" s="22">
        <v>80359.201521269511</v>
      </c>
      <c r="DB105" s="22">
        <v>78262.561521269614</v>
      </c>
      <c r="DC105" s="32">
        <v>5.1736130156909664E-2</v>
      </c>
      <c r="DD105" s="32">
        <v>5.1961345870624842E-2</v>
      </c>
      <c r="DE105" s="42"/>
      <c r="DF105" s="22">
        <v>1553251.1086072614</v>
      </c>
      <c r="DG105" s="22">
        <v>47082.240000000005</v>
      </c>
      <c r="DH105" s="22">
        <v>1506168.8686072615</v>
      </c>
      <c r="DI105" s="26">
        <v>2096.6400000000067</v>
      </c>
      <c r="DJ105" s="22">
        <v>0</v>
      </c>
      <c r="DK105" s="22">
        <v>80359.201521269511</v>
      </c>
      <c r="DL105" s="22">
        <v>78262.561521269614</v>
      </c>
      <c r="DM105" s="32">
        <v>5.1736130156909664E-2</v>
      </c>
      <c r="DN105" s="32">
        <v>5.1961345870624842E-2</v>
      </c>
      <c r="DO105" s="42"/>
      <c r="DP105" s="22">
        <v>1553251.1086072614</v>
      </c>
      <c r="DQ105" s="22">
        <v>47082.240000000005</v>
      </c>
      <c r="DR105" s="22">
        <v>1506168.8686072615</v>
      </c>
      <c r="DS105" s="26">
        <v>2096.6400000000067</v>
      </c>
      <c r="DT105" s="22">
        <v>0</v>
      </c>
      <c r="DU105" s="22">
        <v>80359.201521269511</v>
      </c>
      <c r="DV105" s="22">
        <v>78262.561521269614</v>
      </c>
      <c r="DW105" s="32">
        <v>5.1736130156909664E-2</v>
      </c>
      <c r="DX105" s="32">
        <v>5.1961345870624842E-2</v>
      </c>
      <c r="DY105" s="42"/>
      <c r="DZ105" s="22">
        <v>1553251.1086072614</v>
      </c>
      <c r="EA105" s="22">
        <v>47082.240000000005</v>
      </c>
      <c r="EB105" s="22">
        <v>1506168.8686072615</v>
      </c>
      <c r="EC105" s="26">
        <v>2096.6400000000067</v>
      </c>
      <c r="ED105" s="22">
        <v>0</v>
      </c>
      <c r="EE105" s="22">
        <v>80359.201521269511</v>
      </c>
      <c r="EF105" s="22">
        <v>78262.561521269614</v>
      </c>
      <c r="EG105" s="32">
        <v>5.1736130156909664E-2</v>
      </c>
      <c r="EH105" s="32">
        <v>5.1961345870624842E-2</v>
      </c>
      <c r="EI105" s="42"/>
      <c r="EK105" s="47">
        <f t="shared" si="40"/>
        <v>-1674.1623785020784</v>
      </c>
      <c r="EL105" s="47">
        <f t="shared" si="41"/>
        <v>-3348.3247570039239</v>
      </c>
      <c r="EM105" s="47">
        <f t="shared" si="42"/>
        <v>0</v>
      </c>
      <c r="EN105" s="47">
        <f t="shared" si="43"/>
        <v>0</v>
      </c>
      <c r="EO105" s="47">
        <f t="shared" si="44"/>
        <v>0</v>
      </c>
      <c r="EP105" s="47">
        <f t="shared" si="45"/>
        <v>0</v>
      </c>
      <c r="ER105" s="27" t="str">
        <f t="shared" si="36"/>
        <v>Arnold Mill Primary and Nursery School</v>
      </c>
      <c r="EV105" s="45">
        <v>0</v>
      </c>
      <c r="EX105" s="27" t="str">
        <f t="shared" si="37"/>
        <v>Y</v>
      </c>
      <c r="EY105" s="27" t="str">
        <f t="shared" si="38"/>
        <v>Y</v>
      </c>
      <c r="EZ105" s="27" t="str">
        <f t="shared" si="27"/>
        <v/>
      </c>
      <c r="FA105" s="27" t="str">
        <f t="shared" si="28"/>
        <v/>
      </c>
      <c r="FB105" s="27" t="str">
        <f t="shared" si="29"/>
        <v/>
      </c>
      <c r="FC105" s="27" t="str">
        <f t="shared" si="30"/>
        <v/>
      </c>
      <c r="FE105" s="82">
        <f t="shared" si="39"/>
        <v>1.1115369686602E-3</v>
      </c>
      <c r="FF105" s="82">
        <f t="shared" si="31"/>
        <v>2.2230739373202452E-3</v>
      </c>
      <c r="FG105" s="82" t="str">
        <f t="shared" si="32"/>
        <v/>
      </c>
      <c r="FH105" s="82" t="str">
        <f t="shared" si="33"/>
        <v/>
      </c>
      <c r="FI105" s="82" t="str">
        <f t="shared" si="34"/>
        <v/>
      </c>
      <c r="FJ105" s="82" t="str">
        <f t="shared" si="35"/>
        <v/>
      </c>
    </row>
    <row r="106" spans="1:166" x14ac:dyDescent="0.3">
      <c r="A106" s="20">
        <v>8912918</v>
      </c>
      <c r="B106" s="20" t="s">
        <v>222</v>
      </c>
      <c r="C106" s="21">
        <v>312</v>
      </c>
      <c r="D106" s="22">
        <v>1372876.7397590829</v>
      </c>
      <c r="E106" s="22">
        <v>13402.4</v>
      </c>
      <c r="F106" s="22">
        <v>1359474.339759083</v>
      </c>
      <c r="G106" s="45">
        <v>0</v>
      </c>
      <c r="H106" s="26">
        <v>612.7549999999992</v>
      </c>
      <c r="I106" s="11"/>
      <c r="J106" s="34">
        <v>312</v>
      </c>
      <c r="K106" s="22">
        <v>1448253.9015966251</v>
      </c>
      <c r="L106" s="22">
        <v>14015.154999999999</v>
      </c>
      <c r="M106" s="22">
        <v>1434238.7465966251</v>
      </c>
      <c r="N106" s="26">
        <v>612.7549999999992</v>
      </c>
      <c r="O106" s="22">
        <v>0</v>
      </c>
      <c r="P106" s="22">
        <v>75377.161837542197</v>
      </c>
      <c r="Q106" s="22">
        <v>74764.406837542076</v>
      </c>
      <c r="R106" s="32">
        <v>5.2046924751552731E-2</v>
      </c>
      <c r="S106" s="32">
        <v>5.2128285485909635E-2</v>
      </c>
      <c r="T106" s="11"/>
      <c r="U106" s="22">
        <v>1448253.9015966251</v>
      </c>
      <c r="V106" s="22">
        <v>14015.154999999999</v>
      </c>
      <c r="W106" s="22">
        <v>1434238.7465966251</v>
      </c>
      <c r="X106" s="26">
        <v>612.7549999999992</v>
      </c>
      <c r="Y106" s="22">
        <v>0</v>
      </c>
      <c r="Z106" s="22">
        <v>75377.161837542197</v>
      </c>
      <c r="AA106" s="22">
        <v>74764.406837542076</v>
      </c>
      <c r="AB106" s="32">
        <v>5.2046924751552731E-2</v>
      </c>
      <c r="AC106" s="32">
        <v>5.2128285485909635E-2</v>
      </c>
      <c r="AD106" s="42"/>
      <c r="AE106" s="22">
        <v>1448253.9015966251</v>
      </c>
      <c r="AF106" s="22">
        <v>14015.154999999999</v>
      </c>
      <c r="AG106" s="22">
        <v>1434238.7465966251</v>
      </c>
      <c r="AH106" s="26">
        <v>612.7549999999992</v>
      </c>
      <c r="AI106" s="22">
        <v>0</v>
      </c>
      <c r="AJ106" s="22">
        <v>75377.161837542197</v>
      </c>
      <c r="AK106" s="22">
        <v>74764.406837542076</v>
      </c>
      <c r="AL106" s="32">
        <v>5.2046924751552731E-2</v>
      </c>
      <c r="AM106" s="32">
        <v>5.2128285485909635E-2</v>
      </c>
      <c r="AN106" s="11"/>
      <c r="AO106" s="22">
        <v>1448253.9015966251</v>
      </c>
      <c r="AP106" s="22">
        <v>14015.154999999999</v>
      </c>
      <c r="AQ106" s="22">
        <v>1434238.7465966251</v>
      </c>
      <c r="AR106" s="26">
        <v>612.7549999999992</v>
      </c>
      <c r="AS106" s="22">
        <v>0</v>
      </c>
      <c r="AT106" s="22">
        <v>75377.161837542197</v>
      </c>
      <c r="AU106" s="22">
        <v>74764.406837542076</v>
      </c>
      <c r="AV106" s="32">
        <v>5.2046924751552731E-2</v>
      </c>
      <c r="AW106" s="32">
        <v>5.2128285485909635E-2</v>
      </c>
      <c r="AX106" s="42"/>
      <c r="AY106" s="22">
        <v>1448253.9015966251</v>
      </c>
      <c r="AZ106" s="22">
        <v>14015.154999999999</v>
      </c>
      <c r="BA106" s="22">
        <v>1434238.7465966251</v>
      </c>
      <c r="BB106" s="22">
        <v>0</v>
      </c>
      <c r="BC106" s="22">
        <v>75377.161837542197</v>
      </c>
      <c r="BD106" s="22">
        <v>74764.406837542076</v>
      </c>
      <c r="BE106" s="32">
        <v>5.2046924751552731E-2</v>
      </c>
      <c r="BF106" s="32">
        <v>5.2128285485909635E-2</v>
      </c>
      <c r="BG106" s="11"/>
      <c r="BH106" s="22">
        <v>1448253.9015966251</v>
      </c>
      <c r="BI106" s="22">
        <v>14015.154999999999</v>
      </c>
      <c r="BJ106" s="22">
        <v>1434238.7465966251</v>
      </c>
      <c r="BK106" s="26">
        <v>612.7549999999992</v>
      </c>
      <c r="BL106" s="22">
        <v>0</v>
      </c>
      <c r="BM106" s="22">
        <v>75377.161837542197</v>
      </c>
      <c r="BN106" s="22">
        <v>74764.406837542076</v>
      </c>
      <c r="BO106" s="32">
        <v>5.2046924751552731E-2</v>
      </c>
      <c r="BP106" s="32">
        <v>5.2128285485909635E-2</v>
      </c>
      <c r="BQ106" s="42"/>
      <c r="BR106" s="22">
        <v>1442153.6807369378</v>
      </c>
      <c r="BS106" s="22">
        <v>14015.154999999999</v>
      </c>
      <c r="BT106" s="22">
        <v>1428138.5257369378</v>
      </c>
      <c r="BU106" s="26">
        <v>612.7549999999992</v>
      </c>
      <c r="BV106" s="22">
        <v>0</v>
      </c>
      <c r="BW106" s="22">
        <v>69276.940977854887</v>
      </c>
      <c r="BX106" s="22">
        <v>68664.185977854766</v>
      </c>
      <c r="BY106" s="32">
        <v>4.8037141882447995E-2</v>
      </c>
      <c r="BZ106" s="32">
        <v>4.8079499810722612E-2</v>
      </c>
      <c r="CA106" s="42"/>
      <c r="CB106" s="22">
        <v>1446902.9173103778</v>
      </c>
      <c r="CC106" s="22">
        <v>14015.154999999999</v>
      </c>
      <c r="CD106" s="22">
        <v>1432887.7623103778</v>
      </c>
      <c r="CE106" s="26">
        <v>612.7549999999992</v>
      </c>
      <c r="CF106" s="22">
        <v>0</v>
      </c>
      <c r="CG106" s="22">
        <v>74026.17755129491</v>
      </c>
      <c r="CH106" s="22">
        <v>73413.422551294789</v>
      </c>
      <c r="CI106" s="32">
        <v>5.11618137372346E-2</v>
      </c>
      <c r="CJ106" s="32">
        <v>5.1234593861645882E-2</v>
      </c>
      <c r="CK106" s="42"/>
      <c r="CL106" s="22">
        <v>1445551.9330241305</v>
      </c>
      <c r="CM106" s="22">
        <v>14015.154999999999</v>
      </c>
      <c r="CN106" s="22">
        <v>1431536.7780241305</v>
      </c>
      <c r="CO106" s="26">
        <v>612.7549999999992</v>
      </c>
      <c r="CP106" s="22">
        <v>0</v>
      </c>
      <c r="CQ106" s="22">
        <v>72675.193265047623</v>
      </c>
      <c r="CR106" s="22">
        <v>72062.438265047502</v>
      </c>
      <c r="CS106" s="32">
        <v>5.0275048308371262E-2</v>
      </c>
      <c r="CT106" s="32">
        <v>5.0339215430085717E-2</v>
      </c>
      <c r="CU106" s="42"/>
      <c r="CV106" s="22">
        <v>1448253.9015966251</v>
      </c>
      <c r="CW106" s="22">
        <v>14015.154999999999</v>
      </c>
      <c r="CX106" s="22">
        <v>1434238.7465966251</v>
      </c>
      <c r="CY106" s="26">
        <v>612.7549999999992</v>
      </c>
      <c r="CZ106" s="22">
        <v>0</v>
      </c>
      <c r="DA106" s="22">
        <v>75377.161837542197</v>
      </c>
      <c r="DB106" s="22">
        <v>74764.406837542076</v>
      </c>
      <c r="DC106" s="32">
        <v>5.2046924751552731E-2</v>
      </c>
      <c r="DD106" s="32">
        <v>5.2128285485909635E-2</v>
      </c>
      <c r="DE106" s="42"/>
      <c r="DF106" s="22">
        <v>1448253.9015966251</v>
      </c>
      <c r="DG106" s="22">
        <v>14015.154999999999</v>
      </c>
      <c r="DH106" s="22">
        <v>1434238.7465966251</v>
      </c>
      <c r="DI106" s="26">
        <v>612.7549999999992</v>
      </c>
      <c r="DJ106" s="22">
        <v>0</v>
      </c>
      <c r="DK106" s="22">
        <v>75377.161837542197</v>
      </c>
      <c r="DL106" s="22">
        <v>74764.406837542076</v>
      </c>
      <c r="DM106" s="32">
        <v>5.2046924751552731E-2</v>
      </c>
      <c r="DN106" s="32">
        <v>5.2128285485909635E-2</v>
      </c>
      <c r="DO106" s="42"/>
      <c r="DP106" s="22">
        <v>1448253.9015966251</v>
      </c>
      <c r="DQ106" s="22">
        <v>14015.154999999999</v>
      </c>
      <c r="DR106" s="22">
        <v>1434238.7465966251</v>
      </c>
      <c r="DS106" s="26">
        <v>612.7549999999992</v>
      </c>
      <c r="DT106" s="22">
        <v>0</v>
      </c>
      <c r="DU106" s="22">
        <v>75377.161837542197</v>
      </c>
      <c r="DV106" s="22">
        <v>74764.406837542076</v>
      </c>
      <c r="DW106" s="32">
        <v>5.2046924751552731E-2</v>
      </c>
      <c r="DX106" s="32">
        <v>5.2128285485909635E-2</v>
      </c>
      <c r="DY106" s="42"/>
      <c r="DZ106" s="22">
        <v>1448253.9015966251</v>
      </c>
      <c r="EA106" s="22">
        <v>14015.154999999999</v>
      </c>
      <c r="EB106" s="22">
        <v>1434238.7465966251</v>
      </c>
      <c r="EC106" s="26">
        <v>612.7549999999992</v>
      </c>
      <c r="ED106" s="22">
        <v>0</v>
      </c>
      <c r="EE106" s="22">
        <v>75377.161837542197</v>
      </c>
      <c r="EF106" s="22">
        <v>74764.406837542076</v>
      </c>
      <c r="EG106" s="32">
        <v>5.2046924751552731E-2</v>
      </c>
      <c r="EH106" s="32">
        <v>5.2128285485909635E-2</v>
      </c>
      <c r="EI106" s="42"/>
      <c r="EK106" s="47">
        <f t="shared" si="40"/>
        <v>-1350.9842862472869</v>
      </c>
      <c r="EL106" s="47">
        <f t="shared" si="41"/>
        <v>-2701.9685724945739</v>
      </c>
      <c r="EM106" s="47">
        <f t="shared" si="42"/>
        <v>0</v>
      </c>
      <c r="EN106" s="47">
        <f t="shared" si="43"/>
        <v>0</v>
      </c>
      <c r="EO106" s="47">
        <f t="shared" si="44"/>
        <v>0</v>
      </c>
      <c r="EP106" s="47">
        <f t="shared" si="45"/>
        <v>0</v>
      </c>
      <c r="ER106" s="27" t="str">
        <f t="shared" si="36"/>
        <v>Orchard Primary School and Nursery</v>
      </c>
      <c r="EV106" s="45">
        <v>0</v>
      </c>
      <c r="EX106" s="27" t="str">
        <f t="shared" si="37"/>
        <v>Y</v>
      </c>
      <c r="EY106" s="27" t="str">
        <f t="shared" si="38"/>
        <v>Y</v>
      </c>
      <c r="EZ106" s="27" t="str">
        <f t="shared" si="27"/>
        <v/>
      </c>
      <c r="FA106" s="27" t="str">
        <f t="shared" si="28"/>
        <v/>
      </c>
      <c r="FB106" s="27" t="str">
        <f t="shared" si="29"/>
        <v/>
      </c>
      <c r="FC106" s="27" t="str">
        <f t="shared" si="30"/>
        <v/>
      </c>
      <c r="FE106" s="82">
        <f t="shared" si="39"/>
        <v>9.4195216065184634E-4</v>
      </c>
      <c r="FF106" s="82">
        <f t="shared" si="31"/>
        <v>1.8839043213036927E-3</v>
      </c>
      <c r="FG106" s="82" t="str">
        <f t="shared" si="32"/>
        <v/>
      </c>
      <c r="FH106" s="82" t="str">
        <f t="shared" si="33"/>
        <v/>
      </c>
      <c r="FI106" s="82" t="str">
        <f t="shared" si="34"/>
        <v/>
      </c>
      <c r="FJ106" s="82" t="str">
        <f t="shared" si="35"/>
        <v/>
      </c>
    </row>
    <row r="107" spans="1:166" x14ac:dyDescent="0.3">
      <c r="A107" s="13">
        <v>8912923</v>
      </c>
      <c r="B107" s="14" t="s">
        <v>34</v>
      </c>
      <c r="C107" s="21">
        <v>289</v>
      </c>
      <c r="D107" s="22">
        <v>1253297.8</v>
      </c>
      <c r="E107" s="22">
        <v>20712.8</v>
      </c>
      <c r="F107" s="22">
        <v>1232585</v>
      </c>
      <c r="G107" s="45">
        <v>0</v>
      </c>
      <c r="H107" s="26">
        <v>946.98500000000058</v>
      </c>
      <c r="I107" s="11"/>
      <c r="J107" s="34">
        <v>289</v>
      </c>
      <c r="K107" s="22">
        <v>1294704.7849999999</v>
      </c>
      <c r="L107" s="22">
        <v>21659.785</v>
      </c>
      <c r="M107" s="22">
        <v>1273045</v>
      </c>
      <c r="N107" s="26">
        <v>946.98500000000058</v>
      </c>
      <c r="O107" s="22">
        <v>0</v>
      </c>
      <c r="P107" s="22">
        <v>41406.98499999987</v>
      </c>
      <c r="Q107" s="22">
        <v>40460</v>
      </c>
      <c r="R107" s="32">
        <v>3.1981796529777923E-2</v>
      </c>
      <c r="S107" s="32">
        <v>3.1782065834279227E-2</v>
      </c>
      <c r="T107" s="11"/>
      <c r="U107" s="22">
        <v>1294704.7849999999</v>
      </c>
      <c r="V107" s="22">
        <v>21659.785</v>
      </c>
      <c r="W107" s="22">
        <v>1273045</v>
      </c>
      <c r="X107" s="26">
        <v>946.98500000000058</v>
      </c>
      <c r="Y107" s="22">
        <v>0</v>
      </c>
      <c r="Z107" s="22">
        <v>41406.98499999987</v>
      </c>
      <c r="AA107" s="22">
        <v>40460</v>
      </c>
      <c r="AB107" s="32">
        <v>3.1981796529777923E-2</v>
      </c>
      <c r="AC107" s="32">
        <v>3.1782065834279227E-2</v>
      </c>
      <c r="AD107" s="42"/>
      <c r="AE107" s="22">
        <v>1294704.7849999999</v>
      </c>
      <c r="AF107" s="22">
        <v>21659.785</v>
      </c>
      <c r="AG107" s="22">
        <v>1273045</v>
      </c>
      <c r="AH107" s="26">
        <v>946.98500000000058</v>
      </c>
      <c r="AI107" s="22">
        <v>0</v>
      </c>
      <c r="AJ107" s="22">
        <v>41406.98499999987</v>
      </c>
      <c r="AK107" s="22">
        <v>40460</v>
      </c>
      <c r="AL107" s="32">
        <v>3.1981796529777923E-2</v>
      </c>
      <c r="AM107" s="32">
        <v>3.1782065834279227E-2</v>
      </c>
      <c r="AN107" s="11"/>
      <c r="AO107" s="22">
        <v>1294704.7849999999</v>
      </c>
      <c r="AP107" s="22">
        <v>21659.785</v>
      </c>
      <c r="AQ107" s="22">
        <v>1273045</v>
      </c>
      <c r="AR107" s="26">
        <v>946.98500000000058</v>
      </c>
      <c r="AS107" s="22">
        <v>0</v>
      </c>
      <c r="AT107" s="22">
        <v>41406.98499999987</v>
      </c>
      <c r="AU107" s="22">
        <v>40460</v>
      </c>
      <c r="AV107" s="32">
        <v>3.1981796529777923E-2</v>
      </c>
      <c r="AW107" s="32">
        <v>3.1782065834279227E-2</v>
      </c>
      <c r="AX107" s="42"/>
      <c r="AY107" s="22">
        <v>1294704.7849999999</v>
      </c>
      <c r="AZ107" s="22">
        <v>21659.785</v>
      </c>
      <c r="BA107" s="22">
        <v>1273045</v>
      </c>
      <c r="BB107" s="22">
        <v>0</v>
      </c>
      <c r="BC107" s="22">
        <v>41406.98499999987</v>
      </c>
      <c r="BD107" s="22">
        <v>40460</v>
      </c>
      <c r="BE107" s="32">
        <v>3.1981796529777923E-2</v>
      </c>
      <c r="BF107" s="32">
        <v>3.1782065834279227E-2</v>
      </c>
      <c r="BG107" s="11"/>
      <c r="BH107" s="22">
        <v>1294704.7849999999</v>
      </c>
      <c r="BI107" s="22">
        <v>21659.785</v>
      </c>
      <c r="BJ107" s="22">
        <v>1273045</v>
      </c>
      <c r="BK107" s="26">
        <v>946.98500000000058</v>
      </c>
      <c r="BL107" s="22">
        <v>0</v>
      </c>
      <c r="BM107" s="22">
        <v>41406.98499999987</v>
      </c>
      <c r="BN107" s="22">
        <v>40460</v>
      </c>
      <c r="BO107" s="32">
        <v>3.1981796529777923E-2</v>
      </c>
      <c r="BP107" s="32">
        <v>3.1782065834279227E-2</v>
      </c>
      <c r="BQ107" s="42"/>
      <c r="BR107" s="22">
        <v>1294704.7849999999</v>
      </c>
      <c r="BS107" s="22">
        <v>21659.785</v>
      </c>
      <c r="BT107" s="22">
        <v>1273045</v>
      </c>
      <c r="BU107" s="26">
        <v>946.98500000000058</v>
      </c>
      <c r="BV107" s="22">
        <v>0</v>
      </c>
      <c r="BW107" s="22">
        <v>41406.98499999987</v>
      </c>
      <c r="BX107" s="22">
        <v>40460</v>
      </c>
      <c r="BY107" s="32">
        <v>3.1981796529777923E-2</v>
      </c>
      <c r="BZ107" s="32">
        <v>3.1782065834279227E-2</v>
      </c>
      <c r="CA107" s="42"/>
      <c r="CB107" s="22">
        <v>1294704.7849999999</v>
      </c>
      <c r="CC107" s="22">
        <v>21659.785</v>
      </c>
      <c r="CD107" s="22">
        <v>1273045</v>
      </c>
      <c r="CE107" s="26">
        <v>946.98500000000058</v>
      </c>
      <c r="CF107" s="22">
        <v>0</v>
      </c>
      <c r="CG107" s="22">
        <v>41406.98499999987</v>
      </c>
      <c r="CH107" s="22">
        <v>40460</v>
      </c>
      <c r="CI107" s="32">
        <v>3.1981796529777923E-2</v>
      </c>
      <c r="CJ107" s="32">
        <v>3.1782065834279227E-2</v>
      </c>
      <c r="CK107" s="42"/>
      <c r="CL107" s="22">
        <v>1294704.7849999999</v>
      </c>
      <c r="CM107" s="22">
        <v>21659.785</v>
      </c>
      <c r="CN107" s="22">
        <v>1273045</v>
      </c>
      <c r="CO107" s="26">
        <v>946.98500000000058</v>
      </c>
      <c r="CP107" s="22">
        <v>0</v>
      </c>
      <c r="CQ107" s="22">
        <v>41406.98499999987</v>
      </c>
      <c r="CR107" s="22">
        <v>40460</v>
      </c>
      <c r="CS107" s="32">
        <v>3.1981796529777923E-2</v>
      </c>
      <c r="CT107" s="32">
        <v>3.1782065834279227E-2</v>
      </c>
      <c r="CU107" s="42"/>
      <c r="CV107" s="22">
        <v>1294704.7849999999</v>
      </c>
      <c r="CW107" s="22">
        <v>21659.785</v>
      </c>
      <c r="CX107" s="22">
        <v>1273045</v>
      </c>
      <c r="CY107" s="26">
        <v>946.98500000000058</v>
      </c>
      <c r="CZ107" s="22">
        <v>0</v>
      </c>
      <c r="DA107" s="22">
        <v>41406.98499999987</v>
      </c>
      <c r="DB107" s="22">
        <v>40460</v>
      </c>
      <c r="DC107" s="32">
        <v>3.1981796529777923E-2</v>
      </c>
      <c r="DD107" s="32">
        <v>3.1782065834279227E-2</v>
      </c>
      <c r="DE107" s="42"/>
      <c r="DF107" s="22">
        <v>1294704.7849999999</v>
      </c>
      <c r="DG107" s="22">
        <v>21659.785</v>
      </c>
      <c r="DH107" s="22">
        <v>1273045</v>
      </c>
      <c r="DI107" s="26">
        <v>946.98500000000058</v>
      </c>
      <c r="DJ107" s="22">
        <v>0</v>
      </c>
      <c r="DK107" s="22">
        <v>41406.98499999987</v>
      </c>
      <c r="DL107" s="22">
        <v>40460</v>
      </c>
      <c r="DM107" s="32">
        <v>3.1981796529777923E-2</v>
      </c>
      <c r="DN107" s="32">
        <v>3.1782065834279227E-2</v>
      </c>
      <c r="DO107" s="42"/>
      <c r="DP107" s="22">
        <v>1294704.7849999999</v>
      </c>
      <c r="DQ107" s="22">
        <v>21659.785</v>
      </c>
      <c r="DR107" s="22">
        <v>1273045</v>
      </c>
      <c r="DS107" s="26">
        <v>946.98500000000058</v>
      </c>
      <c r="DT107" s="22">
        <v>0</v>
      </c>
      <c r="DU107" s="22">
        <v>41406.98499999987</v>
      </c>
      <c r="DV107" s="22">
        <v>40460</v>
      </c>
      <c r="DW107" s="32">
        <v>3.1981796529777923E-2</v>
      </c>
      <c r="DX107" s="32">
        <v>3.1782065834279227E-2</v>
      </c>
      <c r="DY107" s="42"/>
      <c r="DZ107" s="22">
        <v>1294704.7849999999</v>
      </c>
      <c r="EA107" s="22">
        <v>21659.785</v>
      </c>
      <c r="EB107" s="22">
        <v>1273045</v>
      </c>
      <c r="EC107" s="26">
        <v>946.98500000000058</v>
      </c>
      <c r="ED107" s="22">
        <v>0</v>
      </c>
      <c r="EE107" s="22">
        <v>41406.98499999987</v>
      </c>
      <c r="EF107" s="22">
        <v>40460</v>
      </c>
      <c r="EG107" s="32">
        <v>3.1981796529777923E-2</v>
      </c>
      <c r="EH107" s="32">
        <v>3.1782065834279227E-2</v>
      </c>
      <c r="EI107" s="42"/>
      <c r="EK107" s="47">
        <f t="shared" si="40"/>
        <v>0</v>
      </c>
      <c r="EL107" s="47">
        <f t="shared" si="41"/>
        <v>0</v>
      </c>
      <c r="EM107" s="47">
        <f t="shared" si="42"/>
        <v>0</v>
      </c>
      <c r="EN107" s="47">
        <f t="shared" si="43"/>
        <v>0</v>
      </c>
      <c r="EO107" s="47">
        <f t="shared" si="44"/>
        <v>0</v>
      </c>
      <c r="EP107" s="47">
        <f t="shared" si="45"/>
        <v>0</v>
      </c>
      <c r="ER107" s="27" t="str">
        <f t="shared" si="36"/>
        <v>Holly Primary School</v>
      </c>
      <c r="EV107" s="45">
        <v>0</v>
      </c>
      <c r="EX107" s="27" t="str">
        <f t="shared" si="37"/>
        <v/>
      </c>
      <c r="EY107" s="27" t="str">
        <f t="shared" si="38"/>
        <v/>
      </c>
      <c r="EZ107" s="27" t="str">
        <f t="shared" si="27"/>
        <v/>
      </c>
      <c r="FA107" s="27" t="str">
        <f t="shared" si="28"/>
        <v/>
      </c>
      <c r="FB107" s="27" t="str">
        <f t="shared" si="29"/>
        <v/>
      </c>
      <c r="FC107" s="27" t="str">
        <f t="shared" si="30"/>
        <v/>
      </c>
      <c r="FE107" s="82" t="str">
        <f t="shared" si="39"/>
        <v/>
      </c>
      <c r="FF107" s="82" t="str">
        <f t="shared" si="31"/>
        <v/>
      </c>
      <c r="FG107" s="82" t="str">
        <f t="shared" si="32"/>
        <v/>
      </c>
      <c r="FH107" s="82" t="str">
        <f t="shared" si="33"/>
        <v/>
      </c>
      <c r="FI107" s="82" t="str">
        <f t="shared" si="34"/>
        <v/>
      </c>
      <c r="FJ107" s="82" t="str">
        <f t="shared" si="35"/>
        <v/>
      </c>
    </row>
    <row r="108" spans="1:166" x14ac:dyDescent="0.3">
      <c r="A108" s="20">
        <v>8912925</v>
      </c>
      <c r="B108" s="20" t="s">
        <v>223</v>
      </c>
      <c r="C108" s="21">
        <v>167</v>
      </c>
      <c r="D108" s="22">
        <v>790796.17287522973</v>
      </c>
      <c r="E108" s="22">
        <v>17141.039199999999</v>
      </c>
      <c r="F108" s="22">
        <v>773655.13367522974</v>
      </c>
      <c r="G108" s="45">
        <v>0</v>
      </c>
      <c r="H108" s="26">
        <v>648.04210000000239</v>
      </c>
      <c r="I108" s="11"/>
      <c r="J108" s="34">
        <v>167</v>
      </c>
      <c r="K108" s="22">
        <v>833376.66420091956</v>
      </c>
      <c r="L108" s="22">
        <v>17789.081300000002</v>
      </c>
      <c r="M108" s="22">
        <v>815587.5829009196</v>
      </c>
      <c r="N108" s="26">
        <v>648.04210000000239</v>
      </c>
      <c r="O108" s="22">
        <v>0</v>
      </c>
      <c r="P108" s="22">
        <v>42580.491325689829</v>
      </c>
      <c r="Q108" s="22">
        <v>41932.449225689867</v>
      </c>
      <c r="R108" s="32">
        <v>5.1093932857500864E-2</v>
      </c>
      <c r="S108" s="32">
        <v>5.1413790627540694E-2</v>
      </c>
      <c r="T108" s="11"/>
      <c r="U108" s="22">
        <v>833376.66420091956</v>
      </c>
      <c r="V108" s="22">
        <v>17789.081300000002</v>
      </c>
      <c r="W108" s="22">
        <v>815587.5829009196</v>
      </c>
      <c r="X108" s="26">
        <v>648.04210000000239</v>
      </c>
      <c r="Y108" s="22">
        <v>0</v>
      </c>
      <c r="Z108" s="22">
        <v>42580.491325689829</v>
      </c>
      <c r="AA108" s="22">
        <v>41932.449225689867</v>
      </c>
      <c r="AB108" s="32">
        <v>5.1093932857500864E-2</v>
      </c>
      <c r="AC108" s="32">
        <v>5.1413790627540694E-2</v>
      </c>
      <c r="AD108" s="42"/>
      <c r="AE108" s="22">
        <v>833376.66420091956</v>
      </c>
      <c r="AF108" s="22">
        <v>17789.081300000002</v>
      </c>
      <c r="AG108" s="22">
        <v>815587.5829009196</v>
      </c>
      <c r="AH108" s="26">
        <v>648.04210000000239</v>
      </c>
      <c r="AI108" s="22">
        <v>0</v>
      </c>
      <c r="AJ108" s="22">
        <v>42580.491325689829</v>
      </c>
      <c r="AK108" s="22">
        <v>41932.449225689867</v>
      </c>
      <c r="AL108" s="32">
        <v>5.1093932857500864E-2</v>
      </c>
      <c r="AM108" s="32">
        <v>5.1413790627540694E-2</v>
      </c>
      <c r="AN108" s="11"/>
      <c r="AO108" s="22">
        <v>833376.66420091956</v>
      </c>
      <c r="AP108" s="22">
        <v>17789.081300000002</v>
      </c>
      <c r="AQ108" s="22">
        <v>815587.5829009196</v>
      </c>
      <c r="AR108" s="26">
        <v>648.04210000000239</v>
      </c>
      <c r="AS108" s="22">
        <v>0</v>
      </c>
      <c r="AT108" s="22">
        <v>42580.491325689829</v>
      </c>
      <c r="AU108" s="22">
        <v>41932.449225689867</v>
      </c>
      <c r="AV108" s="32">
        <v>5.1093932857500864E-2</v>
      </c>
      <c r="AW108" s="32">
        <v>5.1413790627540694E-2</v>
      </c>
      <c r="AX108" s="42"/>
      <c r="AY108" s="22">
        <v>833376.66420091956</v>
      </c>
      <c r="AZ108" s="22">
        <v>17789.081300000002</v>
      </c>
      <c r="BA108" s="22">
        <v>815587.5829009196</v>
      </c>
      <c r="BB108" s="22">
        <v>0</v>
      </c>
      <c r="BC108" s="22">
        <v>42580.491325689829</v>
      </c>
      <c r="BD108" s="22">
        <v>41932.449225689867</v>
      </c>
      <c r="BE108" s="32">
        <v>5.1093932857500864E-2</v>
      </c>
      <c r="BF108" s="32">
        <v>5.1413790627540694E-2</v>
      </c>
      <c r="BG108" s="11"/>
      <c r="BH108" s="22">
        <v>833376.66420091956</v>
      </c>
      <c r="BI108" s="22">
        <v>17789.081300000002</v>
      </c>
      <c r="BJ108" s="22">
        <v>815587.5829009196</v>
      </c>
      <c r="BK108" s="26">
        <v>648.04210000000239</v>
      </c>
      <c r="BL108" s="22">
        <v>0</v>
      </c>
      <c r="BM108" s="22">
        <v>42580.491325689829</v>
      </c>
      <c r="BN108" s="22">
        <v>41932.449225689867</v>
      </c>
      <c r="BO108" s="32">
        <v>5.1093932857500864E-2</v>
      </c>
      <c r="BP108" s="32">
        <v>5.1413790627540694E-2</v>
      </c>
      <c r="BQ108" s="42"/>
      <c r="BR108" s="22">
        <v>830405.06934137933</v>
      </c>
      <c r="BS108" s="22">
        <v>17789.081300000002</v>
      </c>
      <c r="BT108" s="22">
        <v>812615.98804137937</v>
      </c>
      <c r="BU108" s="26">
        <v>648.04210000000239</v>
      </c>
      <c r="BV108" s="22">
        <v>0</v>
      </c>
      <c r="BW108" s="22">
        <v>39608.896466149599</v>
      </c>
      <c r="BX108" s="22">
        <v>38960.854366149637</v>
      </c>
      <c r="BY108" s="32">
        <v>4.769828355884758E-2</v>
      </c>
      <c r="BZ108" s="32">
        <v>4.7944976396607282E-2</v>
      </c>
      <c r="CA108" s="42"/>
      <c r="CB108" s="22">
        <v>832679.7883388506</v>
      </c>
      <c r="CC108" s="22">
        <v>17789.081300000002</v>
      </c>
      <c r="CD108" s="22">
        <v>814890.70703885064</v>
      </c>
      <c r="CE108" s="26">
        <v>648.04210000000239</v>
      </c>
      <c r="CF108" s="22">
        <v>0</v>
      </c>
      <c r="CG108" s="22">
        <v>41883.615463620867</v>
      </c>
      <c r="CH108" s="22">
        <v>41235.573363620904</v>
      </c>
      <c r="CI108" s="32">
        <v>5.0299786364667656E-2</v>
      </c>
      <c r="CJ108" s="32">
        <v>5.0602581435076989E-2</v>
      </c>
      <c r="CK108" s="42"/>
      <c r="CL108" s="22">
        <v>831982.91247678164</v>
      </c>
      <c r="CM108" s="22">
        <v>17789.081300000002</v>
      </c>
      <c r="CN108" s="22">
        <v>814193.83117678168</v>
      </c>
      <c r="CO108" s="26">
        <v>648.04210000000239</v>
      </c>
      <c r="CP108" s="22">
        <v>0</v>
      </c>
      <c r="CQ108" s="22">
        <v>41186.739601551904</v>
      </c>
      <c r="CR108" s="22">
        <v>40538.697501551942</v>
      </c>
      <c r="CS108" s="32">
        <v>4.9504309504314864E-2</v>
      </c>
      <c r="CT108" s="32">
        <v>4.9789983600047674E-2</v>
      </c>
      <c r="CU108" s="42"/>
      <c r="CV108" s="22">
        <v>833376.66420091956</v>
      </c>
      <c r="CW108" s="22">
        <v>17789.081300000002</v>
      </c>
      <c r="CX108" s="22">
        <v>815587.5829009196</v>
      </c>
      <c r="CY108" s="26">
        <v>648.04210000000239</v>
      </c>
      <c r="CZ108" s="22">
        <v>0</v>
      </c>
      <c r="DA108" s="22">
        <v>42580.491325689829</v>
      </c>
      <c r="DB108" s="22">
        <v>41932.449225689867</v>
      </c>
      <c r="DC108" s="32">
        <v>5.1093932857500864E-2</v>
      </c>
      <c r="DD108" s="32">
        <v>5.1413790627540694E-2</v>
      </c>
      <c r="DE108" s="42"/>
      <c r="DF108" s="22">
        <v>833376.66420091956</v>
      </c>
      <c r="DG108" s="22">
        <v>17789.081300000002</v>
      </c>
      <c r="DH108" s="22">
        <v>815587.5829009196</v>
      </c>
      <c r="DI108" s="26">
        <v>648.04210000000239</v>
      </c>
      <c r="DJ108" s="22">
        <v>0</v>
      </c>
      <c r="DK108" s="22">
        <v>42580.491325689829</v>
      </c>
      <c r="DL108" s="22">
        <v>41932.449225689867</v>
      </c>
      <c r="DM108" s="32">
        <v>5.1093932857500864E-2</v>
      </c>
      <c r="DN108" s="32">
        <v>5.1413790627540694E-2</v>
      </c>
      <c r="DO108" s="42"/>
      <c r="DP108" s="22">
        <v>833376.66420091956</v>
      </c>
      <c r="DQ108" s="22">
        <v>17789.081300000002</v>
      </c>
      <c r="DR108" s="22">
        <v>815587.5829009196</v>
      </c>
      <c r="DS108" s="26">
        <v>648.04210000000239</v>
      </c>
      <c r="DT108" s="22">
        <v>0</v>
      </c>
      <c r="DU108" s="22">
        <v>42580.491325689829</v>
      </c>
      <c r="DV108" s="22">
        <v>41932.449225689867</v>
      </c>
      <c r="DW108" s="32">
        <v>5.1093932857500864E-2</v>
      </c>
      <c r="DX108" s="32">
        <v>5.1413790627540694E-2</v>
      </c>
      <c r="DY108" s="42"/>
      <c r="DZ108" s="22">
        <v>833376.66420091956</v>
      </c>
      <c r="EA108" s="22">
        <v>17789.081300000002</v>
      </c>
      <c r="EB108" s="22">
        <v>815587.5829009196</v>
      </c>
      <c r="EC108" s="26">
        <v>648.04210000000239</v>
      </c>
      <c r="ED108" s="22">
        <v>0</v>
      </c>
      <c r="EE108" s="22">
        <v>42580.491325689829</v>
      </c>
      <c r="EF108" s="22">
        <v>41932.449225689867</v>
      </c>
      <c r="EG108" s="32">
        <v>5.1093932857500864E-2</v>
      </c>
      <c r="EH108" s="32">
        <v>5.1413790627540694E-2</v>
      </c>
      <c r="EI108" s="42"/>
      <c r="EK108" s="47">
        <f t="shared" si="40"/>
        <v>-696.87586206896231</v>
      </c>
      <c r="EL108" s="47">
        <f t="shared" si="41"/>
        <v>-1393.7517241379246</v>
      </c>
      <c r="EM108" s="47">
        <f t="shared" si="42"/>
        <v>0</v>
      </c>
      <c r="EN108" s="47">
        <f t="shared" si="43"/>
        <v>0</v>
      </c>
      <c r="EO108" s="47">
        <f t="shared" si="44"/>
        <v>0</v>
      </c>
      <c r="EP108" s="47">
        <f t="shared" si="45"/>
        <v>0</v>
      </c>
      <c r="ER108" s="27" t="str">
        <f t="shared" si="36"/>
        <v>Prospect Hill Infant and Nursery School</v>
      </c>
      <c r="EV108" s="45">
        <v>0</v>
      </c>
      <c r="EX108" s="27" t="str">
        <f t="shared" si="37"/>
        <v>Y</v>
      </c>
      <c r="EY108" s="27" t="str">
        <f t="shared" si="38"/>
        <v>Y</v>
      </c>
      <c r="EZ108" s="27" t="str">
        <f t="shared" si="27"/>
        <v/>
      </c>
      <c r="FA108" s="27" t="str">
        <f t="shared" si="28"/>
        <v/>
      </c>
      <c r="FB108" s="27" t="str">
        <f t="shared" si="29"/>
        <v/>
      </c>
      <c r="FC108" s="27" t="str">
        <f t="shared" si="30"/>
        <v/>
      </c>
      <c r="FE108" s="82">
        <f t="shared" si="39"/>
        <v>8.5444638525550135E-4</v>
      </c>
      <c r="FF108" s="82">
        <f t="shared" si="31"/>
        <v>1.7088927705110027E-3</v>
      </c>
      <c r="FG108" s="82" t="str">
        <f t="shared" si="32"/>
        <v/>
      </c>
      <c r="FH108" s="82" t="str">
        <f t="shared" si="33"/>
        <v/>
      </c>
      <c r="FI108" s="82" t="str">
        <f t="shared" si="34"/>
        <v/>
      </c>
      <c r="FJ108" s="82" t="str">
        <f t="shared" si="35"/>
        <v/>
      </c>
    </row>
    <row r="109" spans="1:166" x14ac:dyDescent="0.3">
      <c r="A109" s="20">
        <v>8912926</v>
      </c>
      <c r="B109" s="20" t="s">
        <v>36</v>
      </c>
      <c r="C109" s="21">
        <v>224</v>
      </c>
      <c r="D109" s="22">
        <v>994774.20030881034</v>
      </c>
      <c r="E109" s="22">
        <v>19029.116999999998</v>
      </c>
      <c r="F109" s="22">
        <v>975745.08330881037</v>
      </c>
      <c r="G109" s="45">
        <v>0</v>
      </c>
      <c r="H109" s="26">
        <v>-5345.0789999999979</v>
      </c>
      <c r="I109" s="11"/>
      <c r="J109" s="34">
        <v>224</v>
      </c>
      <c r="K109" s="22">
        <v>1043602.7773862833</v>
      </c>
      <c r="L109" s="22">
        <v>13684.038</v>
      </c>
      <c r="M109" s="22">
        <v>1029918.7393862833</v>
      </c>
      <c r="N109" s="26">
        <v>-5345.0789999999979</v>
      </c>
      <c r="O109" s="22">
        <v>0</v>
      </c>
      <c r="P109" s="22">
        <v>48828.577077472932</v>
      </c>
      <c r="Q109" s="22">
        <v>54173.656077472959</v>
      </c>
      <c r="R109" s="32">
        <v>4.6788469842677823E-2</v>
      </c>
      <c r="S109" s="32">
        <v>5.2599932408021251E-2</v>
      </c>
      <c r="T109" s="11"/>
      <c r="U109" s="22">
        <v>1043602.7773862833</v>
      </c>
      <c r="V109" s="22">
        <v>13684.038</v>
      </c>
      <c r="W109" s="22">
        <v>1029918.7393862833</v>
      </c>
      <c r="X109" s="26">
        <v>-5345.0789999999979</v>
      </c>
      <c r="Y109" s="22">
        <v>0</v>
      </c>
      <c r="Z109" s="22">
        <v>48828.577077472932</v>
      </c>
      <c r="AA109" s="22">
        <v>54173.656077472959</v>
      </c>
      <c r="AB109" s="32">
        <v>4.6788469842677823E-2</v>
      </c>
      <c r="AC109" s="32">
        <v>5.2599932408021251E-2</v>
      </c>
      <c r="AD109" s="42"/>
      <c r="AE109" s="22">
        <v>1043602.7773862833</v>
      </c>
      <c r="AF109" s="22">
        <v>13684.038</v>
      </c>
      <c r="AG109" s="22">
        <v>1029918.7393862833</v>
      </c>
      <c r="AH109" s="26">
        <v>-5345.0789999999979</v>
      </c>
      <c r="AI109" s="22">
        <v>0</v>
      </c>
      <c r="AJ109" s="22">
        <v>48828.577077472932</v>
      </c>
      <c r="AK109" s="22">
        <v>54173.656077472959</v>
      </c>
      <c r="AL109" s="32">
        <v>4.6788469842677823E-2</v>
      </c>
      <c r="AM109" s="32">
        <v>5.2599932408021251E-2</v>
      </c>
      <c r="AN109" s="11"/>
      <c r="AO109" s="22">
        <v>1043602.7773862833</v>
      </c>
      <c r="AP109" s="22">
        <v>13684.038</v>
      </c>
      <c r="AQ109" s="22">
        <v>1029918.7393862833</v>
      </c>
      <c r="AR109" s="26">
        <v>-5345.0789999999979</v>
      </c>
      <c r="AS109" s="22">
        <v>0</v>
      </c>
      <c r="AT109" s="22">
        <v>48828.577077472932</v>
      </c>
      <c r="AU109" s="22">
        <v>54173.656077472959</v>
      </c>
      <c r="AV109" s="32">
        <v>4.6788469842677823E-2</v>
      </c>
      <c r="AW109" s="32">
        <v>5.2599932408021251E-2</v>
      </c>
      <c r="AX109" s="42"/>
      <c r="AY109" s="22">
        <v>1043602.7773862833</v>
      </c>
      <c r="AZ109" s="22">
        <v>13684.038</v>
      </c>
      <c r="BA109" s="22">
        <v>1029918.7393862833</v>
      </c>
      <c r="BB109" s="22">
        <v>0</v>
      </c>
      <c r="BC109" s="22">
        <v>48828.577077472932</v>
      </c>
      <c r="BD109" s="22">
        <v>54173.656077472959</v>
      </c>
      <c r="BE109" s="32">
        <v>4.6788469842677823E-2</v>
      </c>
      <c r="BF109" s="32">
        <v>5.2599932408021251E-2</v>
      </c>
      <c r="BG109" s="11"/>
      <c r="BH109" s="22">
        <v>1043602.7773862833</v>
      </c>
      <c r="BI109" s="22">
        <v>13684.038</v>
      </c>
      <c r="BJ109" s="22">
        <v>1029918.7393862833</v>
      </c>
      <c r="BK109" s="26">
        <v>-5345.0789999999979</v>
      </c>
      <c r="BL109" s="22">
        <v>0</v>
      </c>
      <c r="BM109" s="22">
        <v>48828.577077472932</v>
      </c>
      <c r="BN109" s="22">
        <v>54173.656077472959</v>
      </c>
      <c r="BO109" s="32">
        <v>4.6788469842677823E-2</v>
      </c>
      <c r="BP109" s="32">
        <v>5.2599932408021251E-2</v>
      </c>
      <c r="BQ109" s="42"/>
      <c r="BR109" s="22">
        <v>1040122.6826727728</v>
      </c>
      <c r="BS109" s="22">
        <v>13684.038</v>
      </c>
      <c r="BT109" s="22">
        <v>1026438.6446727728</v>
      </c>
      <c r="BU109" s="26">
        <v>-5345.0789999999979</v>
      </c>
      <c r="BV109" s="22">
        <v>0</v>
      </c>
      <c r="BW109" s="22">
        <v>45348.482363962452</v>
      </c>
      <c r="BX109" s="22">
        <v>50693.561363962479</v>
      </c>
      <c r="BY109" s="32">
        <v>4.3599166828505065E-2</v>
      </c>
      <c r="BZ109" s="32">
        <v>4.9387814485612545E-2</v>
      </c>
      <c r="CA109" s="42"/>
      <c r="CB109" s="22">
        <v>1042722.3758463355</v>
      </c>
      <c r="CC109" s="22">
        <v>13684.038</v>
      </c>
      <c r="CD109" s="22">
        <v>1029038.3378463355</v>
      </c>
      <c r="CE109" s="26">
        <v>-5345.0789999999979</v>
      </c>
      <c r="CF109" s="22">
        <v>0</v>
      </c>
      <c r="CG109" s="22">
        <v>47948.175537525211</v>
      </c>
      <c r="CH109" s="22">
        <v>53293.254537525121</v>
      </c>
      <c r="CI109" s="32">
        <v>4.5983644974154907E-2</v>
      </c>
      <c r="CJ109" s="32">
        <v>5.1789377108205768E-2</v>
      </c>
      <c r="CK109" s="42"/>
      <c r="CL109" s="22">
        <v>1041841.9743063878</v>
      </c>
      <c r="CM109" s="22">
        <v>13684.038</v>
      </c>
      <c r="CN109" s="22">
        <v>1028157.9363063879</v>
      </c>
      <c r="CO109" s="26">
        <v>-5345.0789999999979</v>
      </c>
      <c r="CP109" s="22">
        <v>0</v>
      </c>
      <c r="CQ109" s="22">
        <v>47067.773997577489</v>
      </c>
      <c r="CR109" s="22">
        <v>52412.852997577516</v>
      </c>
      <c r="CS109" s="32">
        <v>4.5177459881968307E-2</v>
      </c>
      <c r="CT109" s="32">
        <v>5.0977433667310279E-2</v>
      </c>
      <c r="CU109" s="42"/>
      <c r="CV109" s="22">
        <v>1043602.7773862833</v>
      </c>
      <c r="CW109" s="22">
        <v>13684.038</v>
      </c>
      <c r="CX109" s="22">
        <v>1029918.7393862833</v>
      </c>
      <c r="CY109" s="26">
        <v>-5345.0789999999979</v>
      </c>
      <c r="CZ109" s="22">
        <v>0</v>
      </c>
      <c r="DA109" s="22">
        <v>48828.577077472932</v>
      </c>
      <c r="DB109" s="22">
        <v>54173.656077472959</v>
      </c>
      <c r="DC109" s="32">
        <v>4.6788469842677823E-2</v>
      </c>
      <c r="DD109" s="32">
        <v>5.2599932408021251E-2</v>
      </c>
      <c r="DE109" s="42"/>
      <c r="DF109" s="22">
        <v>1043602.7773862833</v>
      </c>
      <c r="DG109" s="22">
        <v>13684.038</v>
      </c>
      <c r="DH109" s="22">
        <v>1029918.7393862833</v>
      </c>
      <c r="DI109" s="26">
        <v>-5345.0789999999979</v>
      </c>
      <c r="DJ109" s="22">
        <v>0</v>
      </c>
      <c r="DK109" s="22">
        <v>48828.577077472932</v>
      </c>
      <c r="DL109" s="22">
        <v>54173.656077472959</v>
      </c>
      <c r="DM109" s="32">
        <v>4.6788469842677823E-2</v>
      </c>
      <c r="DN109" s="32">
        <v>5.2599932408021251E-2</v>
      </c>
      <c r="DO109" s="42"/>
      <c r="DP109" s="22">
        <v>1043602.7773862833</v>
      </c>
      <c r="DQ109" s="22">
        <v>13684.038</v>
      </c>
      <c r="DR109" s="22">
        <v>1029918.7393862833</v>
      </c>
      <c r="DS109" s="26">
        <v>-5345.0789999999979</v>
      </c>
      <c r="DT109" s="22">
        <v>0</v>
      </c>
      <c r="DU109" s="22">
        <v>48828.577077472932</v>
      </c>
      <c r="DV109" s="22">
        <v>54173.656077472959</v>
      </c>
      <c r="DW109" s="32">
        <v>4.6788469842677823E-2</v>
      </c>
      <c r="DX109" s="32">
        <v>5.2599932408021251E-2</v>
      </c>
      <c r="DY109" s="42"/>
      <c r="DZ109" s="22">
        <v>1043602.7773862833</v>
      </c>
      <c r="EA109" s="22">
        <v>13684.038</v>
      </c>
      <c r="EB109" s="22">
        <v>1029918.7393862833</v>
      </c>
      <c r="EC109" s="26">
        <v>-5345.0789999999979</v>
      </c>
      <c r="ED109" s="22">
        <v>0</v>
      </c>
      <c r="EE109" s="22">
        <v>48828.577077472932</v>
      </c>
      <c r="EF109" s="22">
        <v>54173.656077472959</v>
      </c>
      <c r="EG109" s="32">
        <v>4.6788469842677823E-2</v>
      </c>
      <c r="EH109" s="32">
        <v>5.2599932408021251E-2</v>
      </c>
      <c r="EI109" s="42"/>
      <c r="EK109" s="47">
        <f t="shared" si="40"/>
        <v>-880.40153994783759</v>
      </c>
      <c r="EL109" s="47">
        <f t="shared" si="41"/>
        <v>-1760.8030798954424</v>
      </c>
      <c r="EM109" s="47">
        <f t="shared" si="42"/>
        <v>0</v>
      </c>
      <c r="EN109" s="47">
        <f t="shared" si="43"/>
        <v>0</v>
      </c>
      <c r="EO109" s="47">
        <f t="shared" si="44"/>
        <v>0</v>
      </c>
      <c r="EP109" s="47">
        <f t="shared" si="45"/>
        <v>0</v>
      </c>
      <c r="ER109" s="27" t="str">
        <f t="shared" si="36"/>
        <v>Prospect Hill Junior School</v>
      </c>
      <c r="EV109" s="45">
        <v>0</v>
      </c>
      <c r="EX109" s="27" t="str">
        <f t="shared" si="37"/>
        <v>Y</v>
      </c>
      <c r="EY109" s="27" t="str">
        <f t="shared" si="38"/>
        <v>Y</v>
      </c>
      <c r="EZ109" s="27" t="str">
        <f t="shared" si="27"/>
        <v/>
      </c>
      <c r="FA109" s="27" t="str">
        <f t="shared" si="28"/>
        <v/>
      </c>
      <c r="FB109" s="27" t="str">
        <f t="shared" si="29"/>
        <v/>
      </c>
      <c r="FC109" s="27" t="str">
        <f t="shared" si="30"/>
        <v/>
      </c>
      <c r="FE109" s="82">
        <f t="shared" si="39"/>
        <v>8.5482621713676044E-4</v>
      </c>
      <c r="FF109" s="82">
        <f t="shared" si="31"/>
        <v>1.7096524342732947E-3</v>
      </c>
      <c r="FG109" s="82" t="str">
        <f t="shared" si="32"/>
        <v/>
      </c>
      <c r="FH109" s="82" t="str">
        <f t="shared" si="33"/>
        <v/>
      </c>
      <c r="FI109" s="82" t="str">
        <f t="shared" si="34"/>
        <v/>
      </c>
      <c r="FJ109" s="82" t="str">
        <f t="shared" si="35"/>
        <v/>
      </c>
    </row>
    <row r="110" spans="1:166" x14ac:dyDescent="0.3">
      <c r="A110" s="20">
        <v>8912927</v>
      </c>
      <c r="B110" s="20" t="s">
        <v>37</v>
      </c>
      <c r="C110" s="21">
        <v>205</v>
      </c>
      <c r="D110" s="22">
        <v>1057466.2237027842</v>
      </c>
      <c r="E110" s="22">
        <v>17301.28</v>
      </c>
      <c r="F110" s="22">
        <v>1040164.9437027841</v>
      </c>
      <c r="G110" s="45">
        <v>0</v>
      </c>
      <c r="H110" s="26">
        <v>791.01100000000224</v>
      </c>
      <c r="I110" s="11"/>
      <c r="J110" s="34">
        <v>205</v>
      </c>
      <c r="K110" s="22">
        <v>1117584.6255589528</v>
      </c>
      <c r="L110" s="22">
        <v>18092.291000000001</v>
      </c>
      <c r="M110" s="22">
        <v>1099492.3345589528</v>
      </c>
      <c r="N110" s="26">
        <v>791.01100000000224</v>
      </c>
      <c r="O110" s="22">
        <v>0</v>
      </c>
      <c r="P110" s="22">
        <v>60118.401856168639</v>
      </c>
      <c r="Q110" s="22">
        <v>59327.390856168699</v>
      </c>
      <c r="R110" s="32">
        <v>5.3793153986975081E-2</v>
      </c>
      <c r="S110" s="32">
        <v>5.3958894474664176E-2</v>
      </c>
      <c r="T110" s="11"/>
      <c r="U110" s="22">
        <v>1117584.6255589528</v>
      </c>
      <c r="V110" s="22">
        <v>18092.291000000001</v>
      </c>
      <c r="W110" s="22">
        <v>1099492.3345589528</v>
      </c>
      <c r="X110" s="26">
        <v>791.01100000000224</v>
      </c>
      <c r="Y110" s="22">
        <v>0</v>
      </c>
      <c r="Z110" s="22">
        <v>60118.401856168639</v>
      </c>
      <c r="AA110" s="22">
        <v>59327.390856168699</v>
      </c>
      <c r="AB110" s="32">
        <v>5.3793153986975081E-2</v>
      </c>
      <c r="AC110" s="32">
        <v>5.3958894474664176E-2</v>
      </c>
      <c r="AD110" s="42"/>
      <c r="AE110" s="22">
        <v>1117584.6255589528</v>
      </c>
      <c r="AF110" s="22">
        <v>18092.291000000001</v>
      </c>
      <c r="AG110" s="22">
        <v>1099492.3345589528</v>
      </c>
      <c r="AH110" s="26">
        <v>791.01100000000224</v>
      </c>
      <c r="AI110" s="22">
        <v>0</v>
      </c>
      <c r="AJ110" s="22">
        <v>60118.401856168639</v>
      </c>
      <c r="AK110" s="22">
        <v>59327.390856168699</v>
      </c>
      <c r="AL110" s="32">
        <v>5.3793153986975081E-2</v>
      </c>
      <c r="AM110" s="32">
        <v>5.3958894474664176E-2</v>
      </c>
      <c r="AN110" s="11"/>
      <c r="AO110" s="22">
        <v>1117584.6255589528</v>
      </c>
      <c r="AP110" s="22">
        <v>18092.291000000001</v>
      </c>
      <c r="AQ110" s="22">
        <v>1099492.3345589528</v>
      </c>
      <c r="AR110" s="26">
        <v>791.01100000000224</v>
      </c>
      <c r="AS110" s="22">
        <v>0</v>
      </c>
      <c r="AT110" s="22">
        <v>60118.401856168639</v>
      </c>
      <c r="AU110" s="22">
        <v>59327.390856168699</v>
      </c>
      <c r="AV110" s="32">
        <v>5.3793153986975081E-2</v>
      </c>
      <c r="AW110" s="32">
        <v>5.3958894474664176E-2</v>
      </c>
      <c r="AX110" s="42"/>
      <c r="AY110" s="22">
        <v>1117584.6255589528</v>
      </c>
      <c r="AZ110" s="22">
        <v>18092.291000000001</v>
      </c>
      <c r="BA110" s="22">
        <v>1099492.3345589528</v>
      </c>
      <c r="BB110" s="22">
        <v>0</v>
      </c>
      <c r="BC110" s="22">
        <v>60118.401856168639</v>
      </c>
      <c r="BD110" s="22">
        <v>59327.390856168699</v>
      </c>
      <c r="BE110" s="32">
        <v>5.3793153986975081E-2</v>
      </c>
      <c r="BF110" s="32">
        <v>5.3958894474664176E-2</v>
      </c>
      <c r="BG110" s="11"/>
      <c r="BH110" s="22">
        <v>1117584.6255589528</v>
      </c>
      <c r="BI110" s="22">
        <v>18092.291000000001</v>
      </c>
      <c r="BJ110" s="22">
        <v>1099492.3345589528</v>
      </c>
      <c r="BK110" s="26">
        <v>791.01100000000224</v>
      </c>
      <c r="BL110" s="22">
        <v>0</v>
      </c>
      <c r="BM110" s="22">
        <v>60118.401856168639</v>
      </c>
      <c r="BN110" s="22">
        <v>59327.390856168699</v>
      </c>
      <c r="BO110" s="32">
        <v>5.3793153986975081E-2</v>
      </c>
      <c r="BP110" s="32">
        <v>5.3958894474664176E-2</v>
      </c>
      <c r="BQ110" s="42"/>
      <c r="BR110" s="22">
        <v>1110749.0646304621</v>
      </c>
      <c r="BS110" s="22">
        <v>18092.291000000001</v>
      </c>
      <c r="BT110" s="22">
        <v>1092656.7736304621</v>
      </c>
      <c r="BU110" s="26">
        <v>791.01100000000224</v>
      </c>
      <c r="BV110" s="22">
        <v>0</v>
      </c>
      <c r="BW110" s="22">
        <v>53282.840927677928</v>
      </c>
      <c r="BX110" s="22">
        <v>52491.829927677987</v>
      </c>
      <c r="BY110" s="32">
        <v>4.7970187528723895E-2</v>
      </c>
      <c r="BZ110" s="32">
        <v>4.8040547768050341E-2</v>
      </c>
      <c r="CA110" s="42"/>
      <c r="CB110" s="22">
        <v>1116287.5543635737</v>
      </c>
      <c r="CC110" s="22">
        <v>18092.291000000001</v>
      </c>
      <c r="CD110" s="22">
        <v>1098195.2633635737</v>
      </c>
      <c r="CE110" s="26">
        <v>791.01100000000224</v>
      </c>
      <c r="CF110" s="22">
        <v>0</v>
      </c>
      <c r="CG110" s="22">
        <v>58821.330660789507</v>
      </c>
      <c r="CH110" s="22">
        <v>58030.319660789566</v>
      </c>
      <c r="CI110" s="32">
        <v>5.2693708203461219E-2</v>
      </c>
      <c r="CJ110" s="32">
        <v>5.2841531553371644E-2</v>
      </c>
      <c r="CK110" s="42"/>
      <c r="CL110" s="22">
        <v>1114990.4831681943</v>
      </c>
      <c r="CM110" s="22">
        <v>18092.291000000001</v>
      </c>
      <c r="CN110" s="22">
        <v>1096898.1921681943</v>
      </c>
      <c r="CO110" s="26">
        <v>791.01100000000224</v>
      </c>
      <c r="CP110" s="22">
        <v>0</v>
      </c>
      <c r="CQ110" s="22">
        <v>57524.259465410141</v>
      </c>
      <c r="CR110" s="22">
        <v>56733.248465410201</v>
      </c>
      <c r="CS110" s="32">
        <v>5.1591704443931755E-2</v>
      </c>
      <c r="CT110" s="32">
        <v>5.1721526091011126E-2</v>
      </c>
      <c r="CU110" s="42"/>
      <c r="CV110" s="22">
        <v>1117584.6255589528</v>
      </c>
      <c r="CW110" s="22">
        <v>18092.291000000001</v>
      </c>
      <c r="CX110" s="22">
        <v>1099492.3345589528</v>
      </c>
      <c r="CY110" s="26">
        <v>791.01100000000224</v>
      </c>
      <c r="CZ110" s="22">
        <v>0</v>
      </c>
      <c r="DA110" s="22">
        <v>60118.401856168639</v>
      </c>
      <c r="DB110" s="22">
        <v>59327.390856168699</v>
      </c>
      <c r="DC110" s="32">
        <v>5.3793153986975081E-2</v>
      </c>
      <c r="DD110" s="32">
        <v>5.3958894474664176E-2</v>
      </c>
      <c r="DE110" s="42"/>
      <c r="DF110" s="22">
        <v>1117584.6255589528</v>
      </c>
      <c r="DG110" s="22">
        <v>18092.291000000001</v>
      </c>
      <c r="DH110" s="22">
        <v>1099492.3345589528</v>
      </c>
      <c r="DI110" s="26">
        <v>791.01100000000224</v>
      </c>
      <c r="DJ110" s="22">
        <v>0</v>
      </c>
      <c r="DK110" s="22">
        <v>60118.401856168639</v>
      </c>
      <c r="DL110" s="22">
        <v>59327.390856168699</v>
      </c>
      <c r="DM110" s="32">
        <v>5.3793153986975081E-2</v>
      </c>
      <c r="DN110" s="32">
        <v>5.3958894474664176E-2</v>
      </c>
      <c r="DO110" s="42"/>
      <c r="DP110" s="22">
        <v>1117584.6255589528</v>
      </c>
      <c r="DQ110" s="22">
        <v>18092.291000000001</v>
      </c>
      <c r="DR110" s="22">
        <v>1099492.3345589528</v>
      </c>
      <c r="DS110" s="26">
        <v>791.01100000000224</v>
      </c>
      <c r="DT110" s="22">
        <v>0</v>
      </c>
      <c r="DU110" s="22">
        <v>60118.401856168639</v>
      </c>
      <c r="DV110" s="22">
        <v>59327.390856168699</v>
      </c>
      <c r="DW110" s="32">
        <v>5.3793153986975081E-2</v>
      </c>
      <c r="DX110" s="32">
        <v>5.3958894474664176E-2</v>
      </c>
      <c r="DY110" s="42"/>
      <c r="DZ110" s="22">
        <v>1117584.6255589528</v>
      </c>
      <c r="EA110" s="22">
        <v>18092.291000000001</v>
      </c>
      <c r="EB110" s="22">
        <v>1099492.3345589528</v>
      </c>
      <c r="EC110" s="26">
        <v>791.01100000000224</v>
      </c>
      <c r="ED110" s="22">
        <v>0</v>
      </c>
      <c r="EE110" s="22">
        <v>60118.401856168639</v>
      </c>
      <c r="EF110" s="22">
        <v>59327.390856168699</v>
      </c>
      <c r="EG110" s="32">
        <v>5.3793153986975081E-2</v>
      </c>
      <c r="EH110" s="32">
        <v>5.3958894474664176E-2</v>
      </c>
      <c r="EI110" s="42"/>
      <c r="EK110" s="47">
        <f t="shared" si="40"/>
        <v>-1297.0711953791324</v>
      </c>
      <c r="EL110" s="47">
        <f t="shared" si="41"/>
        <v>-2594.1423907584976</v>
      </c>
      <c r="EM110" s="47">
        <f t="shared" si="42"/>
        <v>0</v>
      </c>
      <c r="EN110" s="47">
        <f t="shared" si="43"/>
        <v>0</v>
      </c>
      <c r="EO110" s="47">
        <f t="shared" si="44"/>
        <v>0</v>
      </c>
      <c r="EP110" s="47">
        <f t="shared" si="45"/>
        <v>0</v>
      </c>
      <c r="ER110" s="27" t="str">
        <f t="shared" si="36"/>
        <v>Church Vale Primary School and Foundation Unit</v>
      </c>
      <c r="EV110" s="45">
        <v>0</v>
      </c>
      <c r="EX110" s="27" t="str">
        <f t="shared" si="37"/>
        <v>Y</v>
      </c>
      <c r="EY110" s="27" t="str">
        <f t="shared" si="38"/>
        <v>Y</v>
      </c>
      <c r="EZ110" s="27" t="str">
        <f t="shared" si="27"/>
        <v/>
      </c>
      <c r="FA110" s="27" t="str">
        <f t="shared" si="28"/>
        <v/>
      </c>
      <c r="FB110" s="27" t="str">
        <f t="shared" si="29"/>
        <v/>
      </c>
      <c r="FC110" s="27" t="str">
        <f t="shared" si="30"/>
        <v/>
      </c>
      <c r="FE110" s="82">
        <f t="shared" si="39"/>
        <v>1.1797000803097329E-3</v>
      </c>
      <c r="FF110" s="82">
        <f t="shared" si="31"/>
        <v>2.3594001606196775E-3</v>
      </c>
      <c r="FG110" s="82" t="str">
        <f t="shared" si="32"/>
        <v/>
      </c>
      <c r="FH110" s="82" t="str">
        <f t="shared" si="33"/>
        <v/>
      </c>
      <c r="FI110" s="82" t="str">
        <f t="shared" si="34"/>
        <v/>
      </c>
      <c r="FJ110" s="82" t="str">
        <f t="shared" si="35"/>
        <v/>
      </c>
    </row>
    <row r="111" spans="1:166" x14ac:dyDescent="0.3">
      <c r="A111" s="20">
        <v>8912928</v>
      </c>
      <c r="B111" s="20" t="s">
        <v>224</v>
      </c>
      <c r="C111" s="21">
        <v>346</v>
      </c>
      <c r="D111" s="22">
        <v>1582211.5483107653</v>
      </c>
      <c r="E111" s="22">
        <v>29142.959999999999</v>
      </c>
      <c r="F111" s="22">
        <v>1553068.5883107653</v>
      </c>
      <c r="G111" s="45">
        <v>0</v>
      </c>
      <c r="H111" s="26">
        <v>308.65400000000227</v>
      </c>
      <c r="I111" s="11"/>
      <c r="J111" s="34">
        <v>346</v>
      </c>
      <c r="K111" s="22">
        <v>1671329.703281621</v>
      </c>
      <c r="L111" s="22">
        <v>29451.614000000001</v>
      </c>
      <c r="M111" s="22">
        <v>1641878.0892816209</v>
      </c>
      <c r="N111" s="26">
        <v>308.65400000000227</v>
      </c>
      <c r="O111" s="22">
        <v>0</v>
      </c>
      <c r="P111" s="22">
        <v>89118.154970855685</v>
      </c>
      <c r="Q111" s="22">
        <v>88809.500970855588</v>
      </c>
      <c r="R111" s="32">
        <v>5.3321708335509171E-2</v>
      </c>
      <c r="S111" s="32">
        <v>5.4090191927533941E-2</v>
      </c>
      <c r="T111" s="11"/>
      <c r="U111" s="22">
        <v>1671329.703281621</v>
      </c>
      <c r="V111" s="22">
        <v>29451.614000000001</v>
      </c>
      <c r="W111" s="22">
        <v>1641878.0892816209</v>
      </c>
      <c r="X111" s="26">
        <v>308.65400000000227</v>
      </c>
      <c r="Y111" s="22">
        <v>0</v>
      </c>
      <c r="Z111" s="22">
        <v>89118.154970855685</v>
      </c>
      <c r="AA111" s="22">
        <v>88809.500970855588</v>
      </c>
      <c r="AB111" s="32">
        <v>5.3321708335509171E-2</v>
      </c>
      <c r="AC111" s="32">
        <v>5.4090191927533941E-2</v>
      </c>
      <c r="AD111" s="42"/>
      <c r="AE111" s="22">
        <v>1671329.703281621</v>
      </c>
      <c r="AF111" s="22">
        <v>29451.614000000001</v>
      </c>
      <c r="AG111" s="22">
        <v>1641878.0892816209</v>
      </c>
      <c r="AH111" s="26">
        <v>308.65400000000227</v>
      </c>
      <c r="AI111" s="22">
        <v>0</v>
      </c>
      <c r="AJ111" s="22">
        <v>89118.154970855685</v>
      </c>
      <c r="AK111" s="22">
        <v>88809.500970855588</v>
      </c>
      <c r="AL111" s="32">
        <v>5.3321708335509171E-2</v>
      </c>
      <c r="AM111" s="32">
        <v>5.4090191927533941E-2</v>
      </c>
      <c r="AN111" s="11"/>
      <c r="AO111" s="22">
        <v>1671329.703281621</v>
      </c>
      <c r="AP111" s="22">
        <v>29451.614000000001</v>
      </c>
      <c r="AQ111" s="22">
        <v>1641878.0892816209</v>
      </c>
      <c r="AR111" s="26">
        <v>308.65400000000227</v>
      </c>
      <c r="AS111" s="22">
        <v>0</v>
      </c>
      <c r="AT111" s="22">
        <v>89118.154970855685</v>
      </c>
      <c r="AU111" s="22">
        <v>88809.500970855588</v>
      </c>
      <c r="AV111" s="32">
        <v>5.3321708335509171E-2</v>
      </c>
      <c r="AW111" s="32">
        <v>5.4090191927533941E-2</v>
      </c>
      <c r="AX111" s="42"/>
      <c r="AY111" s="22">
        <v>1671329.703281621</v>
      </c>
      <c r="AZ111" s="22">
        <v>29451.614000000001</v>
      </c>
      <c r="BA111" s="22">
        <v>1641878.0892816209</v>
      </c>
      <c r="BB111" s="22">
        <v>0</v>
      </c>
      <c r="BC111" s="22">
        <v>89118.154970855685</v>
      </c>
      <c r="BD111" s="22">
        <v>88809.500970855588</v>
      </c>
      <c r="BE111" s="32">
        <v>5.3321708335509171E-2</v>
      </c>
      <c r="BF111" s="32">
        <v>5.4090191927533941E-2</v>
      </c>
      <c r="BG111" s="11"/>
      <c r="BH111" s="22">
        <v>1671329.703281621</v>
      </c>
      <c r="BI111" s="22">
        <v>29451.614000000001</v>
      </c>
      <c r="BJ111" s="22">
        <v>1641878.0892816209</v>
      </c>
      <c r="BK111" s="26">
        <v>308.65400000000227</v>
      </c>
      <c r="BL111" s="22">
        <v>0</v>
      </c>
      <c r="BM111" s="22">
        <v>89118.154970855685</v>
      </c>
      <c r="BN111" s="22">
        <v>88809.500970855588</v>
      </c>
      <c r="BO111" s="32">
        <v>5.3321708335509171E-2</v>
      </c>
      <c r="BP111" s="32">
        <v>5.4090191927533941E-2</v>
      </c>
      <c r="BQ111" s="42"/>
      <c r="BR111" s="22">
        <v>1662931.3076245873</v>
      </c>
      <c r="BS111" s="22">
        <v>29451.614000000001</v>
      </c>
      <c r="BT111" s="22">
        <v>1633479.6936245873</v>
      </c>
      <c r="BU111" s="26">
        <v>308.65400000000227</v>
      </c>
      <c r="BV111" s="22">
        <v>0</v>
      </c>
      <c r="BW111" s="22">
        <v>80719.759313822025</v>
      </c>
      <c r="BX111" s="22">
        <v>80411.105313821929</v>
      </c>
      <c r="BY111" s="32">
        <v>4.8540645632035209E-2</v>
      </c>
      <c r="BZ111" s="32">
        <v>4.9226877828762484E-2</v>
      </c>
      <c r="CA111" s="42"/>
      <c r="CB111" s="22">
        <v>1669596.792225508</v>
      </c>
      <c r="CC111" s="22">
        <v>29451.614000000001</v>
      </c>
      <c r="CD111" s="22">
        <v>1640145.178225508</v>
      </c>
      <c r="CE111" s="26">
        <v>308.65400000000227</v>
      </c>
      <c r="CF111" s="22">
        <v>0</v>
      </c>
      <c r="CG111" s="22">
        <v>87385.243914742721</v>
      </c>
      <c r="CH111" s="22">
        <v>87076.589914742624</v>
      </c>
      <c r="CI111" s="32">
        <v>5.2339130214943436E-2</v>
      </c>
      <c r="CJ111" s="32">
        <v>5.3090781883681659E-2</v>
      </c>
      <c r="CK111" s="42"/>
      <c r="CL111" s="22">
        <v>1667863.8811693951</v>
      </c>
      <c r="CM111" s="22">
        <v>29451.614000000001</v>
      </c>
      <c r="CN111" s="22">
        <v>1638412.267169395</v>
      </c>
      <c r="CO111" s="26">
        <v>308.65400000000227</v>
      </c>
      <c r="CP111" s="22">
        <v>0</v>
      </c>
      <c r="CQ111" s="22">
        <v>85652.332858629758</v>
      </c>
      <c r="CR111" s="22">
        <v>85343.678858629661</v>
      </c>
      <c r="CS111" s="32">
        <v>5.1354510296473387E-2</v>
      </c>
      <c r="CT111" s="32">
        <v>5.2089257733692253E-2</v>
      </c>
      <c r="CU111" s="42"/>
      <c r="CV111" s="22">
        <v>1671329.703281621</v>
      </c>
      <c r="CW111" s="22">
        <v>29451.614000000001</v>
      </c>
      <c r="CX111" s="22">
        <v>1641878.0892816209</v>
      </c>
      <c r="CY111" s="26">
        <v>308.65400000000227</v>
      </c>
      <c r="CZ111" s="22">
        <v>0</v>
      </c>
      <c r="DA111" s="22">
        <v>89118.154970855685</v>
      </c>
      <c r="DB111" s="22">
        <v>88809.500970855588</v>
      </c>
      <c r="DC111" s="32">
        <v>5.3321708335509171E-2</v>
      </c>
      <c r="DD111" s="32">
        <v>5.4090191927533941E-2</v>
      </c>
      <c r="DE111" s="42"/>
      <c r="DF111" s="22">
        <v>1671329.703281621</v>
      </c>
      <c r="DG111" s="22">
        <v>29451.614000000001</v>
      </c>
      <c r="DH111" s="22">
        <v>1641878.0892816209</v>
      </c>
      <c r="DI111" s="26">
        <v>308.65400000000227</v>
      </c>
      <c r="DJ111" s="22">
        <v>0</v>
      </c>
      <c r="DK111" s="22">
        <v>89118.154970855685</v>
      </c>
      <c r="DL111" s="22">
        <v>88809.500970855588</v>
      </c>
      <c r="DM111" s="32">
        <v>5.3321708335509171E-2</v>
      </c>
      <c r="DN111" s="32">
        <v>5.4090191927533941E-2</v>
      </c>
      <c r="DO111" s="42"/>
      <c r="DP111" s="22">
        <v>1671329.703281621</v>
      </c>
      <c r="DQ111" s="22">
        <v>29451.614000000001</v>
      </c>
      <c r="DR111" s="22">
        <v>1641878.0892816209</v>
      </c>
      <c r="DS111" s="26">
        <v>308.65400000000227</v>
      </c>
      <c r="DT111" s="22">
        <v>0</v>
      </c>
      <c r="DU111" s="22">
        <v>89118.154970855685</v>
      </c>
      <c r="DV111" s="22">
        <v>88809.500970855588</v>
      </c>
      <c r="DW111" s="32">
        <v>5.3321708335509171E-2</v>
      </c>
      <c r="DX111" s="32">
        <v>5.4090191927533941E-2</v>
      </c>
      <c r="DY111" s="42"/>
      <c r="DZ111" s="22">
        <v>1671329.703281621</v>
      </c>
      <c r="EA111" s="22">
        <v>29451.614000000001</v>
      </c>
      <c r="EB111" s="22">
        <v>1641878.0892816209</v>
      </c>
      <c r="EC111" s="26">
        <v>308.65400000000227</v>
      </c>
      <c r="ED111" s="22">
        <v>0</v>
      </c>
      <c r="EE111" s="22">
        <v>89118.154970855685</v>
      </c>
      <c r="EF111" s="22">
        <v>88809.500970855588</v>
      </c>
      <c r="EG111" s="32">
        <v>5.3321708335509171E-2</v>
      </c>
      <c r="EH111" s="32">
        <v>5.4090191927533941E-2</v>
      </c>
      <c r="EI111" s="42"/>
      <c r="EK111" s="47">
        <f t="shared" si="40"/>
        <v>-1732.9110561129637</v>
      </c>
      <c r="EL111" s="47">
        <f t="shared" si="41"/>
        <v>-3465.8221122259274</v>
      </c>
      <c r="EM111" s="47">
        <f t="shared" si="42"/>
        <v>0</v>
      </c>
      <c r="EN111" s="47">
        <f t="shared" si="43"/>
        <v>0</v>
      </c>
      <c r="EO111" s="47">
        <f t="shared" si="44"/>
        <v>0</v>
      </c>
      <c r="EP111" s="47">
        <f t="shared" si="45"/>
        <v>0</v>
      </c>
      <c r="ER111" s="27" t="str">
        <f t="shared" si="36"/>
        <v>Carr Hill Primary and Nursery School</v>
      </c>
      <c r="EV111" s="45">
        <v>0</v>
      </c>
      <c r="EX111" s="27" t="str">
        <f t="shared" si="37"/>
        <v>Y</v>
      </c>
      <c r="EY111" s="27" t="str">
        <f t="shared" si="38"/>
        <v>Y</v>
      </c>
      <c r="EZ111" s="27" t="str">
        <f t="shared" si="27"/>
        <v/>
      </c>
      <c r="FA111" s="27" t="str">
        <f t="shared" si="28"/>
        <v/>
      </c>
      <c r="FB111" s="27" t="str">
        <f t="shared" si="29"/>
        <v/>
      </c>
      <c r="FC111" s="27" t="str">
        <f t="shared" si="30"/>
        <v/>
      </c>
      <c r="FE111" s="82">
        <f t="shared" si="39"/>
        <v>1.0554444129717163E-3</v>
      </c>
      <c r="FF111" s="82">
        <f t="shared" si="31"/>
        <v>2.1108888259434326E-3</v>
      </c>
      <c r="FG111" s="82" t="str">
        <f t="shared" si="32"/>
        <v/>
      </c>
      <c r="FH111" s="82" t="str">
        <f t="shared" si="33"/>
        <v/>
      </c>
      <c r="FI111" s="82" t="str">
        <f t="shared" si="34"/>
        <v/>
      </c>
      <c r="FJ111" s="82" t="str">
        <f t="shared" si="35"/>
        <v/>
      </c>
    </row>
    <row r="112" spans="1:166" x14ac:dyDescent="0.3">
      <c r="A112" s="20">
        <v>8912930</v>
      </c>
      <c r="B112" s="20" t="s">
        <v>38</v>
      </c>
      <c r="C112" s="21">
        <v>313</v>
      </c>
      <c r="D112" s="22">
        <v>1354439.4</v>
      </c>
      <c r="E112" s="22">
        <v>19494.399999999998</v>
      </c>
      <c r="F112" s="22">
        <v>1334945</v>
      </c>
      <c r="G112" s="45">
        <v>0</v>
      </c>
      <c r="H112" s="26">
        <v>891.28000000000247</v>
      </c>
      <c r="I112" s="11"/>
      <c r="J112" s="34">
        <v>313</v>
      </c>
      <c r="K112" s="22">
        <v>1399150.68</v>
      </c>
      <c r="L112" s="22">
        <v>20385.68</v>
      </c>
      <c r="M112" s="22">
        <v>1378765</v>
      </c>
      <c r="N112" s="26">
        <v>891.28000000000247</v>
      </c>
      <c r="O112" s="22">
        <v>0</v>
      </c>
      <c r="P112" s="22">
        <v>44711.280000000028</v>
      </c>
      <c r="Q112" s="22">
        <v>43820</v>
      </c>
      <c r="R112" s="32">
        <v>3.1956014916134715E-2</v>
      </c>
      <c r="S112" s="32">
        <v>3.1782065834279227E-2</v>
      </c>
      <c r="T112" s="11"/>
      <c r="U112" s="22">
        <v>1399150.68</v>
      </c>
      <c r="V112" s="22">
        <v>20385.68</v>
      </c>
      <c r="W112" s="22">
        <v>1378765</v>
      </c>
      <c r="X112" s="26">
        <v>891.28000000000247</v>
      </c>
      <c r="Y112" s="22">
        <v>0</v>
      </c>
      <c r="Z112" s="22">
        <v>44711.280000000028</v>
      </c>
      <c r="AA112" s="22">
        <v>43820</v>
      </c>
      <c r="AB112" s="32">
        <v>3.1956014916134715E-2</v>
      </c>
      <c r="AC112" s="32">
        <v>3.1782065834279227E-2</v>
      </c>
      <c r="AD112" s="42"/>
      <c r="AE112" s="22">
        <v>1399150.68</v>
      </c>
      <c r="AF112" s="22">
        <v>20385.68</v>
      </c>
      <c r="AG112" s="22">
        <v>1378765</v>
      </c>
      <c r="AH112" s="26">
        <v>891.28000000000247</v>
      </c>
      <c r="AI112" s="22">
        <v>0</v>
      </c>
      <c r="AJ112" s="22">
        <v>44711.280000000028</v>
      </c>
      <c r="AK112" s="22">
        <v>43820</v>
      </c>
      <c r="AL112" s="32">
        <v>3.1956014916134715E-2</v>
      </c>
      <c r="AM112" s="32">
        <v>3.1782065834279227E-2</v>
      </c>
      <c r="AN112" s="11"/>
      <c r="AO112" s="22">
        <v>1399150.68</v>
      </c>
      <c r="AP112" s="22">
        <v>20385.68</v>
      </c>
      <c r="AQ112" s="22">
        <v>1378765</v>
      </c>
      <c r="AR112" s="26">
        <v>891.28000000000247</v>
      </c>
      <c r="AS112" s="22">
        <v>0</v>
      </c>
      <c r="AT112" s="22">
        <v>44711.280000000028</v>
      </c>
      <c r="AU112" s="22">
        <v>43820</v>
      </c>
      <c r="AV112" s="32">
        <v>3.1956014916134715E-2</v>
      </c>
      <c r="AW112" s="32">
        <v>3.1782065834279227E-2</v>
      </c>
      <c r="AX112" s="42"/>
      <c r="AY112" s="22">
        <v>1399150.68</v>
      </c>
      <c r="AZ112" s="22">
        <v>20385.68</v>
      </c>
      <c r="BA112" s="22">
        <v>1378765</v>
      </c>
      <c r="BB112" s="22">
        <v>0</v>
      </c>
      <c r="BC112" s="22">
        <v>44711.280000000028</v>
      </c>
      <c r="BD112" s="22">
        <v>43820</v>
      </c>
      <c r="BE112" s="32">
        <v>3.1956014916134715E-2</v>
      </c>
      <c r="BF112" s="32">
        <v>3.1782065834279227E-2</v>
      </c>
      <c r="BG112" s="11"/>
      <c r="BH112" s="22">
        <v>1399150.68</v>
      </c>
      <c r="BI112" s="22">
        <v>20385.68</v>
      </c>
      <c r="BJ112" s="22">
        <v>1378765</v>
      </c>
      <c r="BK112" s="26">
        <v>891.28000000000247</v>
      </c>
      <c r="BL112" s="22">
        <v>0</v>
      </c>
      <c r="BM112" s="22">
        <v>44711.280000000028</v>
      </c>
      <c r="BN112" s="22">
        <v>43820</v>
      </c>
      <c r="BO112" s="32">
        <v>3.1956014916134715E-2</v>
      </c>
      <c r="BP112" s="32">
        <v>3.1782065834279227E-2</v>
      </c>
      <c r="BQ112" s="42"/>
      <c r="BR112" s="22">
        <v>1399150.68</v>
      </c>
      <c r="BS112" s="22">
        <v>20385.68</v>
      </c>
      <c r="BT112" s="22">
        <v>1378765</v>
      </c>
      <c r="BU112" s="26">
        <v>891.28000000000247</v>
      </c>
      <c r="BV112" s="22">
        <v>0</v>
      </c>
      <c r="BW112" s="22">
        <v>44711.280000000028</v>
      </c>
      <c r="BX112" s="22">
        <v>43820</v>
      </c>
      <c r="BY112" s="32">
        <v>3.1956014916134715E-2</v>
      </c>
      <c r="BZ112" s="32">
        <v>3.1782065834279227E-2</v>
      </c>
      <c r="CA112" s="42"/>
      <c r="CB112" s="22">
        <v>1399150.68</v>
      </c>
      <c r="CC112" s="22">
        <v>20385.68</v>
      </c>
      <c r="CD112" s="22">
        <v>1378765</v>
      </c>
      <c r="CE112" s="26">
        <v>891.28000000000247</v>
      </c>
      <c r="CF112" s="22">
        <v>0</v>
      </c>
      <c r="CG112" s="22">
        <v>44711.280000000028</v>
      </c>
      <c r="CH112" s="22">
        <v>43820</v>
      </c>
      <c r="CI112" s="32">
        <v>3.1956014916134715E-2</v>
      </c>
      <c r="CJ112" s="32">
        <v>3.1782065834279227E-2</v>
      </c>
      <c r="CK112" s="42"/>
      <c r="CL112" s="22">
        <v>1399150.68</v>
      </c>
      <c r="CM112" s="22">
        <v>20385.68</v>
      </c>
      <c r="CN112" s="22">
        <v>1378765</v>
      </c>
      <c r="CO112" s="26">
        <v>891.28000000000247</v>
      </c>
      <c r="CP112" s="22">
        <v>0</v>
      </c>
      <c r="CQ112" s="22">
        <v>44711.280000000028</v>
      </c>
      <c r="CR112" s="22">
        <v>43820</v>
      </c>
      <c r="CS112" s="32">
        <v>3.1956014916134715E-2</v>
      </c>
      <c r="CT112" s="32">
        <v>3.1782065834279227E-2</v>
      </c>
      <c r="CU112" s="42"/>
      <c r="CV112" s="22">
        <v>1399150.68</v>
      </c>
      <c r="CW112" s="22">
        <v>20385.68</v>
      </c>
      <c r="CX112" s="22">
        <v>1378765</v>
      </c>
      <c r="CY112" s="26">
        <v>891.28000000000247</v>
      </c>
      <c r="CZ112" s="22">
        <v>0</v>
      </c>
      <c r="DA112" s="22">
        <v>44711.280000000028</v>
      </c>
      <c r="DB112" s="22">
        <v>43820</v>
      </c>
      <c r="DC112" s="32">
        <v>3.1956014916134715E-2</v>
      </c>
      <c r="DD112" s="32">
        <v>3.1782065834279227E-2</v>
      </c>
      <c r="DE112" s="42"/>
      <c r="DF112" s="22">
        <v>1399150.68</v>
      </c>
      <c r="DG112" s="22">
        <v>20385.68</v>
      </c>
      <c r="DH112" s="22">
        <v>1378765</v>
      </c>
      <c r="DI112" s="26">
        <v>891.28000000000247</v>
      </c>
      <c r="DJ112" s="22">
        <v>0</v>
      </c>
      <c r="DK112" s="22">
        <v>44711.280000000028</v>
      </c>
      <c r="DL112" s="22">
        <v>43820</v>
      </c>
      <c r="DM112" s="32">
        <v>3.1956014916134715E-2</v>
      </c>
      <c r="DN112" s="32">
        <v>3.1782065834279227E-2</v>
      </c>
      <c r="DO112" s="42"/>
      <c r="DP112" s="22">
        <v>1399150.68</v>
      </c>
      <c r="DQ112" s="22">
        <v>20385.68</v>
      </c>
      <c r="DR112" s="22">
        <v>1378765</v>
      </c>
      <c r="DS112" s="26">
        <v>891.28000000000247</v>
      </c>
      <c r="DT112" s="22">
        <v>0</v>
      </c>
      <c r="DU112" s="22">
        <v>44711.280000000028</v>
      </c>
      <c r="DV112" s="22">
        <v>43820</v>
      </c>
      <c r="DW112" s="32">
        <v>3.1956014916134715E-2</v>
      </c>
      <c r="DX112" s="32">
        <v>3.1782065834279227E-2</v>
      </c>
      <c r="DY112" s="42"/>
      <c r="DZ112" s="22">
        <v>1399150.68</v>
      </c>
      <c r="EA112" s="22">
        <v>20385.68</v>
      </c>
      <c r="EB112" s="22">
        <v>1378765</v>
      </c>
      <c r="EC112" s="26">
        <v>891.28000000000247</v>
      </c>
      <c r="ED112" s="22">
        <v>0</v>
      </c>
      <c r="EE112" s="22">
        <v>44711.280000000028</v>
      </c>
      <c r="EF112" s="22">
        <v>43820</v>
      </c>
      <c r="EG112" s="32">
        <v>3.1956014916134715E-2</v>
      </c>
      <c r="EH112" s="32">
        <v>3.1782065834279227E-2</v>
      </c>
      <c r="EI112" s="42"/>
      <c r="EK112" s="47">
        <f t="shared" si="40"/>
        <v>0</v>
      </c>
      <c r="EL112" s="47">
        <f t="shared" si="41"/>
        <v>0</v>
      </c>
      <c r="EM112" s="47">
        <f t="shared" si="42"/>
        <v>0</v>
      </c>
      <c r="EN112" s="47">
        <f t="shared" si="43"/>
        <v>0</v>
      </c>
      <c r="EO112" s="47">
        <f t="shared" si="44"/>
        <v>0</v>
      </c>
      <c r="EP112" s="47">
        <f t="shared" si="45"/>
        <v>0</v>
      </c>
      <c r="ER112" s="27" t="str">
        <f t="shared" si="36"/>
        <v>Heatherley Primary School</v>
      </c>
      <c r="EV112" s="45">
        <v>0</v>
      </c>
      <c r="EX112" s="27" t="str">
        <f t="shared" si="37"/>
        <v/>
      </c>
      <c r="EY112" s="27" t="str">
        <f t="shared" si="38"/>
        <v/>
      </c>
      <c r="EZ112" s="27" t="str">
        <f t="shared" si="27"/>
        <v/>
      </c>
      <c r="FA112" s="27" t="str">
        <f t="shared" si="28"/>
        <v/>
      </c>
      <c r="FB112" s="27" t="str">
        <f t="shared" si="29"/>
        <v/>
      </c>
      <c r="FC112" s="27" t="str">
        <f t="shared" si="30"/>
        <v/>
      </c>
      <c r="FE112" s="82" t="str">
        <f t="shared" si="39"/>
        <v/>
      </c>
      <c r="FF112" s="82" t="str">
        <f t="shared" si="31"/>
        <v/>
      </c>
      <c r="FG112" s="82" t="str">
        <f t="shared" si="32"/>
        <v/>
      </c>
      <c r="FH112" s="82" t="str">
        <f t="shared" si="33"/>
        <v/>
      </c>
      <c r="FI112" s="82" t="str">
        <f t="shared" si="34"/>
        <v/>
      </c>
      <c r="FJ112" s="82" t="str">
        <f t="shared" si="35"/>
        <v/>
      </c>
    </row>
    <row r="113" spans="1:166" x14ac:dyDescent="0.3">
      <c r="A113" s="20">
        <v>8912937</v>
      </c>
      <c r="B113" s="20" t="s">
        <v>225</v>
      </c>
      <c r="C113" s="21">
        <v>355</v>
      </c>
      <c r="D113" s="22">
        <v>1685103.7910752296</v>
      </c>
      <c r="E113" s="22">
        <v>35177.2232</v>
      </c>
      <c r="F113" s="22">
        <v>1649926.5678752298</v>
      </c>
      <c r="G113" s="45">
        <v>0</v>
      </c>
      <c r="H113" s="26">
        <v>-2326.5423999999985</v>
      </c>
      <c r="I113" s="11"/>
      <c r="J113" s="34">
        <v>355</v>
      </c>
      <c r="K113" s="22">
        <v>1775338.3459871735</v>
      </c>
      <c r="L113" s="22">
        <v>32850.680800000002</v>
      </c>
      <c r="M113" s="22">
        <v>1742487.6651871735</v>
      </c>
      <c r="N113" s="26">
        <v>-2326.5423999999985</v>
      </c>
      <c r="O113" s="22">
        <v>0</v>
      </c>
      <c r="P113" s="22">
        <v>90234.554911943851</v>
      </c>
      <c r="Q113" s="22">
        <v>92561.097311943769</v>
      </c>
      <c r="R113" s="32">
        <v>5.0826680511859894E-2</v>
      </c>
      <c r="S113" s="32">
        <v>5.3120087539902959E-2</v>
      </c>
      <c r="T113" s="11"/>
      <c r="U113" s="22">
        <v>1775338.3459871735</v>
      </c>
      <c r="V113" s="22">
        <v>32850.680800000002</v>
      </c>
      <c r="W113" s="22">
        <v>1742487.6651871735</v>
      </c>
      <c r="X113" s="26">
        <v>-2326.5423999999985</v>
      </c>
      <c r="Y113" s="22">
        <v>0</v>
      </c>
      <c r="Z113" s="22">
        <v>90234.554911943851</v>
      </c>
      <c r="AA113" s="22">
        <v>92561.097311943769</v>
      </c>
      <c r="AB113" s="32">
        <v>5.0826680511859894E-2</v>
      </c>
      <c r="AC113" s="32">
        <v>5.3120087539902959E-2</v>
      </c>
      <c r="AD113" s="42"/>
      <c r="AE113" s="22">
        <v>1775338.3459871735</v>
      </c>
      <c r="AF113" s="22">
        <v>32850.680800000002</v>
      </c>
      <c r="AG113" s="22">
        <v>1742487.6651871735</v>
      </c>
      <c r="AH113" s="26">
        <v>-2326.5423999999985</v>
      </c>
      <c r="AI113" s="22">
        <v>0</v>
      </c>
      <c r="AJ113" s="22">
        <v>90234.554911943851</v>
      </c>
      <c r="AK113" s="22">
        <v>92561.097311943769</v>
      </c>
      <c r="AL113" s="32">
        <v>5.0826680511859894E-2</v>
      </c>
      <c r="AM113" s="32">
        <v>5.3120087539902959E-2</v>
      </c>
      <c r="AN113" s="11"/>
      <c r="AO113" s="22">
        <v>1775338.3459871735</v>
      </c>
      <c r="AP113" s="22">
        <v>32850.680800000002</v>
      </c>
      <c r="AQ113" s="22">
        <v>1742487.6651871735</v>
      </c>
      <c r="AR113" s="26">
        <v>-2326.5423999999985</v>
      </c>
      <c r="AS113" s="22">
        <v>0</v>
      </c>
      <c r="AT113" s="22">
        <v>90234.554911943851</v>
      </c>
      <c r="AU113" s="22">
        <v>92561.097311943769</v>
      </c>
      <c r="AV113" s="32">
        <v>5.0826680511859894E-2</v>
      </c>
      <c r="AW113" s="32">
        <v>5.3120087539902959E-2</v>
      </c>
      <c r="AX113" s="42"/>
      <c r="AY113" s="22">
        <v>1775338.3459871735</v>
      </c>
      <c r="AZ113" s="22">
        <v>32850.680800000002</v>
      </c>
      <c r="BA113" s="22">
        <v>1742487.6651871735</v>
      </c>
      <c r="BB113" s="22">
        <v>0</v>
      </c>
      <c r="BC113" s="22">
        <v>90234.554911943851</v>
      </c>
      <c r="BD113" s="22">
        <v>92561.097311943769</v>
      </c>
      <c r="BE113" s="32">
        <v>5.0826680511859894E-2</v>
      </c>
      <c r="BF113" s="32">
        <v>5.3120087539902959E-2</v>
      </c>
      <c r="BG113" s="11"/>
      <c r="BH113" s="22">
        <v>1775338.3459871735</v>
      </c>
      <c r="BI113" s="22">
        <v>32850.680800000002</v>
      </c>
      <c r="BJ113" s="22">
        <v>1742487.6651871735</v>
      </c>
      <c r="BK113" s="26">
        <v>-2326.5423999999985</v>
      </c>
      <c r="BL113" s="22">
        <v>0</v>
      </c>
      <c r="BM113" s="22">
        <v>90234.554911943851</v>
      </c>
      <c r="BN113" s="22">
        <v>92561.097311943769</v>
      </c>
      <c r="BO113" s="32">
        <v>5.0826680511859894E-2</v>
      </c>
      <c r="BP113" s="32">
        <v>5.3120087539902959E-2</v>
      </c>
      <c r="BQ113" s="42"/>
      <c r="BR113" s="22">
        <v>1765191.0239906798</v>
      </c>
      <c r="BS113" s="22">
        <v>32850.680800000002</v>
      </c>
      <c r="BT113" s="22">
        <v>1732340.3431906798</v>
      </c>
      <c r="BU113" s="26">
        <v>-2326.5423999999985</v>
      </c>
      <c r="BV113" s="22">
        <v>0</v>
      </c>
      <c r="BW113" s="22">
        <v>80087.23291545012</v>
      </c>
      <c r="BX113" s="22">
        <v>82413.775315450039</v>
      </c>
      <c r="BY113" s="32">
        <v>4.5370292408575597E-2</v>
      </c>
      <c r="BZ113" s="32">
        <v>4.7573662784795342E-2</v>
      </c>
      <c r="CA113" s="42"/>
      <c r="CB113" s="22">
        <v>1773365.5265725157</v>
      </c>
      <c r="CC113" s="22">
        <v>32850.680800000002</v>
      </c>
      <c r="CD113" s="22">
        <v>1740514.8457725157</v>
      </c>
      <c r="CE113" s="26">
        <v>-2326.5423999999985</v>
      </c>
      <c r="CF113" s="22">
        <v>0</v>
      </c>
      <c r="CG113" s="22">
        <v>88261.735497286078</v>
      </c>
      <c r="CH113" s="22">
        <v>90588.277897285996</v>
      </c>
      <c r="CI113" s="32">
        <v>4.9770751813290603E-2</v>
      </c>
      <c r="CJ113" s="32">
        <v>5.2046828625054907E-2</v>
      </c>
      <c r="CK113" s="42"/>
      <c r="CL113" s="22">
        <v>1771392.7071578579</v>
      </c>
      <c r="CM113" s="22">
        <v>32850.680800000002</v>
      </c>
      <c r="CN113" s="22">
        <v>1738542.026357858</v>
      </c>
      <c r="CO113" s="26">
        <v>-2326.5423999999985</v>
      </c>
      <c r="CP113" s="22">
        <v>0</v>
      </c>
      <c r="CQ113" s="22">
        <v>86288.916082628304</v>
      </c>
      <c r="CR113" s="22">
        <v>88615.458482628223</v>
      </c>
      <c r="CS113" s="32">
        <v>4.8712471116061029E-2</v>
      </c>
      <c r="CT113" s="32">
        <v>5.0971133938172514E-2</v>
      </c>
      <c r="CU113" s="42"/>
      <c r="CV113" s="22">
        <v>1775338.3459871735</v>
      </c>
      <c r="CW113" s="22">
        <v>32850.680800000002</v>
      </c>
      <c r="CX113" s="22">
        <v>1742487.6651871735</v>
      </c>
      <c r="CY113" s="26">
        <v>-2326.5423999999985</v>
      </c>
      <c r="CZ113" s="22">
        <v>0</v>
      </c>
      <c r="DA113" s="22">
        <v>90234.554911943851</v>
      </c>
      <c r="DB113" s="22">
        <v>92561.097311943769</v>
      </c>
      <c r="DC113" s="32">
        <v>5.0826680511859894E-2</v>
      </c>
      <c r="DD113" s="32">
        <v>5.3120087539902959E-2</v>
      </c>
      <c r="DE113" s="42"/>
      <c r="DF113" s="22">
        <v>1775338.3459871735</v>
      </c>
      <c r="DG113" s="22">
        <v>32850.680800000002</v>
      </c>
      <c r="DH113" s="22">
        <v>1742487.6651871735</v>
      </c>
      <c r="DI113" s="26">
        <v>-2326.5423999999985</v>
      </c>
      <c r="DJ113" s="22">
        <v>0</v>
      </c>
      <c r="DK113" s="22">
        <v>90234.554911943851</v>
      </c>
      <c r="DL113" s="22">
        <v>92561.097311943769</v>
      </c>
      <c r="DM113" s="32">
        <v>5.0826680511859894E-2</v>
      </c>
      <c r="DN113" s="32">
        <v>5.3120087539902959E-2</v>
      </c>
      <c r="DO113" s="42"/>
      <c r="DP113" s="22">
        <v>1775338.3459871735</v>
      </c>
      <c r="DQ113" s="22">
        <v>32850.680800000002</v>
      </c>
      <c r="DR113" s="22">
        <v>1742487.6651871735</v>
      </c>
      <c r="DS113" s="26">
        <v>-2326.5423999999985</v>
      </c>
      <c r="DT113" s="22">
        <v>0</v>
      </c>
      <c r="DU113" s="22">
        <v>90234.554911943851</v>
      </c>
      <c r="DV113" s="22">
        <v>92561.097311943769</v>
      </c>
      <c r="DW113" s="32">
        <v>5.0826680511859894E-2</v>
      </c>
      <c r="DX113" s="32">
        <v>5.3120087539902959E-2</v>
      </c>
      <c r="DY113" s="42"/>
      <c r="DZ113" s="22">
        <v>1775338.3459871735</v>
      </c>
      <c r="EA113" s="22">
        <v>32850.680800000002</v>
      </c>
      <c r="EB113" s="22">
        <v>1742487.6651871735</v>
      </c>
      <c r="EC113" s="26">
        <v>-2326.5423999999985</v>
      </c>
      <c r="ED113" s="22">
        <v>0</v>
      </c>
      <c r="EE113" s="22">
        <v>90234.554911943851</v>
      </c>
      <c r="EF113" s="22">
        <v>92561.097311943769</v>
      </c>
      <c r="EG113" s="32">
        <v>5.0826680511859894E-2</v>
      </c>
      <c r="EH113" s="32">
        <v>5.3120087539902959E-2</v>
      </c>
      <c r="EI113" s="42"/>
      <c r="EK113" s="47">
        <f t="shared" si="40"/>
        <v>-1972.8194146577735</v>
      </c>
      <c r="EL113" s="47">
        <f t="shared" si="41"/>
        <v>-3945.6388293155469</v>
      </c>
      <c r="EM113" s="47">
        <f t="shared" si="42"/>
        <v>0</v>
      </c>
      <c r="EN113" s="47">
        <f t="shared" si="43"/>
        <v>0</v>
      </c>
      <c r="EO113" s="47">
        <f t="shared" si="44"/>
        <v>0</v>
      </c>
      <c r="EP113" s="47">
        <f t="shared" si="45"/>
        <v>0</v>
      </c>
      <c r="ER113" s="27" t="str">
        <f t="shared" si="36"/>
        <v>Forest Town Primary School</v>
      </c>
      <c r="EV113" s="45">
        <v>0</v>
      </c>
      <c r="EX113" s="27" t="str">
        <f t="shared" si="37"/>
        <v>Y</v>
      </c>
      <c r="EY113" s="27" t="str">
        <f t="shared" si="38"/>
        <v>Y</v>
      </c>
      <c r="EZ113" s="27" t="str">
        <f t="shared" si="27"/>
        <v/>
      </c>
      <c r="FA113" s="27" t="str">
        <f t="shared" si="28"/>
        <v/>
      </c>
      <c r="FB113" s="27" t="str">
        <f t="shared" si="29"/>
        <v/>
      </c>
      <c r="FC113" s="27" t="str">
        <f t="shared" si="30"/>
        <v/>
      </c>
      <c r="FE113" s="82">
        <f t="shared" si="39"/>
        <v>1.132185583905329E-3</v>
      </c>
      <c r="FF113" s="82">
        <f t="shared" si="31"/>
        <v>2.264371167810658E-3</v>
      </c>
      <c r="FG113" s="82" t="str">
        <f t="shared" si="32"/>
        <v/>
      </c>
      <c r="FH113" s="82" t="str">
        <f t="shared" si="33"/>
        <v/>
      </c>
      <c r="FI113" s="82" t="str">
        <f t="shared" si="34"/>
        <v/>
      </c>
      <c r="FJ113" s="82" t="str">
        <f t="shared" si="35"/>
        <v/>
      </c>
    </row>
    <row r="114" spans="1:166" x14ac:dyDescent="0.3">
      <c r="A114" s="20">
        <v>8912941</v>
      </c>
      <c r="B114" s="20" t="s">
        <v>226</v>
      </c>
      <c r="C114" s="21">
        <v>215</v>
      </c>
      <c r="D114" s="22">
        <v>954583.08378243237</v>
      </c>
      <c r="E114" s="22">
        <v>28237.302199999998</v>
      </c>
      <c r="F114" s="22">
        <v>926345.78158243233</v>
      </c>
      <c r="G114" s="45">
        <v>0</v>
      </c>
      <c r="H114" s="26">
        <v>1082.9336000000003</v>
      </c>
      <c r="I114" s="11"/>
      <c r="J114" s="34">
        <v>215</v>
      </c>
      <c r="K114" s="22">
        <v>1006856.3451675677</v>
      </c>
      <c r="L114" s="22">
        <v>29320.235799999999</v>
      </c>
      <c r="M114" s="22">
        <v>977536.1093675677</v>
      </c>
      <c r="N114" s="26">
        <v>1082.9336000000003</v>
      </c>
      <c r="O114" s="22">
        <v>0</v>
      </c>
      <c r="P114" s="22">
        <v>52273.261385135353</v>
      </c>
      <c r="Q114" s="22">
        <v>51190.327785135363</v>
      </c>
      <c r="R114" s="32">
        <v>5.191729846668016E-2</v>
      </c>
      <c r="S114" s="32">
        <v>5.2366687321917703E-2</v>
      </c>
      <c r="T114" s="11"/>
      <c r="U114" s="22">
        <v>1006856.3451675677</v>
      </c>
      <c r="V114" s="22">
        <v>29320.235799999999</v>
      </c>
      <c r="W114" s="22">
        <v>977536.1093675677</v>
      </c>
      <c r="X114" s="26">
        <v>1082.9336000000003</v>
      </c>
      <c r="Y114" s="22">
        <v>0</v>
      </c>
      <c r="Z114" s="22">
        <v>52273.261385135353</v>
      </c>
      <c r="AA114" s="22">
        <v>51190.327785135363</v>
      </c>
      <c r="AB114" s="32">
        <v>5.191729846668016E-2</v>
      </c>
      <c r="AC114" s="32">
        <v>5.2366687321917703E-2</v>
      </c>
      <c r="AD114" s="42"/>
      <c r="AE114" s="22">
        <v>1006856.3451675677</v>
      </c>
      <c r="AF114" s="22">
        <v>29320.235799999999</v>
      </c>
      <c r="AG114" s="22">
        <v>977536.1093675677</v>
      </c>
      <c r="AH114" s="26">
        <v>1082.9336000000003</v>
      </c>
      <c r="AI114" s="22">
        <v>0</v>
      </c>
      <c r="AJ114" s="22">
        <v>52273.261385135353</v>
      </c>
      <c r="AK114" s="22">
        <v>51190.327785135363</v>
      </c>
      <c r="AL114" s="32">
        <v>5.191729846668016E-2</v>
      </c>
      <c r="AM114" s="32">
        <v>5.2366687321917703E-2</v>
      </c>
      <c r="AN114" s="11"/>
      <c r="AO114" s="22">
        <v>1006856.3451675677</v>
      </c>
      <c r="AP114" s="22">
        <v>29320.235799999999</v>
      </c>
      <c r="AQ114" s="22">
        <v>977536.1093675677</v>
      </c>
      <c r="AR114" s="26">
        <v>1082.9336000000003</v>
      </c>
      <c r="AS114" s="22">
        <v>0</v>
      </c>
      <c r="AT114" s="22">
        <v>52273.261385135353</v>
      </c>
      <c r="AU114" s="22">
        <v>51190.327785135363</v>
      </c>
      <c r="AV114" s="32">
        <v>5.191729846668016E-2</v>
      </c>
      <c r="AW114" s="32">
        <v>5.2366687321917703E-2</v>
      </c>
      <c r="AX114" s="42"/>
      <c r="AY114" s="22">
        <v>1006856.3451675677</v>
      </c>
      <c r="AZ114" s="22">
        <v>29320.235799999999</v>
      </c>
      <c r="BA114" s="22">
        <v>977536.1093675677</v>
      </c>
      <c r="BB114" s="22">
        <v>0</v>
      </c>
      <c r="BC114" s="22">
        <v>52273.261385135353</v>
      </c>
      <c r="BD114" s="22">
        <v>51190.327785135363</v>
      </c>
      <c r="BE114" s="32">
        <v>5.191729846668016E-2</v>
      </c>
      <c r="BF114" s="32">
        <v>5.2366687321917703E-2</v>
      </c>
      <c r="BG114" s="11"/>
      <c r="BH114" s="22">
        <v>1006856.3451675677</v>
      </c>
      <c r="BI114" s="22">
        <v>29320.235799999999</v>
      </c>
      <c r="BJ114" s="22">
        <v>977536.1093675677</v>
      </c>
      <c r="BK114" s="26">
        <v>1082.9336000000003</v>
      </c>
      <c r="BL114" s="22">
        <v>0</v>
      </c>
      <c r="BM114" s="22">
        <v>52273.261385135353</v>
      </c>
      <c r="BN114" s="22">
        <v>51190.327785135363</v>
      </c>
      <c r="BO114" s="32">
        <v>5.191729846668016E-2</v>
      </c>
      <c r="BP114" s="32">
        <v>5.2366687321917703E-2</v>
      </c>
      <c r="BQ114" s="42"/>
      <c r="BR114" s="22">
        <v>1003920.0797729731</v>
      </c>
      <c r="BS114" s="22">
        <v>29320.235799999999</v>
      </c>
      <c r="BT114" s="22">
        <v>974599.84397297306</v>
      </c>
      <c r="BU114" s="26">
        <v>1082.9336000000003</v>
      </c>
      <c r="BV114" s="22">
        <v>0</v>
      </c>
      <c r="BW114" s="22">
        <v>49336.995990540716</v>
      </c>
      <c r="BX114" s="22">
        <v>48254.062390540726</v>
      </c>
      <c r="BY114" s="32">
        <v>4.9144346232917073E-2</v>
      </c>
      <c r="BZ114" s="32">
        <v>4.9511666443360192E-2</v>
      </c>
      <c r="CA114" s="42"/>
      <c r="CB114" s="22">
        <v>1006131.5343567568</v>
      </c>
      <c r="CC114" s="22">
        <v>29320.235799999999</v>
      </c>
      <c r="CD114" s="22">
        <v>976811.29855675681</v>
      </c>
      <c r="CE114" s="26">
        <v>1082.9336000000003</v>
      </c>
      <c r="CF114" s="22">
        <v>0</v>
      </c>
      <c r="CG114" s="22">
        <v>51548.450574324466</v>
      </c>
      <c r="CH114" s="22">
        <v>50465.516974324477</v>
      </c>
      <c r="CI114" s="32">
        <v>5.1234305668871202E-2</v>
      </c>
      <c r="CJ114" s="32">
        <v>5.1663527079270591E-2</v>
      </c>
      <c r="CK114" s="42"/>
      <c r="CL114" s="22">
        <v>1005406.7235459461</v>
      </c>
      <c r="CM114" s="22">
        <v>29320.235799999999</v>
      </c>
      <c r="CN114" s="22">
        <v>976086.48774594604</v>
      </c>
      <c r="CO114" s="26">
        <v>1082.9336000000003</v>
      </c>
      <c r="CP114" s="22">
        <v>0</v>
      </c>
      <c r="CQ114" s="22">
        <v>50823.639763513696</v>
      </c>
      <c r="CR114" s="22">
        <v>49740.706163513707</v>
      </c>
      <c r="CS114" s="32">
        <v>5.055032811424312E-2</v>
      </c>
      <c r="CT114" s="32">
        <v>5.0959322547716825E-2</v>
      </c>
      <c r="CU114" s="42"/>
      <c r="CV114" s="22">
        <v>1006856.3451675677</v>
      </c>
      <c r="CW114" s="22">
        <v>29320.235799999999</v>
      </c>
      <c r="CX114" s="22">
        <v>977536.1093675677</v>
      </c>
      <c r="CY114" s="26">
        <v>1082.9336000000003</v>
      </c>
      <c r="CZ114" s="22">
        <v>0</v>
      </c>
      <c r="DA114" s="22">
        <v>52273.261385135353</v>
      </c>
      <c r="DB114" s="22">
        <v>51190.327785135363</v>
      </c>
      <c r="DC114" s="32">
        <v>5.191729846668016E-2</v>
      </c>
      <c r="DD114" s="32">
        <v>5.2366687321917703E-2</v>
      </c>
      <c r="DE114" s="42"/>
      <c r="DF114" s="22">
        <v>1006856.3451675677</v>
      </c>
      <c r="DG114" s="22">
        <v>29320.235799999999</v>
      </c>
      <c r="DH114" s="22">
        <v>977536.1093675677</v>
      </c>
      <c r="DI114" s="26">
        <v>1082.9336000000003</v>
      </c>
      <c r="DJ114" s="22">
        <v>0</v>
      </c>
      <c r="DK114" s="22">
        <v>52273.261385135353</v>
      </c>
      <c r="DL114" s="22">
        <v>51190.327785135363</v>
      </c>
      <c r="DM114" s="32">
        <v>5.191729846668016E-2</v>
      </c>
      <c r="DN114" s="32">
        <v>5.2366687321917703E-2</v>
      </c>
      <c r="DO114" s="42"/>
      <c r="DP114" s="22">
        <v>1006856.3451675677</v>
      </c>
      <c r="DQ114" s="22">
        <v>29320.235799999999</v>
      </c>
      <c r="DR114" s="22">
        <v>977536.1093675677</v>
      </c>
      <c r="DS114" s="26">
        <v>1082.9336000000003</v>
      </c>
      <c r="DT114" s="22">
        <v>0</v>
      </c>
      <c r="DU114" s="22">
        <v>52273.261385135353</v>
      </c>
      <c r="DV114" s="22">
        <v>51190.327785135363</v>
      </c>
      <c r="DW114" s="32">
        <v>5.191729846668016E-2</v>
      </c>
      <c r="DX114" s="32">
        <v>5.2366687321917703E-2</v>
      </c>
      <c r="DY114" s="42"/>
      <c r="DZ114" s="22">
        <v>1006856.3451675677</v>
      </c>
      <c r="EA114" s="22">
        <v>29320.235799999999</v>
      </c>
      <c r="EB114" s="22">
        <v>977536.1093675677</v>
      </c>
      <c r="EC114" s="26">
        <v>1082.9336000000003</v>
      </c>
      <c r="ED114" s="22">
        <v>0</v>
      </c>
      <c r="EE114" s="22">
        <v>52273.261385135353</v>
      </c>
      <c r="EF114" s="22">
        <v>51190.327785135363</v>
      </c>
      <c r="EG114" s="32">
        <v>5.191729846668016E-2</v>
      </c>
      <c r="EH114" s="32">
        <v>5.2366687321917703E-2</v>
      </c>
      <c r="EI114" s="42"/>
      <c r="EK114" s="47">
        <f t="shared" si="40"/>
        <v>-724.81081081088632</v>
      </c>
      <c r="EL114" s="47">
        <f t="shared" si="41"/>
        <v>-1449.6216216216562</v>
      </c>
      <c r="EM114" s="47">
        <f t="shared" si="42"/>
        <v>0</v>
      </c>
      <c r="EN114" s="47">
        <f t="shared" si="43"/>
        <v>0</v>
      </c>
      <c r="EO114" s="47">
        <f t="shared" si="44"/>
        <v>0</v>
      </c>
      <c r="EP114" s="47">
        <f t="shared" si="45"/>
        <v>0</v>
      </c>
      <c r="ER114" s="27" t="str">
        <f t="shared" si="36"/>
        <v>Gateford Park Primary School</v>
      </c>
      <c r="EV114" s="45">
        <v>0</v>
      </c>
      <c r="EX114" s="27" t="str">
        <f t="shared" si="37"/>
        <v>Y</v>
      </c>
      <c r="EY114" s="27" t="str">
        <f t="shared" si="38"/>
        <v>Y</v>
      </c>
      <c r="EZ114" s="27" t="str">
        <f t="shared" si="27"/>
        <v/>
      </c>
      <c r="FA114" s="27" t="str">
        <f t="shared" si="28"/>
        <v/>
      </c>
      <c r="FB114" s="27" t="str">
        <f t="shared" si="29"/>
        <v/>
      </c>
      <c r="FC114" s="27" t="str">
        <f t="shared" si="30"/>
        <v/>
      </c>
      <c r="FE114" s="82">
        <f t="shared" si="39"/>
        <v>7.4146704542690908E-4</v>
      </c>
      <c r="FF114" s="82">
        <f t="shared" si="31"/>
        <v>1.4829340908536991E-3</v>
      </c>
      <c r="FG114" s="82" t="str">
        <f t="shared" si="32"/>
        <v/>
      </c>
      <c r="FH114" s="82" t="str">
        <f t="shared" si="33"/>
        <v/>
      </c>
      <c r="FI114" s="82" t="str">
        <f t="shared" si="34"/>
        <v/>
      </c>
      <c r="FJ114" s="82" t="str">
        <f t="shared" si="35"/>
        <v/>
      </c>
    </row>
    <row r="115" spans="1:166" x14ac:dyDescent="0.3">
      <c r="A115" s="20">
        <v>8912942</v>
      </c>
      <c r="B115" s="20" t="s">
        <v>227</v>
      </c>
      <c r="C115" s="21">
        <v>293</v>
      </c>
      <c r="D115" s="22">
        <v>1298953.4524983217</v>
      </c>
      <c r="E115" s="22">
        <v>33989.120000000003</v>
      </c>
      <c r="F115" s="22">
        <v>1264964.3324983215</v>
      </c>
      <c r="G115" s="45">
        <v>0</v>
      </c>
      <c r="H115" s="26">
        <v>1584.127999999997</v>
      </c>
      <c r="I115" s="11"/>
      <c r="J115" s="34">
        <v>293</v>
      </c>
      <c r="K115" s="22">
        <v>1371243.2773402114</v>
      </c>
      <c r="L115" s="22">
        <v>35573.248</v>
      </c>
      <c r="M115" s="22">
        <v>1335670.0293402115</v>
      </c>
      <c r="N115" s="26">
        <v>1584.127999999997</v>
      </c>
      <c r="O115" s="22">
        <v>0</v>
      </c>
      <c r="P115" s="22">
        <v>72289.824841889786</v>
      </c>
      <c r="Q115" s="22">
        <v>70705.696841889992</v>
      </c>
      <c r="R115" s="32">
        <v>5.2718453418498956E-2</v>
      </c>
      <c r="S115" s="32">
        <v>5.2936500249853538E-2</v>
      </c>
      <c r="T115" s="11"/>
      <c r="U115" s="22">
        <v>1371243.2773402114</v>
      </c>
      <c r="V115" s="22">
        <v>35573.248</v>
      </c>
      <c r="W115" s="22">
        <v>1335670.0293402115</v>
      </c>
      <c r="X115" s="26">
        <v>1584.127999999997</v>
      </c>
      <c r="Y115" s="22">
        <v>0</v>
      </c>
      <c r="Z115" s="22">
        <v>72289.824841889786</v>
      </c>
      <c r="AA115" s="22">
        <v>70705.696841889992</v>
      </c>
      <c r="AB115" s="32">
        <v>5.2718453418498956E-2</v>
      </c>
      <c r="AC115" s="32">
        <v>5.2936500249853538E-2</v>
      </c>
      <c r="AD115" s="42"/>
      <c r="AE115" s="22">
        <v>1371243.2773402114</v>
      </c>
      <c r="AF115" s="22">
        <v>35573.248</v>
      </c>
      <c r="AG115" s="22">
        <v>1335670.0293402115</v>
      </c>
      <c r="AH115" s="26">
        <v>1584.127999999997</v>
      </c>
      <c r="AI115" s="22">
        <v>0</v>
      </c>
      <c r="AJ115" s="22">
        <v>72289.824841889786</v>
      </c>
      <c r="AK115" s="22">
        <v>70705.696841889992</v>
      </c>
      <c r="AL115" s="32">
        <v>5.2718453418498956E-2</v>
      </c>
      <c r="AM115" s="32">
        <v>5.2936500249853538E-2</v>
      </c>
      <c r="AN115" s="11"/>
      <c r="AO115" s="22">
        <v>1371243.2773402114</v>
      </c>
      <c r="AP115" s="22">
        <v>35573.248</v>
      </c>
      <c r="AQ115" s="22">
        <v>1335670.0293402115</v>
      </c>
      <c r="AR115" s="26">
        <v>1584.127999999997</v>
      </c>
      <c r="AS115" s="22">
        <v>0</v>
      </c>
      <c r="AT115" s="22">
        <v>72289.824841889786</v>
      </c>
      <c r="AU115" s="22">
        <v>70705.696841889992</v>
      </c>
      <c r="AV115" s="32">
        <v>5.2718453418498956E-2</v>
      </c>
      <c r="AW115" s="32">
        <v>5.2936500249853538E-2</v>
      </c>
      <c r="AX115" s="42"/>
      <c r="AY115" s="22">
        <v>1371243.2773402114</v>
      </c>
      <c r="AZ115" s="22">
        <v>35573.248</v>
      </c>
      <c r="BA115" s="22">
        <v>1335670.0293402115</v>
      </c>
      <c r="BB115" s="22">
        <v>0</v>
      </c>
      <c r="BC115" s="22">
        <v>72289.824841889786</v>
      </c>
      <c r="BD115" s="22">
        <v>70705.696841889992</v>
      </c>
      <c r="BE115" s="32">
        <v>5.2718453418498956E-2</v>
      </c>
      <c r="BF115" s="32">
        <v>5.2936500249853538E-2</v>
      </c>
      <c r="BG115" s="11"/>
      <c r="BH115" s="22">
        <v>1371243.2773402114</v>
      </c>
      <c r="BI115" s="22">
        <v>35573.248</v>
      </c>
      <c r="BJ115" s="22">
        <v>1335670.0293402115</v>
      </c>
      <c r="BK115" s="26">
        <v>1584.127999999997</v>
      </c>
      <c r="BL115" s="22">
        <v>0</v>
      </c>
      <c r="BM115" s="22">
        <v>72289.824841889786</v>
      </c>
      <c r="BN115" s="22">
        <v>70705.696841889992</v>
      </c>
      <c r="BO115" s="32">
        <v>5.2718453418498956E-2</v>
      </c>
      <c r="BP115" s="32">
        <v>5.2936500249853538E-2</v>
      </c>
      <c r="BQ115" s="42"/>
      <c r="BR115" s="22">
        <v>1365990.4139344853</v>
      </c>
      <c r="BS115" s="22">
        <v>35573.248</v>
      </c>
      <c r="BT115" s="22">
        <v>1330417.1659344854</v>
      </c>
      <c r="BU115" s="26">
        <v>1584.127999999997</v>
      </c>
      <c r="BV115" s="22">
        <v>0</v>
      </c>
      <c r="BW115" s="22">
        <v>67036.961436163634</v>
      </c>
      <c r="BX115" s="22">
        <v>65452.833436163841</v>
      </c>
      <c r="BY115" s="32">
        <v>4.9075718798842767E-2</v>
      </c>
      <c r="BZ115" s="32">
        <v>4.9197225586148953E-2</v>
      </c>
      <c r="CA115" s="42"/>
      <c r="CB115" s="22">
        <v>1370004.4398921137</v>
      </c>
      <c r="CC115" s="22">
        <v>35573.248</v>
      </c>
      <c r="CD115" s="22">
        <v>1334431.1918921138</v>
      </c>
      <c r="CE115" s="26">
        <v>1584.127999999997</v>
      </c>
      <c r="CF115" s="22">
        <v>0</v>
      </c>
      <c r="CG115" s="22">
        <v>71050.98739379202</v>
      </c>
      <c r="CH115" s="22">
        <v>69466.859393792227</v>
      </c>
      <c r="CI115" s="32">
        <v>5.1861866520218874E-2</v>
      </c>
      <c r="CJ115" s="32">
        <v>5.2057280896809617E-2</v>
      </c>
      <c r="CK115" s="42"/>
      <c r="CL115" s="22">
        <v>1368765.6024440157</v>
      </c>
      <c r="CM115" s="22">
        <v>35573.248</v>
      </c>
      <c r="CN115" s="22">
        <v>1333192.3544440158</v>
      </c>
      <c r="CO115" s="26">
        <v>1584.127999999997</v>
      </c>
      <c r="CP115" s="22">
        <v>0</v>
      </c>
      <c r="CQ115" s="22">
        <v>69812.149945694022</v>
      </c>
      <c r="CR115" s="22">
        <v>68228.021945694229</v>
      </c>
      <c r="CS115" s="32">
        <v>5.1003729068761015E-2</v>
      </c>
      <c r="CT115" s="32">
        <v>5.1176427556207757E-2</v>
      </c>
      <c r="CU115" s="42"/>
      <c r="CV115" s="22">
        <v>1371243.2773402114</v>
      </c>
      <c r="CW115" s="22">
        <v>35573.248</v>
      </c>
      <c r="CX115" s="22">
        <v>1335670.0293402115</v>
      </c>
      <c r="CY115" s="26">
        <v>1584.127999999997</v>
      </c>
      <c r="CZ115" s="22">
        <v>0</v>
      </c>
      <c r="DA115" s="22">
        <v>72289.824841889786</v>
      </c>
      <c r="DB115" s="22">
        <v>70705.696841889992</v>
      </c>
      <c r="DC115" s="32">
        <v>5.2718453418498956E-2</v>
      </c>
      <c r="DD115" s="32">
        <v>5.2936500249853538E-2</v>
      </c>
      <c r="DE115" s="42"/>
      <c r="DF115" s="22">
        <v>1371243.2773402114</v>
      </c>
      <c r="DG115" s="22">
        <v>35573.248</v>
      </c>
      <c r="DH115" s="22">
        <v>1335670.0293402115</v>
      </c>
      <c r="DI115" s="26">
        <v>1584.127999999997</v>
      </c>
      <c r="DJ115" s="22">
        <v>0</v>
      </c>
      <c r="DK115" s="22">
        <v>72289.824841889786</v>
      </c>
      <c r="DL115" s="22">
        <v>70705.696841889992</v>
      </c>
      <c r="DM115" s="32">
        <v>5.2718453418498956E-2</v>
      </c>
      <c r="DN115" s="32">
        <v>5.2936500249853538E-2</v>
      </c>
      <c r="DO115" s="42"/>
      <c r="DP115" s="22">
        <v>1371243.2773402114</v>
      </c>
      <c r="DQ115" s="22">
        <v>35573.248</v>
      </c>
      <c r="DR115" s="22">
        <v>1335670.0293402115</v>
      </c>
      <c r="DS115" s="26">
        <v>1584.127999999997</v>
      </c>
      <c r="DT115" s="22">
        <v>0</v>
      </c>
      <c r="DU115" s="22">
        <v>72289.824841889786</v>
      </c>
      <c r="DV115" s="22">
        <v>70705.696841889992</v>
      </c>
      <c r="DW115" s="32">
        <v>5.2718453418498956E-2</v>
      </c>
      <c r="DX115" s="32">
        <v>5.2936500249853538E-2</v>
      </c>
      <c r="DY115" s="42"/>
      <c r="DZ115" s="22">
        <v>1371243.2773402114</v>
      </c>
      <c r="EA115" s="22">
        <v>35573.248</v>
      </c>
      <c r="EB115" s="22">
        <v>1335670.0293402115</v>
      </c>
      <c r="EC115" s="26">
        <v>1584.127999999997</v>
      </c>
      <c r="ED115" s="22">
        <v>0</v>
      </c>
      <c r="EE115" s="22">
        <v>72289.824841889786</v>
      </c>
      <c r="EF115" s="22">
        <v>70705.696841889992</v>
      </c>
      <c r="EG115" s="32">
        <v>5.2718453418498956E-2</v>
      </c>
      <c r="EH115" s="32">
        <v>5.2936500249853538E-2</v>
      </c>
      <c r="EI115" s="42"/>
      <c r="EK115" s="47">
        <f t="shared" si="40"/>
        <v>-1238.8374480977654</v>
      </c>
      <c r="EL115" s="47">
        <f t="shared" si="41"/>
        <v>-2477.6748961957637</v>
      </c>
      <c r="EM115" s="47">
        <f t="shared" si="42"/>
        <v>0</v>
      </c>
      <c r="EN115" s="47">
        <f t="shared" si="43"/>
        <v>0</v>
      </c>
      <c r="EO115" s="47">
        <f t="shared" si="44"/>
        <v>0</v>
      </c>
      <c r="EP115" s="47">
        <f t="shared" si="45"/>
        <v>0</v>
      </c>
      <c r="ER115" s="27" t="str">
        <f t="shared" si="36"/>
        <v>Arnold View Primary School</v>
      </c>
      <c r="EV115" s="45">
        <v>0</v>
      </c>
      <c r="EX115" s="27" t="str">
        <f t="shared" si="37"/>
        <v>Y</v>
      </c>
      <c r="EY115" s="27" t="str">
        <f t="shared" si="38"/>
        <v>Y</v>
      </c>
      <c r="EZ115" s="27" t="str">
        <f t="shared" si="27"/>
        <v/>
      </c>
      <c r="FA115" s="27" t="str">
        <f t="shared" si="28"/>
        <v/>
      </c>
      <c r="FB115" s="27" t="str">
        <f t="shared" si="29"/>
        <v/>
      </c>
      <c r="FC115" s="27" t="str">
        <f t="shared" si="30"/>
        <v/>
      </c>
      <c r="FE115" s="82">
        <f t="shared" si="39"/>
        <v>9.2750261732661699E-4</v>
      </c>
      <c r="FF115" s="82">
        <f t="shared" si="31"/>
        <v>1.8550052346534083E-3</v>
      </c>
      <c r="FG115" s="82" t="str">
        <f t="shared" si="32"/>
        <v/>
      </c>
      <c r="FH115" s="82" t="str">
        <f t="shared" si="33"/>
        <v/>
      </c>
      <c r="FI115" s="82" t="str">
        <f t="shared" si="34"/>
        <v/>
      </c>
      <c r="FJ115" s="82" t="str">
        <f t="shared" si="35"/>
        <v/>
      </c>
    </row>
    <row r="116" spans="1:166" x14ac:dyDescent="0.3">
      <c r="A116" s="20">
        <v>8912946</v>
      </c>
      <c r="B116" s="20" t="s">
        <v>40</v>
      </c>
      <c r="C116" s="21">
        <v>313</v>
      </c>
      <c r="D116" s="22">
        <v>1341292.9680000001</v>
      </c>
      <c r="E116" s="22">
        <v>6347.9679999999998</v>
      </c>
      <c r="F116" s="22">
        <v>1334945</v>
      </c>
      <c r="G116" s="45">
        <v>0</v>
      </c>
      <c r="H116" s="26">
        <v>295.85919999999987</v>
      </c>
      <c r="I116" s="11"/>
      <c r="J116" s="34">
        <v>313</v>
      </c>
      <c r="K116" s="22">
        <v>1385408.8271999999</v>
      </c>
      <c r="L116" s="22">
        <v>6643.8271999999997</v>
      </c>
      <c r="M116" s="22">
        <v>1378765</v>
      </c>
      <c r="N116" s="26">
        <v>295.85919999999987</v>
      </c>
      <c r="O116" s="22">
        <v>0</v>
      </c>
      <c r="P116" s="22">
        <v>44115.859199999832</v>
      </c>
      <c r="Q116" s="22">
        <v>43820</v>
      </c>
      <c r="R116" s="32">
        <v>3.1843206376244049E-2</v>
      </c>
      <c r="S116" s="32">
        <v>3.1782065834279227E-2</v>
      </c>
      <c r="T116" s="11"/>
      <c r="U116" s="22">
        <v>1385408.8271999999</v>
      </c>
      <c r="V116" s="22">
        <v>6643.8271999999997</v>
      </c>
      <c r="W116" s="22">
        <v>1378765</v>
      </c>
      <c r="X116" s="26">
        <v>295.85919999999987</v>
      </c>
      <c r="Y116" s="22">
        <v>0</v>
      </c>
      <c r="Z116" s="22">
        <v>44115.859199999832</v>
      </c>
      <c r="AA116" s="22">
        <v>43820</v>
      </c>
      <c r="AB116" s="32">
        <v>3.1843206376244049E-2</v>
      </c>
      <c r="AC116" s="32">
        <v>3.1782065834279227E-2</v>
      </c>
      <c r="AD116" s="42"/>
      <c r="AE116" s="22">
        <v>1385408.8271999999</v>
      </c>
      <c r="AF116" s="22">
        <v>6643.8271999999997</v>
      </c>
      <c r="AG116" s="22">
        <v>1378765</v>
      </c>
      <c r="AH116" s="26">
        <v>295.85919999999987</v>
      </c>
      <c r="AI116" s="22">
        <v>0</v>
      </c>
      <c r="AJ116" s="22">
        <v>44115.859199999832</v>
      </c>
      <c r="AK116" s="22">
        <v>43820</v>
      </c>
      <c r="AL116" s="32">
        <v>3.1843206376244049E-2</v>
      </c>
      <c r="AM116" s="32">
        <v>3.1782065834279227E-2</v>
      </c>
      <c r="AN116" s="11"/>
      <c r="AO116" s="22">
        <v>1385408.8271999999</v>
      </c>
      <c r="AP116" s="22">
        <v>6643.8271999999997</v>
      </c>
      <c r="AQ116" s="22">
        <v>1378765</v>
      </c>
      <c r="AR116" s="26">
        <v>295.85919999999987</v>
      </c>
      <c r="AS116" s="22">
        <v>0</v>
      </c>
      <c r="AT116" s="22">
        <v>44115.859199999832</v>
      </c>
      <c r="AU116" s="22">
        <v>43820</v>
      </c>
      <c r="AV116" s="32">
        <v>3.1843206376244049E-2</v>
      </c>
      <c r="AW116" s="32">
        <v>3.1782065834279227E-2</v>
      </c>
      <c r="AX116" s="42"/>
      <c r="AY116" s="22">
        <v>1385408.8271999999</v>
      </c>
      <c r="AZ116" s="22">
        <v>6643.8271999999997</v>
      </c>
      <c r="BA116" s="22">
        <v>1378765</v>
      </c>
      <c r="BB116" s="22">
        <v>0</v>
      </c>
      <c r="BC116" s="22">
        <v>44115.859199999832</v>
      </c>
      <c r="BD116" s="22">
        <v>43820</v>
      </c>
      <c r="BE116" s="32">
        <v>3.1843206376244049E-2</v>
      </c>
      <c r="BF116" s="32">
        <v>3.1782065834279227E-2</v>
      </c>
      <c r="BG116" s="11"/>
      <c r="BH116" s="22">
        <v>1385408.8271999999</v>
      </c>
      <c r="BI116" s="22">
        <v>6643.8271999999997</v>
      </c>
      <c r="BJ116" s="22">
        <v>1378765</v>
      </c>
      <c r="BK116" s="26">
        <v>295.85919999999987</v>
      </c>
      <c r="BL116" s="22">
        <v>0</v>
      </c>
      <c r="BM116" s="22">
        <v>44115.859199999832</v>
      </c>
      <c r="BN116" s="22">
        <v>43820</v>
      </c>
      <c r="BO116" s="32">
        <v>3.1843206376244049E-2</v>
      </c>
      <c r="BP116" s="32">
        <v>3.1782065834279227E-2</v>
      </c>
      <c r="BQ116" s="42"/>
      <c r="BR116" s="22">
        <v>1385408.8271999999</v>
      </c>
      <c r="BS116" s="22">
        <v>6643.8271999999997</v>
      </c>
      <c r="BT116" s="22">
        <v>1378765</v>
      </c>
      <c r="BU116" s="26">
        <v>295.85919999999987</v>
      </c>
      <c r="BV116" s="22">
        <v>0</v>
      </c>
      <c r="BW116" s="22">
        <v>44115.859199999832</v>
      </c>
      <c r="BX116" s="22">
        <v>43820</v>
      </c>
      <c r="BY116" s="32">
        <v>3.1843206376244049E-2</v>
      </c>
      <c r="BZ116" s="32">
        <v>3.1782065834279227E-2</v>
      </c>
      <c r="CA116" s="42"/>
      <c r="CB116" s="22">
        <v>1385408.8271999999</v>
      </c>
      <c r="CC116" s="22">
        <v>6643.8271999999997</v>
      </c>
      <c r="CD116" s="22">
        <v>1378765</v>
      </c>
      <c r="CE116" s="26">
        <v>295.85919999999987</v>
      </c>
      <c r="CF116" s="22">
        <v>0</v>
      </c>
      <c r="CG116" s="22">
        <v>44115.859199999832</v>
      </c>
      <c r="CH116" s="22">
        <v>43820</v>
      </c>
      <c r="CI116" s="32">
        <v>3.1843206376244049E-2</v>
      </c>
      <c r="CJ116" s="32">
        <v>3.1782065834279227E-2</v>
      </c>
      <c r="CK116" s="42"/>
      <c r="CL116" s="22">
        <v>1385408.8271999999</v>
      </c>
      <c r="CM116" s="22">
        <v>6643.8271999999997</v>
      </c>
      <c r="CN116" s="22">
        <v>1378765</v>
      </c>
      <c r="CO116" s="26">
        <v>295.85919999999987</v>
      </c>
      <c r="CP116" s="22">
        <v>0</v>
      </c>
      <c r="CQ116" s="22">
        <v>44115.859199999832</v>
      </c>
      <c r="CR116" s="22">
        <v>43820</v>
      </c>
      <c r="CS116" s="32">
        <v>3.1843206376244049E-2</v>
      </c>
      <c r="CT116" s="32">
        <v>3.1782065834279227E-2</v>
      </c>
      <c r="CU116" s="42"/>
      <c r="CV116" s="22">
        <v>1385408.8271999999</v>
      </c>
      <c r="CW116" s="22">
        <v>6643.8271999999997</v>
      </c>
      <c r="CX116" s="22">
        <v>1378765</v>
      </c>
      <c r="CY116" s="26">
        <v>295.85919999999987</v>
      </c>
      <c r="CZ116" s="22">
        <v>0</v>
      </c>
      <c r="DA116" s="22">
        <v>44115.859199999832</v>
      </c>
      <c r="DB116" s="22">
        <v>43820</v>
      </c>
      <c r="DC116" s="32">
        <v>3.1843206376244049E-2</v>
      </c>
      <c r="DD116" s="32">
        <v>3.1782065834279227E-2</v>
      </c>
      <c r="DE116" s="42"/>
      <c r="DF116" s="22">
        <v>1385408.8271999999</v>
      </c>
      <c r="DG116" s="22">
        <v>6643.8271999999997</v>
      </c>
      <c r="DH116" s="22">
        <v>1378765</v>
      </c>
      <c r="DI116" s="26">
        <v>295.85919999999987</v>
      </c>
      <c r="DJ116" s="22">
        <v>0</v>
      </c>
      <c r="DK116" s="22">
        <v>44115.859199999832</v>
      </c>
      <c r="DL116" s="22">
        <v>43820</v>
      </c>
      <c r="DM116" s="32">
        <v>3.1843206376244049E-2</v>
      </c>
      <c r="DN116" s="32">
        <v>3.1782065834279227E-2</v>
      </c>
      <c r="DO116" s="42"/>
      <c r="DP116" s="22">
        <v>1385408.8271999999</v>
      </c>
      <c r="DQ116" s="22">
        <v>6643.8271999999997</v>
      </c>
      <c r="DR116" s="22">
        <v>1378765</v>
      </c>
      <c r="DS116" s="26">
        <v>295.85919999999987</v>
      </c>
      <c r="DT116" s="22">
        <v>0</v>
      </c>
      <c r="DU116" s="22">
        <v>44115.859199999832</v>
      </c>
      <c r="DV116" s="22">
        <v>43820</v>
      </c>
      <c r="DW116" s="32">
        <v>3.1843206376244049E-2</v>
      </c>
      <c r="DX116" s="32">
        <v>3.1782065834279227E-2</v>
      </c>
      <c r="DY116" s="42"/>
      <c r="DZ116" s="22">
        <v>1385408.8271999999</v>
      </c>
      <c r="EA116" s="22">
        <v>6643.8271999999997</v>
      </c>
      <c r="EB116" s="22">
        <v>1378765</v>
      </c>
      <c r="EC116" s="26">
        <v>295.85919999999987</v>
      </c>
      <c r="ED116" s="22">
        <v>0</v>
      </c>
      <c r="EE116" s="22">
        <v>44115.859199999832</v>
      </c>
      <c r="EF116" s="22">
        <v>43820</v>
      </c>
      <c r="EG116" s="32">
        <v>3.1843206376244049E-2</v>
      </c>
      <c r="EH116" s="32">
        <v>3.1782065834279227E-2</v>
      </c>
      <c r="EI116" s="42"/>
      <c r="EK116" s="47">
        <f t="shared" si="40"/>
        <v>0</v>
      </c>
      <c r="EL116" s="47">
        <f t="shared" si="41"/>
        <v>0</v>
      </c>
      <c r="EM116" s="47">
        <f t="shared" si="42"/>
        <v>0</v>
      </c>
      <c r="EN116" s="47">
        <f t="shared" si="43"/>
        <v>0</v>
      </c>
      <c r="EO116" s="47">
        <f t="shared" si="44"/>
        <v>0</v>
      </c>
      <c r="EP116" s="47">
        <f t="shared" si="45"/>
        <v>0</v>
      </c>
      <c r="ER116" s="27" t="str">
        <f t="shared" si="36"/>
        <v>Pierrepont Gamston Primary School</v>
      </c>
      <c r="EV116" s="45">
        <v>0</v>
      </c>
      <c r="EX116" s="27" t="str">
        <f t="shared" si="37"/>
        <v/>
      </c>
      <c r="EY116" s="27" t="str">
        <f t="shared" si="38"/>
        <v/>
      </c>
      <c r="EZ116" s="27" t="str">
        <f t="shared" si="27"/>
        <v/>
      </c>
      <c r="FA116" s="27" t="str">
        <f t="shared" si="28"/>
        <v/>
      </c>
      <c r="FB116" s="27" t="str">
        <f t="shared" si="29"/>
        <v/>
      </c>
      <c r="FC116" s="27" t="str">
        <f t="shared" si="30"/>
        <v/>
      </c>
      <c r="FE116" s="82" t="str">
        <f t="shared" si="39"/>
        <v/>
      </c>
      <c r="FF116" s="82" t="str">
        <f t="shared" si="31"/>
        <v/>
      </c>
      <c r="FG116" s="82" t="str">
        <f t="shared" si="32"/>
        <v/>
      </c>
      <c r="FH116" s="82" t="str">
        <f t="shared" si="33"/>
        <v/>
      </c>
      <c r="FI116" s="82" t="str">
        <f t="shared" si="34"/>
        <v/>
      </c>
      <c r="FJ116" s="82" t="str">
        <f t="shared" si="35"/>
        <v/>
      </c>
    </row>
    <row r="117" spans="1:166" x14ac:dyDescent="0.3">
      <c r="A117" s="20">
        <v>8912947</v>
      </c>
      <c r="B117" s="20" t="s">
        <v>41</v>
      </c>
      <c r="C117" s="21">
        <v>409</v>
      </c>
      <c r="D117" s="22">
        <v>1771626.28</v>
      </c>
      <c r="E117" s="22">
        <v>27241.279999999999</v>
      </c>
      <c r="F117" s="22">
        <v>1744385</v>
      </c>
      <c r="G117" s="45">
        <v>0</v>
      </c>
      <c r="H117" s="26">
        <v>1269.6320000000014</v>
      </c>
      <c r="I117" s="11"/>
      <c r="J117" s="34">
        <v>409</v>
      </c>
      <c r="K117" s="22">
        <v>1830155.912</v>
      </c>
      <c r="L117" s="22">
        <v>28510.912</v>
      </c>
      <c r="M117" s="22">
        <v>1801645</v>
      </c>
      <c r="N117" s="26">
        <v>1269.6320000000014</v>
      </c>
      <c r="O117" s="22">
        <v>0</v>
      </c>
      <c r="P117" s="22">
        <v>58529.631999999983</v>
      </c>
      <c r="Q117" s="22">
        <v>57260</v>
      </c>
      <c r="R117" s="32">
        <v>3.1980680780381507E-2</v>
      </c>
      <c r="S117" s="32">
        <v>3.1782065834279227E-2</v>
      </c>
      <c r="T117" s="11"/>
      <c r="U117" s="22">
        <v>1830155.912</v>
      </c>
      <c r="V117" s="22">
        <v>28510.912</v>
      </c>
      <c r="W117" s="22">
        <v>1801645</v>
      </c>
      <c r="X117" s="26">
        <v>1269.6320000000014</v>
      </c>
      <c r="Y117" s="22">
        <v>0</v>
      </c>
      <c r="Z117" s="22">
        <v>58529.631999999983</v>
      </c>
      <c r="AA117" s="22">
        <v>57260</v>
      </c>
      <c r="AB117" s="32">
        <v>3.1980680780381507E-2</v>
      </c>
      <c r="AC117" s="32">
        <v>3.1782065834279227E-2</v>
      </c>
      <c r="AD117" s="42"/>
      <c r="AE117" s="22">
        <v>1830155.912</v>
      </c>
      <c r="AF117" s="22">
        <v>28510.912</v>
      </c>
      <c r="AG117" s="22">
        <v>1801645</v>
      </c>
      <c r="AH117" s="26">
        <v>1269.6320000000014</v>
      </c>
      <c r="AI117" s="22">
        <v>0</v>
      </c>
      <c r="AJ117" s="22">
        <v>58529.631999999983</v>
      </c>
      <c r="AK117" s="22">
        <v>57260</v>
      </c>
      <c r="AL117" s="32">
        <v>3.1980680780381507E-2</v>
      </c>
      <c r="AM117" s="32">
        <v>3.1782065834279227E-2</v>
      </c>
      <c r="AN117" s="11"/>
      <c r="AO117" s="22">
        <v>1830155.912</v>
      </c>
      <c r="AP117" s="22">
        <v>28510.912</v>
      </c>
      <c r="AQ117" s="22">
        <v>1801645</v>
      </c>
      <c r="AR117" s="26">
        <v>1269.6320000000014</v>
      </c>
      <c r="AS117" s="22">
        <v>0</v>
      </c>
      <c r="AT117" s="22">
        <v>58529.631999999983</v>
      </c>
      <c r="AU117" s="22">
        <v>57260</v>
      </c>
      <c r="AV117" s="32">
        <v>3.1980680780381507E-2</v>
      </c>
      <c r="AW117" s="32">
        <v>3.1782065834279227E-2</v>
      </c>
      <c r="AX117" s="42"/>
      <c r="AY117" s="22">
        <v>1830155.912</v>
      </c>
      <c r="AZ117" s="22">
        <v>28510.912</v>
      </c>
      <c r="BA117" s="22">
        <v>1801645</v>
      </c>
      <c r="BB117" s="22">
        <v>0</v>
      </c>
      <c r="BC117" s="22">
        <v>58529.631999999983</v>
      </c>
      <c r="BD117" s="22">
        <v>57260</v>
      </c>
      <c r="BE117" s="32">
        <v>3.1980680780381507E-2</v>
      </c>
      <c r="BF117" s="32">
        <v>3.1782065834279227E-2</v>
      </c>
      <c r="BG117" s="11"/>
      <c r="BH117" s="22">
        <v>1830155.912</v>
      </c>
      <c r="BI117" s="22">
        <v>28510.912</v>
      </c>
      <c r="BJ117" s="22">
        <v>1801645</v>
      </c>
      <c r="BK117" s="26">
        <v>1269.6320000000014</v>
      </c>
      <c r="BL117" s="22">
        <v>0</v>
      </c>
      <c r="BM117" s="22">
        <v>58529.631999999983</v>
      </c>
      <c r="BN117" s="22">
        <v>57260</v>
      </c>
      <c r="BO117" s="32">
        <v>3.1980680780381507E-2</v>
      </c>
      <c r="BP117" s="32">
        <v>3.1782065834279227E-2</v>
      </c>
      <c r="BQ117" s="42"/>
      <c r="BR117" s="22">
        <v>1830155.912</v>
      </c>
      <c r="BS117" s="22">
        <v>28510.912</v>
      </c>
      <c r="BT117" s="22">
        <v>1801645</v>
      </c>
      <c r="BU117" s="26">
        <v>1269.6320000000014</v>
      </c>
      <c r="BV117" s="22">
        <v>0</v>
      </c>
      <c r="BW117" s="22">
        <v>58529.631999999983</v>
      </c>
      <c r="BX117" s="22">
        <v>57260</v>
      </c>
      <c r="BY117" s="32">
        <v>3.1980680780381507E-2</v>
      </c>
      <c r="BZ117" s="32">
        <v>3.1782065834279227E-2</v>
      </c>
      <c r="CA117" s="42"/>
      <c r="CB117" s="22">
        <v>1830155.912</v>
      </c>
      <c r="CC117" s="22">
        <v>28510.912</v>
      </c>
      <c r="CD117" s="22">
        <v>1801645</v>
      </c>
      <c r="CE117" s="26">
        <v>1269.6320000000014</v>
      </c>
      <c r="CF117" s="22">
        <v>0</v>
      </c>
      <c r="CG117" s="22">
        <v>58529.631999999983</v>
      </c>
      <c r="CH117" s="22">
        <v>57260</v>
      </c>
      <c r="CI117" s="32">
        <v>3.1980680780381507E-2</v>
      </c>
      <c r="CJ117" s="32">
        <v>3.1782065834279227E-2</v>
      </c>
      <c r="CK117" s="42"/>
      <c r="CL117" s="22">
        <v>1830155.912</v>
      </c>
      <c r="CM117" s="22">
        <v>28510.912</v>
      </c>
      <c r="CN117" s="22">
        <v>1801645</v>
      </c>
      <c r="CO117" s="26">
        <v>1269.6320000000014</v>
      </c>
      <c r="CP117" s="22">
        <v>0</v>
      </c>
      <c r="CQ117" s="22">
        <v>58529.631999999983</v>
      </c>
      <c r="CR117" s="22">
        <v>57260</v>
      </c>
      <c r="CS117" s="32">
        <v>3.1980680780381507E-2</v>
      </c>
      <c r="CT117" s="32">
        <v>3.1782065834279227E-2</v>
      </c>
      <c r="CU117" s="42"/>
      <c r="CV117" s="22">
        <v>1830155.912</v>
      </c>
      <c r="CW117" s="22">
        <v>28510.912</v>
      </c>
      <c r="CX117" s="22">
        <v>1801645</v>
      </c>
      <c r="CY117" s="26">
        <v>1269.6320000000014</v>
      </c>
      <c r="CZ117" s="22">
        <v>0</v>
      </c>
      <c r="DA117" s="22">
        <v>58529.631999999983</v>
      </c>
      <c r="DB117" s="22">
        <v>57260</v>
      </c>
      <c r="DC117" s="32">
        <v>3.1980680780381507E-2</v>
      </c>
      <c r="DD117" s="32">
        <v>3.1782065834279227E-2</v>
      </c>
      <c r="DE117" s="42"/>
      <c r="DF117" s="22">
        <v>1830155.912</v>
      </c>
      <c r="DG117" s="22">
        <v>28510.912</v>
      </c>
      <c r="DH117" s="22">
        <v>1801645</v>
      </c>
      <c r="DI117" s="26">
        <v>1269.6320000000014</v>
      </c>
      <c r="DJ117" s="22">
        <v>0</v>
      </c>
      <c r="DK117" s="22">
        <v>58529.631999999983</v>
      </c>
      <c r="DL117" s="22">
        <v>57260</v>
      </c>
      <c r="DM117" s="32">
        <v>3.1980680780381507E-2</v>
      </c>
      <c r="DN117" s="32">
        <v>3.1782065834279227E-2</v>
      </c>
      <c r="DO117" s="42"/>
      <c r="DP117" s="22">
        <v>1830155.912</v>
      </c>
      <c r="DQ117" s="22">
        <v>28510.912</v>
      </c>
      <c r="DR117" s="22">
        <v>1801645</v>
      </c>
      <c r="DS117" s="26">
        <v>1269.6320000000014</v>
      </c>
      <c r="DT117" s="22">
        <v>0</v>
      </c>
      <c r="DU117" s="22">
        <v>58529.631999999983</v>
      </c>
      <c r="DV117" s="22">
        <v>57260</v>
      </c>
      <c r="DW117" s="32">
        <v>3.1980680780381507E-2</v>
      </c>
      <c r="DX117" s="32">
        <v>3.1782065834279227E-2</v>
      </c>
      <c r="DY117" s="42"/>
      <c r="DZ117" s="22">
        <v>1830155.912</v>
      </c>
      <c r="EA117" s="22">
        <v>28510.912</v>
      </c>
      <c r="EB117" s="22">
        <v>1801645</v>
      </c>
      <c r="EC117" s="26">
        <v>1269.6320000000014</v>
      </c>
      <c r="ED117" s="22">
        <v>0</v>
      </c>
      <c r="EE117" s="22">
        <v>58529.631999999983</v>
      </c>
      <c r="EF117" s="22">
        <v>57260</v>
      </c>
      <c r="EG117" s="32">
        <v>3.1980680780381507E-2</v>
      </c>
      <c r="EH117" s="32">
        <v>3.1782065834279227E-2</v>
      </c>
      <c r="EI117" s="42"/>
      <c r="EK117" s="47">
        <f t="shared" si="40"/>
        <v>0</v>
      </c>
      <c r="EL117" s="47">
        <f t="shared" si="41"/>
        <v>0</v>
      </c>
      <c r="EM117" s="47">
        <f t="shared" si="42"/>
        <v>0</v>
      </c>
      <c r="EN117" s="47">
        <f t="shared" si="43"/>
        <v>0</v>
      </c>
      <c r="EO117" s="47">
        <f t="shared" si="44"/>
        <v>0</v>
      </c>
      <c r="EP117" s="47">
        <f t="shared" si="45"/>
        <v>0</v>
      </c>
      <c r="ER117" s="27" t="str">
        <f t="shared" si="36"/>
        <v>Berry Hill Primary School</v>
      </c>
      <c r="EV117" s="45">
        <v>0</v>
      </c>
      <c r="EX117" s="27" t="str">
        <f t="shared" si="37"/>
        <v/>
      </c>
      <c r="EY117" s="27" t="str">
        <f t="shared" si="38"/>
        <v/>
      </c>
      <c r="EZ117" s="27" t="str">
        <f t="shared" si="27"/>
        <v/>
      </c>
      <c r="FA117" s="27" t="str">
        <f t="shared" si="28"/>
        <v/>
      </c>
      <c r="FB117" s="27" t="str">
        <f t="shared" si="29"/>
        <v/>
      </c>
      <c r="FC117" s="27" t="str">
        <f t="shared" si="30"/>
        <v/>
      </c>
      <c r="FE117" s="82" t="str">
        <f t="shared" si="39"/>
        <v/>
      </c>
      <c r="FF117" s="82" t="str">
        <f t="shared" si="31"/>
        <v/>
      </c>
      <c r="FG117" s="82" t="str">
        <f t="shared" si="32"/>
        <v/>
      </c>
      <c r="FH117" s="82" t="str">
        <f t="shared" si="33"/>
        <v/>
      </c>
      <c r="FI117" s="82" t="str">
        <f t="shared" si="34"/>
        <v/>
      </c>
      <c r="FJ117" s="82" t="str">
        <f t="shared" si="35"/>
        <v/>
      </c>
    </row>
    <row r="118" spans="1:166" x14ac:dyDescent="0.3">
      <c r="A118" s="20">
        <v>8912948</v>
      </c>
      <c r="B118" s="20" t="s">
        <v>42</v>
      </c>
      <c r="C118" s="21">
        <v>373</v>
      </c>
      <c r="D118" s="22">
        <v>1826073.1680350266</v>
      </c>
      <c r="E118" s="22">
        <v>36608.170399999995</v>
      </c>
      <c r="F118" s="22">
        <v>1789464.9976350267</v>
      </c>
      <c r="G118" s="45">
        <v>0</v>
      </c>
      <c r="H118" s="26">
        <v>-3142.4847999999911</v>
      </c>
      <c r="I118" s="11"/>
      <c r="J118" s="34">
        <v>373</v>
      </c>
      <c r="K118" s="22">
        <v>1925102.67946396</v>
      </c>
      <c r="L118" s="22">
        <v>33465.685600000004</v>
      </c>
      <c r="M118" s="22">
        <v>1891636.99386396</v>
      </c>
      <c r="N118" s="26">
        <v>-3142.4847999999911</v>
      </c>
      <c r="O118" s="22">
        <v>0</v>
      </c>
      <c r="P118" s="22">
        <v>99029.511428933358</v>
      </c>
      <c r="Q118" s="22">
        <v>102171.99622893333</v>
      </c>
      <c r="R118" s="32">
        <v>5.1441158170590605E-2</v>
      </c>
      <c r="S118" s="32">
        <v>5.4012475205526239E-2</v>
      </c>
      <c r="T118" s="11"/>
      <c r="U118" s="22">
        <v>1925102.67946396</v>
      </c>
      <c r="V118" s="22">
        <v>33465.685600000004</v>
      </c>
      <c r="W118" s="22">
        <v>1891636.99386396</v>
      </c>
      <c r="X118" s="26">
        <v>-3142.4847999999911</v>
      </c>
      <c r="Y118" s="22">
        <v>0</v>
      </c>
      <c r="Z118" s="22">
        <v>99029.511428933358</v>
      </c>
      <c r="AA118" s="22">
        <v>102171.99622893333</v>
      </c>
      <c r="AB118" s="32">
        <v>5.1441158170590605E-2</v>
      </c>
      <c r="AC118" s="32">
        <v>5.4012475205526239E-2</v>
      </c>
      <c r="AD118" s="42"/>
      <c r="AE118" s="22">
        <v>1925102.67946396</v>
      </c>
      <c r="AF118" s="22">
        <v>33465.685600000004</v>
      </c>
      <c r="AG118" s="22">
        <v>1891636.99386396</v>
      </c>
      <c r="AH118" s="26">
        <v>-3142.4847999999911</v>
      </c>
      <c r="AI118" s="22">
        <v>0</v>
      </c>
      <c r="AJ118" s="22">
        <v>99029.511428933358</v>
      </c>
      <c r="AK118" s="22">
        <v>102171.99622893333</v>
      </c>
      <c r="AL118" s="32">
        <v>5.1441158170590605E-2</v>
      </c>
      <c r="AM118" s="32">
        <v>5.4012475205526239E-2</v>
      </c>
      <c r="AN118" s="11"/>
      <c r="AO118" s="22">
        <v>1925102.67946396</v>
      </c>
      <c r="AP118" s="22">
        <v>33465.685600000004</v>
      </c>
      <c r="AQ118" s="22">
        <v>1891636.99386396</v>
      </c>
      <c r="AR118" s="26">
        <v>-3142.4847999999911</v>
      </c>
      <c r="AS118" s="22">
        <v>0</v>
      </c>
      <c r="AT118" s="22">
        <v>99029.511428933358</v>
      </c>
      <c r="AU118" s="22">
        <v>102171.99622893333</v>
      </c>
      <c r="AV118" s="32">
        <v>5.1441158170590605E-2</v>
      </c>
      <c r="AW118" s="32">
        <v>5.4012475205526239E-2</v>
      </c>
      <c r="AX118" s="42"/>
      <c r="AY118" s="22">
        <v>1925102.67946396</v>
      </c>
      <c r="AZ118" s="22">
        <v>33465.685600000004</v>
      </c>
      <c r="BA118" s="22">
        <v>1891636.99386396</v>
      </c>
      <c r="BB118" s="22">
        <v>0</v>
      </c>
      <c r="BC118" s="22">
        <v>99029.511428933358</v>
      </c>
      <c r="BD118" s="22">
        <v>102171.99622893333</v>
      </c>
      <c r="BE118" s="32">
        <v>5.1441158170590605E-2</v>
      </c>
      <c r="BF118" s="32">
        <v>5.4012475205526239E-2</v>
      </c>
      <c r="BG118" s="11"/>
      <c r="BH118" s="22">
        <v>1925102.67946396</v>
      </c>
      <c r="BI118" s="22">
        <v>33465.685600000004</v>
      </c>
      <c r="BJ118" s="22">
        <v>1891636.99386396</v>
      </c>
      <c r="BK118" s="26">
        <v>-3142.4847999999911</v>
      </c>
      <c r="BL118" s="22">
        <v>0</v>
      </c>
      <c r="BM118" s="22">
        <v>99029.511428933358</v>
      </c>
      <c r="BN118" s="22">
        <v>102171.99622893333</v>
      </c>
      <c r="BO118" s="32">
        <v>5.1441158170590605E-2</v>
      </c>
      <c r="BP118" s="32">
        <v>5.4012475205526239E-2</v>
      </c>
      <c r="BQ118" s="42"/>
      <c r="BR118" s="22">
        <v>1912758.3363681389</v>
      </c>
      <c r="BS118" s="22">
        <v>33465.685600000004</v>
      </c>
      <c r="BT118" s="22">
        <v>1879292.6507681389</v>
      </c>
      <c r="BU118" s="26">
        <v>-3142.4847999999911</v>
      </c>
      <c r="BV118" s="22">
        <v>0</v>
      </c>
      <c r="BW118" s="22">
        <v>86685.168333112262</v>
      </c>
      <c r="BX118" s="22">
        <v>89827.653133112239</v>
      </c>
      <c r="BY118" s="32">
        <v>4.531945655911046E-2</v>
      </c>
      <c r="BZ118" s="32">
        <v>4.7798650782993397E-2</v>
      </c>
      <c r="CA118" s="42"/>
      <c r="CB118" s="22">
        <v>1922769.5873657414</v>
      </c>
      <c r="CC118" s="22">
        <v>33465.685600000004</v>
      </c>
      <c r="CD118" s="22">
        <v>1889303.9017657414</v>
      </c>
      <c r="CE118" s="26">
        <v>-3142.4847999999911</v>
      </c>
      <c r="CF118" s="22">
        <v>0</v>
      </c>
      <c r="CG118" s="22">
        <v>96696.419330714736</v>
      </c>
      <c r="CH118" s="22">
        <v>99838.904130714713</v>
      </c>
      <c r="CI118" s="32">
        <v>5.02901751546799E-2</v>
      </c>
      <c r="CJ118" s="32">
        <v>5.2844279862760767E-2</v>
      </c>
      <c r="CK118" s="42"/>
      <c r="CL118" s="22">
        <v>1920436.4952675228</v>
      </c>
      <c r="CM118" s="22">
        <v>33465.685600000004</v>
      </c>
      <c r="CN118" s="22">
        <v>1886970.8096675228</v>
      </c>
      <c r="CO118" s="26">
        <v>-3142.4847999999911</v>
      </c>
      <c r="CP118" s="22">
        <v>0</v>
      </c>
      <c r="CQ118" s="22">
        <v>94363.327232496114</v>
      </c>
      <c r="CR118" s="22">
        <v>97505.812032496091</v>
      </c>
      <c r="CS118" s="32">
        <v>4.9136395535615468E-2</v>
      </c>
      <c r="CT118" s="32">
        <v>5.16731957553049E-2</v>
      </c>
      <c r="CU118" s="42"/>
      <c r="CV118" s="22">
        <v>1925102.67946396</v>
      </c>
      <c r="CW118" s="22">
        <v>33465.685600000004</v>
      </c>
      <c r="CX118" s="22">
        <v>1891636.99386396</v>
      </c>
      <c r="CY118" s="26">
        <v>-3142.4847999999911</v>
      </c>
      <c r="CZ118" s="22">
        <v>0</v>
      </c>
      <c r="DA118" s="22">
        <v>99029.511428933358</v>
      </c>
      <c r="DB118" s="22">
        <v>102171.99622893333</v>
      </c>
      <c r="DC118" s="32">
        <v>5.1441158170590605E-2</v>
      </c>
      <c r="DD118" s="32">
        <v>5.4012475205526239E-2</v>
      </c>
      <c r="DE118" s="42"/>
      <c r="DF118" s="22">
        <v>1925102.67946396</v>
      </c>
      <c r="DG118" s="22">
        <v>33465.685600000004</v>
      </c>
      <c r="DH118" s="22">
        <v>1891636.99386396</v>
      </c>
      <c r="DI118" s="26">
        <v>-3142.4847999999911</v>
      </c>
      <c r="DJ118" s="22">
        <v>0</v>
      </c>
      <c r="DK118" s="22">
        <v>99029.511428933358</v>
      </c>
      <c r="DL118" s="22">
        <v>102171.99622893333</v>
      </c>
      <c r="DM118" s="32">
        <v>5.1441158170590605E-2</v>
      </c>
      <c r="DN118" s="32">
        <v>5.4012475205526239E-2</v>
      </c>
      <c r="DO118" s="42"/>
      <c r="DP118" s="22">
        <v>1925102.67946396</v>
      </c>
      <c r="DQ118" s="22">
        <v>33465.685600000004</v>
      </c>
      <c r="DR118" s="22">
        <v>1891636.99386396</v>
      </c>
      <c r="DS118" s="26">
        <v>-3142.4847999999911</v>
      </c>
      <c r="DT118" s="22">
        <v>0</v>
      </c>
      <c r="DU118" s="22">
        <v>99029.511428933358</v>
      </c>
      <c r="DV118" s="22">
        <v>102171.99622893333</v>
      </c>
      <c r="DW118" s="32">
        <v>5.1441158170590605E-2</v>
      </c>
      <c r="DX118" s="32">
        <v>5.4012475205526239E-2</v>
      </c>
      <c r="DY118" s="42"/>
      <c r="DZ118" s="22">
        <v>1925102.67946396</v>
      </c>
      <c r="EA118" s="22">
        <v>33465.685600000004</v>
      </c>
      <c r="EB118" s="22">
        <v>1891636.99386396</v>
      </c>
      <c r="EC118" s="26">
        <v>-3142.4847999999911</v>
      </c>
      <c r="ED118" s="22">
        <v>0</v>
      </c>
      <c r="EE118" s="22">
        <v>99029.511428933358</v>
      </c>
      <c r="EF118" s="22">
        <v>102171.99622893333</v>
      </c>
      <c r="EG118" s="32">
        <v>5.1441158170590605E-2</v>
      </c>
      <c r="EH118" s="32">
        <v>5.4012475205526239E-2</v>
      </c>
      <c r="EI118" s="42"/>
      <c r="EK118" s="47">
        <f t="shared" si="40"/>
        <v>-2333.0920982186217</v>
      </c>
      <c r="EL118" s="47">
        <f t="shared" si="41"/>
        <v>-4666.1841964372434</v>
      </c>
      <c r="EM118" s="47">
        <f t="shared" si="42"/>
        <v>0</v>
      </c>
      <c r="EN118" s="47">
        <f t="shared" si="43"/>
        <v>0</v>
      </c>
      <c r="EO118" s="47">
        <f t="shared" si="44"/>
        <v>0</v>
      </c>
      <c r="EP118" s="47">
        <f t="shared" si="45"/>
        <v>0</v>
      </c>
      <c r="ER118" s="27" t="str">
        <f t="shared" si="36"/>
        <v>Crescent Primary School</v>
      </c>
      <c r="EV118" s="45">
        <v>0</v>
      </c>
      <c r="EX118" s="27" t="str">
        <f t="shared" si="37"/>
        <v>Y</v>
      </c>
      <c r="EY118" s="27" t="str">
        <f t="shared" si="38"/>
        <v>Y</v>
      </c>
      <c r="EZ118" s="27" t="str">
        <f t="shared" si="27"/>
        <v/>
      </c>
      <c r="FA118" s="27" t="str">
        <f t="shared" si="28"/>
        <v/>
      </c>
      <c r="FB118" s="27" t="str">
        <f t="shared" si="29"/>
        <v/>
      </c>
      <c r="FC118" s="27" t="str">
        <f t="shared" si="30"/>
        <v/>
      </c>
      <c r="FE118" s="82">
        <f t="shared" si="39"/>
        <v>1.2333719977916701E-3</v>
      </c>
      <c r="FF118" s="82">
        <f t="shared" si="31"/>
        <v>2.4667439955833401E-3</v>
      </c>
      <c r="FG118" s="82" t="str">
        <f t="shared" si="32"/>
        <v/>
      </c>
      <c r="FH118" s="82" t="str">
        <f t="shared" si="33"/>
        <v/>
      </c>
      <c r="FI118" s="82" t="str">
        <f t="shared" si="34"/>
        <v/>
      </c>
      <c r="FJ118" s="82" t="str">
        <f t="shared" si="35"/>
        <v/>
      </c>
    </row>
    <row r="119" spans="1:166" x14ac:dyDescent="0.3">
      <c r="A119" s="20">
        <v>8913004</v>
      </c>
      <c r="B119" s="20" t="s">
        <v>228</v>
      </c>
      <c r="C119" s="21">
        <v>212</v>
      </c>
      <c r="D119" s="22">
        <v>995059.90202088014</v>
      </c>
      <c r="E119" s="22">
        <v>22418.559999999998</v>
      </c>
      <c r="F119" s="22">
        <v>972641.3420208802</v>
      </c>
      <c r="G119" s="45">
        <v>0</v>
      </c>
      <c r="H119" s="26">
        <v>1024.9720000000016</v>
      </c>
      <c r="I119" s="11"/>
      <c r="J119" s="34">
        <v>212</v>
      </c>
      <c r="K119" s="22">
        <v>1049109.474500264</v>
      </c>
      <c r="L119" s="22">
        <v>23443.531999999999</v>
      </c>
      <c r="M119" s="22">
        <v>1025665.942500264</v>
      </c>
      <c r="N119" s="26">
        <v>1024.9720000000016</v>
      </c>
      <c r="O119" s="22">
        <v>0</v>
      </c>
      <c r="P119" s="22">
        <v>54049.572479383904</v>
      </c>
      <c r="Q119" s="22">
        <v>53024.600479383837</v>
      </c>
      <c r="R119" s="32">
        <v>5.1519477988824801E-2</v>
      </c>
      <c r="S119" s="32">
        <v>5.1697729525975934E-2</v>
      </c>
      <c r="T119" s="11"/>
      <c r="U119" s="22">
        <v>1049109.474500264</v>
      </c>
      <c r="V119" s="22">
        <v>23443.531999999999</v>
      </c>
      <c r="W119" s="22">
        <v>1025665.942500264</v>
      </c>
      <c r="X119" s="26">
        <v>1024.9720000000016</v>
      </c>
      <c r="Y119" s="22">
        <v>0</v>
      </c>
      <c r="Z119" s="22">
        <v>54049.572479383904</v>
      </c>
      <c r="AA119" s="22">
        <v>53024.600479383837</v>
      </c>
      <c r="AB119" s="32">
        <v>5.1519477988824801E-2</v>
      </c>
      <c r="AC119" s="32">
        <v>5.1697729525975934E-2</v>
      </c>
      <c r="AD119" s="42"/>
      <c r="AE119" s="22">
        <v>1049109.474500264</v>
      </c>
      <c r="AF119" s="22">
        <v>23443.531999999999</v>
      </c>
      <c r="AG119" s="22">
        <v>1025665.942500264</v>
      </c>
      <c r="AH119" s="26">
        <v>1024.9720000000016</v>
      </c>
      <c r="AI119" s="22">
        <v>0</v>
      </c>
      <c r="AJ119" s="22">
        <v>54049.572479383904</v>
      </c>
      <c r="AK119" s="22">
        <v>53024.600479383837</v>
      </c>
      <c r="AL119" s="32">
        <v>5.1519477988824801E-2</v>
      </c>
      <c r="AM119" s="32">
        <v>5.1697729525975934E-2</v>
      </c>
      <c r="AN119" s="11"/>
      <c r="AO119" s="22">
        <v>1049109.474500264</v>
      </c>
      <c r="AP119" s="22">
        <v>23443.531999999999</v>
      </c>
      <c r="AQ119" s="22">
        <v>1025665.942500264</v>
      </c>
      <c r="AR119" s="26">
        <v>1024.9720000000016</v>
      </c>
      <c r="AS119" s="22">
        <v>0</v>
      </c>
      <c r="AT119" s="22">
        <v>54049.572479383904</v>
      </c>
      <c r="AU119" s="22">
        <v>53024.600479383837</v>
      </c>
      <c r="AV119" s="32">
        <v>5.1519477988824801E-2</v>
      </c>
      <c r="AW119" s="32">
        <v>5.1697729525975934E-2</v>
      </c>
      <c r="AX119" s="42"/>
      <c r="AY119" s="22">
        <v>1049109.474500264</v>
      </c>
      <c r="AZ119" s="22">
        <v>23443.531999999999</v>
      </c>
      <c r="BA119" s="22">
        <v>1025665.942500264</v>
      </c>
      <c r="BB119" s="22">
        <v>0</v>
      </c>
      <c r="BC119" s="22">
        <v>54049.572479383904</v>
      </c>
      <c r="BD119" s="22">
        <v>53024.600479383837</v>
      </c>
      <c r="BE119" s="32">
        <v>5.1519477988824801E-2</v>
      </c>
      <c r="BF119" s="32">
        <v>5.1697729525975934E-2</v>
      </c>
      <c r="BG119" s="11"/>
      <c r="BH119" s="22">
        <v>1049109.474500264</v>
      </c>
      <c r="BI119" s="22">
        <v>23443.531999999999</v>
      </c>
      <c r="BJ119" s="22">
        <v>1025665.942500264</v>
      </c>
      <c r="BK119" s="26">
        <v>1024.9720000000016</v>
      </c>
      <c r="BL119" s="22">
        <v>0</v>
      </c>
      <c r="BM119" s="22">
        <v>54049.572479383904</v>
      </c>
      <c r="BN119" s="22">
        <v>53024.600479383837</v>
      </c>
      <c r="BO119" s="32">
        <v>5.1519477988824801E-2</v>
      </c>
      <c r="BP119" s="32">
        <v>5.1697729525975934E-2</v>
      </c>
      <c r="BQ119" s="42"/>
      <c r="BR119" s="22">
        <v>1044715.0833724109</v>
      </c>
      <c r="BS119" s="22">
        <v>23443.531999999999</v>
      </c>
      <c r="BT119" s="22">
        <v>1021271.5513724108</v>
      </c>
      <c r="BU119" s="26">
        <v>1024.9720000000016</v>
      </c>
      <c r="BV119" s="22">
        <v>0</v>
      </c>
      <c r="BW119" s="22">
        <v>49655.181351530715</v>
      </c>
      <c r="BX119" s="22">
        <v>48630.209351530648</v>
      </c>
      <c r="BY119" s="32">
        <v>4.7529878855812474E-2</v>
      </c>
      <c r="BZ119" s="32">
        <v>4.7617315185349215E-2</v>
      </c>
      <c r="CA119" s="42"/>
      <c r="CB119" s="22">
        <v>1048104.0939366934</v>
      </c>
      <c r="CC119" s="22">
        <v>23443.531999999999</v>
      </c>
      <c r="CD119" s="22">
        <v>1024660.5619366934</v>
      </c>
      <c r="CE119" s="26">
        <v>1024.9720000000016</v>
      </c>
      <c r="CF119" s="22">
        <v>0</v>
      </c>
      <c r="CG119" s="22">
        <v>53044.191915813251</v>
      </c>
      <c r="CH119" s="22">
        <v>52019.219915813184</v>
      </c>
      <c r="CI119" s="32">
        <v>5.0609660073531952E-2</v>
      </c>
      <c r="CJ119" s="32">
        <v>5.0767270497356264E-2</v>
      </c>
      <c r="CK119" s="42"/>
      <c r="CL119" s="22">
        <v>1047098.713373123</v>
      </c>
      <c r="CM119" s="22">
        <v>23443.531999999999</v>
      </c>
      <c r="CN119" s="22">
        <v>1023655.181373123</v>
      </c>
      <c r="CO119" s="26">
        <v>1024.9720000000016</v>
      </c>
      <c r="CP119" s="22">
        <v>0</v>
      </c>
      <c r="CQ119" s="22">
        <v>52038.811352242832</v>
      </c>
      <c r="CR119" s="22">
        <v>51013.839352242765</v>
      </c>
      <c r="CS119" s="32">
        <v>4.9698095019718863E-2</v>
      </c>
      <c r="CT119" s="32">
        <v>4.9834983772380465E-2</v>
      </c>
      <c r="CU119" s="42"/>
      <c r="CV119" s="22">
        <v>1049109.474500264</v>
      </c>
      <c r="CW119" s="22">
        <v>23443.531999999999</v>
      </c>
      <c r="CX119" s="22">
        <v>1025665.942500264</v>
      </c>
      <c r="CY119" s="26">
        <v>1024.9720000000016</v>
      </c>
      <c r="CZ119" s="22">
        <v>0</v>
      </c>
      <c r="DA119" s="22">
        <v>54049.572479383904</v>
      </c>
      <c r="DB119" s="22">
        <v>53024.600479383837</v>
      </c>
      <c r="DC119" s="32">
        <v>5.1519477988824801E-2</v>
      </c>
      <c r="DD119" s="32">
        <v>5.1697729525975934E-2</v>
      </c>
      <c r="DE119" s="42"/>
      <c r="DF119" s="22">
        <v>1049109.474500264</v>
      </c>
      <c r="DG119" s="22">
        <v>23443.531999999999</v>
      </c>
      <c r="DH119" s="22">
        <v>1025665.942500264</v>
      </c>
      <c r="DI119" s="26">
        <v>1024.9720000000016</v>
      </c>
      <c r="DJ119" s="22">
        <v>0</v>
      </c>
      <c r="DK119" s="22">
        <v>54049.572479383904</v>
      </c>
      <c r="DL119" s="22">
        <v>53024.600479383837</v>
      </c>
      <c r="DM119" s="32">
        <v>5.1519477988824801E-2</v>
      </c>
      <c r="DN119" s="32">
        <v>5.1697729525975934E-2</v>
      </c>
      <c r="DO119" s="42"/>
      <c r="DP119" s="22">
        <v>1049109.474500264</v>
      </c>
      <c r="DQ119" s="22">
        <v>23443.531999999999</v>
      </c>
      <c r="DR119" s="22">
        <v>1025665.942500264</v>
      </c>
      <c r="DS119" s="26">
        <v>1024.9720000000016</v>
      </c>
      <c r="DT119" s="22">
        <v>0</v>
      </c>
      <c r="DU119" s="22">
        <v>54049.572479383904</v>
      </c>
      <c r="DV119" s="22">
        <v>53024.600479383837</v>
      </c>
      <c r="DW119" s="32">
        <v>5.1519477988824801E-2</v>
      </c>
      <c r="DX119" s="32">
        <v>5.1697729525975934E-2</v>
      </c>
      <c r="DY119" s="42"/>
      <c r="DZ119" s="22">
        <v>1049109.474500264</v>
      </c>
      <c r="EA119" s="22">
        <v>23443.531999999999</v>
      </c>
      <c r="EB119" s="22">
        <v>1025665.942500264</v>
      </c>
      <c r="EC119" s="26">
        <v>1024.9720000000016</v>
      </c>
      <c r="ED119" s="22">
        <v>0</v>
      </c>
      <c r="EE119" s="22">
        <v>54049.572479383904</v>
      </c>
      <c r="EF119" s="22">
        <v>53024.600479383837</v>
      </c>
      <c r="EG119" s="32">
        <v>5.1519477988824801E-2</v>
      </c>
      <c r="EH119" s="32">
        <v>5.1697729525975934E-2</v>
      </c>
      <c r="EI119" s="42"/>
      <c r="EK119" s="47">
        <f t="shared" si="40"/>
        <v>-1005.3805635706522</v>
      </c>
      <c r="EL119" s="47">
        <f t="shared" si="41"/>
        <v>-2010.7611271410715</v>
      </c>
      <c r="EM119" s="47">
        <f t="shared" si="42"/>
        <v>0</v>
      </c>
      <c r="EN119" s="47">
        <f t="shared" si="43"/>
        <v>0</v>
      </c>
      <c r="EO119" s="47">
        <f t="shared" si="44"/>
        <v>0</v>
      </c>
      <c r="EP119" s="47">
        <f t="shared" si="45"/>
        <v>0</v>
      </c>
      <c r="ER119" s="27" t="str">
        <f t="shared" si="36"/>
        <v>St Edmund's CofE (C) Primary School</v>
      </c>
      <c r="EV119" s="45">
        <v>0</v>
      </c>
      <c r="EX119" s="27" t="str">
        <f t="shared" si="37"/>
        <v>Y</v>
      </c>
      <c r="EY119" s="27" t="str">
        <f t="shared" si="38"/>
        <v>Y</v>
      </c>
      <c r="EZ119" s="27" t="str">
        <f t="shared" si="27"/>
        <v/>
      </c>
      <c r="FA119" s="27" t="str">
        <f t="shared" si="28"/>
        <v/>
      </c>
      <c r="FB119" s="27" t="str">
        <f t="shared" si="29"/>
        <v/>
      </c>
      <c r="FC119" s="27" t="str">
        <f t="shared" si="30"/>
        <v/>
      </c>
      <c r="FE119" s="82">
        <f t="shared" si="39"/>
        <v>9.8022223602339548E-4</v>
      </c>
      <c r="FF119" s="82">
        <f t="shared" si="31"/>
        <v>1.9604444720465637E-3</v>
      </c>
      <c r="FG119" s="82" t="str">
        <f t="shared" si="32"/>
        <v/>
      </c>
      <c r="FH119" s="82" t="str">
        <f t="shared" si="33"/>
        <v/>
      </c>
      <c r="FI119" s="82" t="str">
        <f t="shared" si="34"/>
        <v/>
      </c>
      <c r="FJ119" s="82" t="str">
        <f t="shared" si="35"/>
        <v/>
      </c>
    </row>
    <row r="120" spans="1:166" x14ac:dyDescent="0.3">
      <c r="A120" s="20">
        <v>8913008</v>
      </c>
      <c r="B120" s="20" t="s">
        <v>229</v>
      </c>
      <c r="C120" s="21">
        <v>311</v>
      </c>
      <c r="D120" s="22">
        <v>1343654.4480000001</v>
      </c>
      <c r="E120" s="22">
        <v>17239.448</v>
      </c>
      <c r="F120" s="22">
        <v>1326415</v>
      </c>
      <c r="G120" s="45">
        <v>0</v>
      </c>
      <c r="H120" s="26">
        <v>-2574.8320000000003</v>
      </c>
      <c r="I120" s="11"/>
      <c r="J120" s="34">
        <v>311</v>
      </c>
      <c r="K120" s="22">
        <v>1384619.6159999999</v>
      </c>
      <c r="L120" s="22">
        <v>14664.616</v>
      </c>
      <c r="M120" s="22">
        <v>1369955</v>
      </c>
      <c r="N120" s="26">
        <v>-2574.8320000000003</v>
      </c>
      <c r="O120" s="22">
        <v>0</v>
      </c>
      <c r="P120" s="22">
        <v>40965.16799999983</v>
      </c>
      <c r="Q120" s="22">
        <v>43540</v>
      </c>
      <c r="R120" s="32">
        <v>2.9585864252265393E-2</v>
      </c>
      <c r="S120" s="32">
        <v>3.1782065834279227E-2</v>
      </c>
      <c r="T120" s="11"/>
      <c r="U120" s="22">
        <v>1384619.6159999999</v>
      </c>
      <c r="V120" s="22">
        <v>14664.616</v>
      </c>
      <c r="W120" s="22">
        <v>1369955</v>
      </c>
      <c r="X120" s="26">
        <v>-2574.8320000000003</v>
      </c>
      <c r="Y120" s="22">
        <v>0</v>
      </c>
      <c r="Z120" s="22">
        <v>40965.16799999983</v>
      </c>
      <c r="AA120" s="22">
        <v>43540</v>
      </c>
      <c r="AB120" s="32">
        <v>2.9585864252265393E-2</v>
      </c>
      <c r="AC120" s="32">
        <v>3.1782065834279227E-2</v>
      </c>
      <c r="AD120" s="42"/>
      <c r="AE120" s="22">
        <v>1384619.6159999999</v>
      </c>
      <c r="AF120" s="22">
        <v>14664.616</v>
      </c>
      <c r="AG120" s="22">
        <v>1369955</v>
      </c>
      <c r="AH120" s="26">
        <v>-2574.8320000000003</v>
      </c>
      <c r="AI120" s="22">
        <v>0</v>
      </c>
      <c r="AJ120" s="22">
        <v>40965.16799999983</v>
      </c>
      <c r="AK120" s="22">
        <v>43540</v>
      </c>
      <c r="AL120" s="32">
        <v>2.9585864252265393E-2</v>
      </c>
      <c r="AM120" s="32">
        <v>3.1782065834279227E-2</v>
      </c>
      <c r="AN120" s="11"/>
      <c r="AO120" s="22">
        <v>1384619.6159999999</v>
      </c>
      <c r="AP120" s="22">
        <v>14664.616</v>
      </c>
      <c r="AQ120" s="22">
        <v>1369955</v>
      </c>
      <c r="AR120" s="26">
        <v>-2574.8320000000003</v>
      </c>
      <c r="AS120" s="22">
        <v>0</v>
      </c>
      <c r="AT120" s="22">
        <v>40965.16799999983</v>
      </c>
      <c r="AU120" s="22">
        <v>43540</v>
      </c>
      <c r="AV120" s="32">
        <v>2.9585864252265393E-2</v>
      </c>
      <c r="AW120" s="32">
        <v>3.1782065834279227E-2</v>
      </c>
      <c r="AX120" s="42"/>
      <c r="AY120" s="22">
        <v>1384778.1665255001</v>
      </c>
      <c r="AZ120" s="22">
        <v>14664.616</v>
      </c>
      <c r="BA120" s="22">
        <v>1370113.5505255002</v>
      </c>
      <c r="BB120" s="22">
        <v>158.55052550017083</v>
      </c>
      <c r="BC120" s="22">
        <v>41123.718525500037</v>
      </c>
      <c r="BD120" s="22">
        <v>43698.550525500206</v>
      </c>
      <c r="BE120" s="32">
        <v>2.9696972063534308E-2</v>
      </c>
      <c r="BF120" s="32">
        <v>3.1894108709996954E-2</v>
      </c>
      <c r="BG120" s="11"/>
      <c r="BH120" s="22">
        <v>1384778.1665255001</v>
      </c>
      <c r="BI120" s="22">
        <v>14664.616</v>
      </c>
      <c r="BJ120" s="22">
        <v>1370113.5505255002</v>
      </c>
      <c r="BK120" s="26">
        <v>-2574.8320000000003</v>
      </c>
      <c r="BL120" s="22">
        <v>158.55052550017083</v>
      </c>
      <c r="BM120" s="22">
        <v>41123.718525500037</v>
      </c>
      <c r="BN120" s="22">
        <v>43698.550525500206</v>
      </c>
      <c r="BO120" s="32">
        <v>2.9696972063534308E-2</v>
      </c>
      <c r="BP120" s="32">
        <v>3.1894108709996954E-2</v>
      </c>
      <c r="BQ120" s="42"/>
      <c r="BR120" s="22">
        <v>1384778.1665255001</v>
      </c>
      <c r="BS120" s="22">
        <v>14664.616</v>
      </c>
      <c r="BT120" s="22">
        <v>1370113.5505255002</v>
      </c>
      <c r="BU120" s="26">
        <v>-2574.8320000000003</v>
      </c>
      <c r="BV120" s="22">
        <v>158.55052550017083</v>
      </c>
      <c r="BW120" s="22">
        <v>41123.718525500037</v>
      </c>
      <c r="BX120" s="22">
        <v>43698.550525500206</v>
      </c>
      <c r="BY120" s="32">
        <v>2.9696972063534308E-2</v>
      </c>
      <c r="BZ120" s="32">
        <v>3.1894108709996954E-2</v>
      </c>
      <c r="CA120" s="42"/>
      <c r="CB120" s="22">
        <v>1384778.1665255001</v>
      </c>
      <c r="CC120" s="22">
        <v>14664.616</v>
      </c>
      <c r="CD120" s="22">
        <v>1370113.5505255002</v>
      </c>
      <c r="CE120" s="26">
        <v>-2574.8320000000003</v>
      </c>
      <c r="CF120" s="22">
        <v>158.55052550017083</v>
      </c>
      <c r="CG120" s="22">
        <v>41123.718525500037</v>
      </c>
      <c r="CH120" s="22">
        <v>43698.550525500206</v>
      </c>
      <c r="CI120" s="32">
        <v>2.9696972063534308E-2</v>
      </c>
      <c r="CJ120" s="32">
        <v>3.1894108709996954E-2</v>
      </c>
      <c r="CK120" s="42"/>
      <c r="CL120" s="22">
        <v>1384778.1665255001</v>
      </c>
      <c r="CM120" s="22">
        <v>14664.616</v>
      </c>
      <c r="CN120" s="22">
        <v>1370113.5505255002</v>
      </c>
      <c r="CO120" s="26">
        <v>-2574.8320000000003</v>
      </c>
      <c r="CP120" s="22">
        <v>158.55052550017083</v>
      </c>
      <c r="CQ120" s="22">
        <v>41123.718525500037</v>
      </c>
      <c r="CR120" s="22">
        <v>43698.550525500206</v>
      </c>
      <c r="CS120" s="32">
        <v>2.9696972063534308E-2</v>
      </c>
      <c r="CT120" s="32">
        <v>3.1894108709996954E-2</v>
      </c>
      <c r="CU120" s="42"/>
      <c r="CV120" s="22">
        <v>1384619.6159999999</v>
      </c>
      <c r="CW120" s="22">
        <v>14664.616</v>
      </c>
      <c r="CX120" s="22">
        <v>1369955</v>
      </c>
      <c r="CY120" s="26">
        <v>-2574.8320000000003</v>
      </c>
      <c r="CZ120" s="22">
        <v>0</v>
      </c>
      <c r="DA120" s="22">
        <v>40965.16799999983</v>
      </c>
      <c r="DB120" s="22">
        <v>43540</v>
      </c>
      <c r="DC120" s="32">
        <v>2.9585864252265393E-2</v>
      </c>
      <c r="DD120" s="32">
        <v>3.1782065834279227E-2</v>
      </c>
      <c r="DE120" s="42"/>
      <c r="DF120" s="22">
        <v>1384619.6159999999</v>
      </c>
      <c r="DG120" s="22">
        <v>14664.616</v>
      </c>
      <c r="DH120" s="22">
        <v>1369955</v>
      </c>
      <c r="DI120" s="26">
        <v>-2574.8320000000003</v>
      </c>
      <c r="DJ120" s="22">
        <v>0</v>
      </c>
      <c r="DK120" s="22">
        <v>40965.16799999983</v>
      </c>
      <c r="DL120" s="22">
        <v>43540</v>
      </c>
      <c r="DM120" s="32">
        <v>2.9585864252265393E-2</v>
      </c>
      <c r="DN120" s="32">
        <v>3.1782065834279227E-2</v>
      </c>
      <c r="DO120" s="42"/>
      <c r="DP120" s="22">
        <v>1384778.1665255001</v>
      </c>
      <c r="DQ120" s="22">
        <v>14664.616</v>
      </c>
      <c r="DR120" s="22">
        <v>1370113.5505255002</v>
      </c>
      <c r="DS120" s="26">
        <v>-2574.8320000000003</v>
      </c>
      <c r="DT120" s="22">
        <v>158.55052550017083</v>
      </c>
      <c r="DU120" s="22">
        <v>41123.718525500037</v>
      </c>
      <c r="DV120" s="22">
        <v>43698.550525500206</v>
      </c>
      <c r="DW120" s="32">
        <v>2.9696972063534308E-2</v>
      </c>
      <c r="DX120" s="32">
        <v>3.1894108709996954E-2</v>
      </c>
      <c r="DY120" s="42"/>
      <c r="DZ120" s="22">
        <v>1384778.1665255001</v>
      </c>
      <c r="EA120" s="22">
        <v>14664.616</v>
      </c>
      <c r="EB120" s="22">
        <v>1370113.5505255002</v>
      </c>
      <c r="EC120" s="26">
        <v>-2574.8320000000003</v>
      </c>
      <c r="ED120" s="22">
        <v>158.55052550017083</v>
      </c>
      <c r="EE120" s="22">
        <v>41123.718525500037</v>
      </c>
      <c r="EF120" s="22">
        <v>43698.550525500206</v>
      </c>
      <c r="EG120" s="32">
        <v>2.9696972063534308E-2</v>
      </c>
      <c r="EH120" s="32">
        <v>3.1894108709996954E-2</v>
      </c>
      <c r="EI120" s="42"/>
      <c r="EK120" s="47">
        <f t="shared" si="40"/>
        <v>0</v>
      </c>
      <c r="EL120" s="47">
        <f t="shared" si="41"/>
        <v>0</v>
      </c>
      <c r="EM120" s="47">
        <f t="shared" si="42"/>
        <v>-158.55052550020628</v>
      </c>
      <c r="EN120" s="47">
        <f t="shared" si="43"/>
        <v>-158.55052550020628</v>
      </c>
      <c r="EO120" s="47">
        <f t="shared" si="44"/>
        <v>0</v>
      </c>
      <c r="EP120" s="47">
        <f t="shared" si="45"/>
        <v>0</v>
      </c>
      <c r="ER120" s="27" t="str">
        <f t="shared" si="36"/>
        <v>St Andrew's CofE Primary and Nursery School</v>
      </c>
      <c r="EV120" s="45">
        <v>0</v>
      </c>
      <c r="EX120" s="27" t="str">
        <f t="shared" si="37"/>
        <v/>
      </c>
      <c r="EY120" s="27" t="str">
        <f t="shared" si="38"/>
        <v/>
      </c>
      <c r="EZ120" s="27" t="str">
        <f t="shared" si="27"/>
        <v>Y</v>
      </c>
      <c r="FA120" s="27" t="str">
        <f t="shared" si="28"/>
        <v>Y</v>
      </c>
      <c r="FB120" s="27" t="str">
        <f t="shared" si="29"/>
        <v/>
      </c>
      <c r="FC120" s="27" t="str">
        <f t="shared" si="30"/>
        <v/>
      </c>
      <c r="FE120" s="82" t="str">
        <f t="shared" si="39"/>
        <v/>
      </c>
      <c r="FF120" s="82" t="str">
        <f t="shared" si="31"/>
        <v/>
      </c>
      <c r="FG120" s="82">
        <f t="shared" si="32"/>
        <v>1.1572071923483643E-4</v>
      </c>
      <c r="FH120" s="82">
        <f t="shared" si="33"/>
        <v>1.1572071923483643E-4</v>
      </c>
      <c r="FI120" s="82" t="str">
        <f t="shared" si="34"/>
        <v/>
      </c>
      <c r="FJ120" s="82" t="str">
        <f t="shared" si="35"/>
        <v/>
      </c>
    </row>
    <row r="121" spans="1:166" x14ac:dyDescent="0.3">
      <c r="A121" s="20">
        <v>8913018</v>
      </c>
      <c r="B121" s="20" t="s">
        <v>43</v>
      </c>
      <c r="C121" s="21">
        <v>207</v>
      </c>
      <c r="D121" s="22">
        <v>898085</v>
      </c>
      <c r="E121" s="22">
        <v>15230</v>
      </c>
      <c r="F121" s="22">
        <v>882855</v>
      </c>
      <c r="G121" s="45">
        <v>0</v>
      </c>
      <c r="H121" s="26">
        <v>696.3125</v>
      </c>
      <c r="I121" s="11"/>
      <c r="J121" s="34">
        <v>207</v>
      </c>
      <c r="K121" s="22">
        <v>944798.75049943826</v>
      </c>
      <c r="L121" s="22">
        <v>15926.3125</v>
      </c>
      <c r="M121" s="22">
        <v>928872.43799943826</v>
      </c>
      <c r="N121" s="26">
        <v>696.3125</v>
      </c>
      <c r="O121" s="22">
        <v>0</v>
      </c>
      <c r="P121" s="22">
        <v>46713.750499438262</v>
      </c>
      <c r="Q121" s="22">
        <v>46017.437999438262</v>
      </c>
      <c r="R121" s="32">
        <v>4.9443069727541977E-2</v>
      </c>
      <c r="S121" s="32">
        <v>4.9541181454956777E-2</v>
      </c>
      <c r="T121" s="11"/>
      <c r="U121" s="22">
        <v>944798.75049943826</v>
      </c>
      <c r="V121" s="22">
        <v>15926.3125</v>
      </c>
      <c r="W121" s="22">
        <v>928872.43799943826</v>
      </c>
      <c r="X121" s="26">
        <v>696.3125</v>
      </c>
      <c r="Y121" s="22">
        <v>0</v>
      </c>
      <c r="Z121" s="22">
        <v>46713.750499438262</v>
      </c>
      <c r="AA121" s="22">
        <v>46017.437999438262</v>
      </c>
      <c r="AB121" s="32">
        <v>4.9443069727541977E-2</v>
      </c>
      <c r="AC121" s="32">
        <v>4.9541181454956777E-2</v>
      </c>
      <c r="AD121" s="42"/>
      <c r="AE121" s="22">
        <v>944798.75049943826</v>
      </c>
      <c r="AF121" s="22">
        <v>15926.3125</v>
      </c>
      <c r="AG121" s="22">
        <v>928872.43799943826</v>
      </c>
      <c r="AH121" s="26">
        <v>696.3125</v>
      </c>
      <c r="AI121" s="22">
        <v>0</v>
      </c>
      <c r="AJ121" s="22">
        <v>46713.750499438262</v>
      </c>
      <c r="AK121" s="22">
        <v>46017.437999438262</v>
      </c>
      <c r="AL121" s="32">
        <v>4.9443069727541977E-2</v>
      </c>
      <c r="AM121" s="32">
        <v>4.9541181454956777E-2</v>
      </c>
      <c r="AN121" s="11"/>
      <c r="AO121" s="22">
        <v>944798.75049943826</v>
      </c>
      <c r="AP121" s="22">
        <v>15926.3125</v>
      </c>
      <c r="AQ121" s="22">
        <v>928872.43799943826</v>
      </c>
      <c r="AR121" s="26">
        <v>696.3125</v>
      </c>
      <c r="AS121" s="22">
        <v>0</v>
      </c>
      <c r="AT121" s="22">
        <v>46713.750499438262</v>
      </c>
      <c r="AU121" s="22">
        <v>46017.437999438262</v>
      </c>
      <c r="AV121" s="32">
        <v>4.9443069727541977E-2</v>
      </c>
      <c r="AW121" s="32">
        <v>4.9541181454956777E-2</v>
      </c>
      <c r="AX121" s="42"/>
      <c r="AY121" s="22">
        <v>944798.75049943826</v>
      </c>
      <c r="AZ121" s="22">
        <v>15926.3125</v>
      </c>
      <c r="BA121" s="22">
        <v>928872.43799943826</v>
      </c>
      <c r="BB121" s="22">
        <v>0</v>
      </c>
      <c r="BC121" s="22">
        <v>46713.750499438262</v>
      </c>
      <c r="BD121" s="22">
        <v>46017.437999438262</v>
      </c>
      <c r="BE121" s="32">
        <v>4.9443069727541977E-2</v>
      </c>
      <c r="BF121" s="32">
        <v>4.9541181454956777E-2</v>
      </c>
      <c r="BG121" s="11"/>
      <c r="BH121" s="22">
        <v>944798.75049943826</v>
      </c>
      <c r="BI121" s="22">
        <v>15926.3125</v>
      </c>
      <c r="BJ121" s="22">
        <v>928872.43799943826</v>
      </c>
      <c r="BK121" s="26">
        <v>696.3125</v>
      </c>
      <c r="BL121" s="22">
        <v>0</v>
      </c>
      <c r="BM121" s="22">
        <v>46713.750499438262</v>
      </c>
      <c r="BN121" s="22">
        <v>46017.437999438262</v>
      </c>
      <c r="BO121" s="32">
        <v>4.9443069727541977E-2</v>
      </c>
      <c r="BP121" s="32">
        <v>4.9541181454956777E-2</v>
      </c>
      <c r="BQ121" s="42"/>
      <c r="BR121" s="22">
        <v>942398.26960337092</v>
      </c>
      <c r="BS121" s="22">
        <v>15926.3125</v>
      </c>
      <c r="BT121" s="22">
        <v>926471.95710337092</v>
      </c>
      <c r="BU121" s="26">
        <v>696.3125</v>
      </c>
      <c r="BV121" s="22">
        <v>0</v>
      </c>
      <c r="BW121" s="22">
        <v>44313.269603370922</v>
      </c>
      <c r="BX121" s="22">
        <v>43616.957103370922</v>
      </c>
      <c r="BY121" s="32">
        <v>4.7021807056183515E-2</v>
      </c>
      <c r="BZ121" s="32">
        <v>4.7078550806588924E-2</v>
      </c>
      <c r="CA121" s="42"/>
      <c r="CB121" s="22">
        <v>944142.17746573035</v>
      </c>
      <c r="CC121" s="22">
        <v>15926.3125</v>
      </c>
      <c r="CD121" s="22">
        <v>928215.86496573035</v>
      </c>
      <c r="CE121" s="26">
        <v>696.3125</v>
      </c>
      <c r="CF121" s="22">
        <v>0</v>
      </c>
      <c r="CG121" s="22">
        <v>46057.177465730347</v>
      </c>
      <c r="CH121" s="22">
        <v>45360.864965730347</v>
      </c>
      <c r="CI121" s="32">
        <v>4.8782035762195454E-2</v>
      </c>
      <c r="CJ121" s="32">
        <v>4.8868874879018649E-2</v>
      </c>
      <c r="CK121" s="42"/>
      <c r="CL121" s="22">
        <v>943485.60443202266</v>
      </c>
      <c r="CM121" s="22">
        <v>15926.3125</v>
      </c>
      <c r="CN121" s="22">
        <v>927559.29193202266</v>
      </c>
      <c r="CO121" s="26">
        <v>696.3125</v>
      </c>
      <c r="CP121" s="22">
        <v>0</v>
      </c>
      <c r="CQ121" s="22">
        <v>45400.604432022665</v>
      </c>
      <c r="CR121" s="22">
        <v>44704.291932022665</v>
      </c>
      <c r="CS121" s="32">
        <v>4.8120081767812219E-2</v>
      </c>
      <c r="CT121" s="32">
        <v>4.8195616518387351E-2</v>
      </c>
      <c r="CU121" s="42"/>
      <c r="CV121" s="22">
        <v>944798.75049943826</v>
      </c>
      <c r="CW121" s="22">
        <v>15926.3125</v>
      </c>
      <c r="CX121" s="22">
        <v>928872.43799943826</v>
      </c>
      <c r="CY121" s="26">
        <v>696.3125</v>
      </c>
      <c r="CZ121" s="22">
        <v>0</v>
      </c>
      <c r="DA121" s="22">
        <v>46713.750499438262</v>
      </c>
      <c r="DB121" s="22">
        <v>46017.437999438262</v>
      </c>
      <c r="DC121" s="32">
        <v>4.9443069727541977E-2</v>
      </c>
      <c r="DD121" s="32">
        <v>4.9541181454956777E-2</v>
      </c>
      <c r="DE121" s="42"/>
      <c r="DF121" s="22">
        <v>944798.75049943826</v>
      </c>
      <c r="DG121" s="22">
        <v>15926.3125</v>
      </c>
      <c r="DH121" s="22">
        <v>928872.43799943826</v>
      </c>
      <c r="DI121" s="26">
        <v>696.3125</v>
      </c>
      <c r="DJ121" s="22">
        <v>0</v>
      </c>
      <c r="DK121" s="22">
        <v>46713.750499438262</v>
      </c>
      <c r="DL121" s="22">
        <v>46017.437999438262</v>
      </c>
      <c r="DM121" s="32">
        <v>4.9443069727541977E-2</v>
      </c>
      <c r="DN121" s="32">
        <v>4.9541181454956777E-2</v>
      </c>
      <c r="DO121" s="42"/>
      <c r="DP121" s="22">
        <v>944798.75049943826</v>
      </c>
      <c r="DQ121" s="22">
        <v>15926.3125</v>
      </c>
      <c r="DR121" s="22">
        <v>928872.43799943826</v>
      </c>
      <c r="DS121" s="26">
        <v>696.3125</v>
      </c>
      <c r="DT121" s="22">
        <v>0</v>
      </c>
      <c r="DU121" s="22">
        <v>46713.750499438262</v>
      </c>
      <c r="DV121" s="22">
        <v>46017.437999438262</v>
      </c>
      <c r="DW121" s="32">
        <v>4.9443069727541977E-2</v>
      </c>
      <c r="DX121" s="32">
        <v>4.9541181454956777E-2</v>
      </c>
      <c r="DY121" s="42"/>
      <c r="DZ121" s="22">
        <v>944798.75049943826</v>
      </c>
      <c r="EA121" s="22">
        <v>15926.3125</v>
      </c>
      <c r="EB121" s="22">
        <v>928872.43799943826</v>
      </c>
      <c r="EC121" s="26">
        <v>696.3125</v>
      </c>
      <c r="ED121" s="22">
        <v>0</v>
      </c>
      <c r="EE121" s="22">
        <v>46713.750499438262</v>
      </c>
      <c r="EF121" s="22">
        <v>46017.437999438262</v>
      </c>
      <c r="EG121" s="32">
        <v>4.9443069727541977E-2</v>
      </c>
      <c r="EH121" s="32">
        <v>4.9541181454956777E-2</v>
      </c>
      <c r="EI121" s="42"/>
      <c r="EK121" s="47">
        <f t="shared" si="40"/>
        <v>-656.57303370791487</v>
      </c>
      <c r="EL121" s="47">
        <f t="shared" si="41"/>
        <v>-1313.1460674155969</v>
      </c>
      <c r="EM121" s="47">
        <f t="shared" si="42"/>
        <v>0</v>
      </c>
      <c r="EN121" s="47">
        <f t="shared" si="43"/>
        <v>0</v>
      </c>
      <c r="EO121" s="47">
        <f t="shared" si="44"/>
        <v>0</v>
      </c>
      <c r="EP121" s="47">
        <f t="shared" si="45"/>
        <v>0</v>
      </c>
      <c r="ER121" s="27" t="str">
        <f t="shared" si="36"/>
        <v>All Hallows CofE Primary School</v>
      </c>
      <c r="EV121" s="45">
        <v>0</v>
      </c>
      <c r="EX121" s="27" t="str">
        <f t="shared" si="37"/>
        <v>Y</v>
      </c>
      <c r="EY121" s="27" t="str">
        <f t="shared" si="38"/>
        <v>Y</v>
      </c>
      <c r="EZ121" s="27" t="str">
        <f t="shared" si="27"/>
        <v/>
      </c>
      <c r="FA121" s="27" t="str">
        <f t="shared" si="28"/>
        <v/>
      </c>
      <c r="FB121" s="27" t="str">
        <f t="shared" si="29"/>
        <v/>
      </c>
      <c r="FC121" s="27" t="str">
        <f t="shared" si="30"/>
        <v/>
      </c>
      <c r="FE121" s="82">
        <f t="shared" si="39"/>
        <v>7.068495165192015E-4</v>
      </c>
      <c r="FF121" s="82">
        <f t="shared" si="31"/>
        <v>1.4136990330381523E-3</v>
      </c>
      <c r="FG121" s="82" t="str">
        <f t="shared" si="32"/>
        <v/>
      </c>
      <c r="FH121" s="82" t="str">
        <f t="shared" si="33"/>
        <v/>
      </c>
      <c r="FI121" s="82" t="str">
        <f t="shared" si="34"/>
        <v/>
      </c>
      <c r="FJ121" s="82" t="str">
        <f t="shared" si="35"/>
        <v/>
      </c>
    </row>
    <row r="122" spans="1:166" x14ac:dyDescent="0.3">
      <c r="A122" s="20">
        <v>8913021</v>
      </c>
      <c r="B122" s="20" t="s">
        <v>230</v>
      </c>
      <c r="C122" s="21">
        <v>97</v>
      </c>
      <c r="D122" s="22">
        <v>537406.32144067995</v>
      </c>
      <c r="E122" s="22">
        <v>6467.9831999999997</v>
      </c>
      <c r="F122" s="22">
        <v>530938.33824067994</v>
      </c>
      <c r="G122" s="45">
        <v>0</v>
      </c>
      <c r="H122" s="26">
        <v>-971.94239999999991</v>
      </c>
      <c r="I122" s="11"/>
      <c r="J122" s="34">
        <v>97</v>
      </c>
      <c r="K122" s="22">
        <v>565259.43266787298</v>
      </c>
      <c r="L122" s="22">
        <v>5496.0407999999998</v>
      </c>
      <c r="M122" s="22">
        <v>559763.39186787303</v>
      </c>
      <c r="N122" s="26">
        <v>-971.94239999999991</v>
      </c>
      <c r="O122" s="22">
        <v>0</v>
      </c>
      <c r="P122" s="22">
        <v>27853.111227193032</v>
      </c>
      <c r="Q122" s="22">
        <v>28825.053627193091</v>
      </c>
      <c r="R122" s="32">
        <v>4.9274916290620425E-2</v>
      </c>
      <c r="S122" s="32">
        <v>5.1495067462355555E-2</v>
      </c>
      <c r="T122" s="11"/>
      <c r="U122" s="22">
        <v>565259.43266787298</v>
      </c>
      <c r="V122" s="22">
        <v>5496.0407999999998</v>
      </c>
      <c r="W122" s="22">
        <v>559763.39186787303</v>
      </c>
      <c r="X122" s="26">
        <v>-971.94239999999991</v>
      </c>
      <c r="Y122" s="22">
        <v>0</v>
      </c>
      <c r="Z122" s="22">
        <v>27853.111227193032</v>
      </c>
      <c r="AA122" s="22">
        <v>28825.053627193091</v>
      </c>
      <c r="AB122" s="32">
        <v>4.9274916290620425E-2</v>
      </c>
      <c r="AC122" s="32">
        <v>5.1495067462355555E-2</v>
      </c>
      <c r="AD122" s="42"/>
      <c r="AE122" s="22">
        <v>565259.43266787298</v>
      </c>
      <c r="AF122" s="22">
        <v>5496.0407999999998</v>
      </c>
      <c r="AG122" s="22">
        <v>559763.39186787303</v>
      </c>
      <c r="AH122" s="26">
        <v>-971.94239999999991</v>
      </c>
      <c r="AI122" s="22">
        <v>0</v>
      </c>
      <c r="AJ122" s="22">
        <v>27853.111227193032</v>
      </c>
      <c r="AK122" s="22">
        <v>28825.053627193091</v>
      </c>
      <c r="AL122" s="32">
        <v>4.9274916290620425E-2</v>
      </c>
      <c r="AM122" s="32">
        <v>5.1495067462355555E-2</v>
      </c>
      <c r="AN122" s="11"/>
      <c r="AO122" s="22">
        <v>565259.43266787298</v>
      </c>
      <c r="AP122" s="22">
        <v>5496.0407999999998</v>
      </c>
      <c r="AQ122" s="22">
        <v>559763.39186787303</v>
      </c>
      <c r="AR122" s="26">
        <v>-971.94239999999991</v>
      </c>
      <c r="AS122" s="22">
        <v>0</v>
      </c>
      <c r="AT122" s="22">
        <v>27853.111227193032</v>
      </c>
      <c r="AU122" s="22">
        <v>28825.053627193091</v>
      </c>
      <c r="AV122" s="32">
        <v>4.9274916290620425E-2</v>
      </c>
      <c r="AW122" s="32">
        <v>5.1495067462355555E-2</v>
      </c>
      <c r="AX122" s="42"/>
      <c r="AY122" s="22">
        <v>565259.43266787298</v>
      </c>
      <c r="AZ122" s="22">
        <v>5496.0407999999998</v>
      </c>
      <c r="BA122" s="22">
        <v>559763.39186787303</v>
      </c>
      <c r="BB122" s="22">
        <v>0</v>
      </c>
      <c r="BC122" s="22">
        <v>27853.111227193032</v>
      </c>
      <c r="BD122" s="22">
        <v>28825.053627193091</v>
      </c>
      <c r="BE122" s="32">
        <v>4.9274916290620425E-2</v>
      </c>
      <c r="BF122" s="32">
        <v>5.1495067462355555E-2</v>
      </c>
      <c r="BG122" s="11"/>
      <c r="BH122" s="22">
        <v>565259.43266787298</v>
      </c>
      <c r="BI122" s="22">
        <v>5496.0407999999998</v>
      </c>
      <c r="BJ122" s="22">
        <v>559763.39186787303</v>
      </c>
      <c r="BK122" s="26">
        <v>-971.94239999999991</v>
      </c>
      <c r="BL122" s="22">
        <v>0</v>
      </c>
      <c r="BM122" s="22">
        <v>27853.111227193032</v>
      </c>
      <c r="BN122" s="22">
        <v>28825.053627193091</v>
      </c>
      <c r="BO122" s="32">
        <v>4.9274916290620425E-2</v>
      </c>
      <c r="BP122" s="32">
        <v>5.1495067462355555E-2</v>
      </c>
      <c r="BQ122" s="42"/>
      <c r="BR122" s="22">
        <v>562727.3360762517</v>
      </c>
      <c r="BS122" s="22">
        <v>5496.0407999999998</v>
      </c>
      <c r="BT122" s="22">
        <v>557231.29527625174</v>
      </c>
      <c r="BU122" s="26">
        <v>-971.94239999999991</v>
      </c>
      <c r="BV122" s="22">
        <v>0</v>
      </c>
      <c r="BW122" s="22">
        <v>25321.014635571744</v>
      </c>
      <c r="BX122" s="22">
        <v>26292.957035571802</v>
      </c>
      <c r="BY122" s="32">
        <v>4.499695147587543E-2</v>
      </c>
      <c r="BZ122" s="32">
        <v>4.7184997071165691E-2</v>
      </c>
      <c r="CA122" s="42"/>
      <c r="CB122" s="22">
        <v>564745.66995059862</v>
      </c>
      <c r="CC122" s="22">
        <v>5496.0407999999998</v>
      </c>
      <c r="CD122" s="22">
        <v>559249.62915059866</v>
      </c>
      <c r="CE122" s="26">
        <v>-971.94239999999991</v>
      </c>
      <c r="CF122" s="22">
        <v>0</v>
      </c>
      <c r="CG122" s="22">
        <v>27339.348509918666</v>
      </c>
      <c r="CH122" s="22">
        <v>28311.290909918724</v>
      </c>
      <c r="CI122" s="32">
        <v>4.8410018818400478E-2</v>
      </c>
      <c r="CJ122" s="32">
        <v>5.0623709760735242E-2</v>
      </c>
      <c r="CK122" s="42"/>
      <c r="CL122" s="22">
        <v>564231.90723332413</v>
      </c>
      <c r="CM122" s="22">
        <v>5496.0407999999998</v>
      </c>
      <c r="CN122" s="22">
        <v>558735.86643332418</v>
      </c>
      <c r="CO122" s="26">
        <v>-971.94239999999991</v>
      </c>
      <c r="CP122" s="22">
        <v>0</v>
      </c>
      <c r="CQ122" s="22">
        <v>26825.585792644182</v>
      </c>
      <c r="CR122" s="22">
        <v>27797.52819264424</v>
      </c>
      <c r="CS122" s="32">
        <v>4.7543546277242214E-2</v>
      </c>
      <c r="CT122" s="32">
        <v>4.9750749616431528E-2</v>
      </c>
      <c r="CU122" s="42"/>
      <c r="CV122" s="22">
        <v>565259.43266787298</v>
      </c>
      <c r="CW122" s="22">
        <v>5496.0407999999998</v>
      </c>
      <c r="CX122" s="22">
        <v>559763.39186787303</v>
      </c>
      <c r="CY122" s="26">
        <v>-971.94239999999991</v>
      </c>
      <c r="CZ122" s="22">
        <v>0</v>
      </c>
      <c r="DA122" s="22">
        <v>27853.111227193032</v>
      </c>
      <c r="DB122" s="22">
        <v>28825.053627193091</v>
      </c>
      <c r="DC122" s="32">
        <v>4.9274916290620425E-2</v>
      </c>
      <c r="DD122" s="32">
        <v>5.1495067462355555E-2</v>
      </c>
      <c r="DE122" s="42"/>
      <c r="DF122" s="22">
        <v>565259.43266787298</v>
      </c>
      <c r="DG122" s="22">
        <v>5496.0407999999998</v>
      </c>
      <c r="DH122" s="22">
        <v>559763.39186787303</v>
      </c>
      <c r="DI122" s="26">
        <v>-971.94239999999991</v>
      </c>
      <c r="DJ122" s="22">
        <v>0</v>
      </c>
      <c r="DK122" s="22">
        <v>27853.111227193032</v>
      </c>
      <c r="DL122" s="22">
        <v>28825.053627193091</v>
      </c>
      <c r="DM122" s="32">
        <v>4.9274916290620425E-2</v>
      </c>
      <c r="DN122" s="32">
        <v>5.1495067462355555E-2</v>
      </c>
      <c r="DO122" s="42"/>
      <c r="DP122" s="22">
        <v>565259.43266787298</v>
      </c>
      <c r="DQ122" s="22">
        <v>5496.0407999999998</v>
      </c>
      <c r="DR122" s="22">
        <v>559763.39186787303</v>
      </c>
      <c r="DS122" s="26">
        <v>-971.94239999999991</v>
      </c>
      <c r="DT122" s="22">
        <v>0</v>
      </c>
      <c r="DU122" s="22">
        <v>27853.111227193032</v>
      </c>
      <c r="DV122" s="22">
        <v>28825.053627193091</v>
      </c>
      <c r="DW122" s="32">
        <v>4.9274916290620425E-2</v>
      </c>
      <c r="DX122" s="32">
        <v>5.1495067462355555E-2</v>
      </c>
      <c r="DY122" s="42"/>
      <c r="DZ122" s="22">
        <v>565259.43266787298</v>
      </c>
      <c r="EA122" s="22">
        <v>5496.0407999999998</v>
      </c>
      <c r="EB122" s="22">
        <v>559763.39186787303</v>
      </c>
      <c r="EC122" s="26">
        <v>-971.94239999999991</v>
      </c>
      <c r="ED122" s="22">
        <v>0</v>
      </c>
      <c r="EE122" s="22">
        <v>27853.111227193032</v>
      </c>
      <c r="EF122" s="22">
        <v>28825.053627193091</v>
      </c>
      <c r="EG122" s="32">
        <v>4.9274916290620425E-2</v>
      </c>
      <c r="EH122" s="32">
        <v>5.1495067462355555E-2</v>
      </c>
      <c r="EI122" s="42"/>
      <c r="EK122" s="47">
        <f t="shared" si="40"/>
        <v>-513.76271727436688</v>
      </c>
      <c r="EL122" s="47">
        <f t="shared" si="41"/>
        <v>-1027.5254345488502</v>
      </c>
      <c r="EM122" s="47">
        <f t="shared" si="42"/>
        <v>0</v>
      </c>
      <c r="EN122" s="47">
        <f t="shared" si="43"/>
        <v>0</v>
      </c>
      <c r="EO122" s="47">
        <f t="shared" si="44"/>
        <v>0</v>
      </c>
      <c r="EP122" s="47">
        <f t="shared" si="45"/>
        <v>0</v>
      </c>
      <c r="ER122" s="27" t="str">
        <f t="shared" si="36"/>
        <v>St John's CofE Primary School</v>
      </c>
      <c r="EV122" s="45">
        <v>0</v>
      </c>
      <c r="EX122" s="27" t="str">
        <f t="shared" si="37"/>
        <v>Y</v>
      </c>
      <c r="EY122" s="27" t="str">
        <f t="shared" si="38"/>
        <v>Y</v>
      </c>
      <c r="EZ122" s="27" t="str">
        <f t="shared" si="27"/>
        <v/>
      </c>
      <c r="FA122" s="27" t="str">
        <f t="shared" si="28"/>
        <v/>
      </c>
      <c r="FB122" s="27" t="str">
        <f t="shared" si="29"/>
        <v/>
      </c>
      <c r="FC122" s="27" t="str">
        <f t="shared" si="30"/>
        <v/>
      </c>
      <c r="FE122" s="82">
        <f t="shared" si="39"/>
        <v>9.1782121649647969E-4</v>
      </c>
      <c r="FF122" s="82">
        <f t="shared" si="31"/>
        <v>1.8356424329931673E-3</v>
      </c>
      <c r="FG122" s="82" t="str">
        <f t="shared" si="32"/>
        <v/>
      </c>
      <c r="FH122" s="82" t="str">
        <f t="shared" si="33"/>
        <v/>
      </c>
      <c r="FI122" s="82" t="str">
        <f t="shared" si="34"/>
        <v/>
      </c>
      <c r="FJ122" s="82" t="str">
        <f t="shared" si="35"/>
        <v/>
      </c>
    </row>
    <row r="123" spans="1:166" x14ac:dyDescent="0.3">
      <c r="A123" s="59">
        <v>8913031</v>
      </c>
      <c r="B123" s="20" t="s">
        <v>231</v>
      </c>
      <c r="C123" s="21">
        <v>53</v>
      </c>
      <c r="D123" s="22">
        <v>333502.6105184913</v>
      </c>
      <c r="E123" s="22">
        <v>7310.4000000000005</v>
      </c>
      <c r="F123" s="22">
        <v>326192.21051849128</v>
      </c>
      <c r="G123" s="45">
        <v>-5938.3417002442666</v>
      </c>
      <c r="H123" s="26">
        <v>334.22999999999865</v>
      </c>
      <c r="I123" s="11"/>
      <c r="J123" s="34">
        <v>53</v>
      </c>
      <c r="K123" s="22">
        <v>358355.2088749425</v>
      </c>
      <c r="L123" s="22">
        <v>7644.6299999999992</v>
      </c>
      <c r="M123" s="22">
        <v>350710.5788749425</v>
      </c>
      <c r="N123" s="26">
        <v>334.22999999999865</v>
      </c>
      <c r="O123" s="22">
        <v>0</v>
      </c>
      <c r="P123" s="22">
        <v>24852.598356451199</v>
      </c>
      <c r="Q123" s="22">
        <v>24518.368356451218</v>
      </c>
      <c r="R123" s="32">
        <v>6.9351854642984045E-2</v>
      </c>
      <c r="S123" s="32">
        <v>6.9910546853489852E-2</v>
      </c>
      <c r="T123" s="11"/>
      <c r="U123" s="22">
        <v>358355.2088749425</v>
      </c>
      <c r="V123" s="22">
        <v>7644.6299999999992</v>
      </c>
      <c r="W123" s="22">
        <v>350710.5788749425</v>
      </c>
      <c r="X123" s="26">
        <v>334.22999999999865</v>
      </c>
      <c r="Y123" s="22">
        <v>0</v>
      </c>
      <c r="Z123" s="22">
        <v>24852.598356451199</v>
      </c>
      <c r="AA123" s="22">
        <v>24518.368356451218</v>
      </c>
      <c r="AB123" s="32">
        <v>6.9351854642984045E-2</v>
      </c>
      <c r="AC123" s="32">
        <v>6.9910546853489852E-2</v>
      </c>
      <c r="AD123" s="42"/>
      <c r="AE123" s="22">
        <v>358355.2088749425</v>
      </c>
      <c r="AF123" s="22">
        <v>7644.6299999999992</v>
      </c>
      <c r="AG123" s="22">
        <v>350710.5788749425</v>
      </c>
      <c r="AH123" s="26">
        <v>334.22999999999865</v>
      </c>
      <c r="AI123" s="22">
        <v>0</v>
      </c>
      <c r="AJ123" s="22">
        <v>24852.598356451199</v>
      </c>
      <c r="AK123" s="22">
        <v>24518.368356451218</v>
      </c>
      <c r="AL123" s="32">
        <v>6.9351854642984045E-2</v>
      </c>
      <c r="AM123" s="32">
        <v>6.9910546853489852E-2</v>
      </c>
      <c r="AN123" s="11"/>
      <c r="AO123" s="22">
        <v>358355.2088749425</v>
      </c>
      <c r="AP123" s="22">
        <v>7644.6299999999992</v>
      </c>
      <c r="AQ123" s="22">
        <v>350710.5788749425</v>
      </c>
      <c r="AR123" s="26">
        <v>334.22999999999865</v>
      </c>
      <c r="AS123" s="22">
        <v>0</v>
      </c>
      <c r="AT123" s="22">
        <v>24852.598356451199</v>
      </c>
      <c r="AU123" s="22">
        <v>24518.368356451218</v>
      </c>
      <c r="AV123" s="32">
        <v>6.9351854642984045E-2</v>
      </c>
      <c r="AW123" s="32">
        <v>6.9910546853489852E-2</v>
      </c>
      <c r="AX123" s="42"/>
      <c r="AY123" s="22">
        <v>358355.2088749425</v>
      </c>
      <c r="AZ123" s="22">
        <v>7644.6299999999992</v>
      </c>
      <c r="BA123" s="22">
        <v>350710.5788749425</v>
      </c>
      <c r="BB123" s="22">
        <v>0</v>
      </c>
      <c r="BC123" s="22">
        <v>24852.598356451199</v>
      </c>
      <c r="BD123" s="22">
        <v>24518.368356451218</v>
      </c>
      <c r="BE123" s="32">
        <v>6.9351854642984045E-2</v>
      </c>
      <c r="BF123" s="32">
        <v>6.9910546853489852E-2</v>
      </c>
      <c r="BG123" s="11"/>
      <c r="BH123" s="22">
        <v>358355.2088749425</v>
      </c>
      <c r="BI123" s="22">
        <v>7644.6299999999992</v>
      </c>
      <c r="BJ123" s="22">
        <v>350710.5788749425</v>
      </c>
      <c r="BK123" s="26">
        <v>334.22999999999865</v>
      </c>
      <c r="BL123" s="22">
        <v>0</v>
      </c>
      <c r="BM123" s="22">
        <v>24852.598356451199</v>
      </c>
      <c r="BN123" s="22">
        <v>24518.368356451218</v>
      </c>
      <c r="BO123" s="32">
        <v>6.9351854642984045E-2</v>
      </c>
      <c r="BP123" s="32">
        <v>6.9910546853489852E-2</v>
      </c>
      <c r="BQ123" s="42"/>
      <c r="BR123" s="22">
        <v>357305.83403908042</v>
      </c>
      <c r="BS123" s="22">
        <v>7644.6299999999992</v>
      </c>
      <c r="BT123" s="22">
        <v>349661.20403908042</v>
      </c>
      <c r="BU123" s="26">
        <v>334.22999999999865</v>
      </c>
      <c r="BV123" s="22">
        <v>0</v>
      </c>
      <c r="BW123" s="22">
        <v>23803.223520589119</v>
      </c>
      <c r="BX123" s="22">
        <v>23468.993520589138</v>
      </c>
      <c r="BY123" s="32">
        <v>6.6618625426602004E-2</v>
      </c>
      <c r="BZ123" s="32">
        <v>6.7119237849349991E-2</v>
      </c>
      <c r="CA123" s="42"/>
      <c r="CB123" s="22">
        <v>358104.99278298847</v>
      </c>
      <c r="CC123" s="22">
        <v>7644.6299999999992</v>
      </c>
      <c r="CD123" s="22">
        <v>350460.36278298846</v>
      </c>
      <c r="CE123" s="26">
        <v>334.22999999999865</v>
      </c>
      <c r="CF123" s="22">
        <v>0</v>
      </c>
      <c r="CG123" s="22">
        <v>24602.382264497166</v>
      </c>
      <c r="CH123" s="22">
        <v>24268.152264497185</v>
      </c>
      <c r="CI123" s="32">
        <v>6.8701589646381178E-2</v>
      </c>
      <c r="CJ123" s="32">
        <v>6.9246496441951341E-2</v>
      </c>
      <c r="CK123" s="42"/>
      <c r="CL123" s="22">
        <v>357854.77669103449</v>
      </c>
      <c r="CM123" s="22">
        <v>7644.6299999999992</v>
      </c>
      <c r="CN123" s="22">
        <v>350210.14669103449</v>
      </c>
      <c r="CO123" s="26">
        <v>334.22999999999865</v>
      </c>
      <c r="CP123" s="22">
        <v>0</v>
      </c>
      <c r="CQ123" s="22">
        <v>24352.166172543191</v>
      </c>
      <c r="CR123" s="22">
        <v>24017.93617254321</v>
      </c>
      <c r="CS123" s="32">
        <v>6.8050415304553621E-2</v>
      </c>
      <c r="CT123" s="32">
        <v>6.8581497136724956E-2</v>
      </c>
      <c r="CU123" s="42"/>
      <c r="CV123" s="22">
        <v>358355.2088749425</v>
      </c>
      <c r="CW123" s="22">
        <v>7644.6299999999992</v>
      </c>
      <c r="CX123" s="22">
        <v>350710.5788749425</v>
      </c>
      <c r="CY123" s="26">
        <v>334.22999999999865</v>
      </c>
      <c r="CZ123" s="22">
        <v>0</v>
      </c>
      <c r="DA123" s="22">
        <v>24852.598356451199</v>
      </c>
      <c r="DB123" s="22">
        <v>24518.368356451218</v>
      </c>
      <c r="DC123" s="32">
        <v>6.9351854642984045E-2</v>
      </c>
      <c r="DD123" s="32">
        <v>6.9910546853489852E-2</v>
      </c>
      <c r="DE123" s="42"/>
      <c r="DF123" s="22">
        <v>358355.2088749425</v>
      </c>
      <c r="DG123" s="22">
        <v>7644.6299999999992</v>
      </c>
      <c r="DH123" s="22">
        <v>350710.5788749425</v>
      </c>
      <c r="DI123" s="26">
        <v>334.22999999999865</v>
      </c>
      <c r="DJ123" s="22">
        <v>0</v>
      </c>
      <c r="DK123" s="22">
        <v>24852.598356451199</v>
      </c>
      <c r="DL123" s="22">
        <v>24518.368356451218</v>
      </c>
      <c r="DM123" s="32">
        <v>6.9351854642984045E-2</v>
      </c>
      <c r="DN123" s="32">
        <v>6.9910546853489852E-2</v>
      </c>
      <c r="DO123" s="42"/>
      <c r="DP123" s="22">
        <v>358355.2088749425</v>
      </c>
      <c r="DQ123" s="22">
        <v>7644.6299999999992</v>
      </c>
      <c r="DR123" s="22">
        <v>350710.5788749425</v>
      </c>
      <c r="DS123" s="26">
        <v>334.22999999999865</v>
      </c>
      <c r="DT123" s="22">
        <v>0</v>
      </c>
      <c r="DU123" s="22">
        <v>24852.598356451199</v>
      </c>
      <c r="DV123" s="22">
        <v>24518.368356451218</v>
      </c>
      <c r="DW123" s="32">
        <v>6.9351854642984045E-2</v>
      </c>
      <c r="DX123" s="32">
        <v>6.9910546853489852E-2</v>
      </c>
      <c r="DY123" s="42"/>
      <c r="DZ123" s="22">
        <v>358355.2088749425</v>
      </c>
      <c r="EA123" s="22">
        <v>7644.6299999999992</v>
      </c>
      <c r="EB123" s="22">
        <v>350710.5788749425</v>
      </c>
      <c r="EC123" s="26">
        <v>334.22999999999865</v>
      </c>
      <c r="ED123" s="22">
        <v>0</v>
      </c>
      <c r="EE123" s="22">
        <v>24852.598356451199</v>
      </c>
      <c r="EF123" s="22">
        <v>24518.368356451218</v>
      </c>
      <c r="EG123" s="32">
        <v>6.9351854642984045E-2</v>
      </c>
      <c r="EH123" s="32">
        <v>6.9910546853489852E-2</v>
      </c>
      <c r="EI123" s="42"/>
      <c r="EK123" s="47">
        <f t="shared" si="40"/>
        <v>-250.21609195403289</v>
      </c>
      <c r="EL123" s="47">
        <f t="shared" si="41"/>
        <v>-500.43218390800757</v>
      </c>
      <c r="EM123" s="47">
        <f t="shared" si="42"/>
        <v>0</v>
      </c>
      <c r="EN123" s="47">
        <f t="shared" si="43"/>
        <v>0</v>
      </c>
      <c r="EO123" s="47">
        <f t="shared" si="44"/>
        <v>0</v>
      </c>
      <c r="EP123" s="47">
        <f t="shared" si="45"/>
        <v>0</v>
      </c>
      <c r="ER123" s="27" t="str">
        <f t="shared" si="36"/>
        <v>Selston CofE Infant and Nursery School</v>
      </c>
      <c r="EV123" s="45">
        <v>-5938.3417002442666</v>
      </c>
      <c r="EX123" s="27" t="str">
        <f t="shared" si="37"/>
        <v>Y</v>
      </c>
      <c r="EY123" s="27" t="str">
        <f t="shared" si="38"/>
        <v>Y</v>
      </c>
      <c r="EZ123" s="27" t="str">
        <f t="shared" si="27"/>
        <v/>
      </c>
      <c r="FA123" s="27" t="str">
        <f t="shared" si="28"/>
        <v/>
      </c>
      <c r="FB123" s="27" t="str">
        <f t="shared" si="29"/>
        <v/>
      </c>
      <c r="FC123" s="27" t="str">
        <f t="shared" si="30"/>
        <v/>
      </c>
      <c r="FE123" s="82">
        <f t="shared" si="39"/>
        <v>7.1345464615498735E-4</v>
      </c>
      <c r="FF123" s="82">
        <f t="shared" si="31"/>
        <v>1.4269092923098088E-3</v>
      </c>
      <c r="FG123" s="82" t="str">
        <f t="shared" si="32"/>
        <v/>
      </c>
      <c r="FH123" s="82" t="str">
        <f t="shared" si="33"/>
        <v/>
      </c>
      <c r="FI123" s="82" t="str">
        <f t="shared" si="34"/>
        <v/>
      </c>
      <c r="FJ123" s="82" t="str">
        <f t="shared" si="35"/>
        <v/>
      </c>
    </row>
    <row r="124" spans="1:166" x14ac:dyDescent="0.3">
      <c r="A124" s="20">
        <v>8913032</v>
      </c>
      <c r="B124" s="20" t="s">
        <v>232</v>
      </c>
      <c r="C124" s="21">
        <v>176</v>
      </c>
      <c r="D124" s="22">
        <v>791457.1641611919</v>
      </c>
      <c r="E124" s="22">
        <v>6812.3608000000004</v>
      </c>
      <c r="F124" s="22">
        <v>784644.80336119188</v>
      </c>
      <c r="G124" s="45">
        <v>0</v>
      </c>
      <c r="H124" s="26">
        <v>18322.954599999997</v>
      </c>
      <c r="I124" s="11"/>
      <c r="J124" s="34">
        <v>176</v>
      </c>
      <c r="K124" s="22">
        <v>851744.5174138674</v>
      </c>
      <c r="L124" s="22">
        <v>25135.315399999999</v>
      </c>
      <c r="M124" s="22">
        <v>826609.20201386744</v>
      </c>
      <c r="N124" s="26">
        <v>18322.954599999997</v>
      </c>
      <c r="O124" s="22">
        <v>0</v>
      </c>
      <c r="P124" s="22">
        <v>60287.353252675501</v>
      </c>
      <c r="Q124" s="22">
        <v>41964.398652675562</v>
      </c>
      <c r="R124" s="32">
        <v>7.0781028841517671E-2</v>
      </c>
      <c r="S124" s="32">
        <v>5.0766914462647798E-2</v>
      </c>
      <c r="T124" s="11"/>
      <c r="U124" s="22">
        <v>851744.5174138674</v>
      </c>
      <c r="V124" s="22">
        <v>25135.315399999999</v>
      </c>
      <c r="W124" s="22">
        <v>826609.20201386744</v>
      </c>
      <c r="X124" s="26">
        <v>18322.954599999997</v>
      </c>
      <c r="Y124" s="22">
        <v>0</v>
      </c>
      <c r="Z124" s="22">
        <v>60287.353252675501</v>
      </c>
      <c r="AA124" s="22">
        <v>41964.398652675562</v>
      </c>
      <c r="AB124" s="32">
        <v>7.0781028841517671E-2</v>
      </c>
      <c r="AC124" s="32">
        <v>5.0766914462647798E-2</v>
      </c>
      <c r="AD124" s="42"/>
      <c r="AE124" s="22">
        <v>851744.5174138674</v>
      </c>
      <c r="AF124" s="22">
        <v>25135.315399999999</v>
      </c>
      <c r="AG124" s="22">
        <v>826609.20201386744</v>
      </c>
      <c r="AH124" s="26">
        <v>18322.954599999997</v>
      </c>
      <c r="AI124" s="22">
        <v>0</v>
      </c>
      <c r="AJ124" s="22">
        <v>60287.353252675501</v>
      </c>
      <c r="AK124" s="22">
        <v>41964.398652675562</v>
      </c>
      <c r="AL124" s="32">
        <v>7.0781028841517671E-2</v>
      </c>
      <c r="AM124" s="32">
        <v>5.0766914462647798E-2</v>
      </c>
      <c r="AN124" s="11"/>
      <c r="AO124" s="22">
        <v>851744.5174138674</v>
      </c>
      <c r="AP124" s="22">
        <v>25135.315399999999</v>
      </c>
      <c r="AQ124" s="22">
        <v>826609.20201386744</v>
      </c>
      <c r="AR124" s="26">
        <v>18322.954599999997</v>
      </c>
      <c r="AS124" s="22">
        <v>0</v>
      </c>
      <c r="AT124" s="22">
        <v>60287.353252675501</v>
      </c>
      <c r="AU124" s="22">
        <v>41964.398652675562</v>
      </c>
      <c r="AV124" s="32">
        <v>7.0781028841517671E-2</v>
      </c>
      <c r="AW124" s="32">
        <v>5.0766914462647798E-2</v>
      </c>
      <c r="AX124" s="42"/>
      <c r="AY124" s="22">
        <v>851744.5174138674</v>
      </c>
      <c r="AZ124" s="22">
        <v>25135.315399999999</v>
      </c>
      <c r="BA124" s="22">
        <v>826609.20201386744</v>
      </c>
      <c r="BB124" s="22">
        <v>0</v>
      </c>
      <c r="BC124" s="22">
        <v>60287.353252675501</v>
      </c>
      <c r="BD124" s="22">
        <v>41964.398652675562</v>
      </c>
      <c r="BE124" s="32">
        <v>7.0781028841517671E-2</v>
      </c>
      <c r="BF124" s="32">
        <v>5.0766914462647798E-2</v>
      </c>
      <c r="BG124" s="11"/>
      <c r="BH124" s="22">
        <v>851744.5174138674</v>
      </c>
      <c r="BI124" s="22">
        <v>25135.315399999999</v>
      </c>
      <c r="BJ124" s="22">
        <v>826609.20201386744</v>
      </c>
      <c r="BK124" s="26">
        <v>18322.954599999997</v>
      </c>
      <c r="BL124" s="22">
        <v>0</v>
      </c>
      <c r="BM124" s="22">
        <v>60287.353252675501</v>
      </c>
      <c r="BN124" s="22">
        <v>41964.398652675562</v>
      </c>
      <c r="BO124" s="32">
        <v>7.0781028841517671E-2</v>
      </c>
      <c r="BP124" s="32">
        <v>5.0766914462647798E-2</v>
      </c>
      <c r="BQ124" s="42"/>
      <c r="BR124" s="22">
        <v>849263.02245069575</v>
      </c>
      <c r="BS124" s="22">
        <v>25135.315399999999</v>
      </c>
      <c r="BT124" s="22">
        <v>824127.70705069578</v>
      </c>
      <c r="BU124" s="26">
        <v>18322.954599999997</v>
      </c>
      <c r="BV124" s="22">
        <v>0</v>
      </c>
      <c r="BW124" s="22">
        <v>57805.858289503842</v>
      </c>
      <c r="BX124" s="22">
        <v>39482.903689503903</v>
      </c>
      <c r="BY124" s="32">
        <v>6.8065907453140978E-2</v>
      </c>
      <c r="BZ124" s="32">
        <v>4.7908720155522125E-2</v>
      </c>
      <c r="CA124" s="42"/>
      <c r="CB124" s="22">
        <v>851143.73435684259</v>
      </c>
      <c r="CC124" s="22">
        <v>25135.315399999999</v>
      </c>
      <c r="CD124" s="22">
        <v>826008.41895684262</v>
      </c>
      <c r="CE124" s="26">
        <v>18322.954599999997</v>
      </c>
      <c r="CF124" s="22">
        <v>0</v>
      </c>
      <c r="CG124" s="22">
        <v>59686.570195650682</v>
      </c>
      <c r="CH124" s="22">
        <v>41363.615595650743</v>
      </c>
      <c r="CI124" s="32">
        <v>7.0125136080279302E-2</v>
      </c>
      <c r="CJ124" s="32">
        <v>5.007650605775716E-2</v>
      </c>
      <c r="CK124" s="42"/>
      <c r="CL124" s="22">
        <v>850542.95129981788</v>
      </c>
      <c r="CM124" s="22">
        <v>25135.315399999999</v>
      </c>
      <c r="CN124" s="22">
        <v>825407.63589981792</v>
      </c>
      <c r="CO124" s="26">
        <v>18322.954599999997</v>
      </c>
      <c r="CP124" s="22">
        <v>0</v>
      </c>
      <c r="CQ124" s="22">
        <v>59085.787138625979</v>
      </c>
      <c r="CR124" s="22">
        <v>40762.83253862604</v>
      </c>
      <c r="CS124" s="32">
        <v>6.9468316736185767E-2</v>
      </c>
      <c r="CT124" s="32">
        <v>4.9385092608440012E-2</v>
      </c>
      <c r="CU124" s="42"/>
      <c r="CV124" s="22">
        <v>851744.5174138674</v>
      </c>
      <c r="CW124" s="22">
        <v>25135.315399999999</v>
      </c>
      <c r="CX124" s="22">
        <v>826609.20201386744</v>
      </c>
      <c r="CY124" s="26">
        <v>18322.954599999997</v>
      </c>
      <c r="CZ124" s="22">
        <v>0</v>
      </c>
      <c r="DA124" s="22">
        <v>60287.353252675501</v>
      </c>
      <c r="DB124" s="22">
        <v>41964.398652675562</v>
      </c>
      <c r="DC124" s="32">
        <v>7.0781028841517671E-2</v>
      </c>
      <c r="DD124" s="32">
        <v>5.0766914462647798E-2</v>
      </c>
      <c r="DE124" s="42"/>
      <c r="DF124" s="22">
        <v>851744.5174138674</v>
      </c>
      <c r="DG124" s="22">
        <v>25135.315399999999</v>
      </c>
      <c r="DH124" s="22">
        <v>826609.20201386744</v>
      </c>
      <c r="DI124" s="26">
        <v>18322.954599999997</v>
      </c>
      <c r="DJ124" s="22">
        <v>0</v>
      </c>
      <c r="DK124" s="22">
        <v>60287.353252675501</v>
      </c>
      <c r="DL124" s="22">
        <v>41964.398652675562</v>
      </c>
      <c r="DM124" s="32">
        <v>7.0781028841517671E-2</v>
      </c>
      <c r="DN124" s="32">
        <v>5.0766914462647798E-2</v>
      </c>
      <c r="DO124" s="42"/>
      <c r="DP124" s="22">
        <v>851744.5174138674</v>
      </c>
      <c r="DQ124" s="22">
        <v>25135.315399999999</v>
      </c>
      <c r="DR124" s="22">
        <v>826609.20201386744</v>
      </c>
      <c r="DS124" s="26">
        <v>18322.954599999997</v>
      </c>
      <c r="DT124" s="22">
        <v>0</v>
      </c>
      <c r="DU124" s="22">
        <v>60287.353252675501</v>
      </c>
      <c r="DV124" s="22">
        <v>41964.398652675562</v>
      </c>
      <c r="DW124" s="32">
        <v>7.0781028841517671E-2</v>
      </c>
      <c r="DX124" s="32">
        <v>5.0766914462647798E-2</v>
      </c>
      <c r="DY124" s="42"/>
      <c r="DZ124" s="22">
        <v>851744.5174138674</v>
      </c>
      <c r="EA124" s="22">
        <v>25135.315399999999</v>
      </c>
      <c r="EB124" s="22">
        <v>826609.20201386744</v>
      </c>
      <c r="EC124" s="26">
        <v>18322.954599999997</v>
      </c>
      <c r="ED124" s="22">
        <v>0</v>
      </c>
      <c r="EE124" s="22">
        <v>60287.353252675501</v>
      </c>
      <c r="EF124" s="22">
        <v>41964.398652675562</v>
      </c>
      <c r="EG124" s="32">
        <v>7.0781028841517671E-2</v>
      </c>
      <c r="EH124" s="32">
        <v>5.0766914462647798E-2</v>
      </c>
      <c r="EI124" s="42"/>
      <c r="EK124" s="47">
        <f t="shared" si="40"/>
        <v>-600.78305702481885</v>
      </c>
      <c r="EL124" s="47">
        <f t="shared" si="41"/>
        <v>-1201.5661140495213</v>
      </c>
      <c r="EM124" s="47">
        <f t="shared" si="42"/>
        <v>0</v>
      </c>
      <c r="EN124" s="47">
        <f t="shared" si="43"/>
        <v>0</v>
      </c>
      <c r="EO124" s="47">
        <f t="shared" si="44"/>
        <v>0</v>
      </c>
      <c r="EP124" s="47">
        <f t="shared" si="45"/>
        <v>0</v>
      </c>
      <c r="ER124" s="27" t="str">
        <f t="shared" si="36"/>
        <v>Underwood Church of England Primary School</v>
      </c>
      <c r="EV124" s="45">
        <v>0</v>
      </c>
      <c r="EX124" s="27" t="str">
        <f t="shared" si="37"/>
        <v>Y</v>
      </c>
      <c r="EY124" s="27" t="str">
        <f t="shared" si="38"/>
        <v>Y</v>
      </c>
      <c r="EZ124" s="27" t="str">
        <f t="shared" si="27"/>
        <v/>
      </c>
      <c r="FA124" s="27" t="str">
        <f t="shared" si="28"/>
        <v/>
      </c>
      <c r="FB124" s="27" t="str">
        <f t="shared" si="29"/>
        <v/>
      </c>
      <c r="FC124" s="27" t="str">
        <f t="shared" si="30"/>
        <v/>
      </c>
      <c r="FE124" s="82">
        <f t="shared" si="39"/>
        <v>7.2680422085930269E-4</v>
      </c>
      <c r="FF124" s="82">
        <f t="shared" si="31"/>
        <v>1.4536084417184644E-3</v>
      </c>
      <c r="FG124" s="82" t="str">
        <f t="shared" si="32"/>
        <v/>
      </c>
      <c r="FH124" s="82" t="str">
        <f t="shared" si="33"/>
        <v/>
      </c>
      <c r="FI124" s="82" t="str">
        <f t="shared" si="34"/>
        <v/>
      </c>
      <c r="FJ124" s="82" t="str">
        <f t="shared" si="35"/>
        <v/>
      </c>
    </row>
    <row r="125" spans="1:166" x14ac:dyDescent="0.3">
      <c r="A125" s="59">
        <v>8913061</v>
      </c>
      <c r="B125" s="20" t="s">
        <v>234</v>
      </c>
      <c r="C125" s="21">
        <v>98</v>
      </c>
      <c r="D125" s="22">
        <v>526891.48508017953</v>
      </c>
      <c r="E125" s="22">
        <v>16110.081899999999</v>
      </c>
      <c r="F125" s="22">
        <v>510781.40318017954</v>
      </c>
      <c r="G125" s="45">
        <v>-2951.0880687924209</v>
      </c>
      <c r="H125" s="26">
        <v>-1501.8017999999993</v>
      </c>
      <c r="I125" s="11"/>
      <c r="J125" s="34">
        <v>98</v>
      </c>
      <c r="K125" s="22">
        <v>554974.40936074767</v>
      </c>
      <c r="L125" s="22">
        <v>14608.2801</v>
      </c>
      <c r="M125" s="22">
        <v>540366.12926074769</v>
      </c>
      <c r="N125" s="26">
        <v>-1501.8017999999993</v>
      </c>
      <c r="O125" s="22">
        <v>0</v>
      </c>
      <c r="P125" s="22">
        <v>28082.924280568142</v>
      </c>
      <c r="Q125" s="22">
        <v>29584.726080568158</v>
      </c>
      <c r="R125" s="32">
        <v>5.0602196798435653E-2</v>
      </c>
      <c r="S125" s="32">
        <v>5.4749408740776898E-2</v>
      </c>
      <c r="T125" s="11"/>
      <c r="U125" s="22">
        <v>554974.40936074767</v>
      </c>
      <c r="V125" s="22">
        <v>14608.2801</v>
      </c>
      <c r="W125" s="22">
        <v>540366.12926074769</v>
      </c>
      <c r="X125" s="26">
        <v>-1501.8017999999993</v>
      </c>
      <c r="Y125" s="22">
        <v>0</v>
      </c>
      <c r="Z125" s="22">
        <v>28082.924280568142</v>
      </c>
      <c r="AA125" s="22">
        <v>29584.726080568158</v>
      </c>
      <c r="AB125" s="32">
        <v>5.0602196798435653E-2</v>
      </c>
      <c r="AC125" s="32">
        <v>5.4749408740776898E-2</v>
      </c>
      <c r="AD125" s="42"/>
      <c r="AE125" s="22">
        <v>554974.40936074767</v>
      </c>
      <c r="AF125" s="22">
        <v>14608.2801</v>
      </c>
      <c r="AG125" s="22">
        <v>540366.12926074769</v>
      </c>
      <c r="AH125" s="26">
        <v>-1501.8017999999993</v>
      </c>
      <c r="AI125" s="22">
        <v>0</v>
      </c>
      <c r="AJ125" s="22">
        <v>28082.924280568142</v>
      </c>
      <c r="AK125" s="22">
        <v>29584.726080568158</v>
      </c>
      <c r="AL125" s="32">
        <v>5.0602196798435653E-2</v>
      </c>
      <c r="AM125" s="32">
        <v>5.4749408740776898E-2</v>
      </c>
      <c r="AN125" s="11"/>
      <c r="AO125" s="22">
        <v>554974.40936074767</v>
      </c>
      <c r="AP125" s="22">
        <v>14608.2801</v>
      </c>
      <c r="AQ125" s="22">
        <v>540366.12926074769</v>
      </c>
      <c r="AR125" s="26">
        <v>-1501.8017999999993</v>
      </c>
      <c r="AS125" s="22">
        <v>0</v>
      </c>
      <c r="AT125" s="22">
        <v>28082.924280568142</v>
      </c>
      <c r="AU125" s="22">
        <v>29584.726080568158</v>
      </c>
      <c r="AV125" s="32">
        <v>5.0602196798435653E-2</v>
      </c>
      <c r="AW125" s="32">
        <v>5.4749408740776898E-2</v>
      </c>
      <c r="AX125" s="42"/>
      <c r="AY125" s="22">
        <v>554974.40936074767</v>
      </c>
      <c r="AZ125" s="22">
        <v>14608.2801</v>
      </c>
      <c r="BA125" s="22">
        <v>540366.12926074769</v>
      </c>
      <c r="BB125" s="22">
        <v>0</v>
      </c>
      <c r="BC125" s="22">
        <v>28082.924280568142</v>
      </c>
      <c r="BD125" s="22">
        <v>29584.726080568158</v>
      </c>
      <c r="BE125" s="32">
        <v>5.0602196798435653E-2</v>
      </c>
      <c r="BF125" s="32">
        <v>5.4749408740776898E-2</v>
      </c>
      <c r="BG125" s="11"/>
      <c r="BH125" s="22">
        <v>554974.40936074767</v>
      </c>
      <c r="BI125" s="22">
        <v>14608.2801</v>
      </c>
      <c r="BJ125" s="22">
        <v>540366.12926074769</v>
      </c>
      <c r="BK125" s="26">
        <v>-1501.8017999999993</v>
      </c>
      <c r="BL125" s="22">
        <v>0</v>
      </c>
      <c r="BM125" s="22">
        <v>28082.924280568142</v>
      </c>
      <c r="BN125" s="22">
        <v>29584.726080568158</v>
      </c>
      <c r="BO125" s="32">
        <v>5.0602196798435653E-2</v>
      </c>
      <c r="BP125" s="32">
        <v>5.4749408740776898E-2</v>
      </c>
      <c r="BQ125" s="42"/>
      <c r="BR125" s="22">
        <v>553988.48986074771</v>
      </c>
      <c r="BS125" s="22">
        <v>14608.2801</v>
      </c>
      <c r="BT125" s="22">
        <v>539380.20976074773</v>
      </c>
      <c r="BU125" s="26">
        <v>-1501.8017999999993</v>
      </c>
      <c r="BV125" s="22">
        <v>0</v>
      </c>
      <c r="BW125" s="22">
        <v>27097.004780568182</v>
      </c>
      <c r="BX125" s="22">
        <v>28598.806580568198</v>
      </c>
      <c r="BY125" s="32">
        <v>4.8912577204229229E-2</v>
      </c>
      <c r="BZ125" s="32">
        <v>5.3021608993132581E-2</v>
      </c>
      <c r="CA125" s="42"/>
      <c r="CB125" s="22">
        <v>554652.40936074767</v>
      </c>
      <c r="CC125" s="22">
        <v>14608.2801</v>
      </c>
      <c r="CD125" s="22">
        <v>540044.12926074769</v>
      </c>
      <c r="CE125" s="26">
        <v>-1501.8017999999993</v>
      </c>
      <c r="CF125" s="22">
        <v>0</v>
      </c>
      <c r="CG125" s="22">
        <v>27760.924280568142</v>
      </c>
      <c r="CH125" s="22">
        <v>29262.726080568158</v>
      </c>
      <c r="CI125" s="32">
        <v>5.0051029819853085E-2</v>
      </c>
      <c r="CJ125" s="32">
        <v>5.4185805372285296E-2</v>
      </c>
      <c r="CK125" s="42"/>
      <c r="CL125" s="22">
        <v>554330.40936074767</v>
      </c>
      <c r="CM125" s="22">
        <v>14608.2801</v>
      </c>
      <c r="CN125" s="22">
        <v>539722.12926074769</v>
      </c>
      <c r="CO125" s="26">
        <v>-1501.8017999999993</v>
      </c>
      <c r="CP125" s="22">
        <v>0</v>
      </c>
      <c r="CQ125" s="22">
        <v>27438.924280568142</v>
      </c>
      <c r="CR125" s="22">
        <v>28940.726080568158</v>
      </c>
      <c r="CS125" s="32">
        <v>4.9499222516424156E-2</v>
      </c>
      <c r="CT125" s="32">
        <v>5.3621529508541731E-2</v>
      </c>
      <c r="CU125" s="42"/>
      <c r="CV125" s="22">
        <v>554974.40936074767</v>
      </c>
      <c r="CW125" s="22">
        <v>14608.2801</v>
      </c>
      <c r="CX125" s="22">
        <v>540366.12926074769</v>
      </c>
      <c r="CY125" s="26">
        <v>-1501.8017999999993</v>
      </c>
      <c r="CZ125" s="22">
        <v>0</v>
      </c>
      <c r="DA125" s="22">
        <v>28082.924280568142</v>
      </c>
      <c r="DB125" s="22">
        <v>29584.726080568158</v>
      </c>
      <c r="DC125" s="32">
        <v>5.0602196798435653E-2</v>
      </c>
      <c r="DD125" s="32">
        <v>5.4749408740776898E-2</v>
      </c>
      <c r="DE125" s="42"/>
      <c r="DF125" s="22">
        <v>554974.40936074767</v>
      </c>
      <c r="DG125" s="22">
        <v>14608.2801</v>
      </c>
      <c r="DH125" s="22">
        <v>540366.12926074769</v>
      </c>
      <c r="DI125" s="26">
        <v>-1501.8017999999993</v>
      </c>
      <c r="DJ125" s="22">
        <v>0</v>
      </c>
      <c r="DK125" s="22">
        <v>28082.924280568142</v>
      </c>
      <c r="DL125" s="22">
        <v>29584.726080568158</v>
      </c>
      <c r="DM125" s="32">
        <v>5.0602196798435653E-2</v>
      </c>
      <c r="DN125" s="32">
        <v>5.4749408740776898E-2</v>
      </c>
      <c r="DO125" s="42"/>
      <c r="DP125" s="22">
        <v>554974.40936074767</v>
      </c>
      <c r="DQ125" s="22">
        <v>14608.2801</v>
      </c>
      <c r="DR125" s="22">
        <v>540366.12926074769</v>
      </c>
      <c r="DS125" s="26">
        <v>-1501.8017999999993</v>
      </c>
      <c r="DT125" s="22">
        <v>0</v>
      </c>
      <c r="DU125" s="22">
        <v>28082.924280568142</v>
      </c>
      <c r="DV125" s="22">
        <v>29584.726080568158</v>
      </c>
      <c r="DW125" s="32">
        <v>5.0602196798435653E-2</v>
      </c>
      <c r="DX125" s="32">
        <v>5.4749408740776898E-2</v>
      </c>
      <c r="DY125" s="42"/>
      <c r="DZ125" s="22">
        <v>554974.40936074767</v>
      </c>
      <c r="EA125" s="22">
        <v>14608.2801</v>
      </c>
      <c r="EB125" s="22">
        <v>540366.12926074769</v>
      </c>
      <c r="EC125" s="26">
        <v>-1501.8017999999993</v>
      </c>
      <c r="ED125" s="22">
        <v>0</v>
      </c>
      <c r="EE125" s="22">
        <v>28082.924280568142</v>
      </c>
      <c r="EF125" s="22">
        <v>29584.726080568158</v>
      </c>
      <c r="EG125" s="32">
        <v>5.0602196798435653E-2</v>
      </c>
      <c r="EH125" s="32">
        <v>5.4749408740776898E-2</v>
      </c>
      <c r="EI125" s="42"/>
      <c r="EK125" s="47">
        <f t="shared" si="40"/>
        <v>-322</v>
      </c>
      <c r="EL125" s="47">
        <f t="shared" si="41"/>
        <v>-644</v>
      </c>
      <c r="EM125" s="47">
        <f t="shared" si="42"/>
        <v>0</v>
      </c>
      <c r="EN125" s="47">
        <f t="shared" si="43"/>
        <v>0</v>
      </c>
      <c r="EO125" s="47">
        <f t="shared" si="44"/>
        <v>0</v>
      </c>
      <c r="EP125" s="47">
        <f t="shared" si="45"/>
        <v>0</v>
      </c>
      <c r="ER125" s="27" t="str">
        <f t="shared" si="36"/>
        <v>Ranby CofE Primary School</v>
      </c>
      <c r="EV125" s="45">
        <v>-2951.0880687924209</v>
      </c>
      <c r="EX125" s="27" t="str">
        <f t="shared" si="37"/>
        <v>Y</v>
      </c>
      <c r="EY125" s="27" t="str">
        <f t="shared" si="38"/>
        <v>Y</v>
      </c>
      <c r="EZ125" s="27" t="str">
        <f t="shared" si="27"/>
        <v/>
      </c>
      <c r="FA125" s="27" t="str">
        <f t="shared" si="28"/>
        <v/>
      </c>
      <c r="FB125" s="27" t="str">
        <f t="shared" si="29"/>
        <v/>
      </c>
      <c r="FC125" s="27" t="str">
        <f t="shared" si="30"/>
        <v/>
      </c>
      <c r="FE125" s="82">
        <f t="shared" si="39"/>
        <v>5.9589227111720485E-4</v>
      </c>
      <c r="FF125" s="82">
        <f t="shared" si="31"/>
        <v>1.1917845422344097E-3</v>
      </c>
      <c r="FG125" s="82" t="str">
        <f t="shared" si="32"/>
        <v/>
      </c>
      <c r="FH125" s="82" t="str">
        <f t="shared" si="33"/>
        <v/>
      </c>
      <c r="FI125" s="82" t="str">
        <f t="shared" si="34"/>
        <v/>
      </c>
      <c r="FJ125" s="82" t="str">
        <f t="shared" si="35"/>
        <v/>
      </c>
    </row>
    <row r="126" spans="1:166" x14ac:dyDescent="0.3">
      <c r="A126" s="59">
        <v>8913072</v>
      </c>
      <c r="B126" s="37" t="s">
        <v>235</v>
      </c>
      <c r="C126" s="21">
        <v>91</v>
      </c>
      <c r="D126" s="22">
        <v>450795.18153419776</v>
      </c>
      <c r="E126" s="22">
        <v>5704.6</v>
      </c>
      <c r="F126" s="22">
        <v>445090.58153419779</v>
      </c>
      <c r="G126" s="45">
        <v>-41196.354084281571</v>
      </c>
      <c r="H126" s="26">
        <v>-155.58040000000074</v>
      </c>
      <c r="I126" s="11"/>
      <c r="J126" s="34">
        <v>91</v>
      </c>
      <c r="K126" s="22">
        <v>516601.63309170929</v>
      </c>
      <c r="L126" s="22">
        <v>5549.0195999999996</v>
      </c>
      <c r="M126" s="22">
        <v>511052.61349170929</v>
      </c>
      <c r="N126" s="26">
        <v>-155.58040000000074</v>
      </c>
      <c r="O126" s="22">
        <v>0</v>
      </c>
      <c r="P126" s="22">
        <v>65806.451557511522</v>
      </c>
      <c r="Q126" s="22">
        <v>65962.031957511499</v>
      </c>
      <c r="R126" s="32">
        <v>0.12738335952149282</v>
      </c>
      <c r="S126" s="32">
        <v>0.12907092188969227</v>
      </c>
      <c r="T126" s="11"/>
      <c r="U126" s="22">
        <v>516601.63309170929</v>
      </c>
      <c r="V126" s="22">
        <v>5549.0195999999996</v>
      </c>
      <c r="W126" s="22">
        <v>511052.61349170929</v>
      </c>
      <c r="X126" s="26">
        <v>-155.58040000000074</v>
      </c>
      <c r="Y126" s="22">
        <v>0</v>
      </c>
      <c r="Z126" s="22">
        <v>65806.451557511522</v>
      </c>
      <c r="AA126" s="22">
        <v>65962.031957511499</v>
      </c>
      <c r="AB126" s="32">
        <v>0.12738335952149282</v>
      </c>
      <c r="AC126" s="32">
        <v>0.12907092188969227</v>
      </c>
      <c r="AD126" s="42"/>
      <c r="AE126" s="22">
        <v>516601.63309170929</v>
      </c>
      <c r="AF126" s="22">
        <v>5549.0195999999996</v>
      </c>
      <c r="AG126" s="22">
        <v>511052.61349170929</v>
      </c>
      <c r="AH126" s="26">
        <v>-155.58040000000074</v>
      </c>
      <c r="AI126" s="22">
        <v>0</v>
      </c>
      <c r="AJ126" s="22">
        <v>65806.451557511522</v>
      </c>
      <c r="AK126" s="22">
        <v>65962.031957511499</v>
      </c>
      <c r="AL126" s="32">
        <v>0.12738335952149282</v>
      </c>
      <c r="AM126" s="32">
        <v>0.12907092188969227</v>
      </c>
      <c r="AN126" s="11"/>
      <c r="AO126" s="22">
        <v>516601.63309170929</v>
      </c>
      <c r="AP126" s="22">
        <v>5549.0195999999996</v>
      </c>
      <c r="AQ126" s="22">
        <v>511052.61349170929</v>
      </c>
      <c r="AR126" s="26">
        <v>-155.58040000000074</v>
      </c>
      <c r="AS126" s="22">
        <v>0</v>
      </c>
      <c r="AT126" s="22">
        <v>65806.451557511522</v>
      </c>
      <c r="AU126" s="22">
        <v>65962.031957511499</v>
      </c>
      <c r="AV126" s="32">
        <v>0.12738335952149282</v>
      </c>
      <c r="AW126" s="32">
        <v>0.12907092188969227</v>
      </c>
      <c r="AX126" s="42"/>
      <c r="AY126" s="22">
        <v>516601.63309170929</v>
      </c>
      <c r="AZ126" s="22">
        <v>5549.0195999999996</v>
      </c>
      <c r="BA126" s="22">
        <v>511052.61349170929</v>
      </c>
      <c r="BB126" s="22">
        <v>0</v>
      </c>
      <c r="BC126" s="22">
        <v>65806.451557511522</v>
      </c>
      <c r="BD126" s="22">
        <v>65962.031957511499</v>
      </c>
      <c r="BE126" s="32">
        <v>0.12738335952149282</v>
      </c>
      <c r="BF126" s="32">
        <v>0.12907092188969227</v>
      </c>
      <c r="BG126" s="11"/>
      <c r="BH126" s="22">
        <v>516601.63309170929</v>
      </c>
      <c r="BI126" s="22">
        <v>5549.0195999999996</v>
      </c>
      <c r="BJ126" s="22">
        <v>511052.61349170929</v>
      </c>
      <c r="BK126" s="26">
        <v>-155.58040000000074</v>
      </c>
      <c r="BL126" s="22">
        <v>0</v>
      </c>
      <c r="BM126" s="22">
        <v>65806.451557511522</v>
      </c>
      <c r="BN126" s="22">
        <v>65962.031957511499</v>
      </c>
      <c r="BO126" s="32">
        <v>0.12738335952149282</v>
      </c>
      <c r="BP126" s="32">
        <v>0.12907092188969227</v>
      </c>
      <c r="BQ126" s="42"/>
      <c r="BR126" s="22">
        <v>515884.89950858062</v>
      </c>
      <c r="BS126" s="22">
        <v>5549.0195999999996</v>
      </c>
      <c r="BT126" s="22">
        <v>510335.87990858062</v>
      </c>
      <c r="BU126" s="26">
        <v>-155.58040000000074</v>
      </c>
      <c r="BV126" s="22">
        <v>0</v>
      </c>
      <c r="BW126" s="22">
        <v>65089.71797438286</v>
      </c>
      <c r="BX126" s="22">
        <v>65245.298374382837</v>
      </c>
      <c r="BY126" s="32">
        <v>0.12617100837102566</v>
      </c>
      <c r="BZ126" s="32">
        <v>0.12784775859003017</v>
      </c>
      <c r="CA126" s="42"/>
      <c r="CB126" s="22">
        <v>516351.60502153385</v>
      </c>
      <c r="CC126" s="22">
        <v>5549.0195999999996</v>
      </c>
      <c r="CD126" s="22">
        <v>510802.58542153385</v>
      </c>
      <c r="CE126" s="26">
        <v>-155.58040000000074</v>
      </c>
      <c r="CF126" s="22">
        <v>0</v>
      </c>
      <c r="CG126" s="22">
        <v>65556.423487336084</v>
      </c>
      <c r="CH126" s="22">
        <v>65712.003887336061</v>
      </c>
      <c r="CI126" s="32">
        <v>0.12696082059162406</v>
      </c>
      <c r="CJ126" s="32">
        <v>0.1286446188072991</v>
      </c>
      <c r="CK126" s="42"/>
      <c r="CL126" s="22">
        <v>516101.57695135841</v>
      </c>
      <c r="CM126" s="22">
        <v>5549.0195999999996</v>
      </c>
      <c r="CN126" s="22">
        <v>510552.55735135841</v>
      </c>
      <c r="CO126" s="26">
        <v>-155.58040000000074</v>
      </c>
      <c r="CP126" s="22">
        <v>0</v>
      </c>
      <c r="CQ126" s="22">
        <v>65306.395417160646</v>
      </c>
      <c r="CR126" s="22">
        <v>65461.975817160623</v>
      </c>
      <c r="CS126" s="32">
        <v>0.12653787225942859</v>
      </c>
      <c r="CT126" s="32">
        <v>0.12821789818616106</v>
      </c>
      <c r="CU126" s="42"/>
      <c r="CV126" s="22">
        <v>516601.63309170929</v>
      </c>
      <c r="CW126" s="22">
        <v>5549.0195999999996</v>
      </c>
      <c r="CX126" s="22">
        <v>511052.61349170929</v>
      </c>
      <c r="CY126" s="26">
        <v>-155.58040000000074</v>
      </c>
      <c r="CZ126" s="22">
        <v>0</v>
      </c>
      <c r="DA126" s="22">
        <v>65806.451557511522</v>
      </c>
      <c r="DB126" s="22">
        <v>65962.031957511499</v>
      </c>
      <c r="DC126" s="32">
        <v>0.12738335952149282</v>
      </c>
      <c r="DD126" s="32">
        <v>0.12907092188969227</v>
      </c>
      <c r="DE126" s="42"/>
      <c r="DF126" s="22">
        <v>495856.26019355521</v>
      </c>
      <c r="DG126" s="22">
        <v>5549.0195999999996</v>
      </c>
      <c r="DH126" s="22">
        <v>490307.24059355521</v>
      </c>
      <c r="DI126" s="26">
        <v>-155.58040000000074</v>
      </c>
      <c r="DJ126" s="22">
        <v>-20745.372898154077</v>
      </c>
      <c r="DK126" s="22">
        <v>45061.078659357445</v>
      </c>
      <c r="DL126" s="22">
        <v>45216.659059357422</v>
      </c>
      <c r="DM126" s="32">
        <v>9.0875284385374219E-2</v>
      </c>
      <c r="DN126" s="32">
        <v>9.222107143394237E-2</v>
      </c>
      <c r="DO126" s="42"/>
      <c r="DP126" s="22">
        <v>511823.40451319632</v>
      </c>
      <c r="DQ126" s="22">
        <v>5549.0195999999996</v>
      </c>
      <c r="DR126" s="22">
        <v>506274.38491319632</v>
      </c>
      <c r="DS126" s="26">
        <v>-155.58040000000074</v>
      </c>
      <c r="DT126" s="22">
        <v>-4778.2285785129507</v>
      </c>
      <c r="DU126" s="22">
        <v>61028.222978998558</v>
      </c>
      <c r="DV126" s="22">
        <v>61183.803378998535</v>
      </c>
      <c r="DW126" s="32">
        <v>0.11923687436107676</v>
      </c>
      <c r="DX126" s="32">
        <v>0.12085107444155772</v>
      </c>
      <c r="DY126" s="42"/>
      <c r="DZ126" s="22">
        <v>488442.94318800757</v>
      </c>
      <c r="EA126" s="22">
        <v>5549.0195999999996</v>
      </c>
      <c r="EB126" s="22">
        <v>482893.92358800757</v>
      </c>
      <c r="EC126" s="26">
        <v>-155.58040000000074</v>
      </c>
      <c r="ED126" s="22">
        <v>-28158.689903701743</v>
      </c>
      <c r="EE126" s="22">
        <v>37647.761653809808</v>
      </c>
      <c r="EF126" s="22">
        <v>37803.342053809785</v>
      </c>
      <c r="EG126" s="32">
        <v>7.707709196920208E-2</v>
      </c>
      <c r="EH126" s="32">
        <v>7.8284981871220655E-2</v>
      </c>
      <c r="EI126" s="42"/>
      <c r="EK126" s="47">
        <f t="shared" si="40"/>
        <v>-250.02807017543819</v>
      </c>
      <c r="EL126" s="47">
        <f t="shared" si="41"/>
        <v>-500.05614035087638</v>
      </c>
      <c r="EM126" s="47">
        <f t="shared" si="42"/>
        <v>0</v>
      </c>
      <c r="EN126" s="47">
        <f t="shared" si="43"/>
        <v>-20745.372898154077</v>
      </c>
      <c r="EO126" s="47">
        <f t="shared" si="44"/>
        <v>-4778.2285785129643</v>
      </c>
      <c r="EP126" s="47">
        <f t="shared" si="45"/>
        <v>-28158.689903701714</v>
      </c>
      <c r="ER126" s="27" t="str">
        <f t="shared" si="36"/>
        <v>Bunny CofE Primary School</v>
      </c>
      <c r="EV126" s="45">
        <v>-41196.354084281571</v>
      </c>
      <c r="EX126" s="27" t="str">
        <f t="shared" si="37"/>
        <v>Y</v>
      </c>
      <c r="EY126" s="27" t="str">
        <f t="shared" si="38"/>
        <v>Y</v>
      </c>
      <c r="EZ126" s="27" t="str">
        <f t="shared" si="27"/>
        <v/>
      </c>
      <c r="FA126" s="27" t="str">
        <f t="shared" si="28"/>
        <v>Y</v>
      </c>
      <c r="FB126" s="27" t="str">
        <f t="shared" si="29"/>
        <v>Y</v>
      </c>
      <c r="FC126" s="27" t="str">
        <f t="shared" si="30"/>
        <v>Y</v>
      </c>
      <c r="FD126" s="78"/>
      <c r="FE126" s="82">
        <f t="shared" si="39"/>
        <v>4.8924134927546821E-4</v>
      </c>
      <c r="FF126" s="82">
        <f t="shared" si="31"/>
        <v>9.7848269855093642E-4</v>
      </c>
      <c r="FG126" s="82" t="str">
        <f t="shared" si="32"/>
        <v/>
      </c>
      <c r="FH126" s="82">
        <f t="shared" si="33"/>
        <v>4.0593419054084583E-2</v>
      </c>
      <c r="FI126" s="82">
        <f t="shared" si="34"/>
        <v>9.3497781879369659E-3</v>
      </c>
      <c r="FJ126" s="82">
        <f t="shared" si="35"/>
        <v>5.5099395170510219E-2</v>
      </c>
    </row>
    <row r="127" spans="1:166" x14ac:dyDescent="0.3">
      <c r="A127" s="20">
        <v>8913073</v>
      </c>
      <c r="B127" s="20" t="s">
        <v>236</v>
      </c>
      <c r="C127" s="21">
        <v>206</v>
      </c>
      <c r="D127" s="22">
        <v>922282.24515891087</v>
      </c>
      <c r="E127" s="22">
        <v>18397.84</v>
      </c>
      <c r="F127" s="22">
        <v>903884.4051589109</v>
      </c>
      <c r="G127" s="45">
        <v>0</v>
      </c>
      <c r="H127" s="26">
        <v>841.14550000000236</v>
      </c>
      <c r="I127" s="11"/>
      <c r="J127" s="34">
        <v>206</v>
      </c>
      <c r="K127" s="22">
        <v>971720.87638767739</v>
      </c>
      <c r="L127" s="22">
        <v>19238.985500000003</v>
      </c>
      <c r="M127" s="22">
        <v>952481.89088767744</v>
      </c>
      <c r="N127" s="26">
        <v>841.14550000000236</v>
      </c>
      <c r="O127" s="22">
        <v>0</v>
      </c>
      <c r="P127" s="22">
        <v>49438.631228766521</v>
      </c>
      <c r="Q127" s="22">
        <v>48597.485728766536</v>
      </c>
      <c r="R127" s="32">
        <v>5.0877399498251083E-2</v>
      </c>
      <c r="S127" s="32">
        <v>5.1021952431531799E-2</v>
      </c>
      <c r="T127" s="11"/>
      <c r="U127" s="22">
        <v>971720.87638767739</v>
      </c>
      <c r="V127" s="22">
        <v>19238.985500000003</v>
      </c>
      <c r="W127" s="22">
        <v>952481.89088767744</v>
      </c>
      <c r="X127" s="26">
        <v>841.14550000000236</v>
      </c>
      <c r="Y127" s="22">
        <v>0</v>
      </c>
      <c r="Z127" s="22">
        <v>49438.631228766521</v>
      </c>
      <c r="AA127" s="22">
        <v>48597.485728766536</v>
      </c>
      <c r="AB127" s="32">
        <v>5.0877399498251083E-2</v>
      </c>
      <c r="AC127" s="32">
        <v>5.1021952431531799E-2</v>
      </c>
      <c r="AD127" s="42"/>
      <c r="AE127" s="22">
        <v>971720.87638767739</v>
      </c>
      <c r="AF127" s="22">
        <v>19238.985500000003</v>
      </c>
      <c r="AG127" s="22">
        <v>952481.89088767744</v>
      </c>
      <c r="AH127" s="26">
        <v>841.14550000000236</v>
      </c>
      <c r="AI127" s="22">
        <v>0</v>
      </c>
      <c r="AJ127" s="22">
        <v>49438.631228766521</v>
      </c>
      <c r="AK127" s="22">
        <v>48597.485728766536</v>
      </c>
      <c r="AL127" s="32">
        <v>5.0877399498251083E-2</v>
      </c>
      <c r="AM127" s="32">
        <v>5.1021952431531799E-2</v>
      </c>
      <c r="AN127" s="11"/>
      <c r="AO127" s="22">
        <v>971720.87638767739</v>
      </c>
      <c r="AP127" s="22">
        <v>19238.985500000003</v>
      </c>
      <c r="AQ127" s="22">
        <v>952481.89088767744</v>
      </c>
      <c r="AR127" s="26">
        <v>841.14550000000236</v>
      </c>
      <c r="AS127" s="22">
        <v>0</v>
      </c>
      <c r="AT127" s="22">
        <v>49438.631228766521</v>
      </c>
      <c r="AU127" s="22">
        <v>48597.485728766536</v>
      </c>
      <c r="AV127" s="32">
        <v>5.0877399498251083E-2</v>
      </c>
      <c r="AW127" s="32">
        <v>5.1021952431531799E-2</v>
      </c>
      <c r="AX127" s="42"/>
      <c r="AY127" s="22">
        <v>971720.87638767739</v>
      </c>
      <c r="AZ127" s="22">
        <v>19238.985500000003</v>
      </c>
      <c r="BA127" s="22">
        <v>952481.89088767744</v>
      </c>
      <c r="BB127" s="22">
        <v>0</v>
      </c>
      <c r="BC127" s="22">
        <v>49438.631228766521</v>
      </c>
      <c r="BD127" s="22">
        <v>48597.485728766536</v>
      </c>
      <c r="BE127" s="32">
        <v>5.0877399498251083E-2</v>
      </c>
      <c r="BF127" s="32">
        <v>5.1021952431531799E-2</v>
      </c>
      <c r="BG127" s="11"/>
      <c r="BH127" s="22">
        <v>971720.87638767739</v>
      </c>
      <c r="BI127" s="22">
        <v>19238.985500000003</v>
      </c>
      <c r="BJ127" s="22">
        <v>952481.89088767744</v>
      </c>
      <c r="BK127" s="26">
        <v>841.14550000000236</v>
      </c>
      <c r="BL127" s="22">
        <v>0</v>
      </c>
      <c r="BM127" s="22">
        <v>49438.631228766521</v>
      </c>
      <c r="BN127" s="22">
        <v>48597.485728766536</v>
      </c>
      <c r="BO127" s="32">
        <v>5.0877399498251083E-2</v>
      </c>
      <c r="BP127" s="32">
        <v>5.1021952431531799E-2</v>
      </c>
      <c r="BQ127" s="42"/>
      <c r="BR127" s="22">
        <v>968645.05292916449</v>
      </c>
      <c r="BS127" s="22">
        <v>19238.985500000003</v>
      </c>
      <c r="BT127" s="22">
        <v>949406.06742916454</v>
      </c>
      <c r="BU127" s="26">
        <v>841.14550000000236</v>
      </c>
      <c r="BV127" s="22">
        <v>0</v>
      </c>
      <c r="BW127" s="22">
        <v>46362.807770253625</v>
      </c>
      <c r="BX127" s="22">
        <v>45521.662270253641</v>
      </c>
      <c r="BY127" s="32">
        <v>4.7863567392465757E-2</v>
      </c>
      <c r="BZ127" s="32">
        <v>4.7947515643668483E-2</v>
      </c>
      <c r="CA127" s="42"/>
      <c r="CB127" s="22">
        <v>971017.30439608521</v>
      </c>
      <c r="CC127" s="22">
        <v>19238.985500000003</v>
      </c>
      <c r="CD127" s="22">
        <v>951778.31889608526</v>
      </c>
      <c r="CE127" s="26">
        <v>841.14550000000236</v>
      </c>
      <c r="CF127" s="22">
        <v>0</v>
      </c>
      <c r="CG127" s="22">
        <v>48735.059237174341</v>
      </c>
      <c r="CH127" s="22">
        <v>47893.913737174356</v>
      </c>
      <c r="CI127" s="32">
        <v>5.0189691796980525E-2</v>
      </c>
      <c r="CJ127" s="32">
        <v>5.032045045186976E-2</v>
      </c>
      <c r="CK127" s="42"/>
      <c r="CL127" s="22">
        <v>970313.73240449291</v>
      </c>
      <c r="CM127" s="22">
        <v>19238.985500000003</v>
      </c>
      <c r="CN127" s="22">
        <v>951074.74690449296</v>
      </c>
      <c r="CO127" s="26">
        <v>841.14550000000236</v>
      </c>
      <c r="CP127" s="22">
        <v>0</v>
      </c>
      <c r="CQ127" s="22">
        <v>48031.487245582044</v>
      </c>
      <c r="CR127" s="22">
        <v>47190.34174558206</v>
      </c>
      <c r="CS127" s="32">
        <v>4.9500986785539221E-2</v>
      </c>
      <c r="CT127" s="32">
        <v>4.9617910578715972E-2</v>
      </c>
      <c r="CU127" s="42"/>
      <c r="CV127" s="22">
        <v>971720.87638767739</v>
      </c>
      <c r="CW127" s="22">
        <v>19238.985500000003</v>
      </c>
      <c r="CX127" s="22">
        <v>952481.89088767744</v>
      </c>
      <c r="CY127" s="26">
        <v>841.14550000000236</v>
      </c>
      <c r="CZ127" s="22">
        <v>0</v>
      </c>
      <c r="DA127" s="22">
        <v>49438.631228766521</v>
      </c>
      <c r="DB127" s="22">
        <v>48597.485728766536</v>
      </c>
      <c r="DC127" s="32">
        <v>5.0877399498251083E-2</v>
      </c>
      <c r="DD127" s="32">
        <v>5.1021952431531799E-2</v>
      </c>
      <c r="DE127" s="42"/>
      <c r="DF127" s="22">
        <v>971720.87638767739</v>
      </c>
      <c r="DG127" s="22">
        <v>19238.985500000003</v>
      </c>
      <c r="DH127" s="22">
        <v>952481.89088767744</v>
      </c>
      <c r="DI127" s="26">
        <v>841.14550000000236</v>
      </c>
      <c r="DJ127" s="22">
        <v>0</v>
      </c>
      <c r="DK127" s="22">
        <v>49438.631228766521</v>
      </c>
      <c r="DL127" s="22">
        <v>48597.485728766536</v>
      </c>
      <c r="DM127" s="32">
        <v>5.0877399498251083E-2</v>
      </c>
      <c r="DN127" s="32">
        <v>5.1021952431531799E-2</v>
      </c>
      <c r="DO127" s="42"/>
      <c r="DP127" s="22">
        <v>971720.87638767739</v>
      </c>
      <c r="DQ127" s="22">
        <v>19238.985500000003</v>
      </c>
      <c r="DR127" s="22">
        <v>952481.89088767744</v>
      </c>
      <c r="DS127" s="26">
        <v>841.14550000000236</v>
      </c>
      <c r="DT127" s="22">
        <v>0</v>
      </c>
      <c r="DU127" s="22">
        <v>49438.631228766521</v>
      </c>
      <c r="DV127" s="22">
        <v>48597.485728766536</v>
      </c>
      <c r="DW127" s="32">
        <v>5.0877399498251083E-2</v>
      </c>
      <c r="DX127" s="32">
        <v>5.1021952431531799E-2</v>
      </c>
      <c r="DY127" s="42"/>
      <c r="DZ127" s="22">
        <v>971720.87638767739</v>
      </c>
      <c r="EA127" s="22">
        <v>19238.985500000003</v>
      </c>
      <c r="EB127" s="22">
        <v>952481.89088767744</v>
      </c>
      <c r="EC127" s="26">
        <v>841.14550000000236</v>
      </c>
      <c r="ED127" s="22">
        <v>0</v>
      </c>
      <c r="EE127" s="22">
        <v>49438.631228766521</v>
      </c>
      <c r="EF127" s="22">
        <v>48597.485728766536</v>
      </c>
      <c r="EG127" s="32">
        <v>5.0877399498251083E-2</v>
      </c>
      <c r="EH127" s="32">
        <v>5.1021952431531799E-2</v>
      </c>
      <c r="EI127" s="42"/>
      <c r="EK127" s="47">
        <f t="shared" si="40"/>
        <v>-703.57199159217998</v>
      </c>
      <c r="EL127" s="47">
        <f t="shared" si="41"/>
        <v>-1407.1439831844764</v>
      </c>
      <c r="EM127" s="47">
        <f t="shared" si="42"/>
        <v>0</v>
      </c>
      <c r="EN127" s="47">
        <f t="shared" si="43"/>
        <v>0</v>
      </c>
      <c r="EO127" s="47">
        <f t="shared" si="44"/>
        <v>0</v>
      </c>
      <c r="EP127" s="47">
        <f t="shared" si="45"/>
        <v>0</v>
      </c>
      <c r="ER127" s="27" t="str">
        <f t="shared" si="36"/>
        <v>St Wilfrid's CofE Primary School</v>
      </c>
      <c r="EV127" s="45">
        <v>0</v>
      </c>
      <c r="EX127" s="27" t="str">
        <f t="shared" si="37"/>
        <v>Y</v>
      </c>
      <c r="EY127" s="27" t="str">
        <f t="shared" si="38"/>
        <v>Y</v>
      </c>
      <c r="EZ127" s="27" t="str">
        <f t="shared" si="27"/>
        <v/>
      </c>
      <c r="FA127" s="27" t="str">
        <f t="shared" si="28"/>
        <v/>
      </c>
      <c r="FB127" s="27" t="str">
        <f t="shared" si="29"/>
        <v/>
      </c>
      <c r="FC127" s="27" t="str">
        <f t="shared" si="30"/>
        <v/>
      </c>
      <c r="FE127" s="82">
        <f t="shared" si="39"/>
        <v>7.3867230266863896E-4</v>
      </c>
      <c r="FF127" s="82">
        <f t="shared" si="31"/>
        <v>1.4773446053374E-3</v>
      </c>
      <c r="FG127" s="82" t="str">
        <f t="shared" si="32"/>
        <v/>
      </c>
      <c r="FH127" s="82" t="str">
        <f t="shared" si="33"/>
        <v/>
      </c>
      <c r="FI127" s="82" t="str">
        <f t="shared" si="34"/>
        <v/>
      </c>
      <c r="FJ127" s="82" t="str">
        <f t="shared" si="35"/>
        <v/>
      </c>
    </row>
    <row r="128" spans="1:166" x14ac:dyDescent="0.3">
      <c r="A128" s="20">
        <v>8913076</v>
      </c>
      <c r="B128" s="20" t="s">
        <v>237</v>
      </c>
      <c r="C128" s="21">
        <v>30</v>
      </c>
      <c r="D128" s="22">
        <v>289679.55367142853</v>
      </c>
      <c r="E128" s="22">
        <v>5716.5776000000005</v>
      </c>
      <c r="F128" s="22">
        <v>283962.97607142851</v>
      </c>
      <c r="G128" s="45">
        <v>0</v>
      </c>
      <c r="H128" s="26">
        <v>451.50219999999899</v>
      </c>
      <c r="I128" s="11"/>
      <c r="J128" s="34">
        <v>30</v>
      </c>
      <c r="K128" s="22">
        <v>304145.19697714283</v>
      </c>
      <c r="L128" s="22">
        <v>6168.0797999999995</v>
      </c>
      <c r="M128" s="22">
        <v>297977.11717714282</v>
      </c>
      <c r="N128" s="26">
        <v>451.50219999999899</v>
      </c>
      <c r="O128" s="22">
        <v>0</v>
      </c>
      <c r="P128" s="22">
        <v>14465.6433057143</v>
      </c>
      <c r="Q128" s="22">
        <v>14014.141105714312</v>
      </c>
      <c r="R128" s="32">
        <v>4.7561636512712793E-2</v>
      </c>
      <c r="S128" s="32">
        <v>4.7030930557607618E-2</v>
      </c>
      <c r="T128" s="11"/>
      <c r="U128" s="22">
        <v>304145.19697714283</v>
      </c>
      <c r="V128" s="22">
        <v>6168.0797999999995</v>
      </c>
      <c r="W128" s="22">
        <v>297977.11717714282</v>
      </c>
      <c r="X128" s="26">
        <v>451.50219999999899</v>
      </c>
      <c r="Y128" s="22">
        <v>0</v>
      </c>
      <c r="Z128" s="22">
        <v>14465.6433057143</v>
      </c>
      <c r="AA128" s="22">
        <v>14014.141105714312</v>
      </c>
      <c r="AB128" s="32">
        <v>4.7561636512712793E-2</v>
      </c>
      <c r="AC128" s="32">
        <v>4.7030930557607618E-2</v>
      </c>
      <c r="AD128" s="42"/>
      <c r="AE128" s="22">
        <v>304145.19697714283</v>
      </c>
      <c r="AF128" s="22">
        <v>6168.0797999999995</v>
      </c>
      <c r="AG128" s="22">
        <v>297977.11717714282</v>
      </c>
      <c r="AH128" s="26">
        <v>451.50219999999899</v>
      </c>
      <c r="AI128" s="22">
        <v>0</v>
      </c>
      <c r="AJ128" s="22">
        <v>14465.6433057143</v>
      </c>
      <c r="AK128" s="22">
        <v>14014.141105714312</v>
      </c>
      <c r="AL128" s="32">
        <v>4.7561636512712793E-2</v>
      </c>
      <c r="AM128" s="32">
        <v>4.7030930557607618E-2</v>
      </c>
      <c r="AN128" s="11"/>
      <c r="AO128" s="22">
        <v>304145.19697714283</v>
      </c>
      <c r="AP128" s="22">
        <v>6168.0797999999995</v>
      </c>
      <c r="AQ128" s="22">
        <v>297977.11717714282</v>
      </c>
      <c r="AR128" s="26">
        <v>451.50219999999899</v>
      </c>
      <c r="AS128" s="22">
        <v>0</v>
      </c>
      <c r="AT128" s="22">
        <v>14465.6433057143</v>
      </c>
      <c r="AU128" s="22">
        <v>14014.141105714312</v>
      </c>
      <c r="AV128" s="32">
        <v>4.7561636512712793E-2</v>
      </c>
      <c r="AW128" s="32">
        <v>4.7030930557607618E-2</v>
      </c>
      <c r="AX128" s="42"/>
      <c r="AY128" s="22">
        <v>304145.19697714283</v>
      </c>
      <c r="AZ128" s="22">
        <v>6168.0797999999995</v>
      </c>
      <c r="BA128" s="22">
        <v>297977.11717714282</v>
      </c>
      <c r="BB128" s="22">
        <v>0</v>
      </c>
      <c r="BC128" s="22">
        <v>14465.6433057143</v>
      </c>
      <c r="BD128" s="22">
        <v>14014.141105714312</v>
      </c>
      <c r="BE128" s="32">
        <v>4.7561636512712793E-2</v>
      </c>
      <c r="BF128" s="32">
        <v>4.7030930557607618E-2</v>
      </c>
      <c r="BG128" s="11"/>
      <c r="BH128" s="22">
        <v>304145.19697714283</v>
      </c>
      <c r="BI128" s="22">
        <v>6168.0797999999995</v>
      </c>
      <c r="BJ128" s="22">
        <v>297977.11717714282</v>
      </c>
      <c r="BK128" s="26">
        <v>451.50219999999899</v>
      </c>
      <c r="BL128" s="22">
        <v>0</v>
      </c>
      <c r="BM128" s="22">
        <v>14465.6433057143</v>
      </c>
      <c r="BN128" s="22">
        <v>14014.141105714312</v>
      </c>
      <c r="BO128" s="32">
        <v>4.7561636512712793E-2</v>
      </c>
      <c r="BP128" s="32">
        <v>4.7030930557607618E-2</v>
      </c>
      <c r="BQ128" s="42"/>
      <c r="BR128" s="22">
        <v>303868.60879999999</v>
      </c>
      <c r="BS128" s="22">
        <v>6168.0797999999995</v>
      </c>
      <c r="BT128" s="22">
        <v>297700.52899999998</v>
      </c>
      <c r="BU128" s="26">
        <v>451.50219999999899</v>
      </c>
      <c r="BV128" s="22">
        <v>0</v>
      </c>
      <c r="BW128" s="22">
        <v>14189.055128571461</v>
      </c>
      <c r="BX128" s="22">
        <v>13737.552928571473</v>
      </c>
      <c r="BY128" s="32">
        <v>4.669470526950812E-2</v>
      </c>
      <c r="BZ128" s="32">
        <v>4.6145544231033175E-2</v>
      </c>
      <c r="CA128" s="42"/>
      <c r="CB128" s="22">
        <v>304051.0826914286</v>
      </c>
      <c r="CC128" s="22">
        <v>6168.0797999999995</v>
      </c>
      <c r="CD128" s="22">
        <v>297883.00289142859</v>
      </c>
      <c r="CE128" s="26">
        <v>451.50219999999899</v>
      </c>
      <c r="CF128" s="22">
        <v>0</v>
      </c>
      <c r="CG128" s="22">
        <v>14371.529020000075</v>
      </c>
      <c r="CH128" s="22">
        <v>13920.026820000086</v>
      </c>
      <c r="CI128" s="32">
        <v>4.7266824024386929E-2</v>
      </c>
      <c r="CJ128" s="32">
        <v>4.6729845895482701E-2</v>
      </c>
      <c r="CK128" s="42"/>
      <c r="CL128" s="22">
        <v>303956.96840571426</v>
      </c>
      <c r="CM128" s="22">
        <v>6168.0797999999995</v>
      </c>
      <c r="CN128" s="22">
        <v>297788.88860571425</v>
      </c>
      <c r="CO128" s="26">
        <v>451.50219999999899</v>
      </c>
      <c r="CP128" s="22">
        <v>0</v>
      </c>
      <c r="CQ128" s="22">
        <v>14277.414734285732</v>
      </c>
      <c r="CR128" s="22">
        <v>13825.912534285744</v>
      </c>
      <c r="CS128" s="32">
        <v>4.6971828970305399E-2</v>
      </c>
      <c r="CT128" s="32">
        <v>4.6428570921569434E-2</v>
      </c>
      <c r="CU128" s="42"/>
      <c r="CV128" s="22">
        <v>304145.19697714283</v>
      </c>
      <c r="CW128" s="22">
        <v>6168.0797999999995</v>
      </c>
      <c r="CX128" s="22">
        <v>297977.11717714282</v>
      </c>
      <c r="CY128" s="26">
        <v>451.50219999999899</v>
      </c>
      <c r="CZ128" s="22">
        <v>0</v>
      </c>
      <c r="DA128" s="22">
        <v>14465.6433057143</v>
      </c>
      <c r="DB128" s="22">
        <v>14014.141105714312</v>
      </c>
      <c r="DC128" s="32">
        <v>4.7561636512712793E-2</v>
      </c>
      <c r="DD128" s="32">
        <v>4.7030930557607618E-2</v>
      </c>
      <c r="DE128" s="42"/>
      <c r="DF128" s="22">
        <v>304145.19697714283</v>
      </c>
      <c r="DG128" s="22">
        <v>6168.0797999999995</v>
      </c>
      <c r="DH128" s="22">
        <v>297977.11717714282</v>
      </c>
      <c r="DI128" s="26">
        <v>451.50219999999899</v>
      </c>
      <c r="DJ128" s="22">
        <v>0</v>
      </c>
      <c r="DK128" s="22">
        <v>14465.6433057143</v>
      </c>
      <c r="DL128" s="22">
        <v>14014.141105714312</v>
      </c>
      <c r="DM128" s="32">
        <v>4.7561636512712793E-2</v>
      </c>
      <c r="DN128" s="32">
        <v>4.7030930557607618E-2</v>
      </c>
      <c r="DO128" s="42"/>
      <c r="DP128" s="22">
        <v>304145.19697714283</v>
      </c>
      <c r="DQ128" s="22">
        <v>6168.0797999999995</v>
      </c>
      <c r="DR128" s="22">
        <v>297977.11717714282</v>
      </c>
      <c r="DS128" s="26">
        <v>451.50219999999899</v>
      </c>
      <c r="DT128" s="22">
        <v>0</v>
      </c>
      <c r="DU128" s="22">
        <v>14465.6433057143</v>
      </c>
      <c r="DV128" s="22">
        <v>14014.141105714312</v>
      </c>
      <c r="DW128" s="32">
        <v>4.7561636512712793E-2</v>
      </c>
      <c r="DX128" s="32">
        <v>4.7030930557607618E-2</v>
      </c>
      <c r="DY128" s="42"/>
      <c r="DZ128" s="22">
        <v>304145.19697714283</v>
      </c>
      <c r="EA128" s="22">
        <v>6168.0797999999995</v>
      </c>
      <c r="EB128" s="22">
        <v>297977.11717714282</v>
      </c>
      <c r="EC128" s="26">
        <v>451.50219999999899</v>
      </c>
      <c r="ED128" s="22">
        <v>0</v>
      </c>
      <c r="EE128" s="22">
        <v>14465.6433057143</v>
      </c>
      <c r="EF128" s="22">
        <v>14014.141105714312</v>
      </c>
      <c r="EG128" s="32">
        <v>4.7561636512712793E-2</v>
      </c>
      <c r="EH128" s="32">
        <v>4.7030930557607618E-2</v>
      </c>
      <c r="EI128" s="42"/>
      <c r="EK128" s="47">
        <f t="shared" si="40"/>
        <v>-94.114285714225844</v>
      </c>
      <c r="EL128" s="47">
        <f t="shared" si="41"/>
        <v>-188.2285714285681</v>
      </c>
      <c r="EM128" s="47">
        <f t="shared" si="42"/>
        <v>0</v>
      </c>
      <c r="EN128" s="47">
        <f t="shared" si="43"/>
        <v>0</v>
      </c>
      <c r="EO128" s="47">
        <f t="shared" si="44"/>
        <v>0</v>
      </c>
      <c r="EP128" s="47">
        <f t="shared" si="45"/>
        <v>0</v>
      </c>
      <c r="ER128" s="27" t="str">
        <f t="shared" si="36"/>
        <v>Caunton Dean Hole CofE Primary School</v>
      </c>
      <c r="EV128" s="45">
        <v>0</v>
      </c>
      <c r="EX128" s="27" t="str">
        <f t="shared" si="37"/>
        <v>Y</v>
      </c>
      <c r="EY128" s="27" t="str">
        <f t="shared" si="38"/>
        <v>Y</v>
      </c>
      <c r="EZ128" s="27" t="str">
        <f t="shared" si="27"/>
        <v/>
      </c>
      <c r="FA128" s="27" t="str">
        <f t="shared" si="28"/>
        <v/>
      </c>
      <c r="FB128" s="27" t="str">
        <f t="shared" si="29"/>
        <v/>
      </c>
      <c r="FC128" s="27" t="str">
        <f t="shared" si="30"/>
        <v/>
      </c>
      <c r="FE128" s="82">
        <f t="shared" si="39"/>
        <v>3.1584400374702712E-4</v>
      </c>
      <c r="FF128" s="82">
        <f t="shared" si="31"/>
        <v>6.3168800749444499E-4</v>
      </c>
      <c r="FG128" s="82" t="str">
        <f t="shared" si="32"/>
        <v/>
      </c>
      <c r="FH128" s="82" t="str">
        <f t="shared" si="33"/>
        <v/>
      </c>
      <c r="FI128" s="82" t="str">
        <f t="shared" si="34"/>
        <v/>
      </c>
      <c r="FJ128" s="82" t="str">
        <f t="shared" si="35"/>
        <v/>
      </c>
    </row>
    <row r="129" spans="1:166" x14ac:dyDescent="0.3">
      <c r="A129" s="20">
        <v>8913081</v>
      </c>
      <c r="B129" s="20" t="s">
        <v>238</v>
      </c>
      <c r="C129" s="21">
        <v>369</v>
      </c>
      <c r="D129" s="22">
        <v>1599776.68</v>
      </c>
      <c r="E129" s="22">
        <v>25991.68</v>
      </c>
      <c r="F129" s="22">
        <v>1573785</v>
      </c>
      <c r="G129" s="45">
        <v>0</v>
      </c>
      <c r="H129" s="26">
        <v>1211.3919999999998</v>
      </c>
      <c r="I129" s="11"/>
      <c r="J129" s="34">
        <v>369</v>
      </c>
      <c r="K129" s="22">
        <v>1652648.0719999999</v>
      </c>
      <c r="L129" s="22">
        <v>27203.072</v>
      </c>
      <c r="M129" s="22">
        <v>1625445</v>
      </c>
      <c r="N129" s="26">
        <v>1211.3919999999998</v>
      </c>
      <c r="O129" s="22">
        <v>0</v>
      </c>
      <c r="P129" s="22">
        <v>52871.391999999993</v>
      </c>
      <c r="Q129" s="22">
        <v>51660</v>
      </c>
      <c r="R129" s="32">
        <v>3.1991924291549956E-2</v>
      </c>
      <c r="S129" s="32">
        <v>3.1782065834279227E-2</v>
      </c>
      <c r="T129" s="11"/>
      <c r="U129" s="22">
        <v>1652648.0719999999</v>
      </c>
      <c r="V129" s="22">
        <v>27203.072</v>
      </c>
      <c r="W129" s="22">
        <v>1625445</v>
      </c>
      <c r="X129" s="26">
        <v>1211.3919999999998</v>
      </c>
      <c r="Y129" s="22">
        <v>0</v>
      </c>
      <c r="Z129" s="22">
        <v>52871.391999999993</v>
      </c>
      <c r="AA129" s="22">
        <v>51660</v>
      </c>
      <c r="AB129" s="32">
        <v>3.1991924291549956E-2</v>
      </c>
      <c r="AC129" s="32">
        <v>3.1782065834279227E-2</v>
      </c>
      <c r="AD129" s="42"/>
      <c r="AE129" s="22">
        <v>1652648.0719999999</v>
      </c>
      <c r="AF129" s="22">
        <v>27203.072</v>
      </c>
      <c r="AG129" s="22">
        <v>1625445</v>
      </c>
      <c r="AH129" s="26">
        <v>1211.3919999999998</v>
      </c>
      <c r="AI129" s="22">
        <v>0</v>
      </c>
      <c r="AJ129" s="22">
        <v>52871.391999999993</v>
      </c>
      <c r="AK129" s="22">
        <v>51660</v>
      </c>
      <c r="AL129" s="32">
        <v>3.1991924291549956E-2</v>
      </c>
      <c r="AM129" s="32">
        <v>3.1782065834279227E-2</v>
      </c>
      <c r="AN129" s="11"/>
      <c r="AO129" s="22">
        <v>1652648.0719999999</v>
      </c>
      <c r="AP129" s="22">
        <v>27203.072</v>
      </c>
      <c r="AQ129" s="22">
        <v>1625445</v>
      </c>
      <c r="AR129" s="26">
        <v>1211.3919999999998</v>
      </c>
      <c r="AS129" s="22">
        <v>0</v>
      </c>
      <c r="AT129" s="22">
        <v>52871.391999999993</v>
      </c>
      <c r="AU129" s="22">
        <v>51660</v>
      </c>
      <c r="AV129" s="32">
        <v>3.1991924291549956E-2</v>
      </c>
      <c r="AW129" s="32">
        <v>3.1782065834279227E-2</v>
      </c>
      <c r="AX129" s="42"/>
      <c r="AY129" s="22">
        <v>1652648.0719999999</v>
      </c>
      <c r="AZ129" s="22">
        <v>27203.072</v>
      </c>
      <c r="BA129" s="22">
        <v>1625445</v>
      </c>
      <c r="BB129" s="22">
        <v>0</v>
      </c>
      <c r="BC129" s="22">
        <v>52871.391999999993</v>
      </c>
      <c r="BD129" s="22">
        <v>51660</v>
      </c>
      <c r="BE129" s="32">
        <v>3.1991924291549956E-2</v>
      </c>
      <c r="BF129" s="32">
        <v>3.1782065834279227E-2</v>
      </c>
      <c r="BG129" s="11"/>
      <c r="BH129" s="22">
        <v>1652648.0719999999</v>
      </c>
      <c r="BI129" s="22">
        <v>27203.072</v>
      </c>
      <c r="BJ129" s="22">
        <v>1625445</v>
      </c>
      <c r="BK129" s="26">
        <v>1211.3919999999998</v>
      </c>
      <c r="BL129" s="22">
        <v>0</v>
      </c>
      <c r="BM129" s="22">
        <v>52871.391999999993</v>
      </c>
      <c r="BN129" s="22">
        <v>51660</v>
      </c>
      <c r="BO129" s="32">
        <v>3.1991924291549956E-2</v>
      </c>
      <c r="BP129" s="32">
        <v>3.1782065834279227E-2</v>
      </c>
      <c r="BQ129" s="42"/>
      <c r="BR129" s="22">
        <v>1652648.0719999999</v>
      </c>
      <c r="BS129" s="22">
        <v>27203.072</v>
      </c>
      <c r="BT129" s="22">
        <v>1625445</v>
      </c>
      <c r="BU129" s="26">
        <v>1211.3919999999998</v>
      </c>
      <c r="BV129" s="22">
        <v>0</v>
      </c>
      <c r="BW129" s="22">
        <v>52871.391999999993</v>
      </c>
      <c r="BX129" s="22">
        <v>51660</v>
      </c>
      <c r="BY129" s="32">
        <v>3.1991924291549956E-2</v>
      </c>
      <c r="BZ129" s="32">
        <v>3.1782065834279227E-2</v>
      </c>
      <c r="CA129" s="42"/>
      <c r="CB129" s="22">
        <v>1652648.0719999999</v>
      </c>
      <c r="CC129" s="22">
        <v>27203.072</v>
      </c>
      <c r="CD129" s="22">
        <v>1625445</v>
      </c>
      <c r="CE129" s="26">
        <v>1211.3919999999998</v>
      </c>
      <c r="CF129" s="22">
        <v>0</v>
      </c>
      <c r="CG129" s="22">
        <v>52871.391999999993</v>
      </c>
      <c r="CH129" s="22">
        <v>51660</v>
      </c>
      <c r="CI129" s="32">
        <v>3.1991924291549956E-2</v>
      </c>
      <c r="CJ129" s="32">
        <v>3.1782065834279227E-2</v>
      </c>
      <c r="CK129" s="42"/>
      <c r="CL129" s="22">
        <v>1652648.0719999999</v>
      </c>
      <c r="CM129" s="22">
        <v>27203.072</v>
      </c>
      <c r="CN129" s="22">
        <v>1625445</v>
      </c>
      <c r="CO129" s="26">
        <v>1211.3919999999998</v>
      </c>
      <c r="CP129" s="22">
        <v>0</v>
      </c>
      <c r="CQ129" s="22">
        <v>52871.391999999993</v>
      </c>
      <c r="CR129" s="22">
        <v>51660</v>
      </c>
      <c r="CS129" s="32">
        <v>3.1991924291549956E-2</v>
      </c>
      <c r="CT129" s="32">
        <v>3.1782065834279227E-2</v>
      </c>
      <c r="CU129" s="42"/>
      <c r="CV129" s="22">
        <v>1652648.0719999999</v>
      </c>
      <c r="CW129" s="22">
        <v>27203.072</v>
      </c>
      <c r="CX129" s="22">
        <v>1625445</v>
      </c>
      <c r="CY129" s="26">
        <v>1211.3919999999998</v>
      </c>
      <c r="CZ129" s="22">
        <v>0</v>
      </c>
      <c r="DA129" s="22">
        <v>52871.391999999993</v>
      </c>
      <c r="DB129" s="22">
        <v>51660</v>
      </c>
      <c r="DC129" s="32">
        <v>3.1991924291549956E-2</v>
      </c>
      <c r="DD129" s="32">
        <v>3.1782065834279227E-2</v>
      </c>
      <c r="DE129" s="42"/>
      <c r="DF129" s="22">
        <v>1652648.0719999999</v>
      </c>
      <c r="DG129" s="22">
        <v>27203.072</v>
      </c>
      <c r="DH129" s="22">
        <v>1625445</v>
      </c>
      <c r="DI129" s="26">
        <v>1211.3919999999998</v>
      </c>
      <c r="DJ129" s="22">
        <v>0</v>
      </c>
      <c r="DK129" s="22">
        <v>52871.391999999993</v>
      </c>
      <c r="DL129" s="22">
        <v>51660</v>
      </c>
      <c r="DM129" s="32">
        <v>3.1991924291549956E-2</v>
      </c>
      <c r="DN129" s="32">
        <v>3.1782065834279227E-2</v>
      </c>
      <c r="DO129" s="42"/>
      <c r="DP129" s="22">
        <v>1652648.0719999999</v>
      </c>
      <c r="DQ129" s="22">
        <v>27203.072</v>
      </c>
      <c r="DR129" s="22">
        <v>1625445</v>
      </c>
      <c r="DS129" s="26">
        <v>1211.3919999999998</v>
      </c>
      <c r="DT129" s="22">
        <v>0</v>
      </c>
      <c r="DU129" s="22">
        <v>52871.391999999993</v>
      </c>
      <c r="DV129" s="22">
        <v>51660</v>
      </c>
      <c r="DW129" s="32">
        <v>3.1991924291549956E-2</v>
      </c>
      <c r="DX129" s="32">
        <v>3.1782065834279227E-2</v>
      </c>
      <c r="DY129" s="42"/>
      <c r="DZ129" s="22">
        <v>1652648.0719999999</v>
      </c>
      <c r="EA129" s="22">
        <v>27203.072</v>
      </c>
      <c r="EB129" s="22">
        <v>1625445</v>
      </c>
      <c r="EC129" s="26">
        <v>1211.3919999999998</v>
      </c>
      <c r="ED129" s="22">
        <v>0</v>
      </c>
      <c r="EE129" s="22">
        <v>52871.391999999993</v>
      </c>
      <c r="EF129" s="22">
        <v>51660</v>
      </c>
      <c r="EG129" s="32">
        <v>3.1991924291549956E-2</v>
      </c>
      <c r="EH129" s="32">
        <v>3.1782065834279227E-2</v>
      </c>
      <c r="EI129" s="42"/>
      <c r="EK129" s="47">
        <f t="shared" si="40"/>
        <v>0</v>
      </c>
      <c r="EL129" s="47">
        <f t="shared" si="41"/>
        <v>0</v>
      </c>
      <c r="EM129" s="47">
        <f t="shared" si="42"/>
        <v>0</v>
      </c>
      <c r="EN129" s="47">
        <f t="shared" si="43"/>
        <v>0</v>
      </c>
      <c r="EO129" s="47">
        <f t="shared" si="44"/>
        <v>0</v>
      </c>
      <c r="EP129" s="47">
        <f t="shared" si="45"/>
        <v>0</v>
      </c>
      <c r="ER129" s="27" t="str">
        <f t="shared" si="36"/>
        <v>Coddington CofE Primary and Nursery School</v>
      </c>
      <c r="EV129" s="45">
        <v>0</v>
      </c>
      <c r="EX129" s="27" t="str">
        <f t="shared" si="37"/>
        <v/>
      </c>
      <c r="EY129" s="27" t="str">
        <f t="shared" si="38"/>
        <v/>
      </c>
      <c r="EZ129" s="27" t="str">
        <f t="shared" si="27"/>
        <v/>
      </c>
      <c r="FA129" s="27" t="str">
        <f t="shared" si="28"/>
        <v/>
      </c>
      <c r="FB129" s="27" t="str">
        <f t="shared" si="29"/>
        <v/>
      </c>
      <c r="FC129" s="27" t="str">
        <f t="shared" si="30"/>
        <v/>
      </c>
      <c r="FE129" s="82" t="str">
        <f t="shared" si="39"/>
        <v/>
      </c>
      <c r="FF129" s="82" t="str">
        <f t="shared" si="31"/>
        <v/>
      </c>
      <c r="FG129" s="82" t="str">
        <f t="shared" si="32"/>
        <v/>
      </c>
      <c r="FH129" s="82" t="str">
        <f t="shared" si="33"/>
        <v/>
      </c>
      <c r="FI129" s="82" t="str">
        <f t="shared" si="34"/>
        <v/>
      </c>
      <c r="FJ129" s="82" t="str">
        <f t="shared" si="35"/>
        <v/>
      </c>
    </row>
    <row r="130" spans="1:166" x14ac:dyDescent="0.3">
      <c r="A130" s="59">
        <v>8913084</v>
      </c>
      <c r="B130" s="20" t="s">
        <v>239</v>
      </c>
      <c r="C130" s="21">
        <v>90</v>
      </c>
      <c r="D130" s="22">
        <v>473824.87610243662</v>
      </c>
      <c r="E130" s="22">
        <v>6919.0423999999994</v>
      </c>
      <c r="F130" s="22">
        <v>466905.83370243665</v>
      </c>
      <c r="G130" s="45">
        <v>-12371.183027341476</v>
      </c>
      <c r="H130" s="26">
        <v>119.94320000000062</v>
      </c>
      <c r="I130" s="11"/>
      <c r="J130" s="34">
        <v>90</v>
      </c>
      <c r="K130" s="22">
        <v>511565.9956913002</v>
      </c>
      <c r="L130" s="22">
        <v>7038.9856</v>
      </c>
      <c r="M130" s="22">
        <v>504527.01009130018</v>
      </c>
      <c r="N130" s="26">
        <v>119.94320000000062</v>
      </c>
      <c r="O130" s="22">
        <v>0</v>
      </c>
      <c r="P130" s="22">
        <v>37741.11958886357</v>
      </c>
      <c r="Q130" s="22">
        <v>37621.176388863532</v>
      </c>
      <c r="R130" s="32">
        <v>7.3775661218182492E-2</v>
      </c>
      <c r="S130" s="32">
        <v>7.4567219665911511E-2</v>
      </c>
      <c r="T130" s="11"/>
      <c r="U130" s="22">
        <v>511565.9956913002</v>
      </c>
      <c r="V130" s="22">
        <v>7038.9856</v>
      </c>
      <c r="W130" s="22">
        <v>504527.01009130018</v>
      </c>
      <c r="X130" s="26">
        <v>119.94320000000062</v>
      </c>
      <c r="Y130" s="22">
        <v>0</v>
      </c>
      <c r="Z130" s="22">
        <v>37741.11958886357</v>
      </c>
      <c r="AA130" s="22">
        <v>37621.176388863532</v>
      </c>
      <c r="AB130" s="32">
        <v>7.3775661218182492E-2</v>
      </c>
      <c r="AC130" s="32">
        <v>7.4567219665911511E-2</v>
      </c>
      <c r="AD130" s="42"/>
      <c r="AE130" s="22">
        <v>511565.9956913002</v>
      </c>
      <c r="AF130" s="22">
        <v>7038.9856</v>
      </c>
      <c r="AG130" s="22">
        <v>504527.01009130018</v>
      </c>
      <c r="AH130" s="26">
        <v>119.94320000000062</v>
      </c>
      <c r="AI130" s="22">
        <v>0</v>
      </c>
      <c r="AJ130" s="22">
        <v>37741.11958886357</v>
      </c>
      <c r="AK130" s="22">
        <v>37621.176388863532</v>
      </c>
      <c r="AL130" s="32">
        <v>7.3775661218182492E-2</v>
      </c>
      <c r="AM130" s="32">
        <v>7.4567219665911511E-2</v>
      </c>
      <c r="AN130" s="11"/>
      <c r="AO130" s="22">
        <v>511565.9956913002</v>
      </c>
      <c r="AP130" s="22">
        <v>7038.9856</v>
      </c>
      <c r="AQ130" s="22">
        <v>504527.01009130018</v>
      </c>
      <c r="AR130" s="26">
        <v>119.94320000000062</v>
      </c>
      <c r="AS130" s="22">
        <v>0</v>
      </c>
      <c r="AT130" s="22">
        <v>37741.11958886357</v>
      </c>
      <c r="AU130" s="22">
        <v>37621.176388863532</v>
      </c>
      <c r="AV130" s="32">
        <v>7.3775661218182492E-2</v>
      </c>
      <c r="AW130" s="32">
        <v>7.4567219665911511E-2</v>
      </c>
      <c r="AX130" s="42"/>
      <c r="AY130" s="22">
        <v>511565.9956913002</v>
      </c>
      <c r="AZ130" s="22">
        <v>7038.9856</v>
      </c>
      <c r="BA130" s="22">
        <v>504527.01009130018</v>
      </c>
      <c r="BB130" s="22">
        <v>0</v>
      </c>
      <c r="BC130" s="22">
        <v>37741.11958886357</v>
      </c>
      <c r="BD130" s="22">
        <v>37621.176388863532</v>
      </c>
      <c r="BE130" s="32">
        <v>7.3775661218182492E-2</v>
      </c>
      <c r="BF130" s="32">
        <v>7.4567219665911511E-2</v>
      </c>
      <c r="BG130" s="11"/>
      <c r="BH130" s="22">
        <v>511565.9956913002</v>
      </c>
      <c r="BI130" s="22">
        <v>7038.9856</v>
      </c>
      <c r="BJ130" s="22">
        <v>504527.01009130018</v>
      </c>
      <c r="BK130" s="26">
        <v>119.94320000000062</v>
      </c>
      <c r="BL130" s="22">
        <v>0</v>
      </c>
      <c r="BM130" s="22">
        <v>37741.11958886357</v>
      </c>
      <c r="BN130" s="22">
        <v>37621.176388863532</v>
      </c>
      <c r="BO130" s="32">
        <v>7.3775661218182492E-2</v>
      </c>
      <c r="BP130" s="32">
        <v>7.4567219665911511E-2</v>
      </c>
      <c r="BQ130" s="42"/>
      <c r="BR130" s="22">
        <v>510670.0772389925</v>
      </c>
      <c r="BS130" s="22">
        <v>7038.9856</v>
      </c>
      <c r="BT130" s="22">
        <v>503631.09163899248</v>
      </c>
      <c r="BU130" s="26">
        <v>119.94320000000062</v>
      </c>
      <c r="BV130" s="22">
        <v>0</v>
      </c>
      <c r="BW130" s="22">
        <v>36845.201136555872</v>
      </c>
      <c r="BX130" s="22">
        <v>36725.257936555834</v>
      </c>
      <c r="BY130" s="32">
        <v>7.2150695289930594E-2</v>
      </c>
      <c r="BZ130" s="32">
        <v>7.2920950565301568E-2</v>
      </c>
      <c r="CA130" s="42"/>
      <c r="CB130" s="22">
        <v>511306.02646053093</v>
      </c>
      <c r="CC130" s="22">
        <v>7038.9856</v>
      </c>
      <c r="CD130" s="22">
        <v>504267.04086053092</v>
      </c>
      <c r="CE130" s="26">
        <v>119.94320000000062</v>
      </c>
      <c r="CF130" s="22">
        <v>0</v>
      </c>
      <c r="CG130" s="22">
        <v>37481.15035809431</v>
      </c>
      <c r="CH130" s="22">
        <v>37361.207158094272</v>
      </c>
      <c r="CI130" s="32">
        <v>7.3304730275827443E-2</v>
      </c>
      <c r="CJ130" s="32">
        <v>7.4090123150498649E-2</v>
      </c>
      <c r="CK130" s="42"/>
      <c r="CL130" s="22">
        <v>511046.05722976173</v>
      </c>
      <c r="CM130" s="22">
        <v>7038.9856</v>
      </c>
      <c r="CN130" s="22">
        <v>504007.07162976172</v>
      </c>
      <c r="CO130" s="26">
        <v>119.94320000000062</v>
      </c>
      <c r="CP130" s="22">
        <v>0</v>
      </c>
      <c r="CQ130" s="22">
        <v>37221.181127325108</v>
      </c>
      <c r="CR130" s="22">
        <v>37101.23792732507</v>
      </c>
      <c r="CS130" s="32">
        <v>7.2833320208144758E-2</v>
      </c>
      <c r="CT130" s="32">
        <v>7.3612534457808659E-2</v>
      </c>
      <c r="CU130" s="42"/>
      <c r="CV130" s="22">
        <v>511565.9956913002</v>
      </c>
      <c r="CW130" s="22">
        <v>7038.9856</v>
      </c>
      <c r="CX130" s="22">
        <v>504527.01009130018</v>
      </c>
      <c r="CY130" s="26">
        <v>119.94320000000062</v>
      </c>
      <c r="CZ130" s="22">
        <v>0</v>
      </c>
      <c r="DA130" s="22">
        <v>37741.11958886357</v>
      </c>
      <c r="DB130" s="22">
        <v>37621.176388863532</v>
      </c>
      <c r="DC130" s="32">
        <v>7.3775661218182492E-2</v>
      </c>
      <c r="DD130" s="32">
        <v>7.4567219665911511E-2</v>
      </c>
      <c r="DE130" s="42"/>
      <c r="DF130" s="22">
        <v>511565.9956913002</v>
      </c>
      <c r="DG130" s="22">
        <v>7038.9856</v>
      </c>
      <c r="DH130" s="22">
        <v>504527.01009130018</v>
      </c>
      <c r="DI130" s="26">
        <v>119.94320000000062</v>
      </c>
      <c r="DJ130" s="22">
        <v>0</v>
      </c>
      <c r="DK130" s="22">
        <v>37741.11958886357</v>
      </c>
      <c r="DL130" s="22">
        <v>37621.176388863532</v>
      </c>
      <c r="DM130" s="32">
        <v>7.3775661218182492E-2</v>
      </c>
      <c r="DN130" s="32">
        <v>7.4567219665911511E-2</v>
      </c>
      <c r="DO130" s="42"/>
      <c r="DP130" s="22">
        <v>511565.9956913002</v>
      </c>
      <c r="DQ130" s="22">
        <v>7038.9856</v>
      </c>
      <c r="DR130" s="22">
        <v>504527.01009130018</v>
      </c>
      <c r="DS130" s="26">
        <v>119.94320000000062</v>
      </c>
      <c r="DT130" s="22">
        <v>0</v>
      </c>
      <c r="DU130" s="22">
        <v>37741.11958886357</v>
      </c>
      <c r="DV130" s="22">
        <v>37621.176388863532</v>
      </c>
      <c r="DW130" s="32">
        <v>7.3775661218182492E-2</v>
      </c>
      <c r="DX130" s="32">
        <v>7.4567219665911511E-2</v>
      </c>
      <c r="DY130" s="42"/>
      <c r="DZ130" s="22">
        <v>511565.9956913002</v>
      </c>
      <c r="EA130" s="22">
        <v>7038.9856</v>
      </c>
      <c r="EB130" s="22">
        <v>504527.01009130018</v>
      </c>
      <c r="EC130" s="26">
        <v>119.94320000000062</v>
      </c>
      <c r="ED130" s="22">
        <v>0</v>
      </c>
      <c r="EE130" s="22">
        <v>37741.11958886357</v>
      </c>
      <c r="EF130" s="22">
        <v>37621.176388863532</v>
      </c>
      <c r="EG130" s="32">
        <v>7.3775661218182492E-2</v>
      </c>
      <c r="EH130" s="32">
        <v>7.4567219665911511E-2</v>
      </c>
      <c r="EI130" s="42"/>
      <c r="EK130" s="47">
        <f t="shared" si="40"/>
        <v>-259.96923076926032</v>
      </c>
      <c r="EL130" s="47">
        <f t="shared" si="41"/>
        <v>-519.93846153846243</v>
      </c>
      <c r="EM130" s="47">
        <f t="shared" si="42"/>
        <v>0</v>
      </c>
      <c r="EN130" s="47">
        <f t="shared" si="43"/>
        <v>0</v>
      </c>
      <c r="EO130" s="47">
        <f t="shared" si="44"/>
        <v>0</v>
      </c>
      <c r="EP130" s="47">
        <f t="shared" si="45"/>
        <v>0</v>
      </c>
      <c r="ER130" s="27" t="str">
        <f t="shared" si="36"/>
        <v>Costock CofE Primary School</v>
      </c>
      <c r="EV130" s="45">
        <v>-12371.183027341476</v>
      </c>
      <c r="EX130" s="27" t="str">
        <f t="shared" si="37"/>
        <v>Y</v>
      </c>
      <c r="EY130" s="27" t="str">
        <f t="shared" si="38"/>
        <v>Y</v>
      </c>
      <c r="EZ130" s="27" t="str">
        <f t="shared" si="27"/>
        <v/>
      </c>
      <c r="FA130" s="27" t="str">
        <f t="shared" si="28"/>
        <v/>
      </c>
      <c r="FB130" s="27" t="str">
        <f t="shared" si="29"/>
        <v/>
      </c>
      <c r="FC130" s="27" t="str">
        <f t="shared" si="30"/>
        <v/>
      </c>
      <c r="FE130" s="82">
        <f t="shared" si="39"/>
        <v>5.1527316787700972E-4</v>
      </c>
      <c r="FF130" s="82">
        <f t="shared" si="31"/>
        <v>1.0305463357539041E-3</v>
      </c>
      <c r="FG130" s="82" t="str">
        <f t="shared" si="32"/>
        <v/>
      </c>
      <c r="FH130" s="82" t="str">
        <f t="shared" si="33"/>
        <v/>
      </c>
      <c r="FI130" s="82" t="str">
        <f t="shared" si="34"/>
        <v/>
      </c>
      <c r="FJ130" s="82" t="str">
        <f t="shared" si="35"/>
        <v/>
      </c>
    </row>
    <row r="131" spans="1:166" x14ac:dyDescent="0.3">
      <c r="A131" s="20">
        <v>8913087</v>
      </c>
      <c r="B131" s="20" t="s">
        <v>240</v>
      </c>
      <c r="C131" s="21">
        <v>142</v>
      </c>
      <c r="D131" s="22">
        <v>680454.05660363939</v>
      </c>
      <c r="E131" s="22">
        <v>11427.359399999999</v>
      </c>
      <c r="F131" s="22">
        <v>669026.69720363943</v>
      </c>
      <c r="G131" s="45">
        <v>0</v>
      </c>
      <c r="H131" s="26">
        <v>432.02820000000065</v>
      </c>
      <c r="I131" s="11"/>
      <c r="J131" s="34">
        <v>142</v>
      </c>
      <c r="K131" s="22">
        <v>716499.75331210042</v>
      </c>
      <c r="L131" s="22">
        <v>11859.3876</v>
      </c>
      <c r="M131" s="22">
        <v>704640.36571210041</v>
      </c>
      <c r="N131" s="26">
        <v>432.02820000000065</v>
      </c>
      <c r="O131" s="22">
        <v>0</v>
      </c>
      <c r="P131" s="22">
        <v>36045.696708461037</v>
      </c>
      <c r="Q131" s="22">
        <v>35613.668508460978</v>
      </c>
      <c r="R131" s="32">
        <v>5.030803784905126E-2</v>
      </c>
      <c r="S131" s="32">
        <v>5.0541624126898076E-2</v>
      </c>
      <c r="T131" s="11"/>
      <c r="U131" s="22">
        <v>716499.75331210042</v>
      </c>
      <c r="V131" s="22">
        <v>11859.3876</v>
      </c>
      <c r="W131" s="22">
        <v>704640.36571210041</v>
      </c>
      <c r="X131" s="26">
        <v>432.02820000000065</v>
      </c>
      <c r="Y131" s="22">
        <v>0</v>
      </c>
      <c r="Z131" s="22">
        <v>36045.696708461037</v>
      </c>
      <c r="AA131" s="22">
        <v>35613.668508460978</v>
      </c>
      <c r="AB131" s="32">
        <v>5.030803784905126E-2</v>
      </c>
      <c r="AC131" s="32">
        <v>5.0541624126898076E-2</v>
      </c>
      <c r="AD131" s="42"/>
      <c r="AE131" s="22">
        <v>716499.75331210042</v>
      </c>
      <c r="AF131" s="22">
        <v>11859.3876</v>
      </c>
      <c r="AG131" s="22">
        <v>704640.36571210041</v>
      </c>
      <c r="AH131" s="26">
        <v>432.02820000000065</v>
      </c>
      <c r="AI131" s="22">
        <v>0</v>
      </c>
      <c r="AJ131" s="22">
        <v>36045.696708461037</v>
      </c>
      <c r="AK131" s="22">
        <v>35613.668508460978</v>
      </c>
      <c r="AL131" s="32">
        <v>5.030803784905126E-2</v>
      </c>
      <c r="AM131" s="32">
        <v>5.0541624126898076E-2</v>
      </c>
      <c r="AN131" s="11"/>
      <c r="AO131" s="22">
        <v>716499.75331210042</v>
      </c>
      <c r="AP131" s="22">
        <v>11859.3876</v>
      </c>
      <c r="AQ131" s="22">
        <v>704640.36571210041</v>
      </c>
      <c r="AR131" s="26">
        <v>432.02820000000065</v>
      </c>
      <c r="AS131" s="22">
        <v>0</v>
      </c>
      <c r="AT131" s="22">
        <v>36045.696708461037</v>
      </c>
      <c r="AU131" s="22">
        <v>35613.668508460978</v>
      </c>
      <c r="AV131" s="32">
        <v>5.030803784905126E-2</v>
      </c>
      <c r="AW131" s="32">
        <v>5.0541624126898076E-2</v>
      </c>
      <c r="AX131" s="42"/>
      <c r="AY131" s="22">
        <v>716499.75331210042</v>
      </c>
      <c r="AZ131" s="22">
        <v>11859.3876</v>
      </c>
      <c r="BA131" s="22">
        <v>704640.36571210041</v>
      </c>
      <c r="BB131" s="22">
        <v>0</v>
      </c>
      <c r="BC131" s="22">
        <v>36045.696708461037</v>
      </c>
      <c r="BD131" s="22">
        <v>35613.668508460978</v>
      </c>
      <c r="BE131" s="32">
        <v>5.030803784905126E-2</v>
      </c>
      <c r="BF131" s="32">
        <v>5.0541624126898076E-2</v>
      </c>
      <c r="BG131" s="11"/>
      <c r="BH131" s="22">
        <v>716499.75331210042</v>
      </c>
      <c r="BI131" s="22">
        <v>11859.3876</v>
      </c>
      <c r="BJ131" s="22">
        <v>704640.36571210041</v>
      </c>
      <c r="BK131" s="26">
        <v>432.02820000000065</v>
      </c>
      <c r="BL131" s="22">
        <v>0</v>
      </c>
      <c r="BM131" s="22">
        <v>36045.696708461037</v>
      </c>
      <c r="BN131" s="22">
        <v>35613.668508460978</v>
      </c>
      <c r="BO131" s="32">
        <v>5.030803784905126E-2</v>
      </c>
      <c r="BP131" s="32">
        <v>5.0541624126898076E-2</v>
      </c>
      <c r="BQ131" s="42"/>
      <c r="BR131" s="22">
        <v>714321.6308778415</v>
      </c>
      <c r="BS131" s="22">
        <v>11859.3876</v>
      </c>
      <c r="BT131" s="22">
        <v>702462.24327784148</v>
      </c>
      <c r="BU131" s="26">
        <v>432.02820000000065</v>
      </c>
      <c r="BV131" s="22">
        <v>0</v>
      </c>
      <c r="BW131" s="22">
        <v>33867.57427420211</v>
      </c>
      <c r="BX131" s="22">
        <v>33435.546074202051</v>
      </c>
      <c r="BY131" s="32">
        <v>4.7412219944371128E-2</v>
      </c>
      <c r="BZ131" s="32">
        <v>4.7597641573139261E-2</v>
      </c>
      <c r="CA131" s="42"/>
      <c r="CB131" s="22">
        <v>715958.59403814934</v>
      </c>
      <c r="CC131" s="22">
        <v>11859.3876</v>
      </c>
      <c r="CD131" s="22">
        <v>704099.20643814933</v>
      </c>
      <c r="CE131" s="26">
        <v>432.02820000000065</v>
      </c>
      <c r="CF131" s="22">
        <v>0</v>
      </c>
      <c r="CG131" s="22">
        <v>35504.537434509955</v>
      </c>
      <c r="CH131" s="22">
        <v>35072.509234509896</v>
      </c>
      <c r="CI131" s="32">
        <v>4.9590210565470381E-2</v>
      </c>
      <c r="CJ131" s="32">
        <v>4.9811885759582654E-2</v>
      </c>
      <c r="CK131" s="42"/>
      <c r="CL131" s="22">
        <v>715417.43476419803</v>
      </c>
      <c r="CM131" s="22">
        <v>11859.3876</v>
      </c>
      <c r="CN131" s="22">
        <v>703558.04716419801</v>
      </c>
      <c r="CO131" s="26">
        <v>432.02820000000065</v>
      </c>
      <c r="CP131" s="22">
        <v>0</v>
      </c>
      <c r="CQ131" s="22">
        <v>34963.378160558641</v>
      </c>
      <c r="CR131" s="22">
        <v>34531.349960558582</v>
      </c>
      <c r="CS131" s="32">
        <v>4.8871297317603937E-2</v>
      </c>
      <c r="CT131" s="32">
        <v>4.9081024799222536E-2</v>
      </c>
      <c r="CU131" s="42"/>
      <c r="CV131" s="22">
        <v>716499.75331210042</v>
      </c>
      <c r="CW131" s="22">
        <v>11859.3876</v>
      </c>
      <c r="CX131" s="22">
        <v>704640.36571210041</v>
      </c>
      <c r="CY131" s="26">
        <v>432.02820000000065</v>
      </c>
      <c r="CZ131" s="22">
        <v>0</v>
      </c>
      <c r="DA131" s="22">
        <v>36045.696708461037</v>
      </c>
      <c r="DB131" s="22">
        <v>35613.668508460978</v>
      </c>
      <c r="DC131" s="32">
        <v>5.030803784905126E-2</v>
      </c>
      <c r="DD131" s="32">
        <v>5.0541624126898076E-2</v>
      </c>
      <c r="DE131" s="42"/>
      <c r="DF131" s="22">
        <v>716499.75331210042</v>
      </c>
      <c r="DG131" s="22">
        <v>11859.3876</v>
      </c>
      <c r="DH131" s="22">
        <v>704640.36571210041</v>
      </c>
      <c r="DI131" s="26">
        <v>432.02820000000065</v>
      </c>
      <c r="DJ131" s="22">
        <v>0</v>
      </c>
      <c r="DK131" s="22">
        <v>36045.696708461037</v>
      </c>
      <c r="DL131" s="22">
        <v>35613.668508460978</v>
      </c>
      <c r="DM131" s="32">
        <v>5.030803784905126E-2</v>
      </c>
      <c r="DN131" s="32">
        <v>5.0541624126898076E-2</v>
      </c>
      <c r="DO131" s="42"/>
      <c r="DP131" s="22">
        <v>716499.75331210042</v>
      </c>
      <c r="DQ131" s="22">
        <v>11859.3876</v>
      </c>
      <c r="DR131" s="22">
        <v>704640.36571210041</v>
      </c>
      <c r="DS131" s="26">
        <v>432.02820000000065</v>
      </c>
      <c r="DT131" s="22">
        <v>0</v>
      </c>
      <c r="DU131" s="22">
        <v>36045.696708461037</v>
      </c>
      <c r="DV131" s="22">
        <v>35613.668508460978</v>
      </c>
      <c r="DW131" s="32">
        <v>5.030803784905126E-2</v>
      </c>
      <c r="DX131" s="32">
        <v>5.0541624126898076E-2</v>
      </c>
      <c r="DY131" s="42"/>
      <c r="DZ131" s="22">
        <v>716499.75331210042</v>
      </c>
      <c r="EA131" s="22">
        <v>11859.3876</v>
      </c>
      <c r="EB131" s="22">
        <v>704640.36571210041</v>
      </c>
      <c r="EC131" s="26">
        <v>432.02820000000065</v>
      </c>
      <c r="ED131" s="22">
        <v>0</v>
      </c>
      <c r="EE131" s="22">
        <v>36045.696708461037</v>
      </c>
      <c r="EF131" s="22">
        <v>35613.668508460978</v>
      </c>
      <c r="EG131" s="32">
        <v>5.030803784905126E-2</v>
      </c>
      <c r="EH131" s="32">
        <v>5.0541624126898076E-2</v>
      </c>
      <c r="EI131" s="42"/>
      <c r="EK131" s="47">
        <f t="shared" si="40"/>
        <v>-541.15927395108156</v>
      </c>
      <c r="EL131" s="47">
        <f t="shared" si="41"/>
        <v>-1082.3185479023959</v>
      </c>
      <c r="EM131" s="47">
        <f t="shared" si="42"/>
        <v>0</v>
      </c>
      <c r="EN131" s="47">
        <f t="shared" si="43"/>
        <v>0</v>
      </c>
      <c r="EO131" s="47">
        <f t="shared" si="44"/>
        <v>0</v>
      </c>
      <c r="EP131" s="47">
        <f t="shared" si="45"/>
        <v>0</v>
      </c>
      <c r="ER131" s="27" t="str">
        <f t="shared" si="36"/>
        <v>Cuckney CofE Primary School</v>
      </c>
      <c r="EV131" s="45">
        <v>0</v>
      </c>
      <c r="EX131" s="27" t="str">
        <f t="shared" si="37"/>
        <v>Y</v>
      </c>
      <c r="EY131" s="27" t="str">
        <f t="shared" si="38"/>
        <v>Y</v>
      </c>
      <c r="EZ131" s="27" t="str">
        <f t="shared" si="27"/>
        <v/>
      </c>
      <c r="FA131" s="27" t="str">
        <f t="shared" si="28"/>
        <v/>
      </c>
      <c r="FB131" s="27" t="str">
        <f t="shared" si="29"/>
        <v/>
      </c>
      <c r="FC131" s="27" t="str">
        <f t="shared" si="30"/>
        <v/>
      </c>
      <c r="FE131" s="82">
        <f t="shared" si="39"/>
        <v>7.6799357556559087E-4</v>
      </c>
      <c r="FF131" s="82">
        <f t="shared" si="31"/>
        <v>1.5359871511315122E-3</v>
      </c>
      <c r="FG131" s="82" t="str">
        <f t="shared" si="32"/>
        <v/>
      </c>
      <c r="FH131" s="82" t="str">
        <f t="shared" si="33"/>
        <v/>
      </c>
      <c r="FI131" s="82" t="str">
        <f t="shared" si="34"/>
        <v/>
      </c>
      <c r="FJ131" s="82" t="str">
        <f t="shared" si="35"/>
        <v/>
      </c>
    </row>
    <row r="132" spans="1:166" x14ac:dyDescent="0.3">
      <c r="A132" s="59">
        <v>8913088</v>
      </c>
      <c r="B132" s="37" t="s">
        <v>241</v>
      </c>
      <c r="C132" s="21">
        <v>95</v>
      </c>
      <c r="D132" s="22">
        <v>483746.99856086622</v>
      </c>
      <c r="E132" s="22">
        <v>10248.2462</v>
      </c>
      <c r="F132" s="22">
        <v>473498.75236086623</v>
      </c>
      <c r="G132" s="45">
        <v>-23968.245178953457</v>
      </c>
      <c r="H132" s="26">
        <v>-840.64089999999851</v>
      </c>
      <c r="I132" s="11"/>
      <c r="J132" s="34">
        <v>95</v>
      </c>
      <c r="K132" s="22">
        <v>532572.72598480643</v>
      </c>
      <c r="L132" s="22">
        <v>9407.6053000000011</v>
      </c>
      <c r="M132" s="22">
        <v>523165.12068480643</v>
      </c>
      <c r="N132" s="26">
        <v>-840.64089999999851</v>
      </c>
      <c r="O132" s="22">
        <v>0</v>
      </c>
      <c r="P132" s="22">
        <v>48825.727423940203</v>
      </c>
      <c r="Q132" s="22">
        <v>49666.368323940202</v>
      </c>
      <c r="R132" s="32">
        <v>9.1678985876819261E-2</v>
      </c>
      <c r="S132" s="32">
        <v>9.4934402849579325E-2</v>
      </c>
      <c r="T132" s="11"/>
      <c r="U132" s="22">
        <v>532572.72598480643</v>
      </c>
      <c r="V132" s="22">
        <v>9407.6053000000011</v>
      </c>
      <c r="W132" s="22">
        <v>523165.12068480643</v>
      </c>
      <c r="X132" s="26">
        <v>-840.64089999999851</v>
      </c>
      <c r="Y132" s="22">
        <v>0</v>
      </c>
      <c r="Z132" s="22">
        <v>48825.727423940203</v>
      </c>
      <c r="AA132" s="22">
        <v>49666.368323940202</v>
      </c>
      <c r="AB132" s="32">
        <v>9.1678985876819261E-2</v>
      </c>
      <c r="AC132" s="32">
        <v>9.4934402849579325E-2</v>
      </c>
      <c r="AD132" s="42"/>
      <c r="AE132" s="22">
        <v>532572.72598480643</v>
      </c>
      <c r="AF132" s="22">
        <v>9407.6053000000011</v>
      </c>
      <c r="AG132" s="22">
        <v>523165.12068480643</v>
      </c>
      <c r="AH132" s="26">
        <v>-840.64089999999851</v>
      </c>
      <c r="AI132" s="22">
        <v>0</v>
      </c>
      <c r="AJ132" s="22">
        <v>48825.727423940203</v>
      </c>
      <c r="AK132" s="22">
        <v>49666.368323940202</v>
      </c>
      <c r="AL132" s="32">
        <v>9.1678985876819261E-2</v>
      </c>
      <c r="AM132" s="32">
        <v>9.4934402849579325E-2</v>
      </c>
      <c r="AN132" s="11"/>
      <c r="AO132" s="22">
        <v>532572.72598480643</v>
      </c>
      <c r="AP132" s="22">
        <v>9407.6053000000011</v>
      </c>
      <c r="AQ132" s="22">
        <v>523165.12068480643</v>
      </c>
      <c r="AR132" s="26">
        <v>-840.64089999999851</v>
      </c>
      <c r="AS132" s="22">
        <v>0</v>
      </c>
      <c r="AT132" s="22">
        <v>48825.727423940203</v>
      </c>
      <c r="AU132" s="22">
        <v>49666.368323940202</v>
      </c>
      <c r="AV132" s="32">
        <v>9.1678985876819261E-2</v>
      </c>
      <c r="AW132" s="32">
        <v>9.4934402849579325E-2</v>
      </c>
      <c r="AX132" s="42"/>
      <c r="AY132" s="22">
        <v>532572.72598480643</v>
      </c>
      <c r="AZ132" s="22">
        <v>9407.6053000000011</v>
      </c>
      <c r="BA132" s="22">
        <v>523165.12068480643</v>
      </c>
      <c r="BB132" s="22">
        <v>0</v>
      </c>
      <c r="BC132" s="22">
        <v>48825.727423940203</v>
      </c>
      <c r="BD132" s="22">
        <v>49666.368323940202</v>
      </c>
      <c r="BE132" s="32">
        <v>9.1678985876819261E-2</v>
      </c>
      <c r="BF132" s="32">
        <v>9.4934402849579325E-2</v>
      </c>
      <c r="BG132" s="11"/>
      <c r="BH132" s="22">
        <v>532572.72598480643</v>
      </c>
      <c r="BI132" s="22">
        <v>9407.6053000000011</v>
      </c>
      <c r="BJ132" s="22">
        <v>523165.12068480643</v>
      </c>
      <c r="BK132" s="26">
        <v>-840.64089999999851</v>
      </c>
      <c r="BL132" s="22">
        <v>0</v>
      </c>
      <c r="BM132" s="22">
        <v>48825.727423940203</v>
      </c>
      <c r="BN132" s="22">
        <v>49666.368323940202</v>
      </c>
      <c r="BO132" s="32">
        <v>9.1678985876819261E-2</v>
      </c>
      <c r="BP132" s="32">
        <v>9.4934402849579325E-2</v>
      </c>
      <c r="BQ132" s="42"/>
      <c r="BR132" s="22">
        <v>531818.1229048064</v>
      </c>
      <c r="BS132" s="22">
        <v>9407.6053000000011</v>
      </c>
      <c r="BT132" s="22">
        <v>522410.5176048064</v>
      </c>
      <c r="BU132" s="26">
        <v>-840.64089999999851</v>
      </c>
      <c r="BV132" s="22">
        <v>0</v>
      </c>
      <c r="BW132" s="22">
        <v>48071.124343940173</v>
      </c>
      <c r="BX132" s="22">
        <v>48911.765243940172</v>
      </c>
      <c r="BY132" s="32">
        <v>9.0390158352209329E-2</v>
      </c>
      <c r="BZ132" s="32">
        <v>9.3627068360329205E-2</v>
      </c>
      <c r="CA132" s="42"/>
      <c r="CB132" s="22">
        <v>532316.12598480645</v>
      </c>
      <c r="CC132" s="22">
        <v>9407.6053000000011</v>
      </c>
      <c r="CD132" s="22">
        <v>522908.52068480646</v>
      </c>
      <c r="CE132" s="26">
        <v>-840.64089999999851</v>
      </c>
      <c r="CF132" s="22">
        <v>0</v>
      </c>
      <c r="CG132" s="22">
        <v>48569.127423940226</v>
      </c>
      <c r="CH132" s="22">
        <v>49409.768323940225</v>
      </c>
      <c r="CI132" s="32">
        <v>9.1241134831460097E-2</v>
      </c>
      <c r="CJ132" s="32">
        <v>9.4490271948968585E-2</v>
      </c>
      <c r="CK132" s="42"/>
      <c r="CL132" s="22">
        <v>532059.52598480647</v>
      </c>
      <c r="CM132" s="22">
        <v>9407.6053000000011</v>
      </c>
      <c r="CN132" s="22">
        <v>522651.92068480648</v>
      </c>
      <c r="CO132" s="26">
        <v>-840.64089999999851</v>
      </c>
      <c r="CP132" s="22">
        <v>0</v>
      </c>
      <c r="CQ132" s="22">
        <v>48312.52742394025</v>
      </c>
      <c r="CR132" s="22">
        <v>49153.168323940248</v>
      </c>
      <c r="CS132" s="32">
        <v>9.0802861455242259E-2</v>
      </c>
      <c r="CT132" s="32">
        <v>9.4045704949361209E-2</v>
      </c>
      <c r="CU132" s="42"/>
      <c r="CV132" s="22">
        <v>532572.72598480643</v>
      </c>
      <c r="CW132" s="22">
        <v>9407.6053000000011</v>
      </c>
      <c r="CX132" s="22">
        <v>523165.12068480643</v>
      </c>
      <c r="CY132" s="26">
        <v>-840.64089999999851</v>
      </c>
      <c r="CZ132" s="22">
        <v>0</v>
      </c>
      <c r="DA132" s="22">
        <v>48825.727423940203</v>
      </c>
      <c r="DB132" s="22">
        <v>49666.368323940202</v>
      </c>
      <c r="DC132" s="32">
        <v>9.1678985876819261E-2</v>
      </c>
      <c r="DD132" s="32">
        <v>9.4934402849579325E-2</v>
      </c>
      <c r="DE132" s="42"/>
      <c r="DF132" s="22">
        <v>532423.54488425213</v>
      </c>
      <c r="DG132" s="22">
        <v>9407.6053000000011</v>
      </c>
      <c r="DH132" s="22">
        <v>523015.93958425213</v>
      </c>
      <c r="DI132" s="26">
        <v>-840.64089999999851</v>
      </c>
      <c r="DJ132" s="22">
        <v>-149.1811005543457</v>
      </c>
      <c r="DK132" s="22">
        <v>48676.546323385905</v>
      </c>
      <c r="DL132" s="22">
        <v>49517.187223385903</v>
      </c>
      <c r="DM132" s="32">
        <v>9.1424481112998293E-2</v>
      </c>
      <c r="DN132" s="32">
        <v>9.4676248801800103E-2</v>
      </c>
      <c r="DO132" s="42"/>
      <c r="DP132" s="22">
        <v>532572.72598480643</v>
      </c>
      <c r="DQ132" s="22">
        <v>9407.6053000000011</v>
      </c>
      <c r="DR132" s="22">
        <v>523165.12068480643</v>
      </c>
      <c r="DS132" s="26">
        <v>-840.64089999999851</v>
      </c>
      <c r="DT132" s="22">
        <v>0</v>
      </c>
      <c r="DU132" s="22">
        <v>48825.727423940203</v>
      </c>
      <c r="DV132" s="22">
        <v>49666.368323940202</v>
      </c>
      <c r="DW132" s="32">
        <v>9.1678985876819261E-2</v>
      </c>
      <c r="DX132" s="32">
        <v>9.4934402849579325E-2</v>
      </c>
      <c r="DY132" s="42"/>
      <c r="DZ132" s="22">
        <v>524176.46102117706</v>
      </c>
      <c r="EA132" s="22">
        <v>9407.6053000000011</v>
      </c>
      <c r="EB132" s="22">
        <v>514768.85572117707</v>
      </c>
      <c r="EC132" s="26">
        <v>-840.64089999999851</v>
      </c>
      <c r="ED132" s="22">
        <v>-8396.2649636293827</v>
      </c>
      <c r="EE132" s="22">
        <v>40429.462460310839</v>
      </c>
      <c r="EF132" s="22">
        <v>41270.103360310837</v>
      </c>
      <c r="EG132" s="32">
        <v>7.7129488763283974E-2</v>
      </c>
      <c r="EH132" s="32">
        <v>8.0172106182477873E-2</v>
      </c>
      <c r="EI132" s="42"/>
      <c r="EK132" s="47">
        <f t="shared" si="40"/>
        <v>-256.59999999997672</v>
      </c>
      <c r="EL132" s="47">
        <f t="shared" si="41"/>
        <v>-513.19999999995343</v>
      </c>
      <c r="EM132" s="47">
        <f t="shared" si="42"/>
        <v>0</v>
      </c>
      <c r="EN132" s="47">
        <f t="shared" si="43"/>
        <v>-149.18110055429861</v>
      </c>
      <c r="EO132" s="47">
        <f t="shared" si="44"/>
        <v>0</v>
      </c>
      <c r="EP132" s="47">
        <f t="shared" si="45"/>
        <v>-8396.2649636293645</v>
      </c>
      <c r="ER132" s="27" t="str">
        <f t="shared" si="36"/>
        <v>Dunham-on-Trent CofE Primary School</v>
      </c>
      <c r="EV132" s="45">
        <v>-23968.245178953457</v>
      </c>
      <c r="EX132" s="27" t="str">
        <f t="shared" si="37"/>
        <v>Y</v>
      </c>
      <c r="EY132" s="27" t="str">
        <f t="shared" si="38"/>
        <v>Y</v>
      </c>
      <c r="EZ132" s="27" t="str">
        <f t="shared" si="27"/>
        <v/>
      </c>
      <c r="FA132" s="27" t="str">
        <f t="shared" si="28"/>
        <v>Y</v>
      </c>
      <c r="FB132" s="27" t="str">
        <f t="shared" si="29"/>
        <v/>
      </c>
      <c r="FC132" s="27" t="str">
        <f t="shared" si="30"/>
        <v>Y</v>
      </c>
      <c r="FD132" s="78"/>
      <c r="FE132" s="82">
        <f t="shared" si="39"/>
        <v>4.9047612284262279E-4</v>
      </c>
      <c r="FF132" s="82">
        <f t="shared" si="31"/>
        <v>9.8095224568524558E-4</v>
      </c>
      <c r="FG132" s="82" t="str">
        <f t="shared" si="32"/>
        <v/>
      </c>
      <c r="FH132" s="82">
        <f t="shared" si="33"/>
        <v>2.8515108262382882E-4</v>
      </c>
      <c r="FI132" s="82" t="str">
        <f t="shared" si="34"/>
        <v/>
      </c>
      <c r="FJ132" s="82">
        <f t="shared" si="35"/>
        <v>1.6048976951366561E-2</v>
      </c>
    </row>
    <row r="133" spans="1:166" x14ac:dyDescent="0.3">
      <c r="A133" s="59">
        <v>8913112</v>
      </c>
      <c r="B133" s="20" t="s">
        <v>242</v>
      </c>
      <c r="C133" s="21">
        <v>96</v>
      </c>
      <c r="D133" s="22">
        <v>500331.49424283439</v>
      </c>
      <c r="E133" s="22">
        <v>7773.0839999999998</v>
      </c>
      <c r="F133" s="22">
        <v>492558.41024283442</v>
      </c>
      <c r="G133" s="45">
        <v>-9941.5068254019334</v>
      </c>
      <c r="H133" s="26">
        <v>-1338.8895000000002</v>
      </c>
      <c r="I133" s="11"/>
      <c r="J133" s="34">
        <v>96</v>
      </c>
      <c r="K133" s="22">
        <v>534869.62661655922</v>
      </c>
      <c r="L133" s="22">
        <v>6434.1944999999996</v>
      </c>
      <c r="M133" s="22">
        <v>528435.43211655924</v>
      </c>
      <c r="N133" s="26">
        <v>-1338.8895000000002</v>
      </c>
      <c r="O133" s="22">
        <v>0</v>
      </c>
      <c r="P133" s="22">
        <v>34538.132373724831</v>
      </c>
      <c r="Q133" s="22">
        <v>35877.021873724821</v>
      </c>
      <c r="R133" s="32">
        <v>6.4572992473331731E-2</v>
      </c>
      <c r="S133" s="32">
        <v>6.7892914996304177E-2</v>
      </c>
      <c r="T133" s="11"/>
      <c r="U133" s="22">
        <v>534869.62661655922</v>
      </c>
      <c r="V133" s="22">
        <v>6434.1944999999996</v>
      </c>
      <c r="W133" s="22">
        <v>528435.43211655924</v>
      </c>
      <c r="X133" s="26">
        <v>-1338.8895000000002</v>
      </c>
      <c r="Y133" s="22">
        <v>0</v>
      </c>
      <c r="Z133" s="22">
        <v>34538.132373724831</v>
      </c>
      <c r="AA133" s="22">
        <v>35877.021873724821</v>
      </c>
      <c r="AB133" s="32">
        <v>6.4572992473331731E-2</v>
      </c>
      <c r="AC133" s="32">
        <v>6.7892914996304177E-2</v>
      </c>
      <c r="AD133" s="42"/>
      <c r="AE133" s="22">
        <v>534869.62661655922</v>
      </c>
      <c r="AF133" s="22">
        <v>6434.1944999999996</v>
      </c>
      <c r="AG133" s="22">
        <v>528435.43211655924</v>
      </c>
      <c r="AH133" s="26">
        <v>-1338.8895000000002</v>
      </c>
      <c r="AI133" s="22">
        <v>0</v>
      </c>
      <c r="AJ133" s="22">
        <v>34538.132373724831</v>
      </c>
      <c r="AK133" s="22">
        <v>35877.021873724821</v>
      </c>
      <c r="AL133" s="32">
        <v>6.4572992473331731E-2</v>
      </c>
      <c r="AM133" s="32">
        <v>6.7892914996304177E-2</v>
      </c>
      <c r="AN133" s="11"/>
      <c r="AO133" s="22">
        <v>534869.62661655922</v>
      </c>
      <c r="AP133" s="22">
        <v>6434.1944999999996</v>
      </c>
      <c r="AQ133" s="22">
        <v>528435.43211655924</v>
      </c>
      <c r="AR133" s="26">
        <v>-1338.8895000000002</v>
      </c>
      <c r="AS133" s="22">
        <v>0</v>
      </c>
      <c r="AT133" s="22">
        <v>34538.132373724831</v>
      </c>
      <c r="AU133" s="22">
        <v>35877.021873724821</v>
      </c>
      <c r="AV133" s="32">
        <v>6.4572992473331731E-2</v>
      </c>
      <c r="AW133" s="32">
        <v>6.7892914996304177E-2</v>
      </c>
      <c r="AX133" s="42"/>
      <c r="AY133" s="22">
        <v>534869.62661655922</v>
      </c>
      <c r="AZ133" s="22">
        <v>6434.1944999999996</v>
      </c>
      <c r="BA133" s="22">
        <v>528435.43211655924</v>
      </c>
      <c r="BB133" s="22">
        <v>0</v>
      </c>
      <c r="BC133" s="22">
        <v>34538.132373724831</v>
      </c>
      <c r="BD133" s="22">
        <v>35877.021873724821</v>
      </c>
      <c r="BE133" s="32">
        <v>6.4572992473331731E-2</v>
      </c>
      <c r="BF133" s="32">
        <v>6.7892914996304177E-2</v>
      </c>
      <c r="BG133" s="11"/>
      <c r="BH133" s="22">
        <v>534869.62661655922</v>
      </c>
      <c r="BI133" s="22">
        <v>6434.1944999999996</v>
      </c>
      <c r="BJ133" s="22">
        <v>528435.43211655924</v>
      </c>
      <c r="BK133" s="26">
        <v>-1338.8895000000002</v>
      </c>
      <c r="BL133" s="22">
        <v>0</v>
      </c>
      <c r="BM133" s="22">
        <v>34538.132373724831</v>
      </c>
      <c r="BN133" s="22">
        <v>35877.021873724821</v>
      </c>
      <c r="BO133" s="32">
        <v>6.4572992473331731E-2</v>
      </c>
      <c r="BP133" s="32">
        <v>6.7892914996304177E-2</v>
      </c>
      <c r="BQ133" s="42"/>
      <c r="BR133" s="22">
        <v>534049.52986085182</v>
      </c>
      <c r="BS133" s="22">
        <v>6434.1944999999996</v>
      </c>
      <c r="BT133" s="22">
        <v>527615.33536085184</v>
      </c>
      <c r="BU133" s="26">
        <v>-1338.8895000000002</v>
      </c>
      <c r="BV133" s="22">
        <v>0</v>
      </c>
      <c r="BW133" s="22">
        <v>33718.035618017428</v>
      </c>
      <c r="BX133" s="22">
        <v>35056.925118017418</v>
      </c>
      <c r="BY133" s="32">
        <v>6.3136532723477468E-2</v>
      </c>
      <c r="BZ133" s="32">
        <v>6.644409813077351E-2</v>
      </c>
      <c r="CA133" s="42"/>
      <c r="CB133" s="22">
        <v>534597.68320192501</v>
      </c>
      <c r="CC133" s="22">
        <v>6434.1944999999996</v>
      </c>
      <c r="CD133" s="22">
        <v>528163.48870192503</v>
      </c>
      <c r="CE133" s="26">
        <v>-1338.8895000000002</v>
      </c>
      <c r="CF133" s="22">
        <v>0</v>
      </c>
      <c r="CG133" s="22">
        <v>34266.188959090621</v>
      </c>
      <c r="CH133" s="22">
        <v>35605.078459090611</v>
      </c>
      <c r="CI133" s="32">
        <v>6.4097152000091639E-2</v>
      </c>
      <c r="CJ133" s="32">
        <v>6.7412987116163073E-2</v>
      </c>
      <c r="CK133" s="42"/>
      <c r="CL133" s="22">
        <v>534325.73978729092</v>
      </c>
      <c r="CM133" s="22">
        <v>6434.1944999999996</v>
      </c>
      <c r="CN133" s="22">
        <v>527891.54528729094</v>
      </c>
      <c r="CO133" s="26">
        <v>-1338.8895000000002</v>
      </c>
      <c r="CP133" s="22">
        <v>0</v>
      </c>
      <c r="CQ133" s="22">
        <v>33994.245544456528</v>
      </c>
      <c r="CR133" s="22">
        <v>35333.135044456518</v>
      </c>
      <c r="CS133" s="32">
        <v>6.3620827171809571E-2</v>
      </c>
      <c r="CT133" s="32">
        <v>6.693256476617257E-2</v>
      </c>
      <c r="CU133" s="42"/>
      <c r="CV133" s="22">
        <v>534869.62661655922</v>
      </c>
      <c r="CW133" s="22">
        <v>6434.1944999999996</v>
      </c>
      <c r="CX133" s="22">
        <v>528435.43211655924</v>
      </c>
      <c r="CY133" s="26">
        <v>-1338.8895000000002</v>
      </c>
      <c r="CZ133" s="22">
        <v>0</v>
      </c>
      <c r="DA133" s="22">
        <v>34538.132373724831</v>
      </c>
      <c r="DB133" s="22">
        <v>35877.021873724821</v>
      </c>
      <c r="DC133" s="32">
        <v>6.4572992473331731E-2</v>
      </c>
      <c r="DD133" s="32">
        <v>6.7892914996304177E-2</v>
      </c>
      <c r="DE133" s="42"/>
      <c r="DF133" s="22">
        <v>534869.62661655922</v>
      </c>
      <c r="DG133" s="22">
        <v>6434.1944999999996</v>
      </c>
      <c r="DH133" s="22">
        <v>528435.43211655924</v>
      </c>
      <c r="DI133" s="26">
        <v>-1338.8895000000002</v>
      </c>
      <c r="DJ133" s="22">
        <v>0</v>
      </c>
      <c r="DK133" s="22">
        <v>34538.132373724831</v>
      </c>
      <c r="DL133" s="22">
        <v>35877.021873724821</v>
      </c>
      <c r="DM133" s="32">
        <v>6.4572992473331731E-2</v>
      </c>
      <c r="DN133" s="32">
        <v>6.7892914996304177E-2</v>
      </c>
      <c r="DO133" s="42"/>
      <c r="DP133" s="22">
        <v>534869.62661655922</v>
      </c>
      <c r="DQ133" s="22">
        <v>6434.1944999999996</v>
      </c>
      <c r="DR133" s="22">
        <v>528435.43211655924</v>
      </c>
      <c r="DS133" s="26">
        <v>-1338.8895000000002</v>
      </c>
      <c r="DT133" s="22">
        <v>0</v>
      </c>
      <c r="DU133" s="22">
        <v>34538.132373724831</v>
      </c>
      <c r="DV133" s="22">
        <v>35877.021873724821</v>
      </c>
      <c r="DW133" s="32">
        <v>6.4572992473331731E-2</v>
      </c>
      <c r="DX133" s="32">
        <v>6.7892914996304177E-2</v>
      </c>
      <c r="DY133" s="42"/>
      <c r="DZ133" s="22">
        <v>534869.62661655922</v>
      </c>
      <c r="EA133" s="22">
        <v>6434.1944999999996</v>
      </c>
      <c r="EB133" s="22">
        <v>528435.43211655924</v>
      </c>
      <c r="EC133" s="26">
        <v>-1338.8895000000002</v>
      </c>
      <c r="ED133" s="22">
        <v>0</v>
      </c>
      <c r="EE133" s="22">
        <v>34538.132373724831</v>
      </c>
      <c r="EF133" s="22">
        <v>35877.021873724821</v>
      </c>
      <c r="EG133" s="32">
        <v>6.4572992473331731E-2</v>
      </c>
      <c r="EH133" s="32">
        <v>6.7892914996304177E-2</v>
      </c>
      <c r="EI133" s="42"/>
      <c r="EK133" s="47">
        <f t="shared" si="40"/>
        <v>-271.94341463421006</v>
      </c>
      <c r="EL133" s="47">
        <f t="shared" si="41"/>
        <v>-543.8868292683037</v>
      </c>
      <c r="EM133" s="47">
        <f t="shared" si="42"/>
        <v>0</v>
      </c>
      <c r="EN133" s="47">
        <f t="shared" si="43"/>
        <v>0</v>
      </c>
      <c r="EO133" s="47">
        <f t="shared" si="44"/>
        <v>0</v>
      </c>
      <c r="EP133" s="47">
        <f t="shared" si="45"/>
        <v>0</v>
      </c>
      <c r="ER133" s="27" t="str">
        <f t="shared" si="36"/>
        <v>Kneesall CofE Primary School</v>
      </c>
      <c r="EV133" s="45">
        <v>-9941.5068254019334</v>
      </c>
      <c r="EX133" s="27" t="str">
        <f t="shared" si="37"/>
        <v>Y</v>
      </c>
      <c r="EY133" s="27" t="str">
        <f t="shared" si="38"/>
        <v>Y</v>
      </c>
      <c r="EZ133" s="27" t="str">
        <f t="shared" si="27"/>
        <v/>
      </c>
      <c r="FA133" s="27" t="str">
        <f t="shared" si="28"/>
        <v/>
      </c>
      <c r="FB133" s="27" t="str">
        <f t="shared" si="29"/>
        <v/>
      </c>
      <c r="FC133" s="27" t="str">
        <f t="shared" si="30"/>
        <v/>
      </c>
      <c r="FE133" s="82">
        <f t="shared" si="39"/>
        <v>5.1461994807007255E-4</v>
      </c>
      <c r="FF133" s="82">
        <f t="shared" si="31"/>
        <v>1.0292398961399248E-3</v>
      </c>
      <c r="FG133" s="82" t="str">
        <f t="shared" si="32"/>
        <v/>
      </c>
      <c r="FH133" s="82" t="str">
        <f t="shared" si="33"/>
        <v/>
      </c>
      <c r="FI133" s="82" t="str">
        <f t="shared" si="34"/>
        <v/>
      </c>
      <c r="FJ133" s="82" t="str">
        <f t="shared" si="35"/>
        <v/>
      </c>
    </row>
    <row r="134" spans="1:166" x14ac:dyDescent="0.3">
      <c r="A134" s="20">
        <v>8913113</v>
      </c>
      <c r="B134" s="20" t="s">
        <v>44</v>
      </c>
      <c r="C134" s="21">
        <v>96</v>
      </c>
      <c r="D134" s="22">
        <v>521290.91434865992</v>
      </c>
      <c r="E134" s="22">
        <v>14577.503200000001</v>
      </c>
      <c r="F134" s="22">
        <v>506713.41114865994</v>
      </c>
      <c r="G134" s="45">
        <v>0</v>
      </c>
      <c r="H134" s="26">
        <v>-3232.9544000000024</v>
      </c>
      <c r="I134" s="11"/>
      <c r="J134" s="34">
        <v>96</v>
      </c>
      <c r="K134" s="22">
        <v>544366.62365538324</v>
      </c>
      <c r="L134" s="22">
        <v>11344.548799999999</v>
      </c>
      <c r="M134" s="22">
        <v>533022.07485538325</v>
      </c>
      <c r="N134" s="26">
        <v>-3232.9544000000024</v>
      </c>
      <c r="O134" s="22">
        <v>0</v>
      </c>
      <c r="P134" s="22">
        <v>23075.709306723322</v>
      </c>
      <c r="Q134" s="22">
        <v>26308.66370672331</v>
      </c>
      <c r="R134" s="32">
        <v>4.2390014934735661E-2</v>
      </c>
      <c r="S134" s="32">
        <v>4.9357549992392412E-2</v>
      </c>
      <c r="T134" s="11"/>
      <c r="U134" s="22">
        <v>544366.62365538324</v>
      </c>
      <c r="V134" s="22">
        <v>11344.548799999999</v>
      </c>
      <c r="W134" s="22">
        <v>533022.07485538325</v>
      </c>
      <c r="X134" s="26">
        <v>-3232.9544000000024</v>
      </c>
      <c r="Y134" s="22">
        <v>0</v>
      </c>
      <c r="Z134" s="22">
        <v>23075.709306723322</v>
      </c>
      <c r="AA134" s="22">
        <v>26308.66370672331</v>
      </c>
      <c r="AB134" s="32">
        <v>4.2390014934735661E-2</v>
      </c>
      <c r="AC134" s="32">
        <v>4.9357549992392412E-2</v>
      </c>
      <c r="AD134" s="42"/>
      <c r="AE134" s="22">
        <v>544366.62365538324</v>
      </c>
      <c r="AF134" s="22">
        <v>11344.548799999999</v>
      </c>
      <c r="AG134" s="22">
        <v>533022.07485538325</v>
      </c>
      <c r="AH134" s="26">
        <v>-3232.9544000000024</v>
      </c>
      <c r="AI134" s="22">
        <v>0</v>
      </c>
      <c r="AJ134" s="22">
        <v>23075.709306723322</v>
      </c>
      <c r="AK134" s="22">
        <v>26308.66370672331</v>
      </c>
      <c r="AL134" s="32">
        <v>4.2390014934735661E-2</v>
      </c>
      <c r="AM134" s="32">
        <v>4.9357549992392412E-2</v>
      </c>
      <c r="AN134" s="11"/>
      <c r="AO134" s="22">
        <v>544366.62365538324</v>
      </c>
      <c r="AP134" s="22">
        <v>11344.548799999999</v>
      </c>
      <c r="AQ134" s="22">
        <v>533022.07485538325</v>
      </c>
      <c r="AR134" s="26">
        <v>-3232.9544000000024</v>
      </c>
      <c r="AS134" s="22">
        <v>0</v>
      </c>
      <c r="AT134" s="22">
        <v>23075.709306723322</v>
      </c>
      <c r="AU134" s="22">
        <v>26308.66370672331</v>
      </c>
      <c r="AV134" s="32">
        <v>4.2390014934735661E-2</v>
      </c>
      <c r="AW134" s="32">
        <v>4.9357549992392412E-2</v>
      </c>
      <c r="AX134" s="42"/>
      <c r="AY134" s="22">
        <v>544366.62365538324</v>
      </c>
      <c r="AZ134" s="22">
        <v>11344.548799999999</v>
      </c>
      <c r="BA134" s="22">
        <v>533022.07485538325</v>
      </c>
      <c r="BB134" s="22">
        <v>0</v>
      </c>
      <c r="BC134" s="22">
        <v>23075.709306723322</v>
      </c>
      <c r="BD134" s="22">
        <v>26308.66370672331</v>
      </c>
      <c r="BE134" s="32">
        <v>4.2390014934735661E-2</v>
      </c>
      <c r="BF134" s="32">
        <v>4.9357549992392412E-2</v>
      </c>
      <c r="BG134" s="11"/>
      <c r="BH134" s="22">
        <v>544366.62365538324</v>
      </c>
      <c r="BI134" s="22">
        <v>11344.548799999999</v>
      </c>
      <c r="BJ134" s="22">
        <v>533022.07485538325</v>
      </c>
      <c r="BK134" s="26">
        <v>-3232.9544000000024</v>
      </c>
      <c r="BL134" s="22">
        <v>0</v>
      </c>
      <c r="BM134" s="22">
        <v>23075.709306723322</v>
      </c>
      <c r="BN134" s="22">
        <v>26308.66370672331</v>
      </c>
      <c r="BO134" s="32">
        <v>4.2390014934735661E-2</v>
      </c>
      <c r="BP134" s="32">
        <v>4.9357549992392412E-2</v>
      </c>
      <c r="BQ134" s="42"/>
      <c r="BR134" s="22">
        <v>543431.83115854114</v>
      </c>
      <c r="BS134" s="22">
        <v>11344.548799999999</v>
      </c>
      <c r="BT134" s="22">
        <v>532087.28235854115</v>
      </c>
      <c r="BU134" s="26">
        <v>-3232.9544000000024</v>
      </c>
      <c r="BV134" s="22">
        <v>0</v>
      </c>
      <c r="BW134" s="22">
        <v>22140.916809881222</v>
      </c>
      <c r="BX134" s="22">
        <v>25373.87120988121</v>
      </c>
      <c r="BY134" s="32">
        <v>4.0742767612046295E-2</v>
      </c>
      <c r="BZ134" s="32">
        <v>4.7687422817941562E-2</v>
      </c>
      <c r="CA134" s="42"/>
      <c r="CB134" s="22">
        <v>544092.58155012014</v>
      </c>
      <c r="CC134" s="22">
        <v>11344.548799999999</v>
      </c>
      <c r="CD134" s="22">
        <v>532748.03275012015</v>
      </c>
      <c r="CE134" s="26">
        <v>-3232.9544000000024</v>
      </c>
      <c r="CF134" s="22">
        <v>0</v>
      </c>
      <c r="CG134" s="22">
        <v>22801.667201460223</v>
      </c>
      <c r="CH134" s="22">
        <v>26034.621601460211</v>
      </c>
      <c r="CI134" s="32">
        <v>4.1907697282874648E-2</v>
      </c>
      <c r="CJ134" s="32">
        <v>4.8868545730832338E-2</v>
      </c>
      <c r="CK134" s="42"/>
      <c r="CL134" s="22">
        <v>543818.53944485704</v>
      </c>
      <c r="CM134" s="22">
        <v>11344.548799999999</v>
      </c>
      <c r="CN134" s="22">
        <v>532473.99064485705</v>
      </c>
      <c r="CO134" s="26">
        <v>-3232.9544000000024</v>
      </c>
      <c r="CP134" s="22">
        <v>0</v>
      </c>
      <c r="CQ134" s="22">
        <v>22527.625096197124</v>
      </c>
      <c r="CR134" s="22">
        <v>25760.579496197111</v>
      </c>
      <c r="CS134" s="32">
        <v>4.1424893530098955E-2</v>
      </c>
      <c r="CT134" s="32">
        <v>4.8379038129166739E-2</v>
      </c>
      <c r="CU134" s="42"/>
      <c r="CV134" s="22">
        <v>544366.62365538324</v>
      </c>
      <c r="CW134" s="22">
        <v>11344.548799999999</v>
      </c>
      <c r="CX134" s="22">
        <v>533022.07485538325</v>
      </c>
      <c r="CY134" s="26">
        <v>-3232.9544000000024</v>
      </c>
      <c r="CZ134" s="22">
        <v>0</v>
      </c>
      <c r="DA134" s="22">
        <v>23075.709306723322</v>
      </c>
      <c r="DB134" s="22">
        <v>26308.66370672331</v>
      </c>
      <c r="DC134" s="32">
        <v>4.2390014934735661E-2</v>
      </c>
      <c r="DD134" s="32">
        <v>4.9357549992392412E-2</v>
      </c>
      <c r="DE134" s="42"/>
      <c r="DF134" s="22">
        <v>544366.62365538324</v>
      </c>
      <c r="DG134" s="22">
        <v>11344.548799999999</v>
      </c>
      <c r="DH134" s="22">
        <v>533022.07485538325</v>
      </c>
      <c r="DI134" s="26">
        <v>-3232.9544000000024</v>
      </c>
      <c r="DJ134" s="22">
        <v>0</v>
      </c>
      <c r="DK134" s="22">
        <v>23075.709306723322</v>
      </c>
      <c r="DL134" s="22">
        <v>26308.66370672331</v>
      </c>
      <c r="DM134" s="32">
        <v>4.2390014934735661E-2</v>
      </c>
      <c r="DN134" s="32">
        <v>4.9357549992392412E-2</v>
      </c>
      <c r="DO134" s="42"/>
      <c r="DP134" s="22">
        <v>544366.62365538324</v>
      </c>
      <c r="DQ134" s="22">
        <v>11344.548799999999</v>
      </c>
      <c r="DR134" s="22">
        <v>533022.07485538325</v>
      </c>
      <c r="DS134" s="26">
        <v>-3232.9544000000024</v>
      </c>
      <c r="DT134" s="22">
        <v>0</v>
      </c>
      <c r="DU134" s="22">
        <v>23075.709306723322</v>
      </c>
      <c r="DV134" s="22">
        <v>26308.66370672331</v>
      </c>
      <c r="DW134" s="32">
        <v>4.2390014934735661E-2</v>
      </c>
      <c r="DX134" s="32">
        <v>4.9357549992392412E-2</v>
      </c>
      <c r="DY134" s="42"/>
      <c r="DZ134" s="22">
        <v>544366.62365538324</v>
      </c>
      <c r="EA134" s="22">
        <v>11344.548799999999</v>
      </c>
      <c r="EB134" s="22">
        <v>533022.07485538325</v>
      </c>
      <c r="EC134" s="26">
        <v>-3232.9544000000024</v>
      </c>
      <c r="ED134" s="22">
        <v>0</v>
      </c>
      <c r="EE134" s="22">
        <v>23075.709306723322</v>
      </c>
      <c r="EF134" s="22">
        <v>26308.66370672331</v>
      </c>
      <c r="EG134" s="32">
        <v>4.2390014934735661E-2</v>
      </c>
      <c r="EH134" s="32">
        <v>4.9357549992392412E-2</v>
      </c>
      <c r="EI134" s="42"/>
      <c r="EK134" s="47">
        <f t="shared" si="40"/>
        <v>-274.04210526309907</v>
      </c>
      <c r="EL134" s="47">
        <f t="shared" si="41"/>
        <v>-548.08421052619815</v>
      </c>
      <c r="EM134" s="47">
        <f t="shared" si="42"/>
        <v>0</v>
      </c>
      <c r="EN134" s="47">
        <f t="shared" si="43"/>
        <v>0</v>
      </c>
      <c r="EO134" s="47">
        <f t="shared" si="44"/>
        <v>0</v>
      </c>
      <c r="EP134" s="47">
        <f t="shared" si="45"/>
        <v>0</v>
      </c>
      <c r="ER134" s="27" t="str">
        <f t="shared" si="36"/>
        <v>Langar CofE Primary School</v>
      </c>
      <c r="EV134" s="45">
        <v>0</v>
      </c>
      <c r="EX134" s="27" t="str">
        <f t="shared" si="37"/>
        <v>Y</v>
      </c>
      <c r="EY134" s="27" t="str">
        <f t="shared" si="38"/>
        <v>Y</v>
      </c>
      <c r="EZ134" s="27" t="str">
        <f t="shared" si="27"/>
        <v/>
      </c>
      <c r="FA134" s="27" t="str">
        <f t="shared" si="28"/>
        <v/>
      </c>
      <c r="FB134" s="27" t="str">
        <f t="shared" si="29"/>
        <v/>
      </c>
      <c r="FC134" s="27" t="str">
        <f t="shared" si="30"/>
        <v/>
      </c>
      <c r="FE134" s="82">
        <f t="shared" si="39"/>
        <v>5.1412899801091868E-4</v>
      </c>
      <c r="FF134" s="82">
        <f t="shared" si="31"/>
        <v>1.0282579960218374E-3</v>
      </c>
      <c r="FG134" s="82" t="str">
        <f t="shared" si="32"/>
        <v/>
      </c>
      <c r="FH134" s="82" t="str">
        <f t="shared" si="33"/>
        <v/>
      </c>
      <c r="FI134" s="82" t="str">
        <f t="shared" si="34"/>
        <v/>
      </c>
      <c r="FJ134" s="82" t="str">
        <f t="shared" si="35"/>
        <v/>
      </c>
    </row>
    <row r="135" spans="1:166" x14ac:dyDescent="0.3">
      <c r="A135" s="59">
        <v>8913117</v>
      </c>
      <c r="B135" s="37" t="s">
        <v>243</v>
      </c>
      <c r="C135" s="21">
        <v>33</v>
      </c>
      <c r="D135" s="22">
        <v>259705.66125143506</v>
      </c>
      <c r="E135" s="22">
        <v>6117.5407999999998</v>
      </c>
      <c r="F135" s="22">
        <v>253588.12045143507</v>
      </c>
      <c r="G135" s="45">
        <v>-43457.683888449676</v>
      </c>
      <c r="H135" s="26">
        <v>-520.30810000000019</v>
      </c>
      <c r="I135" s="11"/>
      <c r="J135" s="34">
        <v>33</v>
      </c>
      <c r="K135" s="22">
        <v>317063.34965061751</v>
      </c>
      <c r="L135" s="22">
        <v>5597.2326999999996</v>
      </c>
      <c r="M135" s="22">
        <v>311466.11695061752</v>
      </c>
      <c r="N135" s="26">
        <v>-520.30810000000019</v>
      </c>
      <c r="O135" s="22">
        <v>0</v>
      </c>
      <c r="P135" s="22">
        <v>57357.688399182458</v>
      </c>
      <c r="Q135" s="22">
        <v>57877.996499182453</v>
      </c>
      <c r="R135" s="32">
        <v>0.18090292827091739</v>
      </c>
      <c r="S135" s="32">
        <v>0.18582437494592363</v>
      </c>
      <c r="T135" s="11"/>
      <c r="U135" s="22">
        <v>317063.34965061751</v>
      </c>
      <c r="V135" s="22">
        <v>5597.2326999999996</v>
      </c>
      <c r="W135" s="22">
        <v>311466.11695061752</v>
      </c>
      <c r="X135" s="26">
        <v>-520.30810000000019</v>
      </c>
      <c r="Y135" s="22">
        <v>0</v>
      </c>
      <c r="Z135" s="22">
        <v>57357.688399182458</v>
      </c>
      <c r="AA135" s="22">
        <v>57877.996499182453</v>
      </c>
      <c r="AB135" s="32">
        <v>0.18090292827091739</v>
      </c>
      <c r="AC135" s="32">
        <v>0.18582437494592363</v>
      </c>
      <c r="AD135" s="42"/>
      <c r="AE135" s="22">
        <v>317063.34965061751</v>
      </c>
      <c r="AF135" s="22">
        <v>5597.2326999999996</v>
      </c>
      <c r="AG135" s="22">
        <v>311466.11695061752</v>
      </c>
      <c r="AH135" s="26">
        <v>-520.30810000000019</v>
      </c>
      <c r="AI135" s="22">
        <v>0</v>
      </c>
      <c r="AJ135" s="22">
        <v>57357.688399182458</v>
      </c>
      <c r="AK135" s="22">
        <v>57877.996499182453</v>
      </c>
      <c r="AL135" s="32">
        <v>0.18090292827091739</v>
      </c>
      <c r="AM135" s="32">
        <v>0.18582437494592363</v>
      </c>
      <c r="AN135" s="11"/>
      <c r="AO135" s="22">
        <v>317063.34965061751</v>
      </c>
      <c r="AP135" s="22">
        <v>5597.2326999999996</v>
      </c>
      <c r="AQ135" s="22">
        <v>311466.11695061752</v>
      </c>
      <c r="AR135" s="26">
        <v>-520.30810000000019</v>
      </c>
      <c r="AS135" s="22">
        <v>0</v>
      </c>
      <c r="AT135" s="22">
        <v>57357.688399182458</v>
      </c>
      <c r="AU135" s="22">
        <v>57877.996499182453</v>
      </c>
      <c r="AV135" s="32">
        <v>0.18090292827091739</v>
      </c>
      <c r="AW135" s="32">
        <v>0.18582437494592363</v>
      </c>
      <c r="AX135" s="42"/>
      <c r="AY135" s="22">
        <v>317063.34965061751</v>
      </c>
      <c r="AZ135" s="22">
        <v>5597.2326999999996</v>
      </c>
      <c r="BA135" s="22">
        <v>311466.11695061752</v>
      </c>
      <c r="BB135" s="22">
        <v>0</v>
      </c>
      <c r="BC135" s="22">
        <v>57357.688399182458</v>
      </c>
      <c r="BD135" s="22">
        <v>57877.996499182453</v>
      </c>
      <c r="BE135" s="32">
        <v>0.18090292827091739</v>
      </c>
      <c r="BF135" s="32">
        <v>0.18582437494592363</v>
      </c>
      <c r="BG135" s="11"/>
      <c r="BH135" s="22">
        <v>317063.34965061751</v>
      </c>
      <c r="BI135" s="22">
        <v>5597.2326999999996</v>
      </c>
      <c r="BJ135" s="22">
        <v>311466.11695061752</v>
      </c>
      <c r="BK135" s="26">
        <v>-520.30810000000019</v>
      </c>
      <c r="BL135" s="22">
        <v>0</v>
      </c>
      <c r="BM135" s="22">
        <v>57357.688399182458</v>
      </c>
      <c r="BN135" s="22">
        <v>57877.996499182453</v>
      </c>
      <c r="BO135" s="32">
        <v>0.18090292827091739</v>
      </c>
      <c r="BP135" s="32">
        <v>0.18582437494592363</v>
      </c>
      <c r="BQ135" s="42"/>
      <c r="BR135" s="22">
        <v>316704.76882258063</v>
      </c>
      <c r="BS135" s="22">
        <v>5597.2326999999996</v>
      </c>
      <c r="BT135" s="22">
        <v>311107.53612258064</v>
      </c>
      <c r="BU135" s="26">
        <v>-520.30810000000019</v>
      </c>
      <c r="BV135" s="22">
        <v>0</v>
      </c>
      <c r="BW135" s="22">
        <v>56999.107571145578</v>
      </c>
      <c r="BX135" s="22">
        <v>57519.415671145573</v>
      </c>
      <c r="BY135" s="32">
        <v>0.17997552668073882</v>
      </c>
      <c r="BZ135" s="32">
        <v>0.18488596061678858</v>
      </c>
      <c r="CA135" s="42"/>
      <c r="CB135" s="22">
        <v>316960.48015752994</v>
      </c>
      <c r="CC135" s="22">
        <v>5597.2326999999996</v>
      </c>
      <c r="CD135" s="22">
        <v>311363.24745752994</v>
      </c>
      <c r="CE135" s="26">
        <v>-520.30810000000019</v>
      </c>
      <c r="CF135" s="22">
        <v>0</v>
      </c>
      <c r="CG135" s="22">
        <v>57254.818906094879</v>
      </c>
      <c r="CH135" s="22">
        <v>57775.127006094874</v>
      </c>
      <c r="CI135" s="32">
        <v>0.18063709039574627</v>
      </c>
      <c r="CJ135" s="32">
        <v>0.1855553841947111</v>
      </c>
      <c r="CK135" s="42"/>
      <c r="CL135" s="22">
        <v>316857.61066444241</v>
      </c>
      <c r="CM135" s="22">
        <v>5597.2326999999996</v>
      </c>
      <c r="CN135" s="22">
        <v>311260.37796444242</v>
      </c>
      <c r="CO135" s="26">
        <v>-520.30810000000019</v>
      </c>
      <c r="CP135" s="22">
        <v>0</v>
      </c>
      <c r="CQ135" s="22">
        <v>57151.949413007358</v>
      </c>
      <c r="CR135" s="22">
        <v>57672.257513007353</v>
      </c>
      <c r="CS135" s="32">
        <v>0.18037107990924114</v>
      </c>
      <c r="CT135" s="32">
        <v>0.18528621564417583</v>
      </c>
      <c r="CU135" s="42"/>
      <c r="CV135" s="22">
        <v>293561.215188</v>
      </c>
      <c r="CW135" s="22">
        <v>5597.2326999999996</v>
      </c>
      <c r="CX135" s="22">
        <v>287963.98248800001</v>
      </c>
      <c r="CY135" s="26">
        <v>-520.30810000000019</v>
      </c>
      <c r="CZ135" s="22">
        <v>-23502.134462617501</v>
      </c>
      <c r="DA135" s="22">
        <v>33855.553936564946</v>
      </c>
      <c r="DB135" s="22">
        <v>34375.86203656494</v>
      </c>
      <c r="DC135" s="32">
        <v>0.11532706701354761</v>
      </c>
      <c r="DD135" s="32">
        <v>0.11937556127526278</v>
      </c>
      <c r="DE135" s="42"/>
      <c r="DF135" s="22">
        <v>274902.57255119999</v>
      </c>
      <c r="DG135" s="22">
        <v>5597.2326999999996</v>
      </c>
      <c r="DH135" s="22">
        <v>269305.3398512</v>
      </c>
      <c r="DI135" s="26">
        <v>-520.30810000000019</v>
      </c>
      <c r="DJ135" s="22">
        <v>-42160.777099417508</v>
      </c>
      <c r="DK135" s="22">
        <v>15196.911299764935</v>
      </c>
      <c r="DL135" s="22">
        <v>15717.21939976493</v>
      </c>
      <c r="DM135" s="32">
        <v>5.5281080707000455E-2</v>
      </c>
      <c r="DN135" s="32">
        <v>5.8362078555327601E-2</v>
      </c>
      <c r="DO135" s="42"/>
      <c r="DP135" s="22">
        <v>279150.06843600003</v>
      </c>
      <c r="DQ135" s="22">
        <v>5597.2326999999996</v>
      </c>
      <c r="DR135" s="22">
        <v>273552.83573600004</v>
      </c>
      <c r="DS135" s="26">
        <v>-520.30810000000019</v>
      </c>
      <c r="DT135" s="22">
        <v>-37913.281214617498</v>
      </c>
      <c r="DU135" s="22">
        <v>19444.407184564974</v>
      </c>
      <c r="DV135" s="22">
        <v>19964.715284564969</v>
      </c>
      <c r="DW135" s="32">
        <v>6.9655749301823791E-2</v>
      </c>
      <c r="DX135" s="32">
        <v>7.2983031708845042E-2</v>
      </c>
      <c r="DY135" s="42"/>
      <c r="DZ135" s="22">
        <v>272930.52089039999</v>
      </c>
      <c r="EA135" s="22">
        <v>5597.2326999999996</v>
      </c>
      <c r="EB135" s="22">
        <v>267333.2881904</v>
      </c>
      <c r="EC135" s="26">
        <v>-520.30810000000019</v>
      </c>
      <c r="ED135" s="22">
        <v>-44132.828760217504</v>
      </c>
      <c r="EE135" s="22">
        <v>13224.859638964932</v>
      </c>
      <c r="EF135" s="22">
        <v>13745.167738964927</v>
      </c>
      <c r="EG135" s="32">
        <v>4.8455041216425937E-2</v>
      </c>
      <c r="EH135" s="32">
        <v>5.1415848104839637E-2</v>
      </c>
      <c r="EI135" s="42"/>
      <c r="EK135" s="47">
        <f t="shared" si="40"/>
        <v>-102.86949308757903</v>
      </c>
      <c r="EL135" s="47">
        <f t="shared" si="41"/>
        <v>-205.73898617509985</v>
      </c>
      <c r="EM135" s="47">
        <f t="shared" si="42"/>
        <v>-23502.134462617512</v>
      </c>
      <c r="EN135" s="47">
        <f t="shared" si="43"/>
        <v>-42160.777099417523</v>
      </c>
      <c r="EO135" s="47">
        <f t="shared" si="44"/>
        <v>-37913.281214617484</v>
      </c>
      <c r="EP135" s="47">
        <f t="shared" si="45"/>
        <v>-44132.828760217526</v>
      </c>
      <c r="ER135" s="27" t="str">
        <f t="shared" si="36"/>
        <v>St Matthew's CofE Primary School</v>
      </c>
      <c r="EV135" s="45">
        <v>-43457.683888449676</v>
      </c>
      <c r="EX135" s="27" t="str">
        <f t="shared" si="37"/>
        <v>Y</v>
      </c>
      <c r="EY135" s="27" t="str">
        <f t="shared" si="38"/>
        <v>Y</v>
      </c>
      <c r="EZ135" s="27" t="str">
        <f t="shared" si="27"/>
        <v>Y</v>
      </c>
      <c r="FA135" s="27" t="str">
        <f t="shared" si="28"/>
        <v>Y</v>
      </c>
      <c r="FB135" s="27" t="str">
        <f t="shared" si="29"/>
        <v>Y</v>
      </c>
      <c r="FC135" s="27" t="str">
        <f t="shared" si="30"/>
        <v>Y</v>
      </c>
      <c r="FD135" s="78"/>
      <c r="FE135" s="82">
        <f t="shared" si="39"/>
        <v>3.3027506842385951E-4</v>
      </c>
      <c r="FF135" s="82">
        <f t="shared" si="31"/>
        <v>6.605501368475321E-4</v>
      </c>
      <c r="FG135" s="82">
        <f t="shared" si="32"/>
        <v>7.5456472417331166E-2</v>
      </c>
      <c r="FH135" s="82">
        <f t="shared" si="33"/>
        <v>0.13536232291393047</v>
      </c>
      <c r="FI135" s="82">
        <f t="shared" si="34"/>
        <v>0.1217252187358427</v>
      </c>
      <c r="FJ135" s="82">
        <f t="shared" si="35"/>
        <v>0.1416938355680426</v>
      </c>
    </row>
    <row r="136" spans="1:166" x14ac:dyDescent="0.3">
      <c r="A136" s="59">
        <v>8913119</v>
      </c>
      <c r="B136" s="37" t="s">
        <v>244</v>
      </c>
      <c r="C136" s="21">
        <v>51</v>
      </c>
      <c r="D136" s="22">
        <v>317846.29843072477</v>
      </c>
      <c r="E136" s="22">
        <v>4554.4503999999997</v>
      </c>
      <c r="F136" s="22">
        <v>313291.8480307248</v>
      </c>
      <c r="G136" s="45">
        <v>-55605.818667132364</v>
      </c>
      <c r="H136" s="26">
        <v>-734.08399999999983</v>
      </c>
      <c r="I136" s="11"/>
      <c r="J136" s="34">
        <v>51</v>
      </c>
      <c r="K136" s="22">
        <v>391549.78246542858</v>
      </c>
      <c r="L136" s="22">
        <v>3820.3663999999999</v>
      </c>
      <c r="M136" s="22">
        <v>387729.41606542858</v>
      </c>
      <c r="N136" s="26">
        <v>-734.08399999999983</v>
      </c>
      <c r="O136" s="22">
        <v>0</v>
      </c>
      <c r="P136" s="22">
        <v>73703.484034703812</v>
      </c>
      <c r="Q136" s="22">
        <v>74437.568034703785</v>
      </c>
      <c r="R136" s="32">
        <v>0.18823528280522381</v>
      </c>
      <c r="S136" s="32">
        <v>0.19198328770119055</v>
      </c>
      <c r="T136" s="11"/>
      <c r="U136" s="22">
        <v>391549.78246542858</v>
      </c>
      <c r="V136" s="22">
        <v>3820.3663999999999</v>
      </c>
      <c r="W136" s="22">
        <v>387729.41606542858</v>
      </c>
      <c r="X136" s="26">
        <v>-734.08399999999983</v>
      </c>
      <c r="Y136" s="22">
        <v>0</v>
      </c>
      <c r="Z136" s="22">
        <v>73703.484034703812</v>
      </c>
      <c r="AA136" s="22">
        <v>74437.568034703785</v>
      </c>
      <c r="AB136" s="32">
        <v>0.18823528280522381</v>
      </c>
      <c r="AC136" s="32">
        <v>0.19198328770119055</v>
      </c>
      <c r="AD136" s="42"/>
      <c r="AE136" s="22">
        <v>391549.78246542858</v>
      </c>
      <c r="AF136" s="22">
        <v>3820.3663999999999</v>
      </c>
      <c r="AG136" s="22">
        <v>387729.41606542858</v>
      </c>
      <c r="AH136" s="26">
        <v>-734.08399999999983</v>
      </c>
      <c r="AI136" s="22">
        <v>0</v>
      </c>
      <c r="AJ136" s="22">
        <v>73703.484034703812</v>
      </c>
      <c r="AK136" s="22">
        <v>74437.568034703785</v>
      </c>
      <c r="AL136" s="32">
        <v>0.18823528280522381</v>
      </c>
      <c r="AM136" s="32">
        <v>0.19198328770119055</v>
      </c>
      <c r="AN136" s="11"/>
      <c r="AO136" s="22">
        <v>391549.78246542858</v>
      </c>
      <c r="AP136" s="22">
        <v>3820.3663999999999</v>
      </c>
      <c r="AQ136" s="22">
        <v>387729.41606542858</v>
      </c>
      <c r="AR136" s="26">
        <v>-734.08399999999983</v>
      </c>
      <c r="AS136" s="22">
        <v>0</v>
      </c>
      <c r="AT136" s="22">
        <v>73703.484034703812</v>
      </c>
      <c r="AU136" s="22">
        <v>74437.568034703785</v>
      </c>
      <c r="AV136" s="32">
        <v>0.18823528280522381</v>
      </c>
      <c r="AW136" s="32">
        <v>0.19198328770119055</v>
      </c>
      <c r="AX136" s="42"/>
      <c r="AY136" s="22">
        <v>391549.78246542858</v>
      </c>
      <c r="AZ136" s="22">
        <v>3820.3663999999999</v>
      </c>
      <c r="BA136" s="22">
        <v>387729.41606542858</v>
      </c>
      <c r="BB136" s="22">
        <v>0</v>
      </c>
      <c r="BC136" s="22">
        <v>73703.484034703812</v>
      </c>
      <c r="BD136" s="22">
        <v>74437.568034703785</v>
      </c>
      <c r="BE136" s="32">
        <v>0.18823528280522381</v>
      </c>
      <c r="BF136" s="32">
        <v>0.19198328770119055</v>
      </c>
      <c r="BG136" s="11"/>
      <c r="BH136" s="22">
        <v>391549.78246542858</v>
      </c>
      <c r="BI136" s="22">
        <v>3820.3663999999999</v>
      </c>
      <c r="BJ136" s="22">
        <v>387729.41606542858</v>
      </c>
      <c r="BK136" s="26">
        <v>-734.08399999999983</v>
      </c>
      <c r="BL136" s="22">
        <v>0</v>
      </c>
      <c r="BM136" s="22">
        <v>73703.484034703812</v>
      </c>
      <c r="BN136" s="22">
        <v>74437.568034703785</v>
      </c>
      <c r="BO136" s="32">
        <v>0.18823528280522381</v>
      </c>
      <c r="BP136" s="32">
        <v>0.19198328770119055</v>
      </c>
      <c r="BQ136" s="42"/>
      <c r="BR136" s="22">
        <v>390816.19299999997</v>
      </c>
      <c r="BS136" s="22">
        <v>3820.3663999999999</v>
      </c>
      <c r="BT136" s="22">
        <v>386995.82659999997</v>
      </c>
      <c r="BU136" s="26">
        <v>-734.08399999999983</v>
      </c>
      <c r="BV136" s="22">
        <v>0</v>
      </c>
      <c r="BW136" s="22">
        <v>72969.894569275202</v>
      </c>
      <c r="BX136" s="22">
        <v>73703.978569275176</v>
      </c>
      <c r="BY136" s="32">
        <v>0.18671154337065868</v>
      </c>
      <c r="BZ136" s="32">
        <v>0.19045161085278531</v>
      </c>
      <c r="CA136" s="42"/>
      <c r="CB136" s="22">
        <v>391366.04532257142</v>
      </c>
      <c r="CC136" s="22">
        <v>3820.3663999999999</v>
      </c>
      <c r="CD136" s="22">
        <v>387545.67892257142</v>
      </c>
      <c r="CE136" s="26">
        <v>-734.08399999999983</v>
      </c>
      <c r="CF136" s="22">
        <v>0</v>
      </c>
      <c r="CG136" s="22">
        <v>73519.746891846647</v>
      </c>
      <c r="CH136" s="22">
        <v>74253.830891846621</v>
      </c>
      <c r="CI136" s="32">
        <v>0.18785417838497015</v>
      </c>
      <c r="CJ136" s="32">
        <v>0.19160020335740074</v>
      </c>
      <c r="CK136" s="42"/>
      <c r="CL136" s="22">
        <v>391182.30817971425</v>
      </c>
      <c r="CM136" s="22">
        <v>3820.3663999999999</v>
      </c>
      <c r="CN136" s="22">
        <v>387361.94177971425</v>
      </c>
      <c r="CO136" s="26">
        <v>-734.08399999999983</v>
      </c>
      <c r="CP136" s="22">
        <v>0</v>
      </c>
      <c r="CQ136" s="22">
        <v>73336.009748989483</v>
      </c>
      <c r="CR136" s="22">
        <v>74070.093748989457</v>
      </c>
      <c r="CS136" s="32">
        <v>0.18747271595753753</v>
      </c>
      <c r="CT136" s="32">
        <v>0.19121675559730589</v>
      </c>
      <c r="CU136" s="42"/>
      <c r="CV136" s="22">
        <v>376405.8376320001</v>
      </c>
      <c r="CW136" s="22">
        <v>3820.3663999999999</v>
      </c>
      <c r="CX136" s="22">
        <v>372585.4712320001</v>
      </c>
      <c r="CY136" s="26">
        <v>-734.08399999999983</v>
      </c>
      <c r="CZ136" s="22">
        <v>-15143.944833428475</v>
      </c>
      <c r="DA136" s="22">
        <v>58559.539201275329</v>
      </c>
      <c r="DB136" s="22">
        <v>59293.623201275303</v>
      </c>
      <c r="DC136" s="32">
        <v>0.1555755340291165</v>
      </c>
      <c r="DD136" s="32">
        <v>0.15914099657513101</v>
      </c>
      <c r="DE136" s="42"/>
      <c r="DF136" s="22">
        <v>342440.66100180009</v>
      </c>
      <c r="DG136" s="22">
        <v>3820.3663999999999</v>
      </c>
      <c r="DH136" s="22">
        <v>338620.29460180009</v>
      </c>
      <c r="DI136" s="26">
        <v>-734.08399999999983</v>
      </c>
      <c r="DJ136" s="22">
        <v>-49109.1214636285</v>
      </c>
      <c r="DK136" s="22">
        <v>24594.362571075326</v>
      </c>
      <c r="DL136" s="22">
        <v>25328.446571075299</v>
      </c>
      <c r="DM136" s="32">
        <v>7.1820801008633847E-2</v>
      </c>
      <c r="DN136" s="32">
        <v>7.4798962067114852E-2</v>
      </c>
      <c r="DO136" s="42"/>
      <c r="DP136" s="22">
        <v>350172.57112900011</v>
      </c>
      <c r="DQ136" s="22">
        <v>3820.3663999999999</v>
      </c>
      <c r="DR136" s="22">
        <v>346352.20472900011</v>
      </c>
      <c r="DS136" s="26">
        <v>-734.08399999999983</v>
      </c>
      <c r="DT136" s="22">
        <v>-41377.211336428481</v>
      </c>
      <c r="DU136" s="22">
        <v>32326.272698275337</v>
      </c>
      <c r="DV136" s="22">
        <v>33060.356698275311</v>
      </c>
      <c r="DW136" s="32">
        <v>9.2315262140753626E-2</v>
      </c>
      <c r="DX136" s="32">
        <v>9.545299913463251E-2</v>
      </c>
      <c r="DY136" s="42"/>
      <c r="DZ136" s="22">
        <v>338850.84558560007</v>
      </c>
      <c r="EA136" s="22">
        <v>3820.3663999999999</v>
      </c>
      <c r="EB136" s="22">
        <v>335030.47918560007</v>
      </c>
      <c r="EC136" s="26">
        <v>-734.08399999999983</v>
      </c>
      <c r="ED136" s="22">
        <v>-52698.936879828507</v>
      </c>
      <c r="EE136" s="22">
        <v>21004.547154875298</v>
      </c>
      <c r="EF136" s="22">
        <v>21738.631154875271</v>
      </c>
      <c r="EG136" s="32">
        <v>6.198758960915491E-2</v>
      </c>
      <c r="EH136" s="32">
        <v>6.4885532825903022E-2</v>
      </c>
      <c r="EI136" s="42"/>
      <c r="EK136" s="47">
        <f t="shared" si="40"/>
        <v>-183.73714285716414</v>
      </c>
      <c r="EL136" s="47">
        <f t="shared" si="41"/>
        <v>-367.47428571432829</v>
      </c>
      <c r="EM136" s="47">
        <f t="shared" si="42"/>
        <v>-15143.944833428483</v>
      </c>
      <c r="EN136" s="47">
        <f t="shared" si="43"/>
        <v>-49109.121463628486</v>
      </c>
      <c r="EO136" s="47">
        <f t="shared" si="44"/>
        <v>-41377.211336428474</v>
      </c>
      <c r="EP136" s="47">
        <f t="shared" si="45"/>
        <v>-52698.936879828514</v>
      </c>
      <c r="ER136" s="27" t="str">
        <f t="shared" si="36"/>
        <v>Norwell CofE Primary School</v>
      </c>
      <c r="EV136" s="45">
        <v>-55605.818667132364</v>
      </c>
      <c r="EX136" s="27" t="str">
        <f t="shared" si="37"/>
        <v>Y</v>
      </c>
      <c r="EY136" s="27" t="str">
        <f t="shared" si="38"/>
        <v>Y</v>
      </c>
      <c r="EZ136" s="27" t="str">
        <f t="shared" ref="EZ136:EZ199" si="46">IF(EM136=0,"","Y")</f>
        <v>Y</v>
      </c>
      <c r="FA136" s="27" t="str">
        <f t="shared" ref="FA136:FA199" si="47">IF(EN136=0,"","Y")</f>
        <v>Y</v>
      </c>
      <c r="FB136" s="27" t="str">
        <f t="shared" ref="FB136:FB199" si="48">IF(EO136=0,"","Y")</f>
        <v>Y</v>
      </c>
      <c r="FC136" s="27" t="str">
        <f t="shared" ref="FC136:FC199" si="49">IF(EP136=0,"","Y")</f>
        <v>Y</v>
      </c>
      <c r="FD136" s="78"/>
      <c r="FE136" s="82">
        <f t="shared" si="39"/>
        <v>4.738798121681819E-4</v>
      </c>
      <c r="FF136" s="82">
        <f t="shared" ref="FF136:FF199" si="50">IF(EL136=0,"",-EL136/$BJ136)</f>
        <v>9.4775962433636381E-4</v>
      </c>
      <c r="FG136" s="82">
        <f t="shared" ref="FG136:FG199" si="51">IF(EM136=0,"",-EM136/$BJ136)</f>
        <v>3.9058023987720784E-2</v>
      </c>
      <c r="FH136" s="82">
        <f t="shared" ref="FH136:FH199" si="52">IF(EN136=0,"",-EN136/$BJ136)</f>
        <v>0.1266582297571702</v>
      </c>
      <c r="FI136" s="82">
        <f t="shared" ref="FI136:FI199" si="53">IF(EO136=0,"",-EO136/$BJ136)</f>
        <v>0.10671671950071013</v>
      </c>
      <c r="FJ136" s="82">
        <f t="shared" ref="FJ136:FJ199" si="54">IF(EP136=0,"",-EP136/$BJ136)</f>
        <v>0.13591678809052671</v>
      </c>
    </row>
    <row r="137" spans="1:166" x14ac:dyDescent="0.3">
      <c r="A137" s="20">
        <v>8913126</v>
      </c>
      <c r="B137" s="20" t="s">
        <v>245</v>
      </c>
      <c r="C137" s="21">
        <v>358</v>
      </c>
      <c r="D137" s="22">
        <v>1552059.7799914596</v>
      </c>
      <c r="E137" s="22">
        <v>24099.849599999998</v>
      </c>
      <c r="F137" s="22">
        <v>1527959.9303914595</v>
      </c>
      <c r="G137" s="45">
        <v>1089.9303914594266</v>
      </c>
      <c r="H137" s="26">
        <v>-3334.609199999999</v>
      </c>
      <c r="I137" s="11"/>
      <c r="J137" s="34">
        <v>358</v>
      </c>
      <c r="K137" s="22">
        <v>1597755.2404</v>
      </c>
      <c r="L137" s="22">
        <v>20765.240399999999</v>
      </c>
      <c r="M137" s="22">
        <v>1576990</v>
      </c>
      <c r="N137" s="26">
        <v>-3334.609199999999</v>
      </c>
      <c r="O137" s="22">
        <v>0</v>
      </c>
      <c r="P137" s="22">
        <v>45695.460408540443</v>
      </c>
      <c r="Q137" s="22">
        <v>49030.069608540507</v>
      </c>
      <c r="R137" s="32">
        <v>2.8599787535104892E-2</v>
      </c>
      <c r="S137" s="32">
        <v>3.1090919795648993E-2</v>
      </c>
      <c r="T137" s="11"/>
      <c r="U137" s="22">
        <v>1597755.2404</v>
      </c>
      <c r="V137" s="22">
        <v>20765.240399999999</v>
      </c>
      <c r="W137" s="22">
        <v>1576990</v>
      </c>
      <c r="X137" s="26">
        <v>-3334.609199999999</v>
      </c>
      <c r="Y137" s="22">
        <v>0</v>
      </c>
      <c r="Z137" s="22">
        <v>45695.460408540443</v>
      </c>
      <c r="AA137" s="22">
        <v>49030.069608540507</v>
      </c>
      <c r="AB137" s="32">
        <v>2.8599787535104892E-2</v>
      </c>
      <c r="AC137" s="32">
        <v>3.1090919795648993E-2</v>
      </c>
      <c r="AD137" s="42"/>
      <c r="AE137" s="22">
        <v>1597755.2404</v>
      </c>
      <c r="AF137" s="22">
        <v>20765.240399999999</v>
      </c>
      <c r="AG137" s="22">
        <v>1576990</v>
      </c>
      <c r="AH137" s="26">
        <v>-3334.609199999999</v>
      </c>
      <c r="AI137" s="22">
        <v>0</v>
      </c>
      <c r="AJ137" s="22">
        <v>45695.460408540443</v>
      </c>
      <c r="AK137" s="22">
        <v>49030.069608540507</v>
      </c>
      <c r="AL137" s="32">
        <v>2.8599787535104892E-2</v>
      </c>
      <c r="AM137" s="32">
        <v>3.1090919795648993E-2</v>
      </c>
      <c r="AN137" s="11"/>
      <c r="AO137" s="22">
        <v>1597755.2404</v>
      </c>
      <c r="AP137" s="22">
        <v>20765.240399999999</v>
      </c>
      <c r="AQ137" s="22">
        <v>1576990</v>
      </c>
      <c r="AR137" s="26">
        <v>-3334.609199999999</v>
      </c>
      <c r="AS137" s="22">
        <v>0</v>
      </c>
      <c r="AT137" s="22">
        <v>45695.460408540443</v>
      </c>
      <c r="AU137" s="22">
        <v>49030.069608540507</v>
      </c>
      <c r="AV137" s="32">
        <v>2.8599787535104892E-2</v>
      </c>
      <c r="AW137" s="32">
        <v>3.1090919795648993E-2</v>
      </c>
      <c r="AX137" s="42"/>
      <c r="AY137" s="22">
        <v>1598625.5639605001</v>
      </c>
      <c r="AZ137" s="22">
        <v>20765.240399999999</v>
      </c>
      <c r="BA137" s="22">
        <v>1577860.3235605001</v>
      </c>
      <c r="BB137" s="22">
        <v>870.32356049998214</v>
      </c>
      <c r="BC137" s="22">
        <v>46565.783969040494</v>
      </c>
      <c r="BD137" s="22">
        <v>49900.393169040559</v>
      </c>
      <c r="BE137" s="32">
        <v>2.9128637136063635E-2</v>
      </c>
      <c r="BF137" s="32">
        <v>3.1625355187611587E-2</v>
      </c>
      <c r="BG137" s="11"/>
      <c r="BH137" s="22">
        <v>1598625.5639605001</v>
      </c>
      <c r="BI137" s="22">
        <v>20765.240399999999</v>
      </c>
      <c r="BJ137" s="22">
        <v>1577860.3235605001</v>
      </c>
      <c r="BK137" s="26">
        <v>-3334.609199999999</v>
      </c>
      <c r="BL137" s="22">
        <v>870.32356049998214</v>
      </c>
      <c r="BM137" s="22">
        <v>46565.783969040494</v>
      </c>
      <c r="BN137" s="22">
        <v>49900.393169040559</v>
      </c>
      <c r="BO137" s="32">
        <v>2.9128637136063635E-2</v>
      </c>
      <c r="BP137" s="32">
        <v>3.1625355187611587E-2</v>
      </c>
      <c r="BQ137" s="42"/>
      <c r="BR137" s="22">
        <v>1598625.5639605001</v>
      </c>
      <c r="BS137" s="22">
        <v>20765.240399999999</v>
      </c>
      <c r="BT137" s="22">
        <v>1577860.3235605001</v>
      </c>
      <c r="BU137" s="26">
        <v>-3334.609199999999</v>
      </c>
      <c r="BV137" s="22">
        <v>870.32356049998214</v>
      </c>
      <c r="BW137" s="22">
        <v>46565.783969040494</v>
      </c>
      <c r="BX137" s="22">
        <v>49900.393169040559</v>
      </c>
      <c r="BY137" s="32">
        <v>2.9128637136063635E-2</v>
      </c>
      <c r="BZ137" s="32">
        <v>3.1625355187611587E-2</v>
      </c>
      <c r="CA137" s="42"/>
      <c r="CB137" s="22">
        <v>1598625.5639605001</v>
      </c>
      <c r="CC137" s="22">
        <v>20765.240399999999</v>
      </c>
      <c r="CD137" s="22">
        <v>1577860.3235605001</v>
      </c>
      <c r="CE137" s="26">
        <v>-3334.609199999999</v>
      </c>
      <c r="CF137" s="22">
        <v>870.32356049998214</v>
      </c>
      <c r="CG137" s="22">
        <v>46565.783969040494</v>
      </c>
      <c r="CH137" s="22">
        <v>49900.393169040559</v>
      </c>
      <c r="CI137" s="32">
        <v>2.9128637136063635E-2</v>
      </c>
      <c r="CJ137" s="32">
        <v>3.1625355187611587E-2</v>
      </c>
      <c r="CK137" s="42"/>
      <c r="CL137" s="22">
        <v>1598625.5639605001</v>
      </c>
      <c r="CM137" s="22">
        <v>20765.240399999999</v>
      </c>
      <c r="CN137" s="22">
        <v>1577860.3235605001</v>
      </c>
      <c r="CO137" s="26">
        <v>-3334.609199999999</v>
      </c>
      <c r="CP137" s="22">
        <v>870.32356049998214</v>
      </c>
      <c r="CQ137" s="22">
        <v>46565.783969040494</v>
      </c>
      <c r="CR137" s="22">
        <v>49900.393169040559</v>
      </c>
      <c r="CS137" s="32">
        <v>2.9128637136063635E-2</v>
      </c>
      <c r="CT137" s="32">
        <v>3.1625355187611587E-2</v>
      </c>
      <c r="CU137" s="42"/>
      <c r="CV137" s="22">
        <v>1597755.2404</v>
      </c>
      <c r="CW137" s="22">
        <v>20765.240399999999</v>
      </c>
      <c r="CX137" s="22">
        <v>1576990</v>
      </c>
      <c r="CY137" s="26">
        <v>-3334.609199999999</v>
      </c>
      <c r="CZ137" s="22">
        <v>0</v>
      </c>
      <c r="DA137" s="22">
        <v>45695.460408540443</v>
      </c>
      <c r="DB137" s="22">
        <v>49030.069608540507</v>
      </c>
      <c r="DC137" s="32">
        <v>2.8599787535104892E-2</v>
      </c>
      <c r="DD137" s="32">
        <v>3.1090919795648993E-2</v>
      </c>
      <c r="DE137" s="42"/>
      <c r="DF137" s="22">
        <v>1597755.2404</v>
      </c>
      <c r="DG137" s="22">
        <v>20765.240399999999</v>
      </c>
      <c r="DH137" s="22">
        <v>1576990</v>
      </c>
      <c r="DI137" s="26">
        <v>-3334.609199999999</v>
      </c>
      <c r="DJ137" s="22">
        <v>0</v>
      </c>
      <c r="DK137" s="22">
        <v>45695.460408540443</v>
      </c>
      <c r="DL137" s="22">
        <v>49030.069608540507</v>
      </c>
      <c r="DM137" s="32">
        <v>2.8599787535104892E-2</v>
      </c>
      <c r="DN137" s="32">
        <v>3.1090919795648993E-2</v>
      </c>
      <c r="DO137" s="42"/>
      <c r="DP137" s="22">
        <v>1598625.5639605001</v>
      </c>
      <c r="DQ137" s="22">
        <v>20765.240399999999</v>
      </c>
      <c r="DR137" s="22">
        <v>1577860.3235605001</v>
      </c>
      <c r="DS137" s="26">
        <v>-3334.609199999999</v>
      </c>
      <c r="DT137" s="22">
        <v>870.32356049998214</v>
      </c>
      <c r="DU137" s="22">
        <v>46565.783969040494</v>
      </c>
      <c r="DV137" s="22">
        <v>49900.393169040559</v>
      </c>
      <c r="DW137" s="32">
        <v>2.9128637136063635E-2</v>
      </c>
      <c r="DX137" s="32">
        <v>3.1625355187611587E-2</v>
      </c>
      <c r="DY137" s="42"/>
      <c r="DZ137" s="22">
        <v>1598625.5639605001</v>
      </c>
      <c r="EA137" s="22">
        <v>20765.240399999999</v>
      </c>
      <c r="EB137" s="22">
        <v>1577860.3235605001</v>
      </c>
      <c r="EC137" s="26">
        <v>-3334.609199999999</v>
      </c>
      <c r="ED137" s="22">
        <v>870.32356049998214</v>
      </c>
      <c r="EE137" s="22">
        <v>46565.783969040494</v>
      </c>
      <c r="EF137" s="22">
        <v>49900.393169040559</v>
      </c>
      <c r="EG137" s="32">
        <v>2.9128637136063635E-2</v>
      </c>
      <c r="EH137" s="32">
        <v>3.1625355187611587E-2</v>
      </c>
      <c r="EI137" s="42"/>
      <c r="EK137" s="47">
        <f t="shared" si="40"/>
        <v>0</v>
      </c>
      <c r="EL137" s="47">
        <f t="shared" si="41"/>
        <v>0</v>
      </c>
      <c r="EM137" s="47">
        <f t="shared" si="42"/>
        <v>-870.32356050005183</v>
      </c>
      <c r="EN137" s="47">
        <f t="shared" si="43"/>
        <v>-870.32356050005183</v>
      </c>
      <c r="EO137" s="47">
        <f t="shared" si="44"/>
        <v>0</v>
      </c>
      <c r="EP137" s="47">
        <f t="shared" si="45"/>
        <v>0</v>
      </c>
      <c r="ER137" s="27" t="str">
        <f t="shared" ref="ER137:ER200" si="55">B137</f>
        <v>St Peter's CofE Junior School</v>
      </c>
      <c r="EV137" s="45">
        <v>1089.9303914594266</v>
      </c>
      <c r="EX137" s="27" t="str">
        <f t="shared" ref="EX137:EX200" si="56">IF(EK137=0,"","Y")</f>
        <v/>
      </c>
      <c r="EY137" s="27" t="str">
        <f t="shared" ref="EY137:EY200" si="57">IF(EL137=0,"","Y")</f>
        <v/>
      </c>
      <c r="EZ137" s="27" t="str">
        <f t="shared" si="46"/>
        <v>Y</v>
      </c>
      <c r="FA137" s="27" t="str">
        <f t="shared" si="47"/>
        <v>Y</v>
      </c>
      <c r="FB137" s="27" t="str">
        <f t="shared" si="48"/>
        <v/>
      </c>
      <c r="FC137" s="27" t="str">
        <f t="shared" si="49"/>
        <v/>
      </c>
      <c r="FE137" s="82" t="str">
        <f t="shared" ref="FE137:FE200" si="58">IF(EK137=0,"",-EK137/$BJ137)</f>
        <v/>
      </c>
      <c r="FF137" s="82" t="str">
        <f t="shared" si="50"/>
        <v/>
      </c>
      <c r="FG137" s="82">
        <f t="shared" si="51"/>
        <v>5.5158466659211921E-4</v>
      </c>
      <c r="FH137" s="82">
        <f t="shared" si="52"/>
        <v>5.5158466659211921E-4</v>
      </c>
      <c r="FI137" s="82" t="str">
        <f t="shared" si="53"/>
        <v/>
      </c>
      <c r="FJ137" s="82" t="str">
        <f t="shared" si="54"/>
        <v/>
      </c>
    </row>
    <row r="138" spans="1:166" x14ac:dyDescent="0.3">
      <c r="A138" s="20">
        <v>8913133</v>
      </c>
      <c r="B138" s="20" t="s">
        <v>247</v>
      </c>
      <c r="C138" s="21">
        <v>341</v>
      </c>
      <c r="D138" s="22">
        <v>1483555.6067242543</v>
      </c>
      <c r="E138" s="22">
        <v>24903.37</v>
      </c>
      <c r="F138" s="22">
        <v>1458652.2367242542</v>
      </c>
      <c r="G138" s="45">
        <v>4287.2367242542696</v>
      </c>
      <c r="H138" s="26">
        <v>3373.0825000000041</v>
      </c>
      <c r="I138" s="11"/>
      <c r="J138" s="34">
        <v>341</v>
      </c>
      <c r="K138" s="22">
        <v>1530381.4524999999</v>
      </c>
      <c r="L138" s="22">
        <v>28276.452500000003</v>
      </c>
      <c r="M138" s="22">
        <v>1502105</v>
      </c>
      <c r="N138" s="26">
        <v>3373.0825000000041</v>
      </c>
      <c r="O138" s="22">
        <v>0</v>
      </c>
      <c r="P138" s="22">
        <v>46825.845775745576</v>
      </c>
      <c r="Q138" s="22">
        <v>43452.76327574579</v>
      </c>
      <c r="R138" s="32">
        <v>3.0597499531408872E-2</v>
      </c>
      <c r="S138" s="32">
        <v>2.8927913345435766E-2</v>
      </c>
      <c r="T138" s="11"/>
      <c r="U138" s="22">
        <v>1530381.4524999999</v>
      </c>
      <c r="V138" s="22">
        <v>28276.452500000003</v>
      </c>
      <c r="W138" s="22">
        <v>1502105</v>
      </c>
      <c r="X138" s="26">
        <v>3373.0825000000041</v>
      </c>
      <c r="Y138" s="22">
        <v>0</v>
      </c>
      <c r="Z138" s="22">
        <v>46825.845775745576</v>
      </c>
      <c r="AA138" s="22">
        <v>43452.76327574579</v>
      </c>
      <c r="AB138" s="32">
        <v>3.0597499531408872E-2</v>
      </c>
      <c r="AC138" s="32">
        <v>2.8927913345435766E-2</v>
      </c>
      <c r="AD138" s="42"/>
      <c r="AE138" s="22">
        <v>1530381.4524999999</v>
      </c>
      <c r="AF138" s="22">
        <v>28276.452500000003</v>
      </c>
      <c r="AG138" s="22">
        <v>1502105</v>
      </c>
      <c r="AH138" s="26">
        <v>3373.0825000000041</v>
      </c>
      <c r="AI138" s="22">
        <v>0</v>
      </c>
      <c r="AJ138" s="22">
        <v>46825.845775745576</v>
      </c>
      <c r="AK138" s="22">
        <v>43452.76327574579</v>
      </c>
      <c r="AL138" s="32">
        <v>3.0597499531408872E-2</v>
      </c>
      <c r="AM138" s="32">
        <v>2.8927913345435766E-2</v>
      </c>
      <c r="AN138" s="11"/>
      <c r="AO138" s="22">
        <v>1530381.4524999999</v>
      </c>
      <c r="AP138" s="22">
        <v>28276.452500000003</v>
      </c>
      <c r="AQ138" s="22">
        <v>1502105</v>
      </c>
      <c r="AR138" s="26">
        <v>3373.0825000000041</v>
      </c>
      <c r="AS138" s="22">
        <v>0</v>
      </c>
      <c r="AT138" s="22">
        <v>46825.845775745576</v>
      </c>
      <c r="AU138" s="22">
        <v>43452.76327574579</v>
      </c>
      <c r="AV138" s="32">
        <v>3.0597499531408872E-2</v>
      </c>
      <c r="AW138" s="32">
        <v>2.8927913345435766E-2</v>
      </c>
      <c r="AX138" s="42"/>
      <c r="AY138" s="22">
        <v>1533450.1222169998</v>
      </c>
      <c r="AZ138" s="22">
        <v>28276.452500000003</v>
      </c>
      <c r="BA138" s="22">
        <v>1505173.6697169999</v>
      </c>
      <c r="BB138" s="22">
        <v>3068.6697169998602</v>
      </c>
      <c r="BC138" s="22">
        <v>49894.515492745442</v>
      </c>
      <c r="BD138" s="22">
        <v>46521.432992745657</v>
      </c>
      <c r="BE138" s="32">
        <v>3.2537423141360468E-2</v>
      </c>
      <c r="BF138" s="32">
        <v>3.0907684560740778E-2</v>
      </c>
      <c r="BG138" s="11"/>
      <c r="BH138" s="22">
        <v>1533450.1222169998</v>
      </c>
      <c r="BI138" s="22">
        <v>28276.452500000003</v>
      </c>
      <c r="BJ138" s="22">
        <v>1505173.6697169999</v>
      </c>
      <c r="BK138" s="26">
        <v>3373.0825000000041</v>
      </c>
      <c r="BL138" s="22">
        <v>3068.6697169998602</v>
      </c>
      <c r="BM138" s="22">
        <v>49894.515492745442</v>
      </c>
      <c r="BN138" s="22">
        <v>46521.432992745657</v>
      </c>
      <c r="BO138" s="32">
        <v>3.2537423141360468E-2</v>
      </c>
      <c r="BP138" s="32">
        <v>3.0907684560740778E-2</v>
      </c>
      <c r="BQ138" s="42"/>
      <c r="BR138" s="22">
        <v>1533450.1222169998</v>
      </c>
      <c r="BS138" s="22">
        <v>28276.452500000003</v>
      </c>
      <c r="BT138" s="22">
        <v>1505173.6697169999</v>
      </c>
      <c r="BU138" s="26">
        <v>3373.0825000000041</v>
      </c>
      <c r="BV138" s="22">
        <v>3068.6697169998602</v>
      </c>
      <c r="BW138" s="22">
        <v>49894.515492745442</v>
      </c>
      <c r="BX138" s="22">
        <v>46521.432992745657</v>
      </c>
      <c r="BY138" s="32">
        <v>3.2537423141360468E-2</v>
      </c>
      <c r="BZ138" s="32">
        <v>3.0907684560740778E-2</v>
      </c>
      <c r="CA138" s="42"/>
      <c r="CB138" s="22">
        <v>1533450.1222169998</v>
      </c>
      <c r="CC138" s="22">
        <v>28276.452500000003</v>
      </c>
      <c r="CD138" s="22">
        <v>1505173.6697169999</v>
      </c>
      <c r="CE138" s="26">
        <v>3373.0825000000041</v>
      </c>
      <c r="CF138" s="22">
        <v>3068.6697169998602</v>
      </c>
      <c r="CG138" s="22">
        <v>49894.515492745442</v>
      </c>
      <c r="CH138" s="22">
        <v>46521.432992745657</v>
      </c>
      <c r="CI138" s="32">
        <v>3.2537423141360468E-2</v>
      </c>
      <c r="CJ138" s="32">
        <v>3.0907684560740778E-2</v>
      </c>
      <c r="CK138" s="42"/>
      <c r="CL138" s="22">
        <v>1533450.1222169998</v>
      </c>
      <c r="CM138" s="22">
        <v>28276.452500000003</v>
      </c>
      <c r="CN138" s="22">
        <v>1505173.6697169999</v>
      </c>
      <c r="CO138" s="26">
        <v>3373.0825000000041</v>
      </c>
      <c r="CP138" s="22">
        <v>3068.6697169998602</v>
      </c>
      <c r="CQ138" s="22">
        <v>49894.515492745442</v>
      </c>
      <c r="CR138" s="22">
        <v>46521.432992745657</v>
      </c>
      <c r="CS138" s="32">
        <v>3.2537423141360468E-2</v>
      </c>
      <c r="CT138" s="32">
        <v>3.0907684560740778E-2</v>
      </c>
      <c r="CU138" s="42"/>
      <c r="CV138" s="22">
        <v>1530381.4524999999</v>
      </c>
      <c r="CW138" s="22">
        <v>28276.452500000003</v>
      </c>
      <c r="CX138" s="22">
        <v>1502105</v>
      </c>
      <c r="CY138" s="26">
        <v>3373.0825000000041</v>
      </c>
      <c r="CZ138" s="22">
        <v>0</v>
      </c>
      <c r="DA138" s="22">
        <v>46825.845775745576</v>
      </c>
      <c r="DB138" s="22">
        <v>43452.76327574579</v>
      </c>
      <c r="DC138" s="32">
        <v>3.0597499531408872E-2</v>
      </c>
      <c r="DD138" s="32">
        <v>2.8927913345435766E-2</v>
      </c>
      <c r="DE138" s="42"/>
      <c r="DF138" s="22">
        <v>1530381.4524999999</v>
      </c>
      <c r="DG138" s="22">
        <v>28276.452500000003</v>
      </c>
      <c r="DH138" s="22">
        <v>1502105</v>
      </c>
      <c r="DI138" s="26">
        <v>3373.0825000000041</v>
      </c>
      <c r="DJ138" s="22">
        <v>0</v>
      </c>
      <c r="DK138" s="22">
        <v>46825.845775745576</v>
      </c>
      <c r="DL138" s="22">
        <v>43452.76327574579</v>
      </c>
      <c r="DM138" s="32">
        <v>3.0597499531408872E-2</v>
      </c>
      <c r="DN138" s="32">
        <v>2.8927913345435766E-2</v>
      </c>
      <c r="DO138" s="42"/>
      <c r="DP138" s="22">
        <v>1533450.1222169998</v>
      </c>
      <c r="DQ138" s="22">
        <v>28276.452500000003</v>
      </c>
      <c r="DR138" s="22">
        <v>1505173.6697169999</v>
      </c>
      <c r="DS138" s="26">
        <v>3373.0825000000041</v>
      </c>
      <c r="DT138" s="22">
        <v>3068.6697169998602</v>
      </c>
      <c r="DU138" s="22">
        <v>49894.515492745442</v>
      </c>
      <c r="DV138" s="22">
        <v>46521.432992745657</v>
      </c>
      <c r="DW138" s="32">
        <v>3.2537423141360468E-2</v>
      </c>
      <c r="DX138" s="32">
        <v>3.0907684560740778E-2</v>
      </c>
      <c r="DY138" s="42"/>
      <c r="DZ138" s="22">
        <v>1533450.1222169998</v>
      </c>
      <c r="EA138" s="22">
        <v>28276.452500000003</v>
      </c>
      <c r="EB138" s="22">
        <v>1505173.6697169999</v>
      </c>
      <c r="EC138" s="26">
        <v>3373.0825000000041</v>
      </c>
      <c r="ED138" s="22">
        <v>3068.6697169998602</v>
      </c>
      <c r="EE138" s="22">
        <v>49894.515492745442</v>
      </c>
      <c r="EF138" s="22">
        <v>46521.432992745657</v>
      </c>
      <c r="EG138" s="32">
        <v>3.2537423141360468E-2</v>
      </c>
      <c r="EH138" s="32">
        <v>3.0907684560740778E-2</v>
      </c>
      <c r="EI138" s="42"/>
      <c r="EK138" s="47">
        <f t="shared" si="40"/>
        <v>0</v>
      </c>
      <c r="EL138" s="47">
        <f t="shared" si="41"/>
        <v>0</v>
      </c>
      <c r="EM138" s="47">
        <f t="shared" si="42"/>
        <v>-3068.6697169998661</v>
      </c>
      <c r="EN138" s="47">
        <f t="shared" si="43"/>
        <v>-3068.6697169998661</v>
      </c>
      <c r="EO138" s="47">
        <f t="shared" si="44"/>
        <v>0</v>
      </c>
      <c r="EP138" s="47">
        <f t="shared" si="45"/>
        <v>0</v>
      </c>
      <c r="ER138" s="27" t="str">
        <f t="shared" si="55"/>
        <v>Lowe's Wong Anglican Methodist Junior School</v>
      </c>
      <c r="EV138" s="45">
        <v>4287.2367242542696</v>
      </c>
      <c r="EX138" s="27" t="str">
        <f t="shared" si="56"/>
        <v/>
      </c>
      <c r="EY138" s="27" t="str">
        <f t="shared" si="57"/>
        <v/>
      </c>
      <c r="EZ138" s="27" t="str">
        <f t="shared" si="46"/>
        <v>Y</v>
      </c>
      <c r="FA138" s="27" t="str">
        <f t="shared" si="47"/>
        <v>Y</v>
      </c>
      <c r="FB138" s="27" t="str">
        <f t="shared" si="48"/>
        <v/>
      </c>
      <c r="FC138" s="27" t="str">
        <f t="shared" si="49"/>
        <v/>
      </c>
      <c r="FE138" s="82" t="str">
        <f t="shared" si="58"/>
        <v/>
      </c>
      <c r="FF138" s="82" t="str">
        <f t="shared" si="50"/>
        <v/>
      </c>
      <c r="FG138" s="82">
        <f t="shared" si="51"/>
        <v>2.0387479390181146E-3</v>
      </c>
      <c r="FH138" s="82">
        <f t="shared" si="52"/>
        <v>2.0387479390181146E-3</v>
      </c>
      <c r="FI138" s="82" t="str">
        <f t="shared" si="53"/>
        <v/>
      </c>
      <c r="FJ138" s="82" t="str">
        <f t="shared" si="54"/>
        <v/>
      </c>
    </row>
    <row r="139" spans="1:166" x14ac:dyDescent="0.3">
      <c r="A139" s="20">
        <v>8913143</v>
      </c>
      <c r="B139" s="20" t="s">
        <v>248</v>
      </c>
      <c r="C139" s="21">
        <v>177</v>
      </c>
      <c r="D139" s="22">
        <v>770911.90704660874</v>
      </c>
      <c r="E139" s="22">
        <v>7049.6072000000004</v>
      </c>
      <c r="F139" s="22">
        <v>763862.29984660877</v>
      </c>
      <c r="G139" s="45">
        <v>0</v>
      </c>
      <c r="H139" s="26">
        <v>15624.103099999998</v>
      </c>
      <c r="I139" s="11"/>
      <c r="J139" s="34">
        <v>177</v>
      </c>
      <c r="K139" s="22">
        <v>827423.06411464605</v>
      </c>
      <c r="L139" s="22">
        <v>22673.710299999999</v>
      </c>
      <c r="M139" s="22">
        <v>804749.35381464602</v>
      </c>
      <c r="N139" s="26">
        <v>15624.103099999998</v>
      </c>
      <c r="O139" s="22">
        <v>0</v>
      </c>
      <c r="P139" s="22">
        <v>56511.157068037312</v>
      </c>
      <c r="Q139" s="22">
        <v>40887.053968037246</v>
      </c>
      <c r="R139" s="32">
        <v>6.8297778390435632E-2</v>
      </c>
      <c r="S139" s="32">
        <v>5.0807190803230595E-2</v>
      </c>
      <c r="T139" s="11"/>
      <c r="U139" s="22">
        <v>827423.06411464605</v>
      </c>
      <c r="V139" s="22">
        <v>22673.710299999999</v>
      </c>
      <c r="W139" s="22">
        <v>804749.35381464602</v>
      </c>
      <c r="X139" s="26">
        <v>15624.103099999998</v>
      </c>
      <c r="Y139" s="22">
        <v>0</v>
      </c>
      <c r="Z139" s="22">
        <v>56511.157068037312</v>
      </c>
      <c r="AA139" s="22">
        <v>40887.053968037246</v>
      </c>
      <c r="AB139" s="32">
        <v>6.8297778390435632E-2</v>
      </c>
      <c r="AC139" s="32">
        <v>5.0807190803230595E-2</v>
      </c>
      <c r="AD139" s="42"/>
      <c r="AE139" s="22">
        <v>827423.06411464605</v>
      </c>
      <c r="AF139" s="22">
        <v>22673.710299999999</v>
      </c>
      <c r="AG139" s="22">
        <v>804749.35381464602</v>
      </c>
      <c r="AH139" s="26">
        <v>15624.103099999998</v>
      </c>
      <c r="AI139" s="22">
        <v>0</v>
      </c>
      <c r="AJ139" s="22">
        <v>56511.157068037312</v>
      </c>
      <c r="AK139" s="22">
        <v>40887.053968037246</v>
      </c>
      <c r="AL139" s="32">
        <v>6.8297778390435632E-2</v>
      </c>
      <c r="AM139" s="32">
        <v>5.0807190803230595E-2</v>
      </c>
      <c r="AN139" s="11"/>
      <c r="AO139" s="22">
        <v>827423.06411464605</v>
      </c>
      <c r="AP139" s="22">
        <v>22673.710299999999</v>
      </c>
      <c r="AQ139" s="22">
        <v>804749.35381464602</v>
      </c>
      <c r="AR139" s="26">
        <v>15624.103099999998</v>
      </c>
      <c r="AS139" s="22">
        <v>0</v>
      </c>
      <c r="AT139" s="22">
        <v>56511.157068037312</v>
      </c>
      <c r="AU139" s="22">
        <v>40887.053968037246</v>
      </c>
      <c r="AV139" s="32">
        <v>6.8297778390435632E-2</v>
      </c>
      <c r="AW139" s="32">
        <v>5.0807190803230595E-2</v>
      </c>
      <c r="AX139" s="42"/>
      <c r="AY139" s="22">
        <v>827423.06411464605</v>
      </c>
      <c r="AZ139" s="22">
        <v>22673.710299999999</v>
      </c>
      <c r="BA139" s="22">
        <v>804749.35381464602</v>
      </c>
      <c r="BB139" s="22">
        <v>0</v>
      </c>
      <c r="BC139" s="22">
        <v>56511.157068037312</v>
      </c>
      <c r="BD139" s="22">
        <v>40887.053968037246</v>
      </c>
      <c r="BE139" s="32">
        <v>6.8297778390435632E-2</v>
      </c>
      <c r="BF139" s="32">
        <v>5.0807190803230595E-2</v>
      </c>
      <c r="BG139" s="11"/>
      <c r="BH139" s="22">
        <v>827423.06411464605</v>
      </c>
      <c r="BI139" s="22">
        <v>22673.710299999999</v>
      </c>
      <c r="BJ139" s="22">
        <v>804749.35381464602</v>
      </c>
      <c r="BK139" s="26">
        <v>15624.103099999998</v>
      </c>
      <c r="BL139" s="22">
        <v>0</v>
      </c>
      <c r="BM139" s="22">
        <v>56511.157068037312</v>
      </c>
      <c r="BN139" s="22">
        <v>40887.053968037246</v>
      </c>
      <c r="BO139" s="32">
        <v>6.8297778390435632E-2</v>
      </c>
      <c r="BP139" s="32">
        <v>5.0807190803230595E-2</v>
      </c>
      <c r="BQ139" s="42"/>
      <c r="BR139" s="22">
        <v>825573.17472463346</v>
      </c>
      <c r="BS139" s="22">
        <v>22673.710299999999</v>
      </c>
      <c r="BT139" s="22">
        <v>802899.46442463342</v>
      </c>
      <c r="BU139" s="26">
        <v>15624.103099999998</v>
      </c>
      <c r="BV139" s="22">
        <v>0</v>
      </c>
      <c r="BW139" s="22">
        <v>54661.267678024713</v>
      </c>
      <c r="BX139" s="22">
        <v>39037.164578024647</v>
      </c>
      <c r="BY139" s="32">
        <v>6.6210082099938325E-2</v>
      </c>
      <c r="BZ139" s="32">
        <v>4.8620239902637259E-2</v>
      </c>
      <c r="CA139" s="42"/>
      <c r="CB139" s="22">
        <v>826885.09704300796</v>
      </c>
      <c r="CC139" s="22">
        <v>22673.710299999999</v>
      </c>
      <c r="CD139" s="22">
        <v>804211.38674300793</v>
      </c>
      <c r="CE139" s="26">
        <v>15624.103099999998</v>
      </c>
      <c r="CF139" s="22">
        <v>0</v>
      </c>
      <c r="CG139" s="22">
        <v>55973.189996399218</v>
      </c>
      <c r="CH139" s="22">
        <v>40349.086896399152</v>
      </c>
      <c r="CI139" s="32">
        <v>6.7691617851818583E-2</v>
      </c>
      <c r="CJ139" s="32">
        <v>5.017224023625149E-2</v>
      </c>
      <c r="CK139" s="42"/>
      <c r="CL139" s="22">
        <v>826347.12997136998</v>
      </c>
      <c r="CM139" s="22">
        <v>22673.710299999999</v>
      </c>
      <c r="CN139" s="22">
        <v>803673.41967136995</v>
      </c>
      <c r="CO139" s="26">
        <v>15624.103099999998</v>
      </c>
      <c r="CP139" s="22">
        <v>0</v>
      </c>
      <c r="CQ139" s="22">
        <v>55435.222924761241</v>
      </c>
      <c r="CR139" s="22">
        <v>39811.119824761176</v>
      </c>
      <c r="CS139" s="32">
        <v>6.7084668070042042E-2</v>
      </c>
      <c r="CT139" s="32">
        <v>4.9536439616281375E-2</v>
      </c>
      <c r="CU139" s="42"/>
      <c r="CV139" s="22">
        <v>827423.06411464605</v>
      </c>
      <c r="CW139" s="22">
        <v>22673.710299999999</v>
      </c>
      <c r="CX139" s="22">
        <v>804749.35381464602</v>
      </c>
      <c r="CY139" s="26">
        <v>15624.103099999998</v>
      </c>
      <c r="CZ139" s="22">
        <v>0</v>
      </c>
      <c r="DA139" s="22">
        <v>56511.157068037312</v>
      </c>
      <c r="DB139" s="22">
        <v>40887.053968037246</v>
      </c>
      <c r="DC139" s="32">
        <v>6.8297778390435632E-2</v>
      </c>
      <c r="DD139" s="32">
        <v>5.0807190803230595E-2</v>
      </c>
      <c r="DE139" s="42"/>
      <c r="DF139" s="22">
        <v>827423.06411464605</v>
      </c>
      <c r="DG139" s="22">
        <v>22673.710299999999</v>
      </c>
      <c r="DH139" s="22">
        <v>804749.35381464602</v>
      </c>
      <c r="DI139" s="26">
        <v>15624.103099999998</v>
      </c>
      <c r="DJ139" s="22">
        <v>0</v>
      </c>
      <c r="DK139" s="22">
        <v>56511.157068037312</v>
      </c>
      <c r="DL139" s="22">
        <v>40887.053968037246</v>
      </c>
      <c r="DM139" s="32">
        <v>6.8297778390435632E-2</v>
      </c>
      <c r="DN139" s="32">
        <v>5.0807190803230595E-2</v>
      </c>
      <c r="DO139" s="42"/>
      <c r="DP139" s="22">
        <v>827423.06411464605</v>
      </c>
      <c r="DQ139" s="22">
        <v>22673.710299999999</v>
      </c>
      <c r="DR139" s="22">
        <v>804749.35381464602</v>
      </c>
      <c r="DS139" s="26">
        <v>15624.103099999998</v>
      </c>
      <c r="DT139" s="22">
        <v>0</v>
      </c>
      <c r="DU139" s="22">
        <v>56511.157068037312</v>
      </c>
      <c r="DV139" s="22">
        <v>40887.053968037246</v>
      </c>
      <c r="DW139" s="32">
        <v>6.8297778390435632E-2</v>
      </c>
      <c r="DX139" s="32">
        <v>5.0807190803230595E-2</v>
      </c>
      <c r="DY139" s="42"/>
      <c r="DZ139" s="22">
        <v>827423.06411464605</v>
      </c>
      <c r="EA139" s="22">
        <v>22673.710299999999</v>
      </c>
      <c r="EB139" s="22">
        <v>804749.35381464602</v>
      </c>
      <c r="EC139" s="26">
        <v>15624.103099999998</v>
      </c>
      <c r="ED139" s="22">
        <v>0</v>
      </c>
      <c r="EE139" s="22">
        <v>56511.157068037312</v>
      </c>
      <c r="EF139" s="22">
        <v>40887.053968037246</v>
      </c>
      <c r="EG139" s="32">
        <v>6.8297778390435632E-2</v>
      </c>
      <c r="EH139" s="32">
        <v>5.0807190803230595E-2</v>
      </c>
      <c r="EI139" s="42"/>
      <c r="EK139" s="47">
        <f t="shared" si="40"/>
        <v>-537.96707163809333</v>
      </c>
      <c r="EL139" s="47">
        <f t="shared" si="41"/>
        <v>-1075.9341432760702</v>
      </c>
      <c r="EM139" s="47">
        <f t="shared" si="42"/>
        <v>0</v>
      </c>
      <c r="EN139" s="47">
        <f t="shared" si="43"/>
        <v>0</v>
      </c>
      <c r="EO139" s="47">
        <f t="shared" si="44"/>
        <v>0</v>
      </c>
      <c r="EP139" s="47">
        <f t="shared" si="45"/>
        <v>0</v>
      </c>
      <c r="ER139" s="27" t="str">
        <f t="shared" si="55"/>
        <v>Trowell CofE Primary School</v>
      </c>
      <c r="EV139" s="45">
        <v>0</v>
      </c>
      <c r="EX139" s="27" t="str">
        <f t="shared" si="56"/>
        <v>Y</v>
      </c>
      <c r="EY139" s="27" t="str">
        <f t="shared" si="57"/>
        <v>Y</v>
      </c>
      <c r="EZ139" s="27" t="str">
        <f t="shared" si="46"/>
        <v/>
      </c>
      <c r="FA139" s="27" t="str">
        <f t="shared" si="47"/>
        <v/>
      </c>
      <c r="FB139" s="27" t="str">
        <f t="shared" si="48"/>
        <v/>
      </c>
      <c r="FC139" s="27" t="str">
        <f t="shared" si="49"/>
        <v/>
      </c>
      <c r="FE139" s="82">
        <f t="shared" si="58"/>
        <v>6.6849021883402554E-4</v>
      </c>
      <c r="FF139" s="82">
        <f t="shared" si="50"/>
        <v>1.3369804376679062E-3</v>
      </c>
      <c r="FG139" s="82" t="str">
        <f t="shared" si="51"/>
        <v/>
      </c>
      <c r="FH139" s="82" t="str">
        <f t="shared" si="52"/>
        <v/>
      </c>
      <c r="FI139" s="82" t="str">
        <f t="shared" si="53"/>
        <v/>
      </c>
      <c r="FJ139" s="82" t="str">
        <f t="shared" si="54"/>
        <v/>
      </c>
    </row>
    <row r="140" spans="1:166" x14ac:dyDescent="0.3">
      <c r="A140" s="59">
        <v>8913145</v>
      </c>
      <c r="B140" s="20" t="s">
        <v>249</v>
      </c>
      <c r="C140" s="21">
        <v>112</v>
      </c>
      <c r="D140" s="22">
        <v>586932.64327613404</v>
      </c>
      <c r="E140" s="22">
        <v>11299.0448</v>
      </c>
      <c r="F140" s="22">
        <v>575633.59847613401</v>
      </c>
      <c r="G140" s="45">
        <v>-2522.6758693495503</v>
      </c>
      <c r="H140" s="26">
        <v>-165.54460000000108</v>
      </c>
      <c r="I140" s="11"/>
      <c r="J140" s="34">
        <v>112</v>
      </c>
      <c r="K140" s="22">
        <v>619234.52777988208</v>
      </c>
      <c r="L140" s="22">
        <v>11133.500199999999</v>
      </c>
      <c r="M140" s="22">
        <v>608101.02757988207</v>
      </c>
      <c r="N140" s="26">
        <v>-165.54460000000108</v>
      </c>
      <c r="O140" s="22">
        <v>0</v>
      </c>
      <c r="P140" s="22">
        <v>32301.884503748035</v>
      </c>
      <c r="Q140" s="22">
        <v>32467.429103748058</v>
      </c>
      <c r="R140" s="32">
        <v>5.2164217359711433E-2</v>
      </c>
      <c r="S140" s="32">
        <v>5.3391505080926764E-2</v>
      </c>
      <c r="T140" s="11"/>
      <c r="U140" s="22">
        <v>619234.52777988208</v>
      </c>
      <c r="V140" s="22">
        <v>11133.500199999999</v>
      </c>
      <c r="W140" s="22">
        <v>608101.02757988207</v>
      </c>
      <c r="X140" s="26">
        <v>-165.54460000000108</v>
      </c>
      <c r="Y140" s="22">
        <v>0</v>
      </c>
      <c r="Z140" s="22">
        <v>32301.884503748035</v>
      </c>
      <c r="AA140" s="22">
        <v>32467.429103748058</v>
      </c>
      <c r="AB140" s="32">
        <v>5.2164217359711433E-2</v>
      </c>
      <c r="AC140" s="32">
        <v>5.3391505080926764E-2</v>
      </c>
      <c r="AD140" s="42"/>
      <c r="AE140" s="22">
        <v>619234.52777988208</v>
      </c>
      <c r="AF140" s="22">
        <v>11133.500199999999</v>
      </c>
      <c r="AG140" s="22">
        <v>608101.02757988207</v>
      </c>
      <c r="AH140" s="26">
        <v>-165.54460000000108</v>
      </c>
      <c r="AI140" s="22">
        <v>0</v>
      </c>
      <c r="AJ140" s="22">
        <v>32301.884503748035</v>
      </c>
      <c r="AK140" s="22">
        <v>32467.429103748058</v>
      </c>
      <c r="AL140" s="32">
        <v>5.2164217359711433E-2</v>
      </c>
      <c r="AM140" s="32">
        <v>5.3391505080926764E-2</v>
      </c>
      <c r="AN140" s="11"/>
      <c r="AO140" s="22">
        <v>619234.52777988208</v>
      </c>
      <c r="AP140" s="22">
        <v>11133.500199999999</v>
      </c>
      <c r="AQ140" s="22">
        <v>608101.02757988207</v>
      </c>
      <c r="AR140" s="26">
        <v>-165.54460000000108</v>
      </c>
      <c r="AS140" s="22">
        <v>0</v>
      </c>
      <c r="AT140" s="22">
        <v>32301.884503748035</v>
      </c>
      <c r="AU140" s="22">
        <v>32467.429103748058</v>
      </c>
      <c r="AV140" s="32">
        <v>5.2164217359711433E-2</v>
      </c>
      <c r="AW140" s="32">
        <v>5.3391505080926764E-2</v>
      </c>
      <c r="AX140" s="42"/>
      <c r="AY140" s="22">
        <v>619234.52777988208</v>
      </c>
      <c r="AZ140" s="22">
        <v>11133.500199999999</v>
      </c>
      <c r="BA140" s="22">
        <v>608101.02757988207</v>
      </c>
      <c r="BB140" s="22">
        <v>0</v>
      </c>
      <c r="BC140" s="22">
        <v>32301.884503748035</v>
      </c>
      <c r="BD140" s="22">
        <v>32467.429103748058</v>
      </c>
      <c r="BE140" s="32">
        <v>5.2164217359711433E-2</v>
      </c>
      <c r="BF140" s="32">
        <v>5.3391505080926764E-2</v>
      </c>
      <c r="BG140" s="11"/>
      <c r="BH140" s="22">
        <v>619234.52777988208</v>
      </c>
      <c r="BI140" s="22">
        <v>11133.500199999999</v>
      </c>
      <c r="BJ140" s="22">
        <v>608101.02757988207</v>
      </c>
      <c r="BK140" s="26">
        <v>-165.54460000000108</v>
      </c>
      <c r="BL140" s="22">
        <v>0</v>
      </c>
      <c r="BM140" s="22">
        <v>32301.884503748035</v>
      </c>
      <c r="BN140" s="22">
        <v>32467.429103748058</v>
      </c>
      <c r="BO140" s="32">
        <v>5.2164217359711433E-2</v>
      </c>
      <c r="BP140" s="32">
        <v>5.3391505080926764E-2</v>
      </c>
      <c r="BQ140" s="42"/>
      <c r="BR140" s="22">
        <v>617482.61337535561</v>
      </c>
      <c r="BS140" s="22">
        <v>11133.500199999999</v>
      </c>
      <c r="BT140" s="22">
        <v>606349.1131753556</v>
      </c>
      <c r="BU140" s="26">
        <v>-165.54460000000108</v>
      </c>
      <c r="BV140" s="22">
        <v>0</v>
      </c>
      <c r="BW140" s="22">
        <v>30549.970099221566</v>
      </c>
      <c r="BX140" s="22">
        <v>30715.514699221589</v>
      </c>
      <c r="BY140" s="32">
        <v>4.9475028830732175E-2</v>
      </c>
      <c r="BZ140" s="32">
        <v>5.06564849058148E-2</v>
      </c>
      <c r="CA140" s="42"/>
      <c r="CB140" s="22">
        <v>618833.35836656624</v>
      </c>
      <c r="CC140" s="22">
        <v>11133.500199999999</v>
      </c>
      <c r="CD140" s="22">
        <v>607699.85816656624</v>
      </c>
      <c r="CE140" s="26">
        <v>-165.54460000000108</v>
      </c>
      <c r="CF140" s="22">
        <v>0</v>
      </c>
      <c r="CG140" s="22">
        <v>31900.715090432204</v>
      </c>
      <c r="CH140" s="22">
        <v>32066.259690432227</v>
      </c>
      <c r="CI140" s="32">
        <v>5.1549766442189435E-2</v>
      </c>
      <c r="CJ140" s="32">
        <v>5.2766607165544363E-2</v>
      </c>
      <c r="CK140" s="42"/>
      <c r="CL140" s="22">
        <v>618432.18895325053</v>
      </c>
      <c r="CM140" s="22">
        <v>11133.500199999999</v>
      </c>
      <c r="CN140" s="22">
        <v>607298.68875325052</v>
      </c>
      <c r="CO140" s="26">
        <v>-165.54460000000108</v>
      </c>
      <c r="CP140" s="22">
        <v>0</v>
      </c>
      <c r="CQ140" s="22">
        <v>31499.54567711649</v>
      </c>
      <c r="CR140" s="22">
        <v>31665.090277116513</v>
      </c>
      <c r="CS140" s="32">
        <v>5.0934518351045358E-2</v>
      </c>
      <c r="CT140" s="32">
        <v>5.2140883659938624E-2</v>
      </c>
      <c r="CU140" s="42"/>
      <c r="CV140" s="22">
        <v>619234.52777988208</v>
      </c>
      <c r="CW140" s="22">
        <v>11133.500199999999</v>
      </c>
      <c r="CX140" s="22">
        <v>608101.02757988207</v>
      </c>
      <c r="CY140" s="26">
        <v>-165.54460000000108</v>
      </c>
      <c r="CZ140" s="22">
        <v>0</v>
      </c>
      <c r="DA140" s="22">
        <v>32301.884503748035</v>
      </c>
      <c r="DB140" s="22">
        <v>32467.429103748058</v>
      </c>
      <c r="DC140" s="32">
        <v>5.2164217359711433E-2</v>
      </c>
      <c r="DD140" s="32">
        <v>5.3391505080926764E-2</v>
      </c>
      <c r="DE140" s="42"/>
      <c r="DF140" s="22">
        <v>619234.52777988208</v>
      </c>
      <c r="DG140" s="22">
        <v>11133.500199999999</v>
      </c>
      <c r="DH140" s="22">
        <v>608101.02757988207</v>
      </c>
      <c r="DI140" s="26">
        <v>-165.54460000000108</v>
      </c>
      <c r="DJ140" s="22">
        <v>0</v>
      </c>
      <c r="DK140" s="22">
        <v>32301.884503748035</v>
      </c>
      <c r="DL140" s="22">
        <v>32467.429103748058</v>
      </c>
      <c r="DM140" s="32">
        <v>5.2164217359711433E-2</v>
      </c>
      <c r="DN140" s="32">
        <v>5.3391505080926764E-2</v>
      </c>
      <c r="DO140" s="42"/>
      <c r="DP140" s="22">
        <v>619234.52777988208</v>
      </c>
      <c r="DQ140" s="22">
        <v>11133.500199999999</v>
      </c>
      <c r="DR140" s="22">
        <v>608101.02757988207</v>
      </c>
      <c r="DS140" s="26">
        <v>-165.54460000000108</v>
      </c>
      <c r="DT140" s="22">
        <v>0</v>
      </c>
      <c r="DU140" s="22">
        <v>32301.884503748035</v>
      </c>
      <c r="DV140" s="22">
        <v>32467.429103748058</v>
      </c>
      <c r="DW140" s="32">
        <v>5.2164217359711433E-2</v>
      </c>
      <c r="DX140" s="32">
        <v>5.3391505080926764E-2</v>
      </c>
      <c r="DY140" s="42"/>
      <c r="DZ140" s="22">
        <v>619234.52777988208</v>
      </c>
      <c r="EA140" s="22">
        <v>11133.500199999999</v>
      </c>
      <c r="EB140" s="22">
        <v>608101.02757988207</v>
      </c>
      <c r="EC140" s="26">
        <v>-165.54460000000108</v>
      </c>
      <c r="ED140" s="22">
        <v>0</v>
      </c>
      <c r="EE140" s="22">
        <v>32301.884503748035</v>
      </c>
      <c r="EF140" s="22">
        <v>32467.429103748058</v>
      </c>
      <c r="EG140" s="32">
        <v>5.2164217359711433E-2</v>
      </c>
      <c r="EH140" s="32">
        <v>5.3391505080926764E-2</v>
      </c>
      <c r="EI140" s="42"/>
      <c r="EK140" s="47">
        <f t="shared" si="40"/>
        <v>-401.16941331583075</v>
      </c>
      <c r="EL140" s="47">
        <f t="shared" si="41"/>
        <v>-802.33882663154509</v>
      </c>
      <c r="EM140" s="47">
        <f t="shared" si="42"/>
        <v>0</v>
      </c>
      <c r="EN140" s="47">
        <f t="shared" si="43"/>
        <v>0</v>
      </c>
      <c r="EO140" s="47">
        <f t="shared" si="44"/>
        <v>0</v>
      </c>
      <c r="EP140" s="47">
        <f t="shared" si="45"/>
        <v>0</v>
      </c>
      <c r="ER140" s="27" t="str">
        <f t="shared" si="55"/>
        <v>Walesby CofE Primary School</v>
      </c>
      <c r="EV140" s="45">
        <v>-2522.6758693495503</v>
      </c>
      <c r="EX140" s="27" t="str">
        <f t="shared" si="56"/>
        <v>Y</v>
      </c>
      <c r="EY140" s="27" t="str">
        <f t="shared" si="57"/>
        <v>Y</v>
      </c>
      <c r="EZ140" s="27" t="str">
        <f t="shared" si="46"/>
        <v/>
      </c>
      <c r="FA140" s="27" t="str">
        <f t="shared" si="47"/>
        <v/>
      </c>
      <c r="FB140" s="27" t="str">
        <f t="shared" si="48"/>
        <v/>
      </c>
      <c r="FC140" s="27" t="str">
        <f t="shared" si="49"/>
        <v/>
      </c>
      <c r="FE140" s="82">
        <f t="shared" si="58"/>
        <v>6.5970849434739999E-4</v>
      </c>
      <c r="FF140" s="82">
        <f t="shared" si="50"/>
        <v>1.3194169886946085E-3</v>
      </c>
      <c r="FG140" s="82" t="str">
        <f t="shared" si="51"/>
        <v/>
      </c>
      <c r="FH140" s="82" t="str">
        <f t="shared" si="52"/>
        <v/>
      </c>
      <c r="FI140" s="82" t="str">
        <f t="shared" si="53"/>
        <v/>
      </c>
      <c r="FJ140" s="82" t="str">
        <f t="shared" si="54"/>
        <v/>
      </c>
    </row>
    <row r="141" spans="1:166" x14ac:dyDescent="0.3">
      <c r="A141" s="59">
        <v>8913287</v>
      </c>
      <c r="B141" s="37" t="s">
        <v>250</v>
      </c>
      <c r="C141" s="21">
        <v>108</v>
      </c>
      <c r="D141" s="22">
        <v>536488.40824298002</v>
      </c>
      <c r="E141" s="22">
        <v>11285.283599999999</v>
      </c>
      <c r="F141" s="22">
        <v>525203.12464298005</v>
      </c>
      <c r="G141" s="45">
        <v>-26551.168808148654</v>
      </c>
      <c r="H141" s="26">
        <v>4562.0758000000005</v>
      </c>
      <c r="I141" s="11"/>
      <c r="J141" s="34">
        <v>108</v>
      </c>
      <c r="K141" s="22">
        <v>596494.51320769964</v>
      </c>
      <c r="L141" s="22">
        <v>15847.359399999999</v>
      </c>
      <c r="M141" s="22">
        <v>580647.15380769968</v>
      </c>
      <c r="N141" s="26">
        <v>4562.0758000000005</v>
      </c>
      <c r="O141" s="22">
        <v>0</v>
      </c>
      <c r="P141" s="22">
        <v>60006.10496471962</v>
      </c>
      <c r="Q141" s="22">
        <v>55444.029164719628</v>
      </c>
      <c r="R141" s="32">
        <v>0.10059791605128389</v>
      </c>
      <c r="S141" s="32">
        <v>9.5486611449199899E-2</v>
      </c>
      <c r="T141" s="11"/>
      <c r="U141" s="22">
        <v>596494.51320769964</v>
      </c>
      <c r="V141" s="22">
        <v>15847.359399999999</v>
      </c>
      <c r="W141" s="22">
        <v>580647.15380769968</v>
      </c>
      <c r="X141" s="26">
        <v>4562.0758000000005</v>
      </c>
      <c r="Y141" s="22">
        <v>0</v>
      </c>
      <c r="Z141" s="22">
        <v>60006.10496471962</v>
      </c>
      <c r="AA141" s="22">
        <v>55444.029164719628</v>
      </c>
      <c r="AB141" s="32">
        <v>0.10059791605128389</v>
      </c>
      <c r="AC141" s="32">
        <v>9.5486611449199899E-2</v>
      </c>
      <c r="AD141" s="42"/>
      <c r="AE141" s="22">
        <v>596494.51320769964</v>
      </c>
      <c r="AF141" s="22">
        <v>15847.359399999999</v>
      </c>
      <c r="AG141" s="22">
        <v>580647.15380769968</v>
      </c>
      <c r="AH141" s="26">
        <v>4562.0758000000005</v>
      </c>
      <c r="AI141" s="22">
        <v>0</v>
      </c>
      <c r="AJ141" s="22">
        <v>60006.10496471962</v>
      </c>
      <c r="AK141" s="22">
        <v>55444.029164719628</v>
      </c>
      <c r="AL141" s="32">
        <v>0.10059791605128389</v>
      </c>
      <c r="AM141" s="32">
        <v>9.5486611449199899E-2</v>
      </c>
      <c r="AN141" s="11"/>
      <c r="AO141" s="22">
        <v>596494.51320769964</v>
      </c>
      <c r="AP141" s="22">
        <v>15847.359399999999</v>
      </c>
      <c r="AQ141" s="22">
        <v>580647.15380769968</v>
      </c>
      <c r="AR141" s="26">
        <v>4562.0758000000005</v>
      </c>
      <c r="AS141" s="22">
        <v>0</v>
      </c>
      <c r="AT141" s="22">
        <v>60006.10496471962</v>
      </c>
      <c r="AU141" s="22">
        <v>55444.029164719628</v>
      </c>
      <c r="AV141" s="32">
        <v>0.10059791605128389</v>
      </c>
      <c r="AW141" s="32">
        <v>9.5486611449199899E-2</v>
      </c>
      <c r="AX141" s="42"/>
      <c r="AY141" s="22">
        <v>596494.51320769964</v>
      </c>
      <c r="AZ141" s="22">
        <v>15847.359399999999</v>
      </c>
      <c r="BA141" s="22">
        <v>580647.15380769968</v>
      </c>
      <c r="BB141" s="22">
        <v>0</v>
      </c>
      <c r="BC141" s="22">
        <v>60006.10496471962</v>
      </c>
      <c r="BD141" s="22">
        <v>55444.029164719628</v>
      </c>
      <c r="BE141" s="32">
        <v>0.10059791605128389</v>
      </c>
      <c r="BF141" s="32">
        <v>9.5486611449199899E-2</v>
      </c>
      <c r="BG141" s="11"/>
      <c r="BH141" s="22">
        <v>596494.51320769964</v>
      </c>
      <c r="BI141" s="22">
        <v>15847.359399999999</v>
      </c>
      <c r="BJ141" s="22">
        <v>580647.15380769968</v>
      </c>
      <c r="BK141" s="26">
        <v>4562.0758000000005</v>
      </c>
      <c r="BL141" s="22">
        <v>0</v>
      </c>
      <c r="BM141" s="22">
        <v>60006.10496471962</v>
      </c>
      <c r="BN141" s="22">
        <v>55444.029164719628</v>
      </c>
      <c r="BO141" s="32">
        <v>0.10059791605128389</v>
      </c>
      <c r="BP141" s="32">
        <v>9.5486611449199899E-2</v>
      </c>
      <c r="BQ141" s="42"/>
      <c r="BR141" s="22">
        <v>595163.99291079235</v>
      </c>
      <c r="BS141" s="22">
        <v>15847.359399999999</v>
      </c>
      <c r="BT141" s="22">
        <v>579316.6335107924</v>
      </c>
      <c r="BU141" s="26">
        <v>4562.0758000000005</v>
      </c>
      <c r="BV141" s="22">
        <v>0</v>
      </c>
      <c r="BW141" s="22">
        <v>58675.584667812334</v>
      </c>
      <c r="BX141" s="22">
        <v>54113.508867812343</v>
      </c>
      <c r="BY141" s="32">
        <v>9.8587255557657821E-2</v>
      </c>
      <c r="BZ141" s="32">
        <v>9.3409209640455168E-2</v>
      </c>
      <c r="CA141" s="42"/>
      <c r="CB141" s="22">
        <v>596140.38949635939</v>
      </c>
      <c r="CC141" s="22">
        <v>15847.359399999999</v>
      </c>
      <c r="CD141" s="22">
        <v>580293.03009635943</v>
      </c>
      <c r="CE141" s="26">
        <v>4562.0758000000005</v>
      </c>
      <c r="CF141" s="22">
        <v>0</v>
      </c>
      <c r="CG141" s="22">
        <v>59651.981253379374</v>
      </c>
      <c r="CH141" s="22">
        <v>55089.905453379382</v>
      </c>
      <c r="CI141" s="32">
        <v>0.1000636465913264</v>
      </c>
      <c r="CJ141" s="32">
        <v>9.4934632325726076E-2</v>
      </c>
      <c r="CK141" s="42"/>
      <c r="CL141" s="22">
        <v>595786.26578501926</v>
      </c>
      <c r="CM141" s="22">
        <v>15847.359399999999</v>
      </c>
      <c r="CN141" s="22">
        <v>579938.90638501931</v>
      </c>
      <c r="CO141" s="26">
        <v>4562.0758000000005</v>
      </c>
      <c r="CP141" s="22">
        <v>0</v>
      </c>
      <c r="CQ141" s="22">
        <v>59297.857542039244</v>
      </c>
      <c r="CR141" s="22">
        <v>54735.781742039253</v>
      </c>
      <c r="CS141" s="32">
        <v>9.9528742012720398E-2</v>
      </c>
      <c r="CT141" s="32">
        <v>9.4381979100571625E-2</v>
      </c>
      <c r="CU141" s="42"/>
      <c r="CV141" s="22">
        <v>596494.51320769964</v>
      </c>
      <c r="CW141" s="22">
        <v>15847.359399999999</v>
      </c>
      <c r="CX141" s="22">
        <v>580647.15380769968</v>
      </c>
      <c r="CY141" s="26">
        <v>4562.0758000000005</v>
      </c>
      <c r="CZ141" s="22">
        <v>0</v>
      </c>
      <c r="DA141" s="22">
        <v>60006.10496471962</v>
      </c>
      <c r="DB141" s="22">
        <v>55444.029164719628</v>
      </c>
      <c r="DC141" s="32">
        <v>0.10059791605128389</v>
      </c>
      <c r="DD141" s="32">
        <v>9.5486611449199899E-2</v>
      </c>
      <c r="DE141" s="42"/>
      <c r="DF141" s="22">
        <v>596494.51320769964</v>
      </c>
      <c r="DG141" s="22">
        <v>15847.359399999999</v>
      </c>
      <c r="DH141" s="22">
        <v>580647.15380769968</v>
      </c>
      <c r="DI141" s="26">
        <v>4562.0758000000005</v>
      </c>
      <c r="DJ141" s="22">
        <v>0</v>
      </c>
      <c r="DK141" s="22">
        <v>60006.10496471962</v>
      </c>
      <c r="DL141" s="22">
        <v>55444.029164719628</v>
      </c>
      <c r="DM141" s="32">
        <v>0.10059791605128389</v>
      </c>
      <c r="DN141" s="32">
        <v>9.5486611449199899E-2</v>
      </c>
      <c r="DO141" s="42"/>
      <c r="DP141" s="22">
        <v>596494.51320769964</v>
      </c>
      <c r="DQ141" s="22">
        <v>15847.359399999999</v>
      </c>
      <c r="DR141" s="22">
        <v>580647.15380769968</v>
      </c>
      <c r="DS141" s="26">
        <v>4562.0758000000005</v>
      </c>
      <c r="DT141" s="22">
        <v>0</v>
      </c>
      <c r="DU141" s="22">
        <v>60006.10496471962</v>
      </c>
      <c r="DV141" s="22">
        <v>55444.029164719628</v>
      </c>
      <c r="DW141" s="32">
        <v>0.10059791605128389</v>
      </c>
      <c r="DX141" s="32">
        <v>9.5486611449199899E-2</v>
      </c>
      <c r="DY141" s="42"/>
      <c r="DZ141" s="22">
        <v>589572.31241317815</v>
      </c>
      <c r="EA141" s="22">
        <v>15847.359399999999</v>
      </c>
      <c r="EB141" s="22">
        <v>573724.95301317819</v>
      </c>
      <c r="EC141" s="26">
        <v>4562.0758000000005</v>
      </c>
      <c r="ED141" s="22">
        <v>-6922.20079452152</v>
      </c>
      <c r="EE141" s="22">
        <v>53083.904170198133</v>
      </c>
      <c r="EF141" s="22">
        <v>48521.828370198142</v>
      </c>
      <c r="EG141" s="32">
        <v>9.003798694840405E-2</v>
      </c>
      <c r="EH141" s="32">
        <v>8.4573327541993135E-2</v>
      </c>
      <c r="EI141" s="42"/>
      <c r="EK141" s="47">
        <f t="shared" si="40"/>
        <v>-354.12371134024579</v>
      </c>
      <c r="EL141" s="47">
        <f t="shared" si="41"/>
        <v>-708.24742268037517</v>
      </c>
      <c r="EM141" s="47">
        <f t="shared" si="42"/>
        <v>0</v>
      </c>
      <c r="EN141" s="47">
        <f t="shared" si="43"/>
        <v>0</v>
      </c>
      <c r="EO141" s="47">
        <f t="shared" si="44"/>
        <v>0</v>
      </c>
      <c r="EP141" s="47">
        <f t="shared" si="45"/>
        <v>-6922.2007945214864</v>
      </c>
      <c r="ER141" s="27" t="str">
        <f t="shared" si="55"/>
        <v>North Wheatley Church of England Primary School</v>
      </c>
      <c r="EV141" s="45">
        <v>-26551.168808148654</v>
      </c>
      <c r="EX141" s="27" t="str">
        <f t="shared" si="56"/>
        <v>Y</v>
      </c>
      <c r="EY141" s="27" t="str">
        <f t="shared" si="57"/>
        <v>Y</v>
      </c>
      <c r="EZ141" s="27" t="str">
        <f t="shared" si="46"/>
        <v/>
      </c>
      <c r="FA141" s="27" t="str">
        <f t="shared" si="47"/>
        <v/>
      </c>
      <c r="FB141" s="27" t="str">
        <f t="shared" si="48"/>
        <v/>
      </c>
      <c r="FC141" s="27" t="str">
        <f t="shared" si="49"/>
        <v>Y</v>
      </c>
      <c r="FD141" s="78"/>
      <c r="FE141" s="82">
        <f t="shared" si="58"/>
        <v>6.0987763225569082E-4</v>
      </c>
      <c r="FF141" s="82">
        <f t="shared" si="50"/>
        <v>1.2197552645111811E-3</v>
      </c>
      <c r="FG141" s="82" t="str">
        <f t="shared" si="51"/>
        <v/>
      </c>
      <c r="FH141" s="82" t="str">
        <f t="shared" si="52"/>
        <v/>
      </c>
      <c r="FI141" s="82" t="str">
        <f t="shared" si="53"/>
        <v/>
      </c>
      <c r="FJ141" s="82">
        <f t="shared" si="54"/>
        <v>1.1921527125600963E-2</v>
      </c>
    </row>
    <row r="142" spans="1:166" x14ac:dyDescent="0.3">
      <c r="A142" s="20">
        <v>8913290</v>
      </c>
      <c r="B142" s="20" t="s">
        <v>251</v>
      </c>
      <c r="C142" s="21">
        <v>378</v>
      </c>
      <c r="D142" s="22">
        <v>1648001.4612</v>
      </c>
      <c r="E142" s="22">
        <v>35831.461200000005</v>
      </c>
      <c r="F142" s="22">
        <v>1612170</v>
      </c>
      <c r="G142" s="45">
        <v>0</v>
      </c>
      <c r="H142" s="26">
        <v>-6503.5602000000072</v>
      </c>
      <c r="I142" s="11"/>
      <c r="J142" s="34">
        <v>378</v>
      </c>
      <c r="K142" s="22">
        <v>1694417.9010000001</v>
      </c>
      <c r="L142" s="22">
        <v>29327.900999999998</v>
      </c>
      <c r="M142" s="22">
        <v>1665090</v>
      </c>
      <c r="N142" s="26">
        <v>-6503.5602000000072</v>
      </c>
      <c r="O142" s="22">
        <v>0</v>
      </c>
      <c r="P142" s="22">
        <v>46416.439800000051</v>
      </c>
      <c r="Q142" s="22">
        <v>52920</v>
      </c>
      <c r="R142" s="32">
        <v>2.739373785688071E-2</v>
      </c>
      <c r="S142" s="32">
        <v>3.1782065834279227E-2</v>
      </c>
      <c r="T142" s="11"/>
      <c r="U142" s="22">
        <v>1694417.9010000001</v>
      </c>
      <c r="V142" s="22">
        <v>29327.900999999998</v>
      </c>
      <c r="W142" s="22">
        <v>1665090</v>
      </c>
      <c r="X142" s="26">
        <v>-6503.5602000000072</v>
      </c>
      <c r="Y142" s="22">
        <v>0</v>
      </c>
      <c r="Z142" s="22">
        <v>46416.439800000051</v>
      </c>
      <c r="AA142" s="22">
        <v>52920</v>
      </c>
      <c r="AB142" s="32">
        <v>2.739373785688071E-2</v>
      </c>
      <c r="AC142" s="32">
        <v>3.1782065834279227E-2</v>
      </c>
      <c r="AD142" s="42"/>
      <c r="AE142" s="22">
        <v>1694417.9010000001</v>
      </c>
      <c r="AF142" s="22">
        <v>29327.900999999998</v>
      </c>
      <c r="AG142" s="22">
        <v>1665090</v>
      </c>
      <c r="AH142" s="26">
        <v>-6503.5602000000072</v>
      </c>
      <c r="AI142" s="22">
        <v>0</v>
      </c>
      <c r="AJ142" s="22">
        <v>46416.439800000051</v>
      </c>
      <c r="AK142" s="22">
        <v>52920</v>
      </c>
      <c r="AL142" s="32">
        <v>2.739373785688071E-2</v>
      </c>
      <c r="AM142" s="32">
        <v>3.1782065834279227E-2</v>
      </c>
      <c r="AN142" s="11"/>
      <c r="AO142" s="22">
        <v>1694417.9010000001</v>
      </c>
      <c r="AP142" s="22">
        <v>29327.900999999998</v>
      </c>
      <c r="AQ142" s="22">
        <v>1665090</v>
      </c>
      <c r="AR142" s="26">
        <v>-6503.5602000000072</v>
      </c>
      <c r="AS142" s="22">
        <v>0</v>
      </c>
      <c r="AT142" s="22">
        <v>46416.439800000051</v>
      </c>
      <c r="AU142" s="22">
        <v>52920</v>
      </c>
      <c r="AV142" s="32">
        <v>2.739373785688071E-2</v>
      </c>
      <c r="AW142" s="32">
        <v>3.1782065834279227E-2</v>
      </c>
      <c r="AX142" s="42"/>
      <c r="AY142" s="22">
        <v>1694417.9010000001</v>
      </c>
      <c r="AZ142" s="22">
        <v>29327.900999999998</v>
      </c>
      <c r="BA142" s="22">
        <v>1665090</v>
      </c>
      <c r="BB142" s="22">
        <v>0</v>
      </c>
      <c r="BC142" s="22">
        <v>46416.439800000051</v>
      </c>
      <c r="BD142" s="22">
        <v>52920</v>
      </c>
      <c r="BE142" s="32">
        <v>2.739373785688071E-2</v>
      </c>
      <c r="BF142" s="32">
        <v>3.1782065834279227E-2</v>
      </c>
      <c r="BG142" s="11"/>
      <c r="BH142" s="22">
        <v>1694417.9010000001</v>
      </c>
      <c r="BI142" s="22">
        <v>29327.900999999998</v>
      </c>
      <c r="BJ142" s="22">
        <v>1665090</v>
      </c>
      <c r="BK142" s="26">
        <v>-6503.5602000000072</v>
      </c>
      <c r="BL142" s="22">
        <v>0</v>
      </c>
      <c r="BM142" s="22">
        <v>46416.439800000051</v>
      </c>
      <c r="BN142" s="22">
        <v>52920</v>
      </c>
      <c r="BO142" s="32">
        <v>2.739373785688071E-2</v>
      </c>
      <c r="BP142" s="32">
        <v>3.1782065834279227E-2</v>
      </c>
      <c r="BQ142" s="42"/>
      <c r="BR142" s="22">
        <v>1694417.9010000001</v>
      </c>
      <c r="BS142" s="22">
        <v>29327.900999999998</v>
      </c>
      <c r="BT142" s="22">
        <v>1665090</v>
      </c>
      <c r="BU142" s="26">
        <v>-6503.5602000000072</v>
      </c>
      <c r="BV142" s="22">
        <v>0</v>
      </c>
      <c r="BW142" s="22">
        <v>46416.439800000051</v>
      </c>
      <c r="BX142" s="22">
        <v>52920</v>
      </c>
      <c r="BY142" s="32">
        <v>2.739373785688071E-2</v>
      </c>
      <c r="BZ142" s="32">
        <v>3.1782065834279227E-2</v>
      </c>
      <c r="CA142" s="42"/>
      <c r="CB142" s="22">
        <v>1694417.9010000001</v>
      </c>
      <c r="CC142" s="22">
        <v>29327.900999999998</v>
      </c>
      <c r="CD142" s="22">
        <v>1665090</v>
      </c>
      <c r="CE142" s="26">
        <v>-6503.5602000000072</v>
      </c>
      <c r="CF142" s="22">
        <v>0</v>
      </c>
      <c r="CG142" s="22">
        <v>46416.439800000051</v>
      </c>
      <c r="CH142" s="22">
        <v>52920</v>
      </c>
      <c r="CI142" s="32">
        <v>2.739373785688071E-2</v>
      </c>
      <c r="CJ142" s="32">
        <v>3.1782065834279227E-2</v>
      </c>
      <c r="CK142" s="42"/>
      <c r="CL142" s="22">
        <v>1694417.9010000001</v>
      </c>
      <c r="CM142" s="22">
        <v>29327.900999999998</v>
      </c>
      <c r="CN142" s="22">
        <v>1665090</v>
      </c>
      <c r="CO142" s="26">
        <v>-6503.5602000000072</v>
      </c>
      <c r="CP142" s="22">
        <v>0</v>
      </c>
      <c r="CQ142" s="22">
        <v>46416.439800000051</v>
      </c>
      <c r="CR142" s="22">
        <v>52920</v>
      </c>
      <c r="CS142" s="32">
        <v>2.739373785688071E-2</v>
      </c>
      <c r="CT142" s="32">
        <v>3.1782065834279227E-2</v>
      </c>
      <c r="CU142" s="42"/>
      <c r="CV142" s="22">
        <v>1694417.9010000001</v>
      </c>
      <c r="CW142" s="22">
        <v>29327.900999999998</v>
      </c>
      <c r="CX142" s="22">
        <v>1665090</v>
      </c>
      <c r="CY142" s="26">
        <v>-6503.5602000000072</v>
      </c>
      <c r="CZ142" s="22">
        <v>0</v>
      </c>
      <c r="DA142" s="22">
        <v>46416.439800000051</v>
      </c>
      <c r="DB142" s="22">
        <v>52920</v>
      </c>
      <c r="DC142" s="32">
        <v>2.739373785688071E-2</v>
      </c>
      <c r="DD142" s="32">
        <v>3.1782065834279227E-2</v>
      </c>
      <c r="DE142" s="42"/>
      <c r="DF142" s="22">
        <v>1694417.9010000001</v>
      </c>
      <c r="DG142" s="22">
        <v>29327.900999999998</v>
      </c>
      <c r="DH142" s="22">
        <v>1665090</v>
      </c>
      <c r="DI142" s="26">
        <v>-6503.5602000000072</v>
      </c>
      <c r="DJ142" s="22">
        <v>0</v>
      </c>
      <c r="DK142" s="22">
        <v>46416.439800000051</v>
      </c>
      <c r="DL142" s="22">
        <v>52920</v>
      </c>
      <c r="DM142" s="32">
        <v>2.739373785688071E-2</v>
      </c>
      <c r="DN142" s="32">
        <v>3.1782065834279227E-2</v>
      </c>
      <c r="DO142" s="42"/>
      <c r="DP142" s="22">
        <v>1694417.9010000001</v>
      </c>
      <c r="DQ142" s="22">
        <v>29327.900999999998</v>
      </c>
      <c r="DR142" s="22">
        <v>1665090</v>
      </c>
      <c r="DS142" s="26">
        <v>-6503.5602000000072</v>
      </c>
      <c r="DT142" s="22">
        <v>0</v>
      </c>
      <c r="DU142" s="22">
        <v>46416.439800000051</v>
      </c>
      <c r="DV142" s="22">
        <v>52920</v>
      </c>
      <c r="DW142" s="32">
        <v>2.739373785688071E-2</v>
      </c>
      <c r="DX142" s="32">
        <v>3.1782065834279227E-2</v>
      </c>
      <c r="DY142" s="42"/>
      <c r="DZ142" s="22">
        <v>1694417.9010000001</v>
      </c>
      <c r="EA142" s="22">
        <v>29327.900999999998</v>
      </c>
      <c r="EB142" s="22">
        <v>1665090</v>
      </c>
      <c r="EC142" s="26">
        <v>-6503.5602000000072</v>
      </c>
      <c r="ED142" s="22">
        <v>0</v>
      </c>
      <c r="EE142" s="22">
        <v>46416.439800000051</v>
      </c>
      <c r="EF142" s="22">
        <v>52920</v>
      </c>
      <c r="EG142" s="32">
        <v>2.739373785688071E-2</v>
      </c>
      <c r="EH142" s="32">
        <v>3.1782065834279227E-2</v>
      </c>
      <c r="EI142" s="42"/>
      <c r="EK142" s="47">
        <f t="shared" si="40"/>
        <v>0</v>
      </c>
      <c r="EL142" s="47">
        <f t="shared" si="41"/>
        <v>0</v>
      </c>
      <c r="EM142" s="47">
        <f t="shared" si="42"/>
        <v>0</v>
      </c>
      <c r="EN142" s="47">
        <f t="shared" si="43"/>
        <v>0</v>
      </c>
      <c r="EO142" s="47">
        <f t="shared" si="44"/>
        <v>0</v>
      </c>
      <c r="EP142" s="47">
        <f t="shared" si="45"/>
        <v>0</v>
      </c>
      <c r="ER142" s="27" t="str">
        <f t="shared" si="55"/>
        <v>Ravenshead CofE Primary School</v>
      </c>
      <c r="EV142" s="45">
        <v>0</v>
      </c>
      <c r="EX142" s="27" t="str">
        <f t="shared" si="56"/>
        <v/>
      </c>
      <c r="EY142" s="27" t="str">
        <f t="shared" si="57"/>
        <v/>
      </c>
      <c r="EZ142" s="27" t="str">
        <f t="shared" si="46"/>
        <v/>
      </c>
      <c r="FA142" s="27" t="str">
        <f t="shared" si="47"/>
        <v/>
      </c>
      <c r="FB142" s="27" t="str">
        <f t="shared" si="48"/>
        <v/>
      </c>
      <c r="FC142" s="27" t="str">
        <f t="shared" si="49"/>
        <v/>
      </c>
      <c r="FE142" s="82" t="str">
        <f t="shared" si="58"/>
        <v/>
      </c>
      <c r="FF142" s="82" t="str">
        <f t="shared" si="50"/>
        <v/>
      </c>
      <c r="FG142" s="82" t="str">
        <f t="shared" si="51"/>
        <v/>
      </c>
      <c r="FH142" s="82" t="str">
        <f t="shared" si="52"/>
        <v/>
      </c>
      <c r="FI142" s="82" t="str">
        <f t="shared" si="53"/>
        <v/>
      </c>
      <c r="FJ142" s="82" t="str">
        <f t="shared" si="54"/>
        <v/>
      </c>
    </row>
    <row r="143" spans="1:166" x14ac:dyDescent="0.3">
      <c r="A143" s="20">
        <v>8913293</v>
      </c>
      <c r="B143" s="20" t="s">
        <v>252</v>
      </c>
      <c r="C143" s="21">
        <v>403</v>
      </c>
      <c r="D143" s="22">
        <v>1868300.4259488732</v>
      </c>
      <c r="E143" s="22">
        <v>28681.843199999999</v>
      </c>
      <c r="F143" s="22">
        <v>1839618.5827488732</v>
      </c>
      <c r="G143" s="45">
        <v>0</v>
      </c>
      <c r="H143" s="26">
        <v>-1282.3238999999994</v>
      </c>
      <c r="I143" s="11"/>
      <c r="J143" s="34">
        <v>403</v>
      </c>
      <c r="K143" s="22">
        <v>1970121.9908815073</v>
      </c>
      <c r="L143" s="22">
        <v>27399.5193</v>
      </c>
      <c r="M143" s="22">
        <v>1942722.4715815072</v>
      </c>
      <c r="N143" s="26">
        <v>-1282.3238999999994</v>
      </c>
      <c r="O143" s="22">
        <v>0</v>
      </c>
      <c r="P143" s="22">
        <v>101821.56493263412</v>
      </c>
      <c r="Q143" s="22">
        <v>103103.88883263408</v>
      </c>
      <c r="R143" s="32">
        <v>5.1682873143847959E-2</v>
      </c>
      <c r="S143" s="32">
        <v>5.3071856809635068E-2</v>
      </c>
      <c r="T143" s="11"/>
      <c r="U143" s="22">
        <v>1970121.9908815073</v>
      </c>
      <c r="V143" s="22">
        <v>27399.5193</v>
      </c>
      <c r="W143" s="22">
        <v>1942722.4715815072</v>
      </c>
      <c r="X143" s="26">
        <v>-1282.3238999999994</v>
      </c>
      <c r="Y143" s="22">
        <v>0</v>
      </c>
      <c r="Z143" s="22">
        <v>101821.56493263412</v>
      </c>
      <c r="AA143" s="22">
        <v>103103.88883263408</v>
      </c>
      <c r="AB143" s="32">
        <v>5.1682873143847959E-2</v>
      </c>
      <c r="AC143" s="32">
        <v>5.3071856809635068E-2</v>
      </c>
      <c r="AD143" s="42"/>
      <c r="AE143" s="22">
        <v>1970121.9908815073</v>
      </c>
      <c r="AF143" s="22">
        <v>27399.5193</v>
      </c>
      <c r="AG143" s="22">
        <v>1942722.4715815072</v>
      </c>
      <c r="AH143" s="26">
        <v>-1282.3238999999994</v>
      </c>
      <c r="AI143" s="22">
        <v>0</v>
      </c>
      <c r="AJ143" s="22">
        <v>101821.56493263412</v>
      </c>
      <c r="AK143" s="22">
        <v>103103.88883263408</v>
      </c>
      <c r="AL143" s="32">
        <v>5.1682873143847959E-2</v>
      </c>
      <c r="AM143" s="32">
        <v>5.3071856809635068E-2</v>
      </c>
      <c r="AN143" s="11"/>
      <c r="AO143" s="22">
        <v>1970121.9908815073</v>
      </c>
      <c r="AP143" s="22">
        <v>27399.5193</v>
      </c>
      <c r="AQ143" s="22">
        <v>1942722.4715815072</v>
      </c>
      <c r="AR143" s="26">
        <v>-1282.3238999999994</v>
      </c>
      <c r="AS143" s="22">
        <v>0</v>
      </c>
      <c r="AT143" s="22">
        <v>101821.56493263412</v>
      </c>
      <c r="AU143" s="22">
        <v>103103.88883263408</v>
      </c>
      <c r="AV143" s="32">
        <v>5.1682873143847959E-2</v>
      </c>
      <c r="AW143" s="32">
        <v>5.3071856809635068E-2</v>
      </c>
      <c r="AX143" s="42"/>
      <c r="AY143" s="22">
        <v>1970121.9908815073</v>
      </c>
      <c r="AZ143" s="22">
        <v>27399.5193</v>
      </c>
      <c r="BA143" s="22">
        <v>1942722.4715815072</v>
      </c>
      <c r="BB143" s="22">
        <v>0</v>
      </c>
      <c r="BC143" s="22">
        <v>101821.56493263412</v>
      </c>
      <c r="BD143" s="22">
        <v>103103.88883263408</v>
      </c>
      <c r="BE143" s="32">
        <v>5.1682873143847959E-2</v>
      </c>
      <c r="BF143" s="32">
        <v>5.3071856809635068E-2</v>
      </c>
      <c r="BG143" s="11"/>
      <c r="BH143" s="22">
        <v>1970121.9908815073</v>
      </c>
      <c r="BI143" s="22">
        <v>27399.5193</v>
      </c>
      <c r="BJ143" s="22">
        <v>1942722.4715815072</v>
      </c>
      <c r="BK143" s="26">
        <v>-1282.3238999999994</v>
      </c>
      <c r="BL143" s="22">
        <v>0</v>
      </c>
      <c r="BM143" s="22">
        <v>101821.56493263412</v>
      </c>
      <c r="BN143" s="22">
        <v>103103.88883263408</v>
      </c>
      <c r="BO143" s="32">
        <v>5.1682873143847959E-2</v>
      </c>
      <c r="BP143" s="32">
        <v>5.3071856809635068E-2</v>
      </c>
      <c r="BQ143" s="42"/>
      <c r="BR143" s="22">
        <v>1959053.3219028171</v>
      </c>
      <c r="BS143" s="22">
        <v>27399.5193</v>
      </c>
      <c r="BT143" s="22">
        <v>1931653.8026028171</v>
      </c>
      <c r="BU143" s="26">
        <v>-1282.3238999999994</v>
      </c>
      <c r="BV143" s="22">
        <v>0</v>
      </c>
      <c r="BW143" s="22">
        <v>90752.895953943953</v>
      </c>
      <c r="BX143" s="22">
        <v>92035.219853943912</v>
      </c>
      <c r="BY143" s="32">
        <v>4.6324872804276808E-2</v>
      </c>
      <c r="BZ143" s="32">
        <v>4.7645815067860801E-2</v>
      </c>
      <c r="CA143" s="42"/>
      <c r="CB143" s="22">
        <v>1967806.194543479</v>
      </c>
      <c r="CC143" s="22">
        <v>27399.5193</v>
      </c>
      <c r="CD143" s="22">
        <v>1940406.675243479</v>
      </c>
      <c r="CE143" s="26">
        <v>-1282.3238999999994</v>
      </c>
      <c r="CF143" s="22">
        <v>0</v>
      </c>
      <c r="CG143" s="22">
        <v>99505.768594605848</v>
      </c>
      <c r="CH143" s="22">
        <v>100788.09249460581</v>
      </c>
      <c r="CI143" s="32">
        <v>5.0566854027863595E-2</v>
      </c>
      <c r="CJ143" s="32">
        <v>5.1941736637222756E-2</v>
      </c>
      <c r="CK143" s="42"/>
      <c r="CL143" s="22">
        <v>1965490.3982054507</v>
      </c>
      <c r="CM143" s="22">
        <v>27399.5193</v>
      </c>
      <c r="CN143" s="22">
        <v>1938090.8789054507</v>
      </c>
      <c r="CO143" s="26">
        <v>-1282.3238999999994</v>
      </c>
      <c r="CP143" s="22">
        <v>0</v>
      </c>
      <c r="CQ143" s="22">
        <v>97189.972256577574</v>
      </c>
      <c r="CR143" s="22">
        <v>98472.296156577533</v>
      </c>
      <c r="CS143" s="32">
        <v>4.944820506134999E-2</v>
      </c>
      <c r="CT143" s="32">
        <v>5.0808915736805078E-2</v>
      </c>
      <c r="CU143" s="42"/>
      <c r="CV143" s="22">
        <v>1970121.9908815073</v>
      </c>
      <c r="CW143" s="22">
        <v>27399.5193</v>
      </c>
      <c r="CX143" s="22">
        <v>1942722.4715815072</v>
      </c>
      <c r="CY143" s="26">
        <v>-1282.3238999999994</v>
      </c>
      <c r="CZ143" s="22">
        <v>0</v>
      </c>
      <c r="DA143" s="22">
        <v>101821.56493263412</v>
      </c>
      <c r="DB143" s="22">
        <v>103103.88883263408</v>
      </c>
      <c r="DC143" s="32">
        <v>5.1682873143847959E-2</v>
      </c>
      <c r="DD143" s="32">
        <v>5.3071856809635068E-2</v>
      </c>
      <c r="DE143" s="42"/>
      <c r="DF143" s="22">
        <v>1970121.9908815073</v>
      </c>
      <c r="DG143" s="22">
        <v>27399.5193</v>
      </c>
      <c r="DH143" s="22">
        <v>1942722.4715815072</v>
      </c>
      <c r="DI143" s="26">
        <v>-1282.3238999999994</v>
      </c>
      <c r="DJ143" s="22">
        <v>0</v>
      </c>
      <c r="DK143" s="22">
        <v>101821.56493263412</v>
      </c>
      <c r="DL143" s="22">
        <v>103103.88883263408</v>
      </c>
      <c r="DM143" s="32">
        <v>5.1682873143847959E-2</v>
      </c>
      <c r="DN143" s="32">
        <v>5.3071856809635068E-2</v>
      </c>
      <c r="DO143" s="42"/>
      <c r="DP143" s="22">
        <v>1970121.9908815073</v>
      </c>
      <c r="DQ143" s="22">
        <v>27399.5193</v>
      </c>
      <c r="DR143" s="22">
        <v>1942722.4715815072</v>
      </c>
      <c r="DS143" s="26">
        <v>-1282.3238999999994</v>
      </c>
      <c r="DT143" s="22">
        <v>0</v>
      </c>
      <c r="DU143" s="22">
        <v>101821.56493263412</v>
      </c>
      <c r="DV143" s="22">
        <v>103103.88883263408</v>
      </c>
      <c r="DW143" s="32">
        <v>5.1682873143847959E-2</v>
      </c>
      <c r="DX143" s="32">
        <v>5.3071856809635068E-2</v>
      </c>
      <c r="DY143" s="42"/>
      <c r="DZ143" s="22">
        <v>1970121.9908815073</v>
      </c>
      <c r="EA143" s="22">
        <v>27399.5193</v>
      </c>
      <c r="EB143" s="22">
        <v>1942722.4715815072</v>
      </c>
      <c r="EC143" s="26">
        <v>-1282.3238999999994</v>
      </c>
      <c r="ED143" s="22">
        <v>0</v>
      </c>
      <c r="EE143" s="22">
        <v>101821.56493263412</v>
      </c>
      <c r="EF143" s="22">
        <v>103103.88883263408</v>
      </c>
      <c r="EG143" s="32">
        <v>5.1682873143847959E-2</v>
      </c>
      <c r="EH143" s="32">
        <v>5.3071856809635068E-2</v>
      </c>
      <c r="EI143" s="42"/>
      <c r="EK143" s="47">
        <f t="shared" si="40"/>
        <v>-2315.7963380282745</v>
      </c>
      <c r="EL143" s="47">
        <f t="shared" si="41"/>
        <v>-4631.592676056549</v>
      </c>
      <c r="EM143" s="47">
        <f t="shared" si="42"/>
        <v>0</v>
      </c>
      <c r="EN143" s="47">
        <f t="shared" si="43"/>
        <v>0</v>
      </c>
      <c r="EO143" s="47">
        <f t="shared" si="44"/>
        <v>0</v>
      </c>
      <c r="EP143" s="47">
        <f t="shared" si="45"/>
        <v>0</v>
      </c>
      <c r="ER143" s="27" t="str">
        <f t="shared" si="55"/>
        <v>Northfield Primary and Nursery School</v>
      </c>
      <c r="EV143" s="45">
        <v>0</v>
      </c>
      <c r="EX143" s="27" t="str">
        <f t="shared" si="56"/>
        <v>Y</v>
      </c>
      <c r="EY143" s="27" t="str">
        <f t="shared" si="57"/>
        <v>Y</v>
      </c>
      <c r="EZ143" s="27" t="str">
        <f t="shared" si="46"/>
        <v/>
      </c>
      <c r="FA143" s="27" t="str">
        <f t="shared" si="47"/>
        <v/>
      </c>
      <c r="FB143" s="27" t="str">
        <f t="shared" si="48"/>
        <v/>
      </c>
      <c r="FC143" s="27" t="str">
        <f t="shared" si="49"/>
        <v/>
      </c>
      <c r="FE143" s="82">
        <f t="shared" si="58"/>
        <v>1.1920366248417665E-3</v>
      </c>
      <c r="FF143" s="82">
        <f t="shared" si="50"/>
        <v>2.384073249683533E-3</v>
      </c>
      <c r="FG143" s="82" t="str">
        <f t="shared" si="51"/>
        <v/>
      </c>
      <c r="FH143" s="82" t="str">
        <f t="shared" si="52"/>
        <v/>
      </c>
      <c r="FI143" s="82" t="str">
        <f t="shared" si="53"/>
        <v/>
      </c>
      <c r="FJ143" s="82" t="str">
        <f t="shared" si="54"/>
        <v/>
      </c>
    </row>
    <row r="144" spans="1:166" x14ac:dyDescent="0.3">
      <c r="A144" s="20">
        <v>8913295</v>
      </c>
      <c r="B144" s="20" t="s">
        <v>254</v>
      </c>
      <c r="C144" s="21">
        <v>147</v>
      </c>
      <c r="D144" s="22">
        <v>751923.5502419105</v>
      </c>
      <c r="E144" s="22">
        <v>25491.84</v>
      </c>
      <c r="F144" s="22">
        <v>726431.71024191054</v>
      </c>
      <c r="G144" s="45">
        <v>0</v>
      </c>
      <c r="H144" s="26">
        <v>1188.0959999999977</v>
      </c>
      <c r="I144" s="11"/>
      <c r="J144" s="34">
        <v>147</v>
      </c>
      <c r="K144" s="22">
        <v>793266.47090783739</v>
      </c>
      <c r="L144" s="22">
        <v>26679.935999999998</v>
      </c>
      <c r="M144" s="22">
        <v>766586.5349078374</v>
      </c>
      <c r="N144" s="26">
        <v>1188.0959999999977</v>
      </c>
      <c r="O144" s="22">
        <v>0</v>
      </c>
      <c r="P144" s="22">
        <v>41342.920665926882</v>
      </c>
      <c r="Q144" s="22">
        <v>40154.824665926863</v>
      </c>
      <c r="R144" s="32">
        <v>5.2117317675878613E-2</v>
      </c>
      <c r="S144" s="32">
        <v>5.2381333140366811E-2</v>
      </c>
      <c r="T144" s="11"/>
      <c r="U144" s="22">
        <v>793266.47090783739</v>
      </c>
      <c r="V144" s="22">
        <v>26679.935999999998</v>
      </c>
      <c r="W144" s="22">
        <v>766586.5349078374</v>
      </c>
      <c r="X144" s="26">
        <v>1188.0959999999977</v>
      </c>
      <c r="Y144" s="22">
        <v>0</v>
      </c>
      <c r="Z144" s="22">
        <v>41342.920665926882</v>
      </c>
      <c r="AA144" s="22">
        <v>40154.824665926863</v>
      </c>
      <c r="AB144" s="32">
        <v>5.2117317675878613E-2</v>
      </c>
      <c r="AC144" s="32">
        <v>5.2381333140366811E-2</v>
      </c>
      <c r="AD144" s="42"/>
      <c r="AE144" s="22">
        <v>793266.47090783739</v>
      </c>
      <c r="AF144" s="22">
        <v>26679.935999999998</v>
      </c>
      <c r="AG144" s="22">
        <v>766586.5349078374</v>
      </c>
      <c r="AH144" s="26">
        <v>1188.0959999999977</v>
      </c>
      <c r="AI144" s="22">
        <v>0</v>
      </c>
      <c r="AJ144" s="22">
        <v>41342.920665926882</v>
      </c>
      <c r="AK144" s="22">
        <v>40154.824665926863</v>
      </c>
      <c r="AL144" s="32">
        <v>5.2117317675878613E-2</v>
      </c>
      <c r="AM144" s="32">
        <v>5.2381333140366811E-2</v>
      </c>
      <c r="AN144" s="11"/>
      <c r="AO144" s="22">
        <v>793266.47090783739</v>
      </c>
      <c r="AP144" s="22">
        <v>26679.935999999998</v>
      </c>
      <c r="AQ144" s="22">
        <v>766586.5349078374</v>
      </c>
      <c r="AR144" s="26">
        <v>1188.0959999999977</v>
      </c>
      <c r="AS144" s="22">
        <v>0</v>
      </c>
      <c r="AT144" s="22">
        <v>41342.920665926882</v>
      </c>
      <c r="AU144" s="22">
        <v>40154.824665926863</v>
      </c>
      <c r="AV144" s="32">
        <v>5.2117317675878613E-2</v>
      </c>
      <c r="AW144" s="32">
        <v>5.2381333140366811E-2</v>
      </c>
      <c r="AX144" s="42"/>
      <c r="AY144" s="22">
        <v>793266.47090783739</v>
      </c>
      <c r="AZ144" s="22">
        <v>26679.935999999998</v>
      </c>
      <c r="BA144" s="22">
        <v>766586.5349078374</v>
      </c>
      <c r="BB144" s="22">
        <v>0</v>
      </c>
      <c r="BC144" s="22">
        <v>41342.920665926882</v>
      </c>
      <c r="BD144" s="22">
        <v>40154.824665926863</v>
      </c>
      <c r="BE144" s="32">
        <v>5.2117317675878613E-2</v>
      </c>
      <c r="BF144" s="32">
        <v>5.2381333140366811E-2</v>
      </c>
      <c r="BG144" s="11"/>
      <c r="BH144" s="22">
        <v>793266.47090783739</v>
      </c>
      <c r="BI144" s="22">
        <v>26679.935999999998</v>
      </c>
      <c r="BJ144" s="22">
        <v>766586.5349078374</v>
      </c>
      <c r="BK144" s="26">
        <v>1188.0959999999977</v>
      </c>
      <c r="BL144" s="22">
        <v>0</v>
      </c>
      <c r="BM144" s="22">
        <v>41342.920665926882</v>
      </c>
      <c r="BN144" s="22">
        <v>40154.824665926863</v>
      </c>
      <c r="BO144" s="32">
        <v>5.2117317675878613E-2</v>
      </c>
      <c r="BP144" s="32">
        <v>5.2381333140366811E-2</v>
      </c>
      <c r="BQ144" s="42"/>
      <c r="BR144" s="22">
        <v>789818.29489105684</v>
      </c>
      <c r="BS144" s="22">
        <v>26679.935999999998</v>
      </c>
      <c r="BT144" s="22">
        <v>763138.35889105685</v>
      </c>
      <c r="BU144" s="26">
        <v>1188.0959999999977</v>
      </c>
      <c r="BV144" s="22">
        <v>0</v>
      </c>
      <c r="BW144" s="22">
        <v>37894.744649146334</v>
      </c>
      <c r="BX144" s="22">
        <v>36706.648649146315</v>
      </c>
      <c r="BY144" s="32">
        <v>4.797906669707281E-2</v>
      </c>
      <c r="BZ144" s="32">
        <v>4.8099598482359132E-2</v>
      </c>
      <c r="CA144" s="42"/>
      <c r="CB144" s="22">
        <v>792544.82635499188</v>
      </c>
      <c r="CC144" s="22">
        <v>26679.935999999998</v>
      </c>
      <c r="CD144" s="22">
        <v>765864.89035499189</v>
      </c>
      <c r="CE144" s="26">
        <v>1188.0959999999977</v>
      </c>
      <c r="CF144" s="22">
        <v>0</v>
      </c>
      <c r="CG144" s="22">
        <v>40621.276113081374</v>
      </c>
      <c r="CH144" s="22">
        <v>39433.180113081355</v>
      </c>
      <c r="CI144" s="32">
        <v>5.1254231637475278E-2</v>
      </c>
      <c r="CJ144" s="32">
        <v>5.148842910765028E-2</v>
      </c>
      <c r="CK144" s="42"/>
      <c r="CL144" s="22">
        <v>791823.18180214637</v>
      </c>
      <c r="CM144" s="22">
        <v>26679.935999999998</v>
      </c>
      <c r="CN144" s="22">
        <v>765143.24580214638</v>
      </c>
      <c r="CO144" s="26">
        <v>1188.0959999999977</v>
      </c>
      <c r="CP144" s="22">
        <v>0</v>
      </c>
      <c r="CQ144" s="22">
        <v>39899.631560235866</v>
      </c>
      <c r="CR144" s="22">
        <v>38711.535560235847</v>
      </c>
      <c r="CS144" s="32">
        <v>5.0389572416188272E-2</v>
      </c>
      <c r="CT144" s="32">
        <v>5.0593840790755698E-2</v>
      </c>
      <c r="CU144" s="42"/>
      <c r="CV144" s="22">
        <v>793266.47090783739</v>
      </c>
      <c r="CW144" s="22">
        <v>26679.935999999998</v>
      </c>
      <c r="CX144" s="22">
        <v>766586.5349078374</v>
      </c>
      <c r="CY144" s="26">
        <v>1188.0959999999977</v>
      </c>
      <c r="CZ144" s="22">
        <v>0</v>
      </c>
      <c r="DA144" s="22">
        <v>41342.920665926882</v>
      </c>
      <c r="DB144" s="22">
        <v>40154.824665926863</v>
      </c>
      <c r="DC144" s="32">
        <v>5.2117317675878613E-2</v>
      </c>
      <c r="DD144" s="32">
        <v>5.2381333140366811E-2</v>
      </c>
      <c r="DE144" s="42"/>
      <c r="DF144" s="22">
        <v>793266.47090783739</v>
      </c>
      <c r="DG144" s="22">
        <v>26679.935999999998</v>
      </c>
      <c r="DH144" s="22">
        <v>766586.5349078374</v>
      </c>
      <c r="DI144" s="26">
        <v>1188.0959999999977</v>
      </c>
      <c r="DJ144" s="22">
        <v>0</v>
      </c>
      <c r="DK144" s="22">
        <v>41342.920665926882</v>
      </c>
      <c r="DL144" s="22">
        <v>40154.824665926863</v>
      </c>
      <c r="DM144" s="32">
        <v>5.2117317675878613E-2</v>
      </c>
      <c r="DN144" s="32">
        <v>5.2381333140366811E-2</v>
      </c>
      <c r="DO144" s="42"/>
      <c r="DP144" s="22">
        <v>793266.47090783739</v>
      </c>
      <c r="DQ144" s="22">
        <v>26679.935999999998</v>
      </c>
      <c r="DR144" s="22">
        <v>766586.5349078374</v>
      </c>
      <c r="DS144" s="26">
        <v>1188.0959999999977</v>
      </c>
      <c r="DT144" s="22">
        <v>0</v>
      </c>
      <c r="DU144" s="22">
        <v>41342.920665926882</v>
      </c>
      <c r="DV144" s="22">
        <v>40154.824665926863</v>
      </c>
      <c r="DW144" s="32">
        <v>5.2117317675878613E-2</v>
      </c>
      <c r="DX144" s="32">
        <v>5.2381333140366811E-2</v>
      </c>
      <c r="DY144" s="42"/>
      <c r="DZ144" s="22">
        <v>793266.47090783739</v>
      </c>
      <c r="EA144" s="22">
        <v>26679.935999999998</v>
      </c>
      <c r="EB144" s="22">
        <v>766586.5349078374</v>
      </c>
      <c r="EC144" s="26">
        <v>1188.0959999999977</v>
      </c>
      <c r="ED144" s="22">
        <v>0</v>
      </c>
      <c r="EE144" s="22">
        <v>41342.920665926882</v>
      </c>
      <c r="EF144" s="22">
        <v>40154.824665926863</v>
      </c>
      <c r="EG144" s="32">
        <v>5.2117317675878613E-2</v>
      </c>
      <c r="EH144" s="32">
        <v>5.2381333140366811E-2</v>
      </c>
      <c r="EI144" s="42"/>
      <c r="EK144" s="47">
        <f t="shared" si="40"/>
        <v>-721.64455284550786</v>
      </c>
      <c r="EL144" s="47">
        <f t="shared" si="41"/>
        <v>-1443.2891056910157</v>
      </c>
      <c r="EM144" s="47">
        <f t="shared" si="42"/>
        <v>0</v>
      </c>
      <c r="EN144" s="47">
        <f t="shared" si="43"/>
        <v>0</v>
      </c>
      <c r="EO144" s="47">
        <f t="shared" si="44"/>
        <v>0</v>
      </c>
      <c r="EP144" s="47">
        <f t="shared" si="45"/>
        <v>0</v>
      </c>
      <c r="ER144" s="27" t="str">
        <f t="shared" si="55"/>
        <v>Heathlands Primary School</v>
      </c>
      <c r="EV144" s="45">
        <v>0</v>
      </c>
      <c r="EX144" s="27" t="str">
        <f t="shared" si="56"/>
        <v>Y</v>
      </c>
      <c r="EY144" s="27" t="str">
        <f t="shared" si="57"/>
        <v>Y</v>
      </c>
      <c r="EZ144" s="27" t="str">
        <f t="shared" si="46"/>
        <v/>
      </c>
      <c r="FA144" s="27" t="str">
        <f t="shared" si="47"/>
        <v/>
      </c>
      <c r="FB144" s="27" t="str">
        <f t="shared" si="48"/>
        <v/>
      </c>
      <c r="FC144" s="27" t="str">
        <f t="shared" si="49"/>
        <v/>
      </c>
      <c r="FE144" s="82">
        <f t="shared" si="58"/>
        <v>9.4137389581499414E-4</v>
      </c>
      <c r="FF144" s="82">
        <f t="shared" si="50"/>
        <v>1.8827477916299883E-3</v>
      </c>
      <c r="FG144" s="82" t="str">
        <f t="shared" si="51"/>
        <v/>
      </c>
      <c r="FH144" s="82" t="str">
        <f t="shared" si="52"/>
        <v/>
      </c>
      <c r="FI144" s="82" t="str">
        <f t="shared" si="53"/>
        <v/>
      </c>
      <c r="FJ144" s="82" t="str">
        <f t="shared" si="54"/>
        <v/>
      </c>
    </row>
    <row r="145" spans="1:166" x14ac:dyDescent="0.3">
      <c r="A145" s="20">
        <v>8913298</v>
      </c>
      <c r="B145" s="20" t="s">
        <v>255</v>
      </c>
      <c r="C145" s="21">
        <v>207</v>
      </c>
      <c r="D145" s="22">
        <v>922982.69278170448</v>
      </c>
      <c r="E145" s="22">
        <v>25491.84</v>
      </c>
      <c r="F145" s="22">
        <v>897490.85278170451</v>
      </c>
      <c r="G145" s="45">
        <v>0</v>
      </c>
      <c r="H145" s="26">
        <v>1188.0959999999977</v>
      </c>
      <c r="I145" s="11"/>
      <c r="J145" s="34">
        <v>207</v>
      </c>
      <c r="K145" s="22">
        <v>972965.34594034101</v>
      </c>
      <c r="L145" s="22">
        <v>26679.935999999998</v>
      </c>
      <c r="M145" s="22">
        <v>946285.40994034102</v>
      </c>
      <c r="N145" s="26">
        <v>1188.0959999999977</v>
      </c>
      <c r="O145" s="22">
        <v>0</v>
      </c>
      <c r="P145" s="22">
        <v>49982.653158636531</v>
      </c>
      <c r="Q145" s="22">
        <v>48794.557158636511</v>
      </c>
      <c r="R145" s="32">
        <v>5.1371462886306438E-2</v>
      </c>
      <c r="S145" s="32">
        <v>5.1564313098426386E-2</v>
      </c>
      <c r="T145" s="11"/>
      <c r="U145" s="22">
        <v>972965.34594034101</v>
      </c>
      <c r="V145" s="22">
        <v>26679.935999999998</v>
      </c>
      <c r="W145" s="22">
        <v>946285.40994034102</v>
      </c>
      <c r="X145" s="26">
        <v>1188.0959999999977</v>
      </c>
      <c r="Y145" s="22">
        <v>0</v>
      </c>
      <c r="Z145" s="22">
        <v>49982.653158636531</v>
      </c>
      <c r="AA145" s="22">
        <v>48794.557158636511</v>
      </c>
      <c r="AB145" s="32">
        <v>5.1371462886306438E-2</v>
      </c>
      <c r="AC145" s="32">
        <v>5.1564313098426386E-2</v>
      </c>
      <c r="AD145" s="42"/>
      <c r="AE145" s="22">
        <v>972965.34594034101</v>
      </c>
      <c r="AF145" s="22">
        <v>26679.935999999998</v>
      </c>
      <c r="AG145" s="22">
        <v>946285.40994034102</v>
      </c>
      <c r="AH145" s="26">
        <v>1188.0959999999977</v>
      </c>
      <c r="AI145" s="22">
        <v>0</v>
      </c>
      <c r="AJ145" s="22">
        <v>49982.653158636531</v>
      </c>
      <c r="AK145" s="22">
        <v>48794.557158636511</v>
      </c>
      <c r="AL145" s="32">
        <v>5.1371462886306438E-2</v>
      </c>
      <c r="AM145" s="32">
        <v>5.1564313098426386E-2</v>
      </c>
      <c r="AN145" s="11"/>
      <c r="AO145" s="22">
        <v>972965.34594034101</v>
      </c>
      <c r="AP145" s="22">
        <v>26679.935999999998</v>
      </c>
      <c r="AQ145" s="22">
        <v>946285.40994034102</v>
      </c>
      <c r="AR145" s="26">
        <v>1188.0959999999977</v>
      </c>
      <c r="AS145" s="22">
        <v>0</v>
      </c>
      <c r="AT145" s="22">
        <v>49982.653158636531</v>
      </c>
      <c r="AU145" s="22">
        <v>48794.557158636511</v>
      </c>
      <c r="AV145" s="32">
        <v>5.1371462886306438E-2</v>
      </c>
      <c r="AW145" s="32">
        <v>5.1564313098426386E-2</v>
      </c>
      <c r="AX145" s="42"/>
      <c r="AY145" s="22">
        <v>972965.34594034101</v>
      </c>
      <c r="AZ145" s="22">
        <v>26679.935999999998</v>
      </c>
      <c r="BA145" s="22">
        <v>946285.40994034102</v>
      </c>
      <c r="BB145" s="22">
        <v>0</v>
      </c>
      <c r="BC145" s="22">
        <v>49982.653158636531</v>
      </c>
      <c r="BD145" s="22">
        <v>48794.557158636511</v>
      </c>
      <c r="BE145" s="32">
        <v>5.1371462886306438E-2</v>
      </c>
      <c r="BF145" s="32">
        <v>5.1564313098426386E-2</v>
      </c>
      <c r="BG145" s="11"/>
      <c r="BH145" s="22">
        <v>972965.34594034101</v>
      </c>
      <c r="BI145" s="22">
        <v>26679.935999999998</v>
      </c>
      <c r="BJ145" s="22">
        <v>946285.40994034102</v>
      </c>
      <c r="BK145" s="26">
        <v>1188.0959999999977</v>
      </c>
      <c r="BL145" s="22">
        <v>0</v>
      </c>
      <c r="BM145" s="22">
        <v>49982.653158636531</v>
      </c>
      <c r="BN145" s="22">
        <v>48794.557158636511</v>
      </c>
      <c r="BO145" s="32">
        <v>5.1371462886306438E-2</v>
      </c>
      <c r="BP145" s="32">
        <v>5.1564313098426386E-2</v>
      </c>
      <c r="BQ145" s="42"/>
      <c r="BR145" s="22">
        <v>970129.63693636376</v>
      </c>
      <c r="BS145" s="22">
        <v>26679.935999999998</v>
      </c>
      <c r="BT145" s="22">
        <v>943449.70093636378</v>
      </c>
      <c r="BU145" s="26">
        <v>1188.0959999999977</v>
      </c>
      <c r="BV145" s="22">
        <v>0</v>
      </c>
      <c r="BW145" s="22">
        <v>47146.944154659286</v>
      </c>
      <c r="BX145" s="22">
        <v>45958.848154659267</v>
      </c>
      <c r="BY145" s="32">
        <v>4.8598602042040202E-2</v>
      </c>
      <c r="BZ145" s="32">
        <v>4.871361781030361E-2</v>
      </c>
      <c r="CA145" s="42"/>
      <c r="CB145" s="22">
        <v>972266.08457670454</v>
      </c>
      <c r="CC145" s="22">
        <v>26679.935999999998</v>
      </c>
      <c r="CD145" s="22">
        <v>945586.14857670455</v>
      </c>
      <c r="CE145" s="26">
        <v>1188.0959999999977</v>
      </c>
      <c r="CF145" s="22">
        <v>0</v>
      </c>
      <c r="CG145" s="22">
        <v>49283.391795000061</v>
      </c>
      <c r="CH145" s="22">
        <v>48095.295795000042</v>
      </c>
      <c r="CI145" s="32">
        <v>5.0689201831468356E-2</v>
      </c>
      <c r="CJ145" s="32">
        <v>5.086294449997289E-2</v>
      </c>
      <c r="CK145" s="42"/>
      <c r="CL145" s="22">
        <v>971566.8232130683</v>
      </c>
      <c r="CM145" s="22">
        <v>26679.935999999998</v>
      </c>
      <c r="CN145" s="22">
        <v>944886.88721306832</v>
      </c>
      <c r="CO145" s="26">
        <v>1188.0959999999977</v>
      </c>
      <c r="CP145" s="22">
        <v>0</v>
      </c>
      <c r="CQ145" s="22">
        <v>48584.130431363825</v>
      </c>
      <c r="CR145" s="22">
        <v>47396.034431363805</v>
      </c>
      <c r="CS145" s="32">
        <v>5.0005958695348678E-2</v>
      </c>
      <c r="CT145" s="32">
        <v>5.0160537809089294E-2</v>
      </c>
      <c r="CU145" s="42"/>
      <c r="CV145" s="22">
        <v>972965.34594034101</v>
      </c>
      <c r="CW145" s="22">
        <v>26679.935999999998</v>
      </c>
      <c r="CX145" s="22">
        <v>946285.40994034102</v>
      </c>
      <c r="CY145" s="26">
        <v>1188.0959999999977</v>
      </c>
      <c r="CZ145" s="22">
        <v>0</v>
      </c>
      <c r="DA145" s="22">
        <v>49982.653158636531</v>
      </c>
      <c r="DB145" s="22">
        <v>48794.557158636511</v>
      </c>
      <c r="DC145" s="32">
        <v>5.1371462886306438E-2</v>
      </c>
      <c r="DD145" s="32">
        <v>5.1564313098426386E-2</v>
      </c>
      <c r="DE145" s="42"/>
      <c r="DF145" s="22">
        <v>972965.34594034101</v>
      </c>
      <c r="DG145" s="22">
        <v>26679.935999999998</v>
      </c>
      <c r="DH145" s="22">
        <v>946285.40994034102</v>
      </c>
      <c r="DI145" s="26">
        <v>1188.0959999999977</v>
      </c>
      <c r="DJ145" s="22">
        <v>0</v>
      </c>
      <c r="DK145" s="22">
        <v>49982.653158636531</v>
      </c>
      <c r="DL145" s="22">
        <v>48794.557158636511</v>
      </c>
      <c r="DM145" s="32">
        <v>5.1371462886306438E-2</v>
      </c>
      <c r="DN145" s="32">
        <v>5.1564313098426386E-2</v>
      </c>
      <c r="DO145" s="42"/>
      <c r="DP145" s="22">
        <v>972965.34594034101</v>
      </c>
      <c r="DQ145" s="22">
        <v>26679.935999999998</v>
      </c>
      <c r="DR145" s="22">
        <v>946285.40994034102</v>
      </c>
      <c r="DS145" s="26">
        <v>1188.0959999999977</v>
      </c>
      <c r="DT145" s="22">
        <v>0</v>
      </c>
      <c r="DU145" s="22">
        <v>49982.653158636531</v>
      </c>
      <c r="DV145" s="22">
        <v>48794.557158636511</v>
      </c>
      <c r="DW145" s="32">
        <v>5.1371462886306438E-2</v>
      </c>
      <c r="DX145" s="32">
        <v>5.1564313098426386E-2</v>
      </c>
      <c r="DY145" s="42"/>
      <c r="DZ145" s="22">
        <v>972965.34594034101</v>
      </c>
      <c r="EA145" s="22">
        <v>26679.935999999998</v>
      </c>
      <c r="EB145" s="22">
        <v>946285.40994034102</v>
      </c>
      <c r="EC145" s="26">
        <v>1188.0959999999977</v>
      </c>
      <c r="ED145" s="22">
        <v>0</v>
      </c>
      <c r="EE145" s="22">
        <v>49982.653158636531</v>
      </c>
      <c r="EF145" s="22">
        <v>48794.557158636511</v>
      </c>
      <c r="EG145" s="32">
        <v>5.1371462886306438E-2</v>
      </c>
      <c r="EH145" s="32">
        <v>5.1564313098426386E-2</v>
      </c>
      <c r="EI145" s="42"/>
      <c r="EK145" s="47">
        <f t="shared" si="40"/>
        <v>-699.26136363646947</v>
      </c>
      <c r="EL145" s="47">
        <f t="shared" si="41"/>
        <v>-1398.5227272727061</v>
      </c>
      <c r="EM145" s="47">
        <f t="shared" si="42"/>
        <v>0</v>
      </c>
      <c r="EN145" s="47">
        <f t="shared" si="43"/>
        <v>0</v>
      </c>
      <c r="EO145" s="47">
        <f t="shared" si="44"/>
        <v>0</v>
      </c>
      <c r="EP145" s="47">
        <f t="shared" si="45"/>
        <v>0</v>
      </c>
      <c r="ER145" s="27" t="str">
        <f t="shared" si="55"/>
        <v>Wynndale Primary School</v>
      </c>
      <c r="EV145" s="45">
        <v>0</v>
      </c>
      <c r="EX145" s="27" t="str">
        <f t="shared" si="56"/>
        <v>Y</v>
      </c>
      <c r="EY145" s="27" t="str">
        <f t="shared" si="57"/>
        <v>Y</v>
      </c>
      <c r="EZ145" s="27" t="str">
        <f t="shared" si="46"/>
        <v/>
      </c>
      <c r="FA145" s="27" t="str">
        <f t="shared" si="47"/>
        <v/>
      </c>
      <c r="FB145" s="27" t="str">
        <f t="shared" si="48"/>
        <v/>
      </c>
      <c r="FC145" s="27" t="str">
        <f t="shared" si="49"/>
        <v/>
      </c>
      <c r="FE145" s="82">
        <f t="shared" si="58"/>
        <v>7.3895397339007339E-4</v>
      </c>
      <c r="FF145" s="82">
        <f t="shared" si="50"/>
        <v>1.4779079467799009E-3</v>
      </c>
      <c r="FG145" s="82" t="str">
        <f t="shared" si="51"/>
        <v/>
      </c>
      <c r="FH145" s="82" t="str">
        <f t="shared" si="52"/>
        <v/>
      </c>
      <c r="FI145" s="82" t="str">
        <f t="shared" si="53"/>
        <v/>
      </c>
      <c r="FJ145" s="82" t="str">
        <f t="shared" si="54"/>
        <v/>
      </c>
    </row>
    <row r="146" spans="1:166" x14ac:dyDescent="0.3">
      <c r="A146" s="20">
        <v>8913352</v>
      </c>
      <c r="B146" s="20" t="s">
        <v>230</v>
      </c>
      <c r="C146" s="21">
        <v>207</v>
      </c>
      <c r="D146" s="22">
        <v>972816.13248988218</v>
      </c>
      <c r="E146" s="22">
        <v>3631.4715999999999</v>
      </c>
      <c r="F146" s="22">
        <v>969184.66088988213</v>
      </c>
      <c r="G146" s="45">
        <v>0</v>
      </c>
      <c r="H146" s="26">
        <v>55.568200000000161</v>
      </c>
      <c r="I146" s="11"/>
      <c r="J146" s="34">
        <v>207</v>
      </c>
      <c r="K146" s="22">
        <v>1026275.6591032941</v>
      </c>
      <c r="L146" s="22">
        <v>3687.0398</v>
      </c>
      <c r="M146" s="22">
        <v>1022588.6193032941</v>
      </c>
      <c r="N146" s="26">
        <v>55.568200000000161</v>
      </c>
      <c r="O146" s="22">
        <v>0</v>
      </c>
      <c r="P146" s="22">
        <v>53459.526613411959</v>
      </c>
      <c r="Q146" s="22">
        <v>53403.95841341198</v>
      </c>
      <c r="R146" s="32">
        <v>5.2090806343514075E-2</v>
      </c>
      <c r="S146" s="32">
        <v>5.2224283944991436E-2</v>
      </c>
      <c r="T146" s="11"/>
      <c r="U146" s="22">
        <v>1026275.6591032941</v>
      </c>
      <c r="V146" s="22">
        <v>3687.0398</v>
      </c>
      <c r="W146" s="22">
        <v>1022588.6193032941</v>
      </c>
      <c r="X146" s="26">
        <v>55.568200000000161</v>
      </c>
      <c r="Y146" s="22">
        <v>0</v>
      </c>
      <c r="Z146" s="22">
        <v>53459.526613411959</v>
      </c>
      <c r="AA146" s="22">
        <v>53403.95841341198</v>
      </c>
      <c r="AB146" s="32">
        <v>5.2090806343514075E-2</v>
      </c>
      <c r="AC146" s="32">
        <v>5.2224283944991436E-2</v>
      </c>
      <c r="AD146" s="42"/>
      <c r="AE146" s="22">
        <v>1026275.6591032941</v>
      </c>
      <c r="AF146" s="22">
        <v>3687.0398</v>
      </c>
      <c r="AG146" s="22">
        <v>1022588.6193032941</v>
      </c>
      <c r="AH146" s="26">
        <v>55.568200000000161</v>
      </c>
      <c r="AI146" s="22">
        <v>0</v>
      </c>
      <c r="AJ146" s="22">
        <v>53459.526613411959</v>
      </c>
      <c r="AK146" s="22">
        <v>53403.95841341198</v>
      </c>
      <c r="AL146" s="32">
        <v>5.2090806343514075E-2</v>
      </c>
      <c r="AM146" s="32">
        <v>5.2224283944991436E-2</v>
      </c>
      <c r="AN146" s="11"/>
      <c r="AO146" s="22">
        <v>1026275.6591032941</v>
      </c>
      <c r="AP146" s="22">
        <v>3687.0398</v>
      </c>
      <c r="AQ146" s="22">
        <v>1022588.6193032941</v>
      </c>
      <c r="AR146" s="26">
        <v>55.568200000000161</v>
      </c>
      <c r="AS146" s="22">
        <v>0</v>
      </c>
      <c r="AT146" s="22">
        <v>53459.526613411959</v>
      </c>
      <c r="AU146" s="22">
        <v>53403.95841341198</v>
      </c>
      <c r="AV146" s="32">
        <v>5.2090806343514075E-2</v>
      </c>
      <c r="AW146" s="32">
        <v>5.2224283944991436E-2</v>
      </c>
      <c r="AX146" s="42"/>
      <c r="AY146" s="22">
        <v>1026275.6591032941</v>
      </c>
      <c r="AZ146" s="22">
        <v>3687.0398</v>
      </c>
      <c r="BA146" s="22">
        <v>1022588.6193032941</v>
      </c>
      <c r="BB146" s="22">
        <v>0</v>
      </c>
      <c r="BC146" s="22">
        <v>53459.526613411959</v>
      </c>
      <c r="BD146" s="22">
        <v>53403.95841341198</v>
      </c>
      <c r="BE146" s="32">
        <v>5.2090806343514075E-2</v>
      </c>
      <c r="BF146" s="32">
        <v>5.2224283944991436E-2</v>
      </c>
      <c r="BG146" s="11"/>
      <c r="BH146" s="22">
        <v>1026275.6591032941</v>
      </c>
      <c r="BI146" s="22">
        <v>3687.0398</v>
      </c>
      <c r="BJ146" s="22">
        <v>1022588.6193032941</v>
      </c>
      <c r="BK146" s="26">
        <v>55.568200000000161</v>
      </c>
      <c r="BL146" s="22">
        <v>0</v>
      </c>
      <c r="BM146" s="22">
        <v>53459.526613411959</v>
      </c>
      <c r="BN146" s="22">
        <v>53403.95841341198</v>
      </c>
      <c r="BO146" s="32">
        <v>5.2090806343514075E-2</v>
      </c>
      <c r="BP146" s="32">
        <v>5.2224283944991436E-2</v>
      </c>
      <c r="BQ146" s="42"/>
      <c r="BR146" s="22">
        <v>1021532.3481411765</v>
      </c>
      <c r="BS146" s="22">
        <v>3687.0398</v>
      </c>
      <c r="BT146" s="22">
        <v>1017845.3083411765</v>
      </c>
      <c r="BU146" s="26">
        <v>55.568200000000161</v>
      </c>
      <c r="BV146" s="22">
        <v>0</v>
      </c>
      <c r="BW146" s="22">
        <v>48716.215651294333</v>
      </c>
      <c r="BX146" s="22">
        <v>48660.647451294353</v>
      </c>
      <c r="BY146" s="32">
        <v>4.7689351923059918E-2</v>
      </c>
      <c r="BZ146" s="32">
        <v>4.7807507734744653E-2</v>
      </c>
      <c r="CA146" s="42"/>
      <c r="CB146" s="22">
        <v>1025255.2402797648</v>
      </c>
      <c r="CC146" s="22">
        <v>3687.0398</v>
      </c>
      <c r="CD146" s="22">
        <v>1021568.2004797647</v>
      </c>
      <c r="CE146" s="26">
        <v>55.568200000000161</v>
      </c>
      <c r="CF146" s="22">
        <v>0</v>
      </c>
      <c r="CG146" s="22">
        <v>52439.107789882575</v>
      </c>
      <c r="CH146" s="22">
        <v>52383.539589882595</v>
      </c>
      <c r="CI146" s="32">
        <v>5.1147368703595548E-2</v>
      </c>
      <c r="CJ146" s="32">
        <v>5.1277574581199206E-2</v>
      </c>
      <c r="CK146" s="42"/>
      <c r="CL146" s="22">
        <v>1024234.8214562354</v>
      </c>
      <c r="CM146" s="22">
        <v>3687.0398</v>
      </c>
      <c r="CN146" s="22">
        <v>1020547.7816562353</v>
      </c>
      <c r="CO146" s="26">
        <v>55.568200000000161</v>
      </c>
      <c r="CP146" s="22">
        <v>0</v>
      </c>
      <c r="CQ146" s="22">
        <v>51418.688966353191</v>
      </c>
      <c r="CR146" s="22">
        <v>51363.120766353211</v>
      </c>
      <c r="CS146" s="32">
        <v>5.0202051218339941E-2</v>
      </c>
      <c r="CT146" s="32">
        <v>5.0328972037934953E-2</v>
      </c>
      <c r="CU146" s="42"/>
      <c r="CV146" s="22">
        <v>1026275.6591032941</v>
      </c>
      <c r="CW146" s="22">
        <v>3687.0398</v>
      </c>
      <c r="CX146" s="22">
        <v>1022588.6193032941</v>
      </c>
      <c r="CY146" s="26">
        <v>55.568200000000161</v>
      </c>
      <c r="CZ146" s="22">
        <v>0</v>
      </c>
      <c r="DA146" s="22">
        <v>53459.526613411959</v>
      </c>
      <c r="DB146" s="22">
        <v>53403.95841341198</v>
      </c>
      <c r="DC146" s="32">
        <v>5.2090806343514075E-2</v>
      </c>
      <c r="DD146" s="32">
        <v>5.2224283944991436E-2</v>
      </c>
      <c r="DE146" s="42"/>
      <c r="DF146" s="22">
        <v>1026275.6591032941</v>
      </c>
      <c r="DG146" s="22">
        <v>3687.0398</v>
      </c>
      <c r="DH146" s="22">
        <v>1022588.6193032941</v>
      </c>
      <c r="DI146" s="26">
        <v>55.568200000000161</v>
      </c>
      <c r="DJ146" s="22">
        <v>0</v>
      </c>
      <c r="DK146" s="22">
        <v>53459.526613411959</v>
      </c>
      <c r="DL146" s="22">
        <v>53403.95841341198</v>
      </c>
      <c r="DM146" s="32">
        <v>5.2090806343514075E-2</v>
      </c>
      <c r="DN146" s="32">
        <v>5.2224283944991436E-2</v>
      </c>
      <c r="DO146" s="42"/>
      <c r="DP146" s="22">
        <v>1026275.6591032941</v>
      </c>
      <c r="DQ146" s="22">
        <v>3687.0398</v>
      </c>
      <c r="DR146" s="22">
        <v>1022588.6193032941</v>
      </c>
      <c r="DS146" s="26">
        <v>55.568200000000161</v>
      </c>
      <c r="DT146" s="22">
        <v>0</v>
      </c>
      <c r="DU146" s="22">
        <v>53459.526613411959</v>
      </c>
      <c r="DV146" s="22">
        <v>53403.95841341198</v>
      </c>
      <c r="DW146" s="32">
        <v>5.2090806343514075E-2</v>
      </c>
      <c r="DX146" s="32">
        <v>5.2224283944991436E-2</v>
      </c>
      <c r="DY146" s="42"/>
      <c r="DZ146" s="22">
        <v>1026275.6591032941</v>
      </c>
      <c r="EA146" s="22">
        <v>3687.0398</v>
      </c>
      <c r="EB146" s="22">
        <v>1022588.6193032941</v>
      </c>
      <c r="EC146" s="26">
        <v>55.568200000000161</v>
      </c>
      <c r="ED146" s="22">
        <v>0</v>
      </c>
      <c r="EE146" s="22">
        <v>53459.526613411959</v>
      </c>
      <c r="EF146" s="22">
        <v>53403.95841341198</v>
      </c>
      <c r="EG146" s="32">
        <v>5.2090806343514075E-2</v>
      </c>
      <c r="EH146" s="32">
        <v>5.2224283944991436E-2</v>
      </c>
      <c r="EI146" s="42"/>
      <c r="EK146" s="47">
        <f t="shared" si="40"/>
        <v>-1020.4188235293841</v>
      </c>
      <c r="EL146" s="47">
        <f t="shared" si="41"/>
        <v>-2040.8376470587682</v>
      </c>
      <c r="EM146" s="47">
        <f t="shared" si="42"/>
        <v>0</v>
      </c>
      <c r="EN146" s="47">
        <f t="shared" si="43"/>
        <v>0</v>
      </c>
      <c r="EO146" s="47">
        <f t="shared" si="44"/>
        <v>0</v>
      </c>
      <c r="EP146" s="47">
        <f t="shared" si="45"/>
        <v>0</v>
      </c>
      <c r="ER146" s="27" t="str">
        <f t="shared" si="55"/>
        <v>St John's CofE Primary School</v>
      </c>
      <c r="EV146" s="45">
        <v>0</v>
      </c>
      <c r="EX146" s="27" t="str">
        <f t="shared" si="56"/>
        <v>Y</v>
      </c>
      <c r="EY146" s="27" t="str">
        <f t="shared" si="57"/>
        <v>Y</v>
      </c>
      <c r="EZ146" s="27" t="str">
        <f t="shared" si="46"/>
        <v/>
      </c>
      <c r="FA146" s="27" t="str">
        <f t="shared" si="47"/>
        <v/>
      </c>
      <c r="FB146" s="27" t="str">
        <f t="shared" si="48"/>
        <v/>
      </c>
      <c r="FC146" s="27" t="str">
        <f t="shared" si="49"/>
        <v/>
      </c>
      <c r="FE146" s="82">
        <f t="shared" si="58"/>
        <v>9.9787813424386798E-4</v>
      </c>
      <c r="FF146" s="82">
        <f t="shared" si="50"/>
        <v>1.995756268487736E-3</v>
      </c>
      <c r="FG146" s="82" t="str">
        <f t="shared" si="51"/>
        <v/>
      </c>
      <c r="FH146" s="82" t="str">
        <f t="shared" si="52"/>
        <v/>
      </c>
      <c r="FI146" s="82" t="str">
        <f t="shared" si="53"/>
        <v/>
      </c>
      <c r="FJ146" s="82" t="str">
        <f t="shared" si="54"/>
        <v/>
      </c>
    </row>
    <row r="147" spans="1:166" x14ac:dyDescent="0.3">
      <c r="A147" s="20">
        <v>8913370</v>
      </c>
      <c r="B147" s="20" t="s">
        <v>256</v>
      </c>
      <c r="C147" s="21">
        <v>201</v>
      </c>
      <c r="D147" s="22">
        <v>860110.52241263841</v>
      </c>
      <c r="E147" s="22">
        <v>2149.3119999999999</v>
      </c>
      <c r="F147" s="22">
        <v>857961.21041263838</v>
      </c>
      <c r="G147" s="45">
        <v>0</v>
      </c>
      <c r="H147" s="26">
        <v>100.17279999999982</v>
      </c>
      <c r="I147" s="11"/>
      <c r="J147" s="34">
        <v>201</v>
      </c>
      <c r="K147" s="22">
        <v>906805.76140439184</v>
      </c>
      <c r="L147" s="22">
        <v>2249.4847999999997</v>
      </c>
      <c r="M147" s="22">
        <v>904556.27660439187</v>
      </c>
      <c r="N147" s="26">
        <v>100.17279999999982</v>
      </c>
      <c r="O147" s="22">
        <v>0</v>
      </c>
      <c r="P147" s="22">
        <v>46695.238991753431</v>
      </c>
      <c r="Q147" s="22">
        <v>46595.066191753489</v>
      </c>
      <c r="R147" s="32">
        <v>5.1494201932986615E-2</v>
      </c>
      <c r="S147" s="32">
        <v>5.1511517190137045E-2</v>
      </c>
      <c r="T147" s="11"/>
      <c r="U147" s="22">
        <v>906805.76140439184</v>
      </c>
      <c r="V147" s="22">
        <v>2249.4847999999997</v>
      </c>
      <c r="W147" s="22">
        <v>904556.27660439187</v>
      </c>
      <c r="X147" s="26">
        <v>100.17279999999982</v>
      </c>
      <c r="Y147" s="22">
        <v>0</v>
      </c>
      <c r="Z147" s="22">
        <v>46695.238991753431</v>
      </c>
      <c r="AA147" s="22">
        <v>46595.066191753489</v>
      </c>
      <c r="AB147" s="32">
        <v>5.1494201932986615E-2</v>
      </c>
      <c r="AC147" s="32">
        <v>5.1511517190137045E-2</v>
      </c>
      <c r="AD147" s="42"/>
      <c r="AE147" s="22">
        <v>906805.76140439184</v>
      </c>
      <c r="AF147" s="22">
        <v>2249.4847999999997</v>
      </c>
      <c r="AG147" s="22">
        <v>904556.27660439187</v>
      </c>
      <c r="AH147" s="26">
        <v>100.17279999999982</v>
      </c>
      <c r="AI147" s="22">
        <v>0</v>
      </c>
      <c r="AJ147" s="22">
        <v>46695.238991753431</v>
      </c>
      <c r="AK147" s="22">
        <v>46595.066191753489</v>
      </c>
      <c r="AL147" s="32">
        <v>5.1494201932986615E-2</v>
      </c>
      <c r="AM147" s="32">
        <v>5.1511517190137045E-2</v>
      </c>
      <c r="AN147" s="11"/>
      <c r="AO147" s="22">
        <v>906805.76140439184</v>
      </c>
      <c r="AP147" s="22">
        <v>2249.4847999999997</v>
      </c>
      <c r="AQ147" s="22">
        <v>904556.27660439187</v>
      </c>
      <c r="AR147" s="26">
        <v>100.17279999999982</v>
      </c>
      <c r="AS147" s="22">
        <v>0</v>
      </c>
      <c r="AT147" s="22">
        <v>46695.238991753431</v>
      </c>
      <c r="AU147" s="22">
        <v>46595.066191753489</v>
      </c>
      <c r="AV147" s="32">
        <v>5.1494201932986615E-2</v>
      </c>
      <c r="AW147" s="32">
        <v>5.1511517190137045E-2</v>
      </c>
      <c r="AX147" s="42"/>
      <c r="AY147" s="22">
        <v>906805.76140439184</v>
      </c>
      <c r="AZ147" s="22">
        <v>2249.4847999999997</v>
      </c>
      <c r="BA147" s="22">
        <v>904556.27660439187</v>
      </c>
      <c r="BB147" s="22">
        <v>0</v>
      </c>
      <c r="BC147" s="22">
        <v>46695.238991753431</v>
      </c>
      <c r="BD147" s="22">
        <v>46595.066191753489</v>
      </c>
      <c r="BE147" s="32">
        <v>5.1494201932986615E-2</v>
      </c>
      <c r="BF147" s="32">
        <v>5.1511517190137045E-2</v>
      </c>
      <c r="BG147" s="11"/>
      <c r="BH147" s="22">
        <v>906805.76140439184</v>
      </c>
      <c r="BI147" s="22">
        <v>2249.4847999999997</v>
      </c>
      <c r="BJ147" s="22">
        <v>904556.27660439187</v>
      </c>
      <c r="BK147" s="26">
        <v>100.17279999999982</v>
      </c>
      <c r="BL147" s="22">
        <v>0</v>
      </c>
      <c r="BM147" s="22">
        <v>46695.238991753431</v>
      </c>
      <c r="BN147" s="22">
        <v>46595.066191753489</v>
      </c>
      <c r="BO147" s="32">
        <v>5.1494201932986615E-2</v>
      </c>
      <c r="BP147" s="32">
        <v>5.1511517190137045E-2</v>
      </c>
      <c r="BQ147" s="42"/>
      <c r="BR147" s="22">
        <v>904502.74210798182</v>
      </c>
      <c r="BS147" s="22">
        <v>2249.4847999999997</v>
      </c>
      <c r="BT147" s="22">
        <v>902253.25730798184</v>
      </c>
      <c r="BU147" s="26">
        <v>100.17279999999982</v>
      </c>
      <c r="BV147" s="22">
        <v>0</v>
      </c>
      <c r="BW147" s="22">
        <v>44392.219695343403</v>
      </c>
      <c r="BX147" s="22">
        <v>44292.046895343461</v>
      </c>
      <c r="BY147" s="32">
        <v>4.9079143300202119E-2</v>
      </c>
      <c r="BZ147" s="32">
        <v>4.9090481565559466E-2</v>
      </c>
      <c r="CA147" s="42"/>
      <c r="CB147" s="22">
        <v>906126.19221652148</v>
      </c>
      <c r="CC147" s="22">
        <v>2249.4847999999997</v>
      </c>
      <c r="CD147" s="22">
        <v>903876.7074165215</v>
      </c>
      <c r="CE147" s="26">
        <v>100.17279999999982</v>
      </c>
      <c r="CF147" s="22">
        <v>0</v>
      </c>
      <c r="CG147" s="22">
        <v>46015.669803883065</v>
      </c>
      <c r="CH147" s="22">
        <v>45915.497003883123</v>
      </c>
      <c r="CI147" s="32">
        <v>5.0782849231321509E-2</v>
      </c>
      <c r="CJ147" s="32">
        <v>5.0798407157896255E-2</v>
      </c>
      <c r="CK147" s="42"/>
      <c r="CL147" s="22">
        <v>905446.62302865111</v>
      </c>
      <c r="CM147" s="22">
        <v>2249.4847999999997</v>
      </c>
      <c r="CN147" s="22">
        <v>903197.13822865114</v>
      </c>
      <c r="CO147" s="26">
        <v>100.17279999999982</v>
      </c>
      <c r="CP147" s="22">
        <v>0</v>
      </c>
      <c r="CQ147" s="22">
        <v>45336.1006160127</v>
      </c>
      <c r="CR147" s="22">
        <v>45235.927816012758</v>
      </c>
      <c r="CS147" s="32">
        <v>5.0070428739760316E-2</v>
      </c>
      <c r="CT147" s="32">
        <v>5.0084224031897835E-2</v>
      </c>
      <c r="CU147" s="42"/>
      <c r="CV147" s="22">
        <v>906805.76140439184</v>
      </c>
      <c r="CW147" s="22">
        <v>2249.4847999999997</v>
      </c>
      <c r="CX147" s="22">
        <v>904556.27660439187</v>
      </c>
      <c r="CY147" s="26">
        <v>100.17279999999982</v>
      </c>
      <c r="CZ147" s="22">
        <v>0</v>
      </c>
      <c r="DA147" s="22">
        <v>46695.238991753431</v>
      </c>
      <c r="DB147" s="22">
        <v>46595.066191753489</v>
      </c>
      <c r="DC147" s="32">
        <v>5.1494201932986615E-2</v>
      </c>
      <c r="DD147" s="32">
        <v>5.1511517190137045E-2</v>
      </c>
      <c r="DE147" s="42"/>
      <c r="DF147" s="22">
        <v>906805.76140439184</v>
      </c>
      <c r="DG147" s="22">
        <v>2249.4847999999997</v>
      </c>
      <c r="DH147" s="22">
        <v>904556.27660439187</v>
      </c>
      <c r="DI147" s="26">
        <v>100.17279999999982</v>
      </c>
      <c r="DJ147" s="22">
        <v>0</v>
      </c>
      <c r="DK147" s="22">
        <v>46695.238991753431</v>
      </c>
      <c r="DL147" s="22">
        <v>46595.066191753489</v>
      </c>
      <c r="DM147" s="32">
        <v>5.1494201932986615E-2</v>
      </c>
      <c r="DN147" s="32">
        <v>5.1511517190137045E-2</v>
      </c>
      <c r="DO147" s="42"/>
      <c r="DP147" s="22">
        <v>906805.76140439184</v>
      </c>
      <c r="DQ147" s="22">
        <v>2249.4847999999997</v>
      </c>
      <c r="DR147" s="22">
        <v>904556.27660439187</v>
      </c>
      <c r="DS147" s="26">
        <v>100.17279999999982</v>
      </c>
      <c r="DT147" s="22">
        <v>0</v>
      </c>
      <c r="DU147" s="22">
        <v>46695.238991753431</v>
      </c>
      <c r="DV147" s="22">
        <v>46595.066191753489</v>
      </c>
      <c r="DW147" s="32">
        <v>5.1494201932986615E-2</v>
      </c>
      <c r="DX147" s="32">
        <v>5.1511517190137045E-2</v>
      </c>
      <c r="DY147" s="42"/>
      <c r="DZ147" s="22">
        <v>906805.76140439184</v>
      </c>
      <c r="EA147" s="22">
        <v>2249.4847999999997</v>
      </c>
      <c r="EB147" s="22">
        <v>904556.27660439187</v>
      </c>
      <c r="EC147" s="26">
        <v>100.17279999999982</v>
      </c>
      <c r="ED147" s="22">
        <v>0</v>
      </c>
      <c r="EE147" s="22">
        <v>46695.238991753431</v>
      </c>
      <c r="EF147" s="22">
        <v>46595.066191753489</v>
      </c>
      <c r="EG147" s="32">
        <v>5.1494201932986615E-2</v>
      </c>
      <c r="EH147" s="32">
        <v>5.1511517190137045E-2</v>
      </c>
      <c r="EI147" s="42"/>
      <c r="EK147" s="47">
        <f t="shared" si="40"/>
        <v>-679.56918787036557</v>
      </c>
      <c r="EL147" s="47">
        <f t="shared" si="41"/>
        <v>-1359.1383757407311</v>
      </c>
      <c r="EM147" s="47">
        <f t="shared" si="42"/>
        <v>0</v>
      </c>
      <c r="EN147" s="47">
        <f t="shared" si="43"/>
        <v>0</v>
      </c>
      <c r="EO147" s="47">
        <f t="shared" si="44"/>
        <v>0</v>
      </c>
      <c r="EP147" s="47">
        <f t="shared" si="45"/>
        <v>0</v>
      </c>
      <c r="ER147" s="27" t="str">
        <f t="shared" si="55"/>
        <v>Bramcote CofE Primary School</v>
      </c>
      <c r="EV147" s="45">
        <v>0</v>
      </c>
      <c r="EX147" s="27" t="str">
        <f t="shared" si="56"/>
        <v>Y</v>
      </c>
      <c r="EY147" s="27" t="str">
        <f t="shared" si="57"/>
        <v>Y</v>
      </c>
      <c r="EZ147" s="27" t="str">
        <f t="shared" si="46"/>
        <v/>
      </c>
      <c r="FA147" s="27" t="str">
        <f t="shared" si="47"/>
        <v/>
      </c>
      <c r="FB147" s="27" t="str">
        <f t="shared" si="48"/>
        <v/>
      </c>
      <c r="FC147" s="27" t="str">
        <f t="shared" si="49"/>
        <v/>
      </c>
      <c r="FE147" s="82">
        <f t="shared" si="58"/>
        <v>7.5127353095309453E-4</v>
      </c>
      <c r="FF147" s="82">
        <f t="shared" si="50"/>
        <v>1.5025470619061891E-3</v>
      </c>
      <c r="FG147" s="82" t="str">
        <f t="shared" si="51"/>
        <v/>
      </c>
      <c r="FH147" s="82" t="str">
        <f t="shared" si="52"/>
        <v/>
      </c>
      <c r="FI147" s="82" t="str">
        <f t="shared" si="53"/>
        <v/>
      </c>
      <c r="FJ147" s="82" t="str">
        <f t="shared" si="54"/>
        <v/>
      </c>
    </row>
    <row r="148" spans="1:166" x14ac:dyDescent="0.3">
      <c r="A148" s="20">
        <v>8913450</v>
      </c>
      <c r="B148" s="33" t="s">
        <v>319</v>
      </c>
      <c r="C148" s="21">
        <v>88.5</v>
      </c>
      <c r="D148" s="22">
        <v>741228.24289800005</v>
      </c>
      <c r="E148" s="22">
        <v>2924.16</v>
      </c>
      <c r="F148" s="22">
        <v>738304.08289800002</v>
      </c>
      <c r="G148" s="45">
        <v>169919.76525278005</v>
      </c>
      <c r="H148" s="26">
        <v>33789.531999999992</v>
      </c>
      <c r="I148" s="11"/>
      <c r="J148" s="34">
        <v>88.5</v>
      </c>
      <c r="K148" s="22">
        <v>450172.35229999985</v>
      </c>
      <c r="L148" s="22">
        <v>36713.691999999995</v>
      </c>
      <c r="M148" s="22">
        <v>413458.66029999987</v>
      </c>
      <c r="N148" s="26">
        <v>33789.531999999992</v>
      </c>
      <c r="O148" s="22">
        <v>60573.268620502124</v>
      </c>
      <c r="P148" s="22">
        <v>-291055.8905980002</v>
      </c>
      <c r="Q148" s="22">
        <v>-324845.42259800015</v>
      </c>
      <c r="R148" s="32">
        <v>-0.64654323863060637</v>
      </c>
      <c r="S148" s="32">
        <v>-0.78567811921582875</v>
      </c>
      <c r="T148" s="11"/>
      <c r="U148" s="22">
        <v>450172.35229999985</v>
      </c>
      <c r="V148" s="22">
        <v>36713.691999999995</v>
      </c>
      <c r="W148" s="22">
        <v>413458.66029999987</v>
      </c>
      <c r="X148" s="26">
        <v>33789.531999999992</v>
      </c>
      <c r="Y148" s="22">
        <v>60573.268620502124</v>
      </c>
      <c r="Z148" s="22">
        <v>-291055.8905980002</v>
      </c>
      <c r="AA148" s="22">
        <v>-324845.42259800015</v>
      </c>
      <c r="AB148" s="32">
        <v>-0.64654323863060637</v>
      </c>
      <c r="AC148" s="32">
        <v>-0.78567811921582875</v>
      </c>
      <c r="AD148" s="42"/>
      <c r="AE148" s="22">
        <v>451309.86255074985</v>
      </c>
      <c r="AF148" s="22">
        <v>36713.691999999995</v>
      </c>
      <c r="AG148" s="22">
        <v>414596.17055074987</v>
      </c>
      <c r="AH148" s="26">
        <v>33789.531999999992</v>
      </c>
      <c r="AI148" s="22">
        <v>61710.778871252121</v>
      </c>
      <c r="AJ148" s="22">
        <v>-289918.3803472502</v>
      </c>
      <c r="AK148" s="22">
        <v>-323707.91234725015</v>
      </c>
      <c r="AL148" s="32">
        <v>-0.64239318571206461</v>
      </c>
      <c r="AM148" s="32">
        <v>-0.78077882850976721</v>
      </c>
      <c r="AN148" s="11"/>
      <c r="AO148" s="22">
        <v>451309.86255074985</v>
      </c>
      <c r="AP148" s="22">
        <v>36713.691999999995</v>
      </c>
      <c r="AQ148" s="22">
        <v>414596.17055074987</v>
      </c>
      <c r="AR148" s="26">
        <v>33789.531999999992</v>
      </c>
      <c r="AS148" s="22">
        <v>61710.778871252121</v>
      </c>
      <c r="AT148" s="22">
        <v>-289918.3803472502</v>
      </c>
      <c r="AU148" s="22">
        <v>-323707.91234725015</v>
      </c>
      <c r="AV148" s="32">
        <v>-0.64239318571206461</v>
      </c>
      <c r="AW148" s="32">
        <v>-0.78077882850976721</v>
      </c>
      <c r="AX148" s="42"/>
      <c r="AY148" s="22">
        <v>452447.37280149985</v>
      </c>
      <c r="AZ148" s="22">
        <v>36713.691999999995</v>
      </c>
      <c r="BA148" s="22">
        <v>415733.68080149987</v>
      </c>
      <c r="BB148" s="22">
        <v>62848.289122002119</v>
      </c>
      <c r="BC148" s="22">
        <v>-288780.87009650021</v>
      </c>
      <c r="BD148" s="22">
        <v>-322570.40209650015</v>
      </c>
      <c r="BE148" s="32">
        <v>-0.63826400031544817</v>
      </c>
      <c r="BF148" s="32">
        <v>-0.77590634820496462</v>
      </c>
      <c r="BG148" s="11"/>
      <c r="BH148" s="22">
        <v>452447.37280149985</v>
      </c>
      <c r="BI148" s="22">
        <v>36713.691999999995</v>
      </c>
      <c r="BJ148" s="22">
        <v>415733.68080149987</v>
      </c>
      <c r="BK148" s="26">
        <v>33789.531999999992</v>
      </c>
      <c r="BL148" s="22">
        <v>62848.289122002119</v>
      </c>
      <c r="BM148" s="22">
        <v>-288780.87009650021</v>
      </c>
      <c r="BN148" s="22">
        <v>-322570.40209650015</v>
      </c>
      <c r="BO148" s="32">
        <v>-0.63826400031544817</v>
      </c>
      <c r="BP148" s="32">
        <v>-0.77590634820496462</v>
      </c>
      <c r="BQ148" s="42"/>
      <c r="BR148" s="22">
        <v>452447.37280149979</v>
      </c>
      <c r="BS148" s="22">
        <v>36713.691999999995</v>
      </c>
      <c r="BT148" s="22">
        <v>415733.68080149981</v>
      </c>
      <c r="BU148" s="26">
        <v>33789.531999999992</v>
      </c>
      <c r="BV148" s="22">
        <v>65178.787442804431</v>
      </c>
      <c r="BW148" s="22">
        <v>-288780.87009650026</v>
      </c>
      <c r="BX148" s="22">
        <v>-322570.40209650021</v>
      </c>
      <c r="BY148" s="32">
        <v>-0.63826400031544839</v>
      </c>
      <c r="BZ148" s="32">
        <v>-0.77590634820496485</v>
      </c>
      <c r="CA148" s="42"/>
      <c r="CB148" s="22">
        <v>452447.37280149979</v>
      </c>
      <c r="CC148" s="22">
        <v>36713.691999999995</v>
      </c>
      <c r="CD148" s="22">
        <v>415733.68080149981</v>
      </c>
      <c r="CE148" s="26">
        <v>33789.531999999992</v>
      </c>
      <c r="CF148" s="22">
        <v>63323.123230197365</v>
      </c>
      <c r="CG148" s="22">
        <v>-288780.87009650026</v>
      </c>
      <c r="CH148" s="22">
        <v>-322570.40209650021</v>
      </c>
      <c r="CI148" s="32">
        <v>-0.63826400031544839</v>
      </c>
      <c r="CJ148" s="32">
        <v>-0.77590634820496485</v>
      </c>
      <c r="CK148" s="42"/>
      <c r="CL148" s="22">
        <v>452447.37280149985</v>
      </c>
      <c r="CM148" s="22">
        <v>36713.691999999995</v>
      </c>
      <c r="CN148" s="22">
        <v>415733.68080149987</v>
      </c>
      <c r="CO148" s="26">
        <v>33789.531999999992</v>
      </c>
      <c r="CP148" s="22">
        <v>63797.957338392676</v>
      </c>
      <c r="CQ148" s="22">
        <v>-288780.87009650021</v>
      </c>
      <c r="CR148" s="22">
        <v>-322570.40209650015</v>
      </c>
      <c r="CS148" s="32">
        <v>-0.63826400031544817</v>
      </c>
      <c r="CT148" s="32">
        <v>-0.77590634820496462</v>
      </c>
      <c r="CU148" s="42"/>
      <c r="CV148" s="22">
        <v>450172.35229999985</v>
      </c>
      <c r="CW148" s="22">
        <v>36713.691999999995</v>
      </c>
      <c r="CX148" s="22">
        <v>413458.66029999987</v>
      </c>
      <c r="CY148" s="26">
        <v>33789.531999999992</v>
      </c>
      <c r="CZ148" s="22">
        <v>60573.268620502124</v>
      </c>
      <c r="DA148" s="22">
        <v>-291055.8905980002</v>
      </c>
      <c r="DB148" s="22">
        <v>-324845.42259800015</v>
      </c>
      <c r="DC148" s="32">
        <v>-0.64654323863060637</v>
      </c>
      <c r="DD148" s="32">
        <v>-0.78567811921582875</v>
      </c>
      <c r="DE148" s="42"/>
      <c r="DF148" s="22">
        <v>450172.35229999985</v>
      </c>
      <c r="DG148" s="22">
        <v>36713.691999999995</v>
      </c>
      <c r="DH148" s="22">
        <v>413458.66029999987</v>
      </c>
      <c r="DI148" s="26">
        <v>33789.531999999992</v>
      </c>
      <c r="DJ148" s="22">
        <v>60573.268620502124</v>
      </c>
      <c r="DK148" s="22">
        <v>-291055.8905980002</v>
      </c>
      <c r="DL148" s="22">
        <v>-324845.42259800015</v>
      </c>
      <c r="DM148" s="32">
        <v>-0.64654323863060637</v>
      </c>
      <c r="DN148" s="32">
        <v>-0.78567811921582875</v>
      </c>
      <c r="DO148" s="42"/>
      <c r="DP148" s="22">
        <v>452447.37280149985</v>
      </c>
      <c r="DQ148" s="22">
        <v>36713.691999999995</v>
      </c>
      <c r="DR148" s="22">
        <v>415733.68080149987</v>
      </c>
      <c r="DS148" s="26">
        <v>33789.531999999992</v>
      </c>
      <c r="DT148" s="22">
        <v>62848.289122002119</v>
      </c>
      <c r="DU148" s="22">
        <v>-288780.87009650021</v>
      </c>
      <c r="DV148" s="22">
        <v>-322570.40209650015</v>
      </c>
      <c r="DW148" s="32">
        <v>-0.63826400031544817</v>
      </c>
      <c r="DX148" s="32">
        <v>-0.77590634820496462</v>
      </c>
      <c r="DY148" s="42"/>
      <c r="DZ148" s="22">
        <v>452447.37280149985</v>
      </c>
      <c r="EA148" s="22">
        <v>36713.691999999995</v>
      </c>
      <c r="EB148" s="22">
        <v>415733.68080149987</v>
      </c>
      <c r="EC148" s="26">
        <v>33789.531999999992</v>
      </c>
      <c r="ED148" s="22">
        <v>62848.289122002119</v>
      </c>
      <c r="EE148" s="22">
        <v>-288780.87009650021</v>
      </c>
      <c r="EF148" s="22">
        <v>-322570.40209650015</v>
      </c>
      <c r="EG148" s="32">
        <v>-0.63826400031544817</v>
      </c>
      <c r="EH148" s="32">
        <v>-0.77590634820496462</v>
      </c>
      <c r="EI148" s="42"/>
      <c r="EK148" s="47">
        <f t="shared" si="40"/>
        <v>0</v>
      </c>
      <c r="EL148" s="47">
        <f t="shared" si="41"/>
        <v>0</v>
      </c>
      <c r="EM148" s="47">
        <f t="shared" si="42"/>
        <v>-2275.0205014999956</v>
      </c>
      <c r="EN148" s="47">
        <f t="shared" si="43"/>
        <v>-2275.0205014999956</v>
      </c>
      <c r="EO148" s="47">
        <f t="shared" si="44"/>
        <v>0</v>
      </c>
      <c r="EP148" s="47">
        <f t="shared" si="45"/>
        <v>0</v>
      </c>
      <c r="ER148" s="27" t="str">
        <f t="shared" si="55"/>
        <v>Christ Church C of E Primary School</v>
      </c>
      <c r="EV148" s="45">
        <v>169919.76525278005</v>
      </c>
      <c r="EX148" s="27" t="str">
        <f t="shared" si="56"/>
        <v/>
      </c>
      <c r="EY148" s="27" t="str">
        <f t="shared" si="57"/>
        <v/>
      </c>
      <c r="EZ148" s="27" t="str">
        <f t="shared" si="46"/>
        <v>Y</v>
      </c>
      <c r="FA148" s="27" t="str">
        <f t="shared" si="47"/>
        <v>Y</v>
      </c>
      <c r="FB148" s="27" t="str">
        <f t="shared" si="48"/>
        <v/>
      </c>
      <c r="FC148" s="27" t="str">
        <f t="shared" si="49"/>
        <v/>
      </c>
      <c r="FE148" s="82" t="str">
        <f t="shared" si="58"/>
        <v/>
      </c>
      <c r="FF148" s="82" t="str">
        <f t="shared" si="50"/>
        <v/>
      </c>
      <c r="FG148" s="82">
        <f t="shared" si="51"/>
        <v>5.4723025979370871E-3</v>
      </c>
      <c r="FH148" s="82">
        <f t="shared" si="52"/>
        <v>5.4723025979370871E-3</v>
      </c>
      <c r="FI148" s="82" t="str">
        <f t="shared" si="53"/>
        <v/>
      </c>
      <c r="FJ148" s="82" t="str">
        <f t="shared" si="54"/>
        <v/>
      </c>
    </row>
    <row r="149" spans="1:166" x14ac:dyDescent="0.3">
      <c r="A149" s="20">
        <v>8913494</v>
      </c>
      <c r="B149" s="20" t="s">
        <v>257</v>
      </c>
      <c r="C149" s="21">
        <v>159</v>
      </c>
      <c r="D149" s="22">
        <v>709649.35361677408</v>
      </c>
      <c r="E149" s="22">
        <v>2398.3897999999999</v>
      </c>
      <c r="F149" s="22">
        <v>707250.96381677408</v>
      </c>
      <c r="G149" s="45">
        <v>0</v>
      </c>
      <c r="H149" s="26">
        <v>15.954000000000178</v>
      </c>
      <c r="I149" s="11"/>
      <c r="J149" s="34">
        <v>159</v>
      </c>
      <c r="K149" s="22">
        <v>748275.57611454849</v>
      </c>
      <c r="L149" s="22">
        <v>2414.3438000000001</v>
      </c>
      <c r="M149" s="22">
        <v>745861.23231454846</v>
      </c>
      <c r="N149" s="26">
        <v>15.954000000000178</v>
      </c>
      <c r="O149" s="22">
        <v>0</v>
      </c>
      <c r="P149" s="22">
        <v>38626.222497774404</v>
      </c>
      <c r="Q149" s="22">
        <v>38610.268497774377</v>
      </c>
      <c r="R149" s="32">
        <v>5.1620317074015223E-2</v>
      </c>
      <c r="S149" s="32">
        <v>5.1766021379016328E-2</v>
      </c>
      <c r="T149" s="11"/>
      <c r="U149" s="22">
        <v>748275.57611454849</v>
      </c>
      <c r="V149" s="22">
        <v>2414.3438000000001</v>
      </c>
      <c r="W149" s="22">
        <v>745861.23231454846</v>
      </c>
      <c r="X149" s="26">
        <v>15.954000000000178</v>
      </c>
      <c r="Y149" s="22">
        <v>0</v>
      </c>
      <c r="Z149" s="22">
        <v>38626.222497774404</v>
      </c>
      <c r="AA149" s="22">
        <v>38610.268497774377</v>
      </c>
      <c r="AB149" s="32">
        <v>5.1620317074015223E-2</v>
      </c>
      <c r="AC149" s="32">
        <v>5.1766021379016328E-2</v>
      </c>
      <c r="AD149" s="42"/>
      <c r="AE149" s="22">
        <v>748275.57611454849</v>
      </c>
      <c r="AF149" s="22">
        <v>2414.3438000000001</v>
      </c>
      <c r="AG149" s="22">
        <v>745861.23231454846</v>
      </c>
      <c r="AH149" s="26">
        <v>15.954000000000178</v>
      </c>
      <c r="AI149" s="22">
        <v>0</v>
      </c>
      <c r="AJ149" s="22">
        <v>38626.222497774404</v>
      </c>
      <c r="AK149" s="22">
        <v>38610.268497774377</v>
      </c>
      <c r="AL149" s="32">
        <v>5.1620317074015223E-2</v>
      </c>
      <c r="AM149" s="32">
        <v>5.1766021379016328E-2</v>
      </c>
      <c r="AN149" s="11"/>
      <c r="AO149" s="22">
        <v>748275.57611454849</v>
      </c>
      <c r="AP149" s="22">
        <v>2414.3438000000001</v>
      </c>
      <c r="AQ149" s="22">
        <v>745861.23231454846</v>
      </c>
      <c r="AR149" s="26">
        <v>15.954000000000178</v>
      </c>
      <c r="AS149" s="22">
        <v>0</v>
      </c>
      <c r="AT149" s="22">
        <v>38626.222497774404</v>
      </c>
      <c r="AU149" s="22">
        <v>38610.268497774377</v>
      </c>
      <c r="AV149" s="32">
        <v>5.1620317074015223E-2</v>
      </c>
      <c r="AW149" s="32">
        <v>5.1766021379016328E-2</v>
      </c>
      <c r="AX149" s="42"/>
      <c r="AY149" s="22">
        <v>748275.57611454849</v>
      </c>
      <c r="AZ149" s="22">
        <v>2414.3438000000001</v>
      </c>
      <c r="BA149" s="22">
        <v>745861.23231454846</v>
      </c>
      <c r="BB149" s="22">
        <v>0</v>
      </c>
      <c r="BC149" s="22">
        <v>38626.222497774404</v>
      </c>
      <c r="BD149" s="22">
        <v>38610.268497774377</v>
      </c>
      <c r="BE149" s="32">
        <v>5.1620317074015223E-2</v>
      </c>
      <c r="BF149" s="32">
        <v>5.1766021379016328E-2</v>
      </c>
      <c r="BG149" s="11"/>
      <c r="BH149" s="22">
        <v>748275.57611454849</v>
      </c>
      <c r="BI149" s="22">
        <v>2414.3438000000001</v>
      </c>
      <c r="BJ149" s="22">
        <v>745861.23231454846</v>
      </c>
      <c r="BK149" s="26">
        <v>15.954000000000178</v>
      </c>
      <c r="BL149" s="22">
        <v>0</v>
      </c>
      <c r="BM149" s="22">
        <v>38626.222497774404</v>
      </c>
      <c r="BN149" s="22">
        <v>38610.268497774377</v>
      </c>
      <c r="BO149" s="32">
        <v>5.1620317074015223E-2</v>
      </c>
      <c r="BP149" s="32">
        <v>5.1766021379016328E-2</v>
      </c>
      <c r="BQ149" s="42"/>
      <c r="BR149" s="22">
        <v>746366.44161935488</v>
      </c>
      <c r="BS149" s="22">
        <v>2414.3438000000001</v>
      </c>
      <c r="BT149" s="22">
        <v>743952.09781935485</v>
      </c>
      <c r="BU149" s="26">
        <v>15.954000000000178</v>
      </c>
      <c r="BV149" s="22">
        <v>0</v>
      </c>
      <c r="BW149" s="22">
        <v>36717.0880025808</v>
      </c>
      <c r="BX149" s="22">
        <v>36701.134002580773</v>
      </c>
      <c r="BY149" s="32">
        <v>4.9194451887356466E-2</v>
      </c>
      <c r="BZ149" s="32">
        <v>4.9332657452217411E-2</v>
      </c>
      <c r="CA149" s="42"/>
      <c r="CB149" s="22">
        <v>747744.54321132263</v>
      </c>
      <c r="CC149" s="22">
        <v>2414.3438000000001</v>
      </c>
      <c r="CD149" s="22">
        <v>745330.1994113226</v>
      </c>
      <c r="CE149" s="26">
        <v>15.954000000000178</v>
      </c>
      <c r="CF149" s="22">
        <v>0</v>
      </c>
      <c r="CG149" s="22">
        <v>38095.189594548545</v>
      </c>
      <c r="CH149" s="22">
        <v>38079.235594548518</v>
      </c>
      <c r="CI149" s="32">
        <v>5.0946797192182695E-2</v>
      </c>
      <c r="CJ149" s="32">
        <v>5.1090423579541383E-2</v>
      </c>
      <c r="CK149" s="42"/>
      <c r="CL149" s="22">
        <v>747213.51030809688</v>
      </c>
      <c r="CM149" s="22">
        <v>2414.3438000000001</v>
      </c>
      <c r="CN149" s="22">
        <v>744799.16650809685</v>
      </c>
      <c r="CO149" s="26">
        <v>15.954000000000178</v>
      </c>
      <c r="CP149" s="22">
        <v>0</v>
      </c>
      <c r="CQ149" s="22">
        <v>37564.156691322802</v>
      </c>
      <c r="CR149" s="22">
        <v>37548.202691322775</v>
      </c>
      <c r="CS149" s="32">
        <v>5.0272319990351963E-2</v>
      </c>
      <c r="CT149" s="32">
        <v>5.041386239375522E-2</v>
      </c>
      <c r="CU149" s="42"/>
      <c r="CV149" s="22">
        <v>748275.57611454849</v>
      </c>
      <c r="CW149" s="22">
        <v>2414.3438000000001</v>
      </c>
      <c r="CX149" s="22">
        <v>745861.23231454846</v>
      </c>
      <c r="CY149" s="26">
        <v>15.954000000000178</v>
      </c>
      <c r="CZ149" s="22">
        <v>0</v>
      </c>
      <c r="DA149" s="22">
        <v>38626.222497774404</v>
      </c>
      <c r="DB149" s="22">
        <v>38610.268497774377</v>
      </c>
      <c r="DC149" s="32">
        <v>5.1620317074015223E-2</v>
      </c>
      <c r="DD149" s="32">
        <v>5.1766021379016328E-2</v>
      </c>
      <c r="DE149" s="42"/>
      <c r="DF149" s="22">
        <v>748275.57611454849</v>
      </c>
      <c r="DG149" s="22">
        <v>2414.3438000000001</v>
      </c>
      <c r="DH149" s="22">
        <v>745861.23231454846</v>
      </c>
      <c r="DI149" s="26">
        <v>15.954000000000178</v>
      </c>
      <c r="DJ149" s="22">
        <v>0</v>
      </c>
      <c r="DK149" s="22">
        <v>38626.222497774404</v>
      </c>
      <c r="DL149" s="22">
        <v>38610.268497774377</v>
      </c>
      <c r="DM149" s="32">
        <v>5.1620317074015223E-2</v>
      </c>
      <c r="DN149" s="32">
        <v>5.1766021379016328E-2</v>
      </c>
      <c r="DO149" s="42"/>
      <c r="DP149" s="22">
        <v>748275.57611454849</v>
      </c>
      <c r="DQ149" s="22">
        <v>2414.3438000000001</v>
      </c>
      <c r="DR149" s="22">
        <v>745861.23231454846</v>
      </c>
      <c r="DS149" s="26">
        <v>15.954000000000178</v>
      </c>
      <c r="DT149" s="22">
        <v>0</v>
      </c>
      <c r="DU149" s="22">
        <v>38626.222497774404</v>
      </c>
      <c r="DV149" s="22">
        <v>38610.268497774377</v>
      </c>
      <c r="DW149" s="32">
        <v>5.1620317074015223E-2</v>
      </c>
      <c r="DX149" s="32">
        <v>5.1766021379016328E-2</v>
      </c>
      <c r="DY149" s="42"/>
      <c r="DZ149" s="22">
        <v>748275.57611454849</v>
      </c>
      <c r="EA149" s="22">
        <v>2414.3438000000001</v>
      </c>
      <c r="EB149" s="22">
        <v>745861.23231454846</v>
      </c>
      <c r="EC149" s="26">
        <v>15.954000000000178</v>
      </c>
      <c r="ED149" s="22">
        <v>0</v>
      </c>
      <c r="EE149" s="22">
        <v>38626.222497774404</v>
      </c>
      <c r="EF149" s="22">
        <v>38610.268497774377</v>
      </c>
      <c r="EG149" s="32">
        <v>5.1620317074015223E-2</v>
      </c>
      <c r="EH149" s="32">
        <v>5.1766021379016328E-2</v>
      </c>
      <c r="EI149" s="42"/>
      <c r="EK149" s="47">
        <f t="shared" si="40"/>
        <v>-531.03290322585963</v>
      </c>
      <c r="EL149" s="47">
        <f t="shared" si="41"/>
        <v>-1062.0658064516028</v>
      </c>
      <c r="EM149" s="47">
        <f t="shared" si="42"/>
        <v>0</v>
      </c>
      <c r="EN149" s="47">
        <f t="shared" si="43"/>
        <v>0</v>
      </c>
      <c r="EO149" s="47">
        <f t="shared" si="44"/>
        <v>0</v>
      </c>
      <c r="EP149" s="47">
        <f t="shared" si="45"/>
        <v>0</v>
      </c>
      <c r="ER149" s="27" t="str">
        <f t="shared" si="55"/>
        <v>St Luke's CofE (Aided) Primary School</v>
      </c>
      <c r="EV149" s="45">
        <v>0</v>
      </c>
      <c r="EX149" s="27" t="str">
        <f t="shared" si="56"/>
        <v>Y</v>
      </c>
      <c r="EY149" s="27" t="str">
        <f t="shared" si="57"/>
        <v>Y</v>
      </c>
      <c r="EZ149" s="27" t="str">
        <f t="shared" si="46"/>
        <v/>
      </c>
      <c r="FA149" s="27" t="str">
        <f t="shared" si="47"/>
        <v/>
      </c>
      <c r="FB149" s="27" t="str">
        <f t="shared" si="48"/>
        <v/>
      </c>
      <c r="FC149" s="27" t="str">
        <f t="shared" si="49"/>
        <v/>
      </c>
      <c r="FE149" s="82">
        <f t="shared" si="58"/>
        <v>7.1197279094123726E-4</v>
      </c>
      <c r="FF149" s="82">
        <f t="shared" si="50"/>
        <v>1.4239455818823184E-3</v>
      </c>
      <c r="FG149" s="82" t="str">
        <f t="shared" si="51"/>
        <v/>
      </c>
      <c r="FH149" s="82" t="str">
        <f t="shared" si="52"/>
        <v/>
      </c>
      <c r="FI149" s="82" t="str">
        <f t="shared" si="53"/>
        <v/>
      </c>
      <c r="FJ149" s="82" t="str">
        <f t="shared" si="54"/>
        <v/>
      </c>
    </row>
    <row r="150" spans="1:166" x14ac:dyDescent="0.3">
      <c r="A150" s="20">
        <v>8913496</v>
      </c>
      <c r="B150" s="20" t="s">
        <v>258</v>
      </c>
      <c r="C150" s="21">
        <v>200</v>
      </c>
      <c r="D150" s="22">
        <v>891816.71811251878</v>
      </c>
      <c r="E150" s="22">
        <v>4573.7021000000004</v>
      </c>
      <c r="F150" s="22">
        <v>887243.01601251878</v>
      </c>
      <c r="G150" s="45">
        <v>0</v>
      </c>
      <c r="H150" s="26">
        <v>-293.51620000000094</v>
      </c>
      <c r="I150" s="11"/>
      <c r="J150" s="34">
        <v>200</v>
      </c>
      <c r="K150" s="22">
        <v>939412.24035369535</v>
      </c>
      <c r="L150" s="22">
        <v>4280.1858999999995</v>
      </c>
      <c r="M150" s="22">
        <v>935132.05445369531</v>
      </c>
      <c r="N150" s="26">
        <v>-293.51620000000094</v>
      </c>
      <c r="O150" s="22">
        <v>0</v>
      </c>
      <c r="P150" s="22">
        <v>47595.522241176572</v>
      </c>
      <c r="Q150" s="22">
        <v>47889.038441176526</v>
      </c>
      <c r="R150" s="32">
        <v>5.0665214052625633E-2</v>
      </c>
      <c r="S150" s="32">
        <v>5.1210990162403672E-2</v>
      </c>
      <c r="T150" s="11"/>
      <c r="U150" s="22">
        <v>939412.24035369535</v>
      </c>
      <c r="V150" s="22">
        <v>4280.1858999999995</v>
      </c>
      <c r="W150" s="22">
        <v>935132.05445369531</v>
      </c>
      <c r="X150" s="26">
        <v>-293.51620000000094</v>
      </c>
      <c r="Y150" s="22">
        <v>0</v>
      </c>
      <c r="Z150" s="22">
        <v>47595.522241176572</v>
      </c>
      <c r="AA150" s="22">
        <v>47889.038441176526</v>
      </c>
      <c r="AB150" s="32">
        <v>5.0665214052625633E-2</v>
      </c>
      <c r="AC150" s="32">
        <v>5.1210990162403672E-2</v>
      </c>
      <c r="AD150" s="42"/>
      <c r="AE150" s="22">
        <v>939412.24035369535</v>
      </c>
      <c r="AF150" s="22">
        <v>4280.1858999999995</v>
      </c>
      <c r="AG150" s="22">
        <v>935132.05445369531</v>
      </c>
      <c r="AH150" s="26">
        <v>-293.51620000000094</v>
      </c>
      <c r="AI150" s="22">
        <v>0</v>
      </c>
      <c r="AJ150" s="22">
        <v>47595.522241176572</v>
      </c>
      <c r="AK150" s="22">
        <v>47889.038441176526</v>
      </c>
      <c r="AL150" s="32">
        <v>5.0665214052625633E-2</v>
      </c>
      <c r="AM150" s="32">
        <v>5.1210990162403672E-2</v>
      </c>
      <c r="AN150" s="11"/>
      <c r="AO150" s="22">
        <v>939412.24035369535</v>
      </c>
      <c r="AP150" s="22">
        <v>4280.1858999999995</v>
      </c>
      <c r="AQ150" s="22">
        <v>935132.05445369531</v>
      </c>
      <c r="AR150" s="26">
        <v>-293.51620000000094</v>
      </c>
      <c r="AS150" s="22">
        <v>0</v>
      </c>
      <c r="AT150" s="22">
        <v>47595.522241176572</v>
      </c>
      <c r="AU150" s="22">
        <v>47889.038441176526</v>
      </c>
      <c r="AV150" s="32">
        <v>5.0665214052625633E-2</v>
      </c>
      <c r="AW150" s="32">
        <v>5.1210990162403672E-2</v>
      </c>
      <c r="AX150" s="42"/>
      <c r="AY150" s="22">
        <v>939412.24035369535</v>
      </c>
      <c r="AZ150" s="22">
        <v>4280.1858999999995</v>
      </c>
      <c r="BA150" s="22">
        <v>935132.05445369531</v>
      </c>
      <c r="BB150" s="22">
        <v>0</v>
      </c>
      <c r="BC150" s="22">
        <v>47595.522241176572</v>
      </c>
      <c r="BD150" s="22">
        <v>47889.038441176526</v>
      </c>
      <c r="BE150" s="32">
        <v>5.0665214052625633E-2</v>
      </c>
      <c r="BF150" s="32">
        <v>5.1210990162403672E-2</v>
      </c>
      <c r="BG150" s="11"/>
      <c r="BH150" s="22">
        <v>939412.24035369535</v>
      </c>
      <c r="BI150" s="22">
        <v>4280.1858999999995</v>
      </c>
      <c r="BJ150" s="22">
        <v>935132.05445369531</v>
      </c>
      <c r="BK150" s="26">
        <v>-293.51620000000094</v>
      </c>
      <c r="BL150" s="22">
        <v>0</v>
      </c>
      <c r="BM150" s="22">
        <v>47595.522241176572</v>
      </c>
      <c r="BN150" s="22">
        <v>47889.038441176526</v>
      </c>
      <c r="BO150" s="32">
        <v>5.0665214052625633E-2</v>
      </c>
      <c r="BP150" s="32">
        <v>5.1210990162403672E-2</v>
      </c>
      <c r="BQ150" s="42"/>
      <c r="BR150" s="22">
        <v>936260.00425595767</v>
      </c>
      <c r="BS150" s="22">
        <v>4280.1858999999995</v>
      </c>
      <c r="BT150" s="22">
        <v>931979.81835595763</v>
      </c>
      <c r="BU150" s="26">
        <v>-293.51620000000094</v>
      </c>
      <c r="BV150" s="22">
        <v>0</v>
      </c>
      <c r="BW150" s="22">
        <v>44443.286143438891</v>
      </c>
      <c r="BX150" s="22">
        <v>44736.802343438845</v>
      </c>
      <c r="BY150" s="32">
        <v>4.7468957278334029E-2</v>
      </c>
      <c r="BZ150" s="32">
        <v>4.8001900322644328E-2</v>
      </c>
      <c r="CA150" s="42"/>
      <c r="CB150" s="22">
        <v>938616.7592073906</v>
      </c>
      <c r="CC150" s="22">
        <v>4280.1858999999995</v>
      </c>
      <c r="CD150" s="22">
        <v>934336.57330739056</v>
      </c>
      <c r="CE150" s="26">
        <v>-293.51620000000094</v>
      </c>
      <c r="CF150" s="22">
        <v>0</v>
      </c>
      <c r="CG150" s="22">
        <v>46800.04109487182</v>
      </c>
      <c r="CH150" s="22">
        <v>47093.557294871775</v>
      </c>
      <c r="CI150" s="32">
        <v>4.9860649339344677E-2</v>
      </c>
      <c r="CJ150" s="32">
        <v>5.0403204412911608E-2</v>
      </c>
      <c r="CK150" s="42"/>
      <c r="CL150" s="22">
        <v>937821.27806108596</v>
      </c>
      <c r="CM150" s="22">
        <v>4280.1858999999995</v>
      </c>
      <c r="CN150" s="22">
        <v>933541.09216108592</v>
      </c>
      <c r="CO150" s="26">
        <v>-293.51620000000094</v>
      </c>
      <c r="CP150" s="22">
        <v>0</v>
      </c>
      <c r="CQ150" s="22">
        <v>46004.559948567185</v>
      </c>
      <c r="CR150" s="22">
        <v>46298.076148567139</v>
      </c>
      <c r="CS150" s="32">
        <v>4.9054719726214863E-2</v>
      </c>
      <c r="CT150" s="32">
        <v>4.9594042016286775E-2</v>
      </c>
      <c r="CU150" s="42"/>
      <c r="CV150" s="22">
        <v>939412.24035369535</v>
      </c>
      <c r="CW150" s="22">
        <v>4280.1858999999995</v>
      </c>
      <c r="CX150" s="22">
        <v>935132.05445369531</v>
      </c>
      <c r="CY150" s="26">
        <v>-293.51620000000094</v>
      </c>
      <c r="CZ150" s="22">
        <v>0</v>
      </c>
      <c r="DA150" s="22">
        <v>47595.522241176572</v>
      </c>
      <c r="DB150" s="22">
        <v>47889.038441176526</v>
      </c>
      <c r="DC150" s="32">
        <v>5.0665214052625633E-2</v>
      </c>
      <c r="DD150" s="32">
        <v>5.1210990162403672E-2</v>
      </c>
      <c r="DE150" s="42"/>
      <c r="DF150" s="22">
        <v>939412.24035369535</v>
      </c>
      <c r="DG150" s="22">
        <v>4280.1858999999995</v>
      </c>
      <c r="DH150" s="22">
        <v>935132.05445369531</v>
      </c>
      <c r="DI150" s="26">
        <v>-293.51620000000094</v>
      </c>
      <c r="DJ150" s="22">
        <v>0</v>
      </c>
      <c r="DK150" s="22">
        <v>47595.522241176572</v>
      </c>
      <c r="DL150" s="22">
        <v>47889.038441176526</v>
      </c>
      <c r="DM150" s="32">
        <v>5.0665214052625633E-2</v>
      </c>
      <c r="DN150" s="32">
        <v>5.1210990162403672E-2</v>
      </c>
      <c r="DO150" s="42"/>
      <c r="DP150" s="22">
        <v>939412.24035369535</v>
      </c>
      <c r="DQ150" s="22">
        <v>4280.1858999999995</v>
      </c>
      <c r="DR150" s="22">
        <v>935132.05445369531</v>
      </c>
      <c r="DS150" s="26">
        <v>-293.51620000000094</v>
      </c>
      <c r="DT150" s="22">
        <v>0</v>
      </c>
      <c r="DU150" s="22">
        <v>47595.522241176572</v>
      </c>
      <c r="DV150" s="22">
        <v>47889.038441176526</v>
      </c>
      <c r="DW150" s="32">
        <v>5.0665214052625633E-2</v>
      </c>
      <c r="DX150" s="32">
        <v>5.1210990162403672E-2</v>
      </c>
      <c r="DY150" s="42"/>
      <c r="DZ150" s="22">
        <v>939412.24035369535</v>
      </c>
      <c r="EA150" s="22">
        <v>4280.1858999999995</v>
      </c>
      <c r="EB150" s="22">
        <v>935132.05445369531</v>
      </c>
      <c r="EC150" s="26">
        <v>-293.51620000000094</v>
      </c>
      <c r="ED150" s="22">
        <v>0</v>
      </c>
      <c r="EE150" s="22">
        <v>47595.522241176572</v>
      </c>
      <c r="EF150" s="22">
        <v>47889.038441176526</v>
      </c>
      <c r="EG150" s="32">
        <v>5.0665214052625633E-2</v>
      </c>
      <c r="EH150" s="32">
        <v>5.1210990162403672E-2</v>
      </c>
      <c r="EI150" s="42"/>
      <c r="EK150" s="47">
        <f t="shared" si="40"/>
        <v>-795.48114630475175</v>
      </c>
      <c r="EL150" s="47">
        <f t="shared" si="41"/>
        <v>-1590.9622926093871</v>
      </c>
      <c r="EM150" s="47">
        <f t="shared" si="42"/>
        <v>0</v>
      </c>
      <c r="EN150" s="47">
        <f t="shared" si="43"/>
        <v>0</v>
      </c>
      <c r="EO150" s="47">
        <f t="shared" si="44"/>
        <v>0</v>
      </c>
      <c r="EP150" s="47">
        <f t="shared" si="45"/>
        <v>0</v>
      </c>
      <c r="ER150" s="27" t="str">
        <f t="shared" si="55"/>
        <v>St Anne's CofE (Aided) Primary School</v>
      </c>
      <c r="EV150" s="45">
        <v>0</v>
      </c>
      <c r="EX150" s="27" t="str">
        <f t="shared" si="56"/>
        <v>Y</v>
      </c>
      <c r="EY150" s="27" t="str">
        <f t="shared" si="57"/>
        <v>Y</v>
      </c>
      <c r="EZ150" s="27" t="str">
        <f t="shared" si="46"/>
        <v/>
      </c>
      <c r="FA150" s="27" t="str">
        <f t="shared" si="47"/>
        <v/>
      </c>
      <c r="FB150" s="27" t="str">
        <f t="shared" si="48"/>
        <v/>
      </c>
      <c r="FC150" s="27" t="str">
        <f t="shared" si="49"/>
        <v/>
      </c>
      <c r="FE150" s="82">
        <f t="shared" si="58"/>
        <v>8.5066183168052377E-4</v>
      </c>
      <c r="FF150" s="82">
        <f t="shared" si="50"/>
        <v>1.7013236633609231E-3</v>
      </c>
      <c r="FG150" s="82" t="str">
        <f t="shared" si="51"/>
        <v/>
      </c>
      <c r="FH150" s="82" t="str">
        <f t="shared" si="52"/>
        <v/>
      </c>
      <c r="FI150" s="82" t="str">
        <f t="shared" si="53"/>
        <v/>
      </c>
      <c r="FJ150" s="82" t="str">
        <f t="shared" si="54"/>
        <v/>
      </c>
    </row>
    <row r="151" spans="1:166" x14ac:dyDescent="0.3">
      <c r="A151" s="20">
        <v>8913514</v>
      </c>
      <c r="B151" s="20" t="s">
        <v>259</v>
      </c>
      <c r="C151" s="21">
        <v>121</v>
      </c>
      <c r="D151" s="22">
        <v>605845.20238609985</v>
      </c>
      <c r="E151" s="22">
        <v>2332.9558999999999</v>
      </c>
      <c r="F151" s="22">
        <v>603512.2464860999</v>
      </c>
      <c r="G151" s="45">
        <v>0</v>
      </c>
      <c r="H151" s="26">
        <v>626.89700000000039</v>
      </c>
      <c r="I151" s="11"/>
      <c r="J151" s="34">
        <v>121</v>
      </c>
      <c r="K151" s="22">
        <v>638462.00567231351</v>
      </c>
      <c r="L151" s="22">
        <v>2959.8529000000003</v>
      </c>
      <c r="M151" s="22">
        <v>635502.15277231345</v>
      </c>
      <c r="N151" s="26">
        <v>626.89700000000039</v>
      </c>
      <c r="O151" s="22">
        <v>0</v>
      </c>
      <c r="P151" s="22">
        <v>32616.803286213661</v>
      </c>
      <c r="Q151" s="22">
        <v>31989.906286213547</v>
      </c>
      <c r="R151" s="32">
        <v>5.108652198006286E-2</v>
      </c>
      <c r="S151" s="32">
        <v>5.0337998300494874E-2</v>
      </c>
      <c r="T151" s="11"/>
      <c r="U151" s="22">
        <v>638462.00567231351</v>
      </c>
      <c r="V151" s="22">
        <v>2959.8529000000003</v>
      </c>
      <c r="W151" s="22">
        <v>635502.15277231345</v>
      </c>
      <c r="X151" s="26">
        <v>626.89700000000039</v>
      </c>
      <c r="Y151" s="22">
        <v>0</v>
      </c>
      <c r="Z151" s="22">
        <v>32616.803286213661</v>
      </c>
      <c r="AA151" s="22">
        <v>31989.906286213547</v>
      </c>
      <c r="AB151" s="32">
        <v>5.108652198006286E-2</v>
      </c>
      <c r="AC151" s="32">
        <v>5.0337998300494874E-2</v>
      </c>
      <c r="AD151" s="42"/>
      <c r="AE151" s="22">
        <v>638462.00567231351</v>
      </c>
      <c r="AF151" s="22">
        <v>2959.8529000000003</v>
      </c>
      <c r="AG151" s="22">
        <v>635502.15277231345</v>
      </c>
      <c r="AH151" s="26">
        <v>626.89700000000039</v>
      </c>
      <c r="AI151" s="22">
        <v>0</v>
      </c>
      <c r="AJ151" s="22">
        <v>32616.803286213661</v>
      </c>
      <c r="AK151" s="22">
        <v>31989.906286213547</v>
      </c>
      <c r="AL151" s="32">
        <v>5.108652198006286E-2</v>
      </c>
      <c r="AM151" s="32">
        <v>5.0337998300494874E-2</v>
      </c>
      <c r="AN151" s="11"/>
      <c r="AO151" s="22">
        <v>638462.00567231351</v>
      </c>
      <c r="AP151" s="22">
        <v>2959.8529000000003</v>
      </c>
      <c r="AQ151" s="22">
        <v>635502.15277231345</v>
      </c>
      <c r="AR151" s="26">
        <v>626.89700000000039</v>
      </c>
      <c r="AS151" s="22">
        <v>0</v>
      </c>
      <c r="AT151" s="22">
        <v>32616.803286213661</v>
      </c>
      <c r="AU151" s="22">
        <v>31989.906286213547</v>
      </c>
      <c r="AV151" s="32">
        <v>5.108652198006286E-2</v>
      </c>
      <c r="AW151" s="32">
        <v>5.0337998300494874E-2</v>
      </c>
      <c r="AX151" s="42"/>
      <c r="AY151" s="22">
        <v>638462.00567231351</v>
      </c>
      <c r="AZ151" s="22">
        <v>2959.8529000000003</v>
      </c>
      <c r="BA151" s="22">
        <v>635502.15277231345</v>
      </c>
      <c r="BB151" s="22">
        <v>0</v>
      </c>
      <c r="BC151" s="22">
        <v>32616.803286213661</v>
      </c>
      <c r="BD151" s="22">
        <v>31989.906286213547</v>
      </c>
      <c r="BE151" s="32">
        <v>5.108652198006286E-2</v>
      </c>
      <c r="BF151" s="32">
        <v>5.0337998300494874E-2</v>
      </c>
      <c r="BG151" s="11"/>
      <c r="BH151" s="22">
        <v>638462.00567231351</v>
      </c>
      <c r="BI151" s="22">
        <v>2959.8529000000003</v>
      </c>
      <c r="BJ151" s="22">
        <v>635502.15277231345</v>
      </c>
      <c r="BK151" s="26">
        <v>626.89700000000039</v>
      </c>
      <c r="BL151" s="22">
        <v>0</v>
      </c>
      <c r="BM151" s="22">
        <v>32616.803286213661</v>
      </c>
      <c r="BN151" s="22">
        <v>31989.906286213547</v>
      </c>
      <c r="BO151" s="32">
        <v>5.108652198006286E-2</v>
      </c>
      <c r="BP151" s="32">
        <v>5.0337998300494874E-2</v>
      </c>
      <c r="BQ151" s="42"/>
      <c r="BR151" s="22">
        <v>636621.26093461446</v>
      </c>
      <c r="BS151" s="22">
        <v>2959.8529000000003</v>
      </c>
      <c r="BT151" s="22">
        <v>633661.4080346144</v>
      </c>
      <c r="BU151" s="26">
        <v>626.89700000000039</v>
      </c>
      <c r="BV151" s="22">
        <v>0</v>
      </c>
      <c r="BW151" s="22">
        <v>30776.058548514615</v>
      </c>
      <c r="BX151" s="22">
        <v>30149.161548514501</v>
      </c>
      <c r="BY151" s="32">
        <v>4.8342806684358496E-2</v>
      </c>
      <c r="BZ151" s="32">
        <v>4.75792926099542E-2</v>
      </c>
      <c r="CA151" s="42"/>
      <c r="CB151" s="22">
        <v>638023.99615775037</v>
      </c>
      <c r="CC151" s="22">
        <v>2959.8529000000003</v>
      </c>
      <c r="CD151" s="22">
        <v>635064.14325775031</v>
      </c>
      <c r="CE151" s="26">
        <v>626.89700000000039</v>
      </c>
      <c r="CF151" s="22">
        <v>0</v>
      </c>
      <c r="CG151" s="22">
        <v>32178.793771650526</v>
      </c>
      <c r="CH151" s="22">
        <v>31551.896771650412</v>
      </c>
      <c r="CI151" s="32">
        <v>5.0435083892509856E-2</v>
      </c>
      <c r="CJ151" s="32">
        <v>4.9683007782167603E-2</v>
      </c>
      <c r="CK151" s="42"/>
      <c r="CL151" s="22">
        <v>637585.98664318724</v>
      </c>
      <c r="CM151" s="22">
        <v>2959.8529000000003</v>
      </c>
      <c r="CN151" s="22">
        <v>634626.13374318718</v>
      </c>
      <c r="CO151" s="26">
        <v>626.89700000000039</v>
      </c>
      <c r="CP151" s="22">
        <v>0</v>
      </c>
      <c r="CQ151" s="22">
        <v>31740.784257087391</v>
      </c>
      <c r="CR151" s="22">
        <v>31113.887257087277</v>
      </c>
      <c r="CS151" s="32">
        <v>4.9782750753665027E-2</v>
      </c>
      <c r="CT151" s="32">
        <v>4.9027113134420756E-2</v>
      </c>
      <c r="CU151" s="42"/>
      <c r="CV151" s="22">
        <v>638462.00567231351</v>
      </c>
      <c r="CW151" s="22">
        <v>2959.8529000000003</v>
      </c>
      <c r="CX151" s="22">
        <v>635502.15277231345</v>
      </c>
      <c r="CY151" s="26">
        <v>626.89700000000039</v>
      </c>
      <c r="CZ151" s="22">
        <v>0</v>
      </c>
      <c r="DA151" s="22">
        <v>32616.803286213661</v>
      </c>
      <c r="DB151" s="22">
        <v>31989.906286213547</v>
      </c>
      <c r="DC151" s="32">
        <v>5.108652198006286E-2</v>
      </c>
      <c r="DD151" s="32">
        <v>5.0337998300494874E-2</v>
      </c>
      <c r="DE151" s="42"/>
      <c r="DF151" s="22">
        <v>638462.00567231351</v>
      </c>
      <c r="DG151" s="22">
        <v>2959.8529000000003</v>
      </c>
      <c r="DH151" s="22">
        <v>635502.15277231345</v>
      </c>
      <c r="DI151" s="26">
        <v>626.89700000000039</v>
      </c>
      <c r="DJ151" s="22">
        <v>0</v>
      </c>
      <c r="DK151" s="22">
        <v>32616.803286213661</v>
      </c>
      <c r="DL151" s="22">
        <v>31989.906286213547</v>
      </c>
      <c r="DM151" s="32">
        <v>5.108652198006286E-2</v>
      </c>
      <c r="DN151" s="32">
        <v>5.0337998300494874E-2</v>
      </c>
      <c r="DO151" s="42"/>
      <c r="DP151" s="22">
        <v>638462.00567231351</v>
      </c>
      <c r="DQ151" s="22">
        <v>2959.8529000000003</v>
      </c>
      <c r="DR151" s="22">
        <v>635502.15277231345</v>
      </c>
      <c r="DS151" s="26">
        <v>626.89700000000039</v>
      </c>
      <c r="DT151" s="22">
        <v>0</v>
      </c>
      <c r="DU151" s="22">
        <v>32616.803286213661</v>
      </c>
      <c r="DV151" s="22">
        <v>31989.906286213547</v>
      </c>
      <c r="DW151" s="32">
        <v>5.108652198006286E-2</v>
      </c>
      <c r="DX151" s="32">
        <v>5.0337998300494874E-2</v>
      </c>
      <c r="DY151" s="42"/>
      <c r="DZ151" s="22">
        <v>638462.00567231351</v>
      </c>
      <c r="EA151" s="22">
        <v>2959.8529000000003</v>
      </c>
      <c r="EB151" s="22">
        <v>635502.15277231345</v>
      </c>
      <c r="EC151" s="26">
        <v>626.89700000000039</v>
      </c>
      <c r="ED151" s="22">
        <v>0</v>
      </c>
      <c r="EE151" s="22">
        <v>32616.803286213661</v>
      </c>
      <c r="EF151" s="22">
        <v>31989.906286213547</v>
      </c>
      <c r="EG151" s="32">
        <v>5.108652198006286E-2</v>
      </c>
      <c r="EH151" s="32">
        <v>5.0337998300494874E-2</v>
      </c>
      <c r="EI151" s="42"/>
      <c r="EK151" s="47">
        <f t="shared" si="40"/>
        <v>-438.00951456313487</v>
      </c>
      <c r="EL151" s="47">
        <f t="shared" si="41"/>
        <v>-876.01902912626974</v>
      </c>
      <c r="EM151" s="47">
        <f t="shared" si="42"/>
        <v>0</v>
      </c>
      <c r="EN151" s="47">
        <f t="shared" si="43"/>
        <v>0</v>
      </c>
      <c r="EO151" s="47">
        <f t="shared" si="44"/>
        <v>0</v>
      </c>
      <c r="EP151" s="47">
        <f t="shared" si="45"/>
        <v>0</v>
      </c>
      <c r="ER151" s="27" t="str">
        <f t="shared" si="55"/>
        <v>The Primary School of St Mary and St Martin</v>
      </c>
      <c r="EV151" s="45">
        <v>0</v>
      </c>
      <c r="EX151" s="27" t="str">
        <f t="shared" si="56"/>
        <v>Y</v>
      </c>
      <c r="EY151" s="27" t="str">
        <f t="shared" si="57"/>
        <v>Y</v>
      </c>
      <c r="EZ151" s="27" t="str">
        <f t="shared" si="46"/>
        <v/>
      </c>
      <c r="FA151" s="27" t="str">
        <f t="shared" si="47"/>
        <v/>
      </c>
      <c r="FB151" s="27" t="str">
        <f t="shared" si="48"/>
        <v/>
      </c>
      <c r="FC151" s="27" t="str">
        <f t="shared" si="49"/>
        <v/>
      </c>
      <c r="FE151" s="82">
        <f t="shared" si="58"/>
        <v>6.8923372273777981E-4</v>
      </c>
      <c r="FF151" s="82">
        <f t="shared" si="50"/>
        <v>1.3784674454755596E-3</v>
      </c>
      <c r="FG151" s="82" t="str">
        <f t="shared" si="51"/>
        <v/>
      </c>
      <c r="FH151" s="82" t="str">
        <f t="shared" si="52"/>
        <v/>
      </c>
      <c r="FI151" s="82" t="str">
        <f t="shared" si="53"/>
        <v/>
      </c>
      <c r="FJ151" s="82" t="str">
        <f t="shared" si="54"/>
        <v/>
      </c>
    </row>
    <row r="152" spans="1:166" x14ac:dyDescent="0.3">
      <c r="A152" s="20">
        <v>8913530</v>
      </c>
      <c r="B152" s="20" t="s">
        <v>260</v>
      </c>
      <c r="C152" s="21">
        <v>106</v>
      </c>
      <c r="D152" s="22">
        <v>529453.64901909558</v>
      </c>
      <c r="E152" s="22">
        <v>13357.953600000001</v>
      </c>
      <c r="F152" s="22">
        <v>516095.69541909557</v>
      </c>
      <c r="G152" s="45">
        <v>1120.7732027471645</v>
      </c>
      <c r="H152" s="26">
        <v>-2514.9534000000021</v>
      </c>
      <c r="I152" s="11"/>
      <c r="J152" s="34">
        <v>106</v>
      </c>
      <c r="K152" s="22">
        <v>554085.00186186307</v>
      </c>
      <c r="L152" s="22">
        <v>10843.000199999999</v>
      </c>
      <c r="M152" s="22">
        <v>543242.00166186306</v>
      </c>
      <c r="N152" s="26">
        <v>-2514.9534000000021</v>
      </c>
      <c r="O152" s="22">
        <v>0</v>
      </c>
      <c r="P152" s="22">
        <v>24631.35284276749</v>
      </c>
      <c r="Q152" s="22">
        <v>27146.306242767489</v>
      </c>
      <c r="R152" s="32">
        <v>4.4454104983892427E-2</v>
      </c>
      <c r="S152" s="32">
        <v>4.9970926695142588E-2</v>
      </c>
      <c r="T152" s="11"/>
      <c r="U152" s="22">
        <v>554085.00186186307</v>
      </c>
      <c r="V152" s="22">
        <v>10843.000199999999</v>
      </c>
      <c r="W152" s="22">
        <v>543242.00166186306</v>
      </c>
      <c r="X152" s="26">
        <v>-2514.9534000000021</v>
      </c>
      <c r="Y152" s="22">
        <v>0</v>
      </c>
      <c r="Z152" s="22">
        <v>24631.35284276749</v>
      </c>
      <c r="AA152" s="22">
        <v>27146.306242767489</v>
      </c>
      <c r="AB152" s="32">
        <v>4.4454104983892427E-2</v>
      </c>
      <c r="AC152" s="32">
        <v>4.9970926695142588E-2</v>
      </c>
      <c r="AD152" s="42"/>
      <c r="AE152" s="22">
        <v>554085.00186186307</v>
      </c>
      <c r="AF152" s="22">
        <v>10843.000199999999</v>
      </c>
      <c r="AG152" s="22">
        <v>543242.00166186306</v>
      </c>
      <c r="AH152" s="26">
        <v>-2514.9534000000021</v>
      </c>
      <c r="AI152" s="22">
        <v>0</v>
      </c>
      <c r="AJ152" s="22">
        <v>24631.35284276749</v>
      </c>
      <c r="AK152" s="22">
        <v>27146.306242767489</v>
      </c>
      <c r="AL152" s="32">
        <v>4.4454104983892427E-2</v>
      </c>
      <c r="AM152" s="32">
        <v>4.9970926695142588E-2</v>
      </c>
      <c r="AN152" s="11"/>
      <c r="AO152" s="22">
        <v>554085.00186186307</v>
      </c>
      <c r="AP152" s="22">
        <v>10843.000199999999</v>
      </c>
      <c r="AQ152" s="22">
        <v>543242.00166186306</v>
      </c>
      <c r="AR152" s="26">
        <v>-2514.9534000000021</v>
      </c>
      <c r="AS152" s="22">
        <v>0</v>
      </c>
      <c r="AT152" s="22">
        <v>24631.35284276749</v>
      </c>
      <c r="AU152" s="22">
        <v>27146.306242767489</v>
      </c>
      <c r="AV152" s="32">
        <v>4.4454104983892427E-2</v>
      </c>
      <c r="AW152" s="32">
        <v>4.9970926695142588E-2</v>
      </c>
      <c r="AX152" s="42"/>
      <c r="AY152" s="22">
        <v>554085.00186186307</v>
      </c>
      <c r="AZ152" s="22">
        <v>10843.000199999999</v>
      </c>
      <c r="BA152" s="22">
        <v>543242.00166186306</v>
      </c>
      <c r="BB152" s="22">
        <v>0</v>
      </c>
      <c r="BC152" s="22">
        <v>24631.35284276749</v>
      </c>
      <c r="BD152" s="22">
        <v>27146.306242767489</v>
      </c>
      <c r="BE152" s="32">
        <v>4.4454104983892427E-2</v>
      </c>
      <c r="BF152" s="32">
        <v>4.9970926695142588E-2</v>
      </c>
      <c r="BG152" s="11"/>
      <c r="BH152" s="22">
        <v>554085.00186186307</v>
      </c>
      <c r="BI152" s="22">
        <v>10843.000199999999</v>
      </c>
      <c r="BJ152" s="22">
        <v>543242.00166186306</v>
      </c>
      <c r="BK152" s="26">
        <v>-2514.9534000000021</v>
      </c>
      <c r="BL152" s="22">
        <v>0</v>
      </c>
      <c r="BM152" s="22">
        <v>24631.35284276749</v>
      </c>
      <c r="BN152" s="22">
        <v>27146.306242767489</v>
      </c>
      <c r="BO152" s="32">
        <v>4.4454104983892427E-2</v>
      </c>
      <c r="BP152" s="32">
        <v>4.9970926695142588E-2</v>
      </c>
      <c r="BQ152" s="42"/>
      <c r="BR152" s="22">
        <v>552731.78433426574</v>
      </c>
      <c r="BS152" s="22">
        <v>10843.000199999999</v>
      </c>
      <c r="BT152" s="22">
        <v>541888.78413426573</v>
      </c>
      <c r="BU152" s="26">
        <v>-2514.9534000000021</v>
      </c>
      <c r="BV152" s="22">
        <v>0</v>
      </c>
      <c r="BW152" s="22">
        <v>23278.135315170162</v>
      </c>
      <c r="BX152" s="22">
        <v>25793.088715170161</v>
      </c>
      <c r="BY152" s="32">
        <v>4.2114703686178215E-2</v>
      </c>
      <c r="BZ152" s="32">
        <v>4.7598491554642172E-2</v>
      </c>
      <c r="CA152" s="42"/>
      <c r="CB152" s="22">
        <v>553697.25111261243</v>
      </c>
      <c r="CC152" s="22">
        <v>10843.000199999999</v>
      </c>
      <c r="CD152" s="22">
        <v>542854.25091261242</v>
      </c>
      <c r="CE152" s="26">
        <v>-2514.9534000000021</v>
      </c>
      <c r="CF152" s="22">
        <v>0</v>
      </c>
      <c r="CG152" s="22">
        <v>24243.602093516849</v>
      </c>
      <c r="CH152" s="22">
        <v>26758.555493516847</v>
      </c>
      <c r="CI152" s="32">
        <v>4.3784942122795767E-2</v>
      </c>
      <c r="CJ152" s="32">
        <v>4.9292338502520794E-2</v>
      </c>
      <c r="CK152" s="42"/>
      <c r="CL152" s="22">
        <v>553309.50036336156</v>
      </c>
      <c r="CM152" s="22">
        <v>10843.000199999999</v>
      </c>
      <c r="CN152" s="22">
        <v>542466.50016336155</v>
      </c>
      <c r="CO152" s="26">
        <v>-2514.9534000000021</v>
      </c>
      <c r="CP152" s="22">
        <v>0</v>
      </c>
      <c r="CQ152" s="22">
        <v>23855.851344265975</v>
      </c>
      <c r="CR152" s="22">
        <v>26370.804744265974</v>
      </c>
      <c r="CS152" s="32">
        <v>4.3114841383709655E-2</v>
      </c>
      <c r="CT152" s="32">
        <v>4.8612780210989096E-2</v>
      </c>
      <c r="CU152" s="42"/>
      <c r="CV152" s="22">
        <v>554085.00186186307</v>
      </c>
      <c r="CW152" s="22">
        <v>10843.000199999999</v>
      </c>
      <c r="CX152" s="22">
        <v>543242.00166186306</v>
      </c>
      <c r="CY152" s="26">
        <v>-2514.9534000000021</v>
      </c>
      <c r="CZ152" s="22">
        <v>0</v>
      </c>
      <c r="DA152" s="22">
        <v>24631.35284276749</v>
      </c>
      <c r="DB152" s="22">
        <v>27146.306242767489</v>
      </c>
      <c r="DC152" s="32">
        <v>4.4454104983892427E-2</v>
      </c>
      <c r="DD152" s="32">
        <v>4.9970926695142588E-2</v>
      </c>
      <c r="DE152" s="42"/>
      <c r="DF152" s="22">
        <v>554085.00186186307</v>
      </c>
      <c r="DG152" s="22">
        <v>10843.000199999999</v>
      </c>
      <c r="DH152" s="22">
        <v>543242.00166186306</v>
      </c>
      <c r="DI152" s="26">
        <v>-2514.9534000000021</v>
      </c>
      <c r="DJ152" s="22">
        <v>0</v>
      </c>
      <c r="DK152" s="22">
        <v>24631.35284276749</v>
      </c>
      <c r="DL152" s="22">
        <v>27146.306242767489</v>
      </c>
      <c r="DM152" s="32">
        <v>4.4454104983892427E-2</v>
      </c>
      <c r="DN152" s="32">
        <v>4.9970926695142588E-2</v>
      </c>
      <c r="DO152" s="42"/>
      <c r="DP152" s="22">
        <v>554085.00186186307</v>
      </c>
      <c r="DQ152" s="22">
        <v>10843.000199999999</v>
      </c>
      <c r="DR152" s="22">
        <v>543242.00166186306</v>
      </c>
      <c r="DS152" s="26">
        <v>-2514.9534000000021</v>
      </c>
      <c r="DT152" s="22">
        <v>0</v>
      </c>
      <c r="DU152" s="22">
        <v>24631.35284276749</v>
      </c>
      <c r="DV152" s="22">
        <v>27146.306242767489</v>
      </c>
      <c r="DW152" s="32">
        <v>4.4454104983892427E-2</v>
      </c>
      <c r="DX152" s="32">
        <v>4.9970926695142588E-2</v>
      </c>
      <c r="DY152" s="42"/>
      <c r="DZ152" s="22">
        <v>554085.00186186307</v>
      </c>
      <c r="EA152" s="22">
        <v>10843.000199999999</v>
      </c>
      <c r="EB152" s="22">
        <v>543242.00166186306</v>
      </c>
      <c r="EC152" s="26">
        <v>-2514.9534000000021</v>
      </c>
      <c r="ED152" s="22">
        <v>0</v>
      </c>
      <c r="EE152" s="22">
        <v>24631.35284276749</v>
      </c>
      <c r="EF152" s="22">
        <v>27146.306242767489</v>
      </c>
      <c r="EG152" s="32">
        <v>4.4454104983892427E-2</v>
      </c>
      <c r="EH152" s="32">
        <v>4.9970926695142588E-2</v>
      </c>
      <c r="EI152" s="42"/>
      <c r="EK152" s="47">
        <f t="shared" si="40"/>
        <v>-387.75074925064109</v>
      </c>
      <c r="EL152" s="47">
        <f t="shared" si="41"/>
        <v>-775.50149850151502</v>
      </c>
      <c r="EM152" s="47">
        <f t="shared" si="42"/>
        <v>0</v>
      </c>
      <c r="EN152" s="47">
        <f t="shared" si="43"/>
        <v>0</v>
      </c>
      <c r="EO152" s="47">
        <f t="shared" si="44"/>
        <v>0</v>
      </c>
      <c r="EP152" s="47">
        <f t="shared" si="45"/>
        <v>0</v>
      </c>
      <c r="ER152" s="27" t="str">
        <f t="shared" si="55"/>
        <v>Cotgrave CofE Primary School</v>
      </c>
      <c r="EV152" s="45">
        <v>1120.7732027471645</v>
      </c>
      <c r="EX152" s="27" t="str">
        <f t="shared" si="56"/>
        <v>Y</v>
      </c>
      <c r="EY152" s="27" t="str">
        <f t="shared" si="57"/>
        <v>Y</v>
      </c>
      <c r="EZ152" s="27" t="str">
        <f t="shared" si="46"/>
        <v/>
      </c>
      <c r="FA152" s="27" t="str">
        <f t="shared" si="47"/>
        <v/>
      </c>
      <c r="FB152" s="27" t="str">
        <f t="shared" si="48"/>
        <v/>
      </c>
      <c r="FC152" s="27" t="str">
        <f t="shared" si="49"/>
        <v/>
      </c>
      <c r="FE152" s="82">
        <f t="shared" si="58"/>
        <v>7.1377166725777885E-4</v>
      </c>
      <c r="FF152" s="82">
        <f t="shared" si="50"/>
        <v>1.4275433345159864E-3</v>
      </c>
      <c r="FG152" s="82" t="str">
        <f t="shared" si="51"/>
        <v/>
      </c>
      <c r="FH152" s="82" t="str">
        <f t="shared" si="52"/>
        <v/>
      </c>
      <c r="FI152" s="82" t="str">
        <f t="shared" si="53"/>
        <v/>
      </c>
      <c r="FJ152" s="82" t="str">
        <f t="shared" si="54"/>
        <v/>
      </c>
    </row>
    <row r="153" spans="1:166" x14ac:dyDescent="0.3">
      <c r="A153" s="59">
        <v>8913539</v>
      </c>
      <c r="B153" s="20" t="s">
        <v>261</v>
      </c>
      <c r="C153" s="21">
        <v>97</v>
      </c>
      <c r="D153" s="22">
        <v>508130.02885907929</v>
      </c>
      <c r="E153" s="22">
        <v>2424.2239999999997</v>
      </c>
      <c r="F153" s="22">
        <v>505705.8048590793</v>
      </c>
      <c r="G153" s="45">
        <v>-17099.000892292177</v>
      </c>
      <c r="H153" s="26">
        <v>112.98559999999998</v>
      </c>
      <c r="I153" s="11"/>
      <c r="J153" s="34">
        <v>97</v>
      </c>
      <c r="K153" s="22">
        <v>551991.11661771731</v>
      </c>
      <c r="L153" s="22">
        <v>2537.2095999999997</v>
      </c>
      <c r="M153" s="22">
        <v>549453.90701771737</v>
      </c>
      <c r="N153" s="26">
        <v>112.98559999999998</v>
      </c>
      <c r="O153" s="22">
        <v>0</v>
      </c>
      <c r="P153" s="22">
        <v>43861.087758638023</v>
      </c>
      <c r="Q153" s="22">
        <v>43748.102158638067</v>
      </c>
      <c r="R153" s="32">
        <v>7.945977106913138E-2</v>
      </c>
      <c r="S153" s="32">
        <v>7.9621059382561435E-2</v>
      </c>
      <c r="T153" s="11"/>
      <c r="U153" s="22">
        <v>551991.11661771731</v>
      </c>
      <c r="V153" s="22">
        <v>2537.2095999999997</v>
      </c>
      <c r="W153" s="22">
        <v>549453.90701771737</v>
      </c>
      <c r="X153" s="26">
        <v>112.98559999999998</v>
      </c>
      <c r="Y153" s="22">
        <v>0</v>
      </c>
      <c r="Z153" s="22">
        <v>43861.087758638023</v>
      </c>
      <c r="AA153" s="22">
        <v>43748.102158638067</v>
      </c>
      <c r="AB153" s="32">
        <v>7.945977106913138E-2</v>
      </c>
      <c r="AC153" s="32">
        <v>7.9621059382561435E-2</v>
      </c>
      <c r="AD153" s="42"/>
      <c r="AE153" s="22">
        <v>551991.11661771731</v>
      </c>
      <c r="AF153" s="22">
        <v>2537.2095999999997</v>
      </c>
      <c r="AG153" s="22">
        <v>549453.90701771737</v>
      </c>
      <c r="AH153" s="26">
        <v>112.98559999999998</v>
      </c>
      <c r="AI153" s="22">
        <v>0</v>
      </c>
      <c r="AJ153" s="22">
        <v>43861.087758638023</v>
      </c>
      <c r="AK153" s="22">
        <v>43748.102158638067</v>
      </c>
      <c r="AL153" s="32">
        <v>7.945977106913138E-2</v>
      </c>
      <c r="AM153" s="32">
        <v>7.9621059382561435E-2</v>
      </c>
      <c r="AN153" s="11"/>
      <c r="AO153" s="22">
        <v>551991.11661771731</v>
      </c>
      <c r="AP153" s="22">
        <v>2537.2095999999997</v>
      </c>
      <c r="AQ153" s="22">
        <v>549453.90701771737</v>
      </c>
      <c r="AR153" s="26">
        <v>112.98559999999998</v>
      </c>
      <c r="AS153" s="22">
        <v>0</v>
      </c>
      <c r="AT153" s="22">
        <v>43861.087758638023</v>
      </c>
      <c r="AU153" s="22">
        <v>43748.102158638067</v>
      </c>
      <c r="AV153" s="32">
        <v>7.945977106913138E-2</v>
      </c>
      <c r="AW153" s="32">
        <v>7.9621059382561435E-2</v>
      </c>
      <c r="AX153" s="42"/>
      <c r="AY153" s="22">
        <v>551991.11661771731</v>
      </c>
      <c r="AZ153" s="22">
        <v>2537.2095999999997</v>
      </c>
      <c r="BA153" s="22">
        <v>549453.90701771737</v>
      </c>
      <c r="BB153" s="22">
        <v>0</v>
      </c>
      <c r="BC153" s="22">
        <v>43861.087758638023</v>
      </c>
      <c r="BD153" s="22">
        <v>43748.102158638067</v>
      </c>
      <c r="BE153" s="32">
        <v>7.945977106913138E-2</v>
      </c>
      <c r="BF153" s="32">
        <v>7.9621059382561435E-2</v>
      </c>
      <c r="BG153" s="11"/>
      <c r="BH153" s="22">
        <v>551991.11661771731</v>
      </c>
      <c r="BI153" s="22">
        <v>2537.2095999999997</v>
      </c>
      <c r="BJ153" s="22">
        <v>549453.90701771737</v>
      </c>
      <c r="BK153" s="26">
        <v>112.98559999999998</v>
      </c>
      <c r="BL153" s="22">
        <v>0</v>
      </c>
      <c r="BM153" s="22">
        <v>43861.087758638023</v>
      </c>
      <c r="BN153" s="22">
        <v>43748.102158638067</v>
      </c>
      <c r="BO153" s="32">
        <v>7.945977106913138E-2</v>
      </c>
      <c r="BP153" s="32">
        <v>7.9621059382561435E-2</v>
      </c>
      <c r="BQ153" s="42"/>
      <c r="BR153" s="22">
        <v>550711.7960637873</v>
      </c>
      <c r="BS153" s="22">
        <v>2537.2095999999997</v>
      </c>
      <c r="BT153" s="22">
        <v>548174.58646378736</v>
      </c>
      <c r="BU153" s="26">
        <v>112.98559999999998</v>
      </c>
      <c r="BV153" s="22">
        <v>0</v>
      </c>
      <c r="BW153" s="22">
        <v>42581.767204708012</v>
      </c>
      <c r="BX153" s="22">
        <v>42468.781604708056</v>
      </c>
      <c r="BY153" s="32">
        <v>7.7321327614663787E-2</v>
      </c>
      <c r="BZ153" s="32">
        <v>7.7473094618758953E-2</v>
      </c>
      <c r="CA153" s="42"/>
      <c r="CB153" s="22">
        <v>551668.06383515848</v>
      </c>
      <c r="CC153" s="22">
        <v>2537.2095999999997</v>
      </c>
      <c r="CD153" s="22">
        <v>549130.85423515853</v>
      </c>
      <c r="CE153" s="26">
        <v>112.98559999999998</v>
      </c>
      <c r="CF153" s="22">
        <v>0</v>
      </c>
      <c r="CG153" s="22">
        <v>43538.034976079187</v>
      </c>
      <c r="CH153" s="22">
        <v>43425.049376079231</v>
      </c>
      <c r="CI153" s="32">
        <v>7.8920709445106832E-2</v>
      </c>
      <c r="CJ153" s="32">
        <v>7.9079601958557927E-2</v>
      </c>
      <c r="CK153" s="42"/>
      <c r="CL153" s="22">
        <v>551345.01105259976</v>
      </c>
      <c r="CM153" s="22">
        <v>2537.2095999999997</v>
      </c>
      <c r="CN153" s="22">
        <v>548807.80145259982</v>
      </c>
      <c r="CO153" s="26">
        <v>112.98559999999998</v>
      </c>
      <c r="CP153" s="22">
        <v>0</v>
      </c>
      <c r="CQ153" s="22">
        <v>43214.982193520467</v>
      </c>
      <c r="CR153" s="22">
        <v>43101.996593520511</v>
      </c>
      <c r="CS153" s="32">
        <v>7.8381016110069868E-2</v>
      </c>
      <c r="CT153" s="32">
        <v>7.853750708251038E-2</v>
      </c>
      <c r="CU153" s="42"/>
      <c r="CV153" s="22">
        <v>551991.11661771731</v>
      </c>
      <c r="CW153" s="22">
        <v>2537.2095999999997</v>
      </c>
      <c r="CX153" s="22">
        <v>549453.90701771737</v>
      </c>
      <c r="CY153" s="26">
        <v>112.98559999999998</v>
      </c>
      <c r="CZ153" s="22">
        <v>0</v>
      </c>
      <c r="DA153" s="22">
        <v>43861.087758638023</v>
      </c>
      <c r="DB153" s="22">
        <v>43748.102158638067</v>
      </c>
      <c r="DC153" s="32">
        <v>7.945977106913138E-2</v>
      </c>
      <c r="DD153" s="32">
        <v>7.9621059382561435E-2</v>
      </c>
      <c r="DE153" s="42"/>
      <c r="DF153" s="22">
        <v>551991.11661771731</v>
      </c>
      <c r="DG153" s="22">
        <v>2537.2095999999997</v>
      </c>
      <c r="DH153" s="22">
        <v>549453.90701771737</v>
      </c>
      <c r="DI153" s="26">
        <v>112.98559999999998</v>
      </c>
      <c r="DJ153" s="22">
        <v>0</v>
      </c>
      <c r="DK153" s="22">
        <v>43861.087758638023</v>
      </c>
      <c r="DL153" s="22">
        <v>43748.102158638067</v>
      </c>
      <c r="DM153" s="32">
        <v>7.945977106913138E-2</v>
      </c>
      <c r="DN153" s="32">
        <v>7.9621059382561435E-2</v>
      </c>
      <c r="DO153" s="42"/>
      <c r="DP153" s="22">
        <v>551991.11661771731</v>
      </c>
      <c r="DQ153" s="22">
        <v>2537.2095999999997</v>
      </c>
      <c r="DR153" s="22">
        <v>549453.90701771737</v>
      </c>
      <c r="DS153" s="26">
        <v>112.98559999999998</v>
      </c>
      <c r="DT153" s="22">
        <v>0</v>
      </c>
      <c r="DU153" s="22">
        <v>43861.087758638023</v>
      </c>
      <c r="DV153" s="22">
        <v>43748.102158638067</v>
      </c>
      <c r="DW153" s="32">
        <v>7.945977106913138E-2</v>
      </c>
      <c r="DX153" s="32">
        <v>7.9621059382561435E-2</v>
      </c>
      <c r="DY153" s="42"/>
      <c r="DZ153" s="22">
        <v>551991.11661771731</v>
      </c>
      <c r="EA153" s="22">
        <v>2537.2095999999997</v>
      </c>
      <c r="EB153" s="22">
        <v>549453.90701771737</v>
      </c>
      <c r="EC153" s="26">
        <v>112.98559999999998</v>
      </c>
      <c r="ED153" s="22">
        <v>0</v>
      </c>
      <c r="EE153" s="22">
        <v>43861.087758638023</v>
      </c>
      <c r="EF153" s="22">
        <v>43748.102158638067</v>
      </c>
      <c r="EG153" s="32">
        <v>7.945977106913138E-2</v>
      </c>
      <c r="EH153" s="32">
        <v>7.9621059382561435E-2</v>
      </c>
      <c r="EI153" s="42"/>
      <c r="EK153" s="47">
        <f t="shared" si="40"/>
        <v>-323.05278255883604</v>
      </c>
      <c r="EL153" s="47">
        <f t="shared" si="41"/>
        <v>-646.10556511755567</v>
      </c>
      <c r="EM153" s="47">
        <f t="shared" si="42"/>
        <v>0</v>
      </c>
      <c r="EN153" s="47">
        <f t="shared" si="43"/>
        <v>0</v>
      </c>
      <c r="EO153" s="47">
        <f t="shared" si="44"/>
        <v>0</v>
      </c>
      <c r="EP153" s="47">
        <f t="shared" si="45"/>
        <v>0</v>
      </c>
      <c r="ER153" s="27" t="str">
        <f t="shared" si="55"/>
        <v>All Saints Anglican/Methodist Primary School</v>
      </c>
      <c r="EV153" s="45">
        <v>-17099.000892292177</v>
      </c>
      <c r="EX153" s="27" t="str">
        <f t="shared" si="56"/>
        <v>Y</v>
      </c>
      <c r="EY153" s="27" t="str">
        <f t="shared" si="57"/>
        <v>Y</v>
      </c>
      <c r="EZ153" s="27" t="str">
        <f t="shared" si="46"/>
        <v/>
      </c>
      <c r="FA153" s="27" t="str">
        <f t="shared" si="47"/>
        <v/>
      </c>
      <c r="FB153" s="27" t="str">
        <f t="shared" si="48"/>
        <v/>
      </c>
      <c r="FC153" s="27" t="str">
        <f t="shared" si="49"/>
        <v/>
      </c>
      <c r="FE153" s="82">
        <f t="shared" si="58"/>
        <v>5.8795247141343757E-4</v>
      </c>
      <c r="FF153" s="82">
        <f t="shared" si="50"/>
        <v>1.1759049428266633E-3</v>
      </c>
      <c r="FG153" s="82" t="str">
        <f t="shared" si="51"/>
        <v/>
      </c>
      <c r="FH153" s="82" t="str">
        <f t="shared" si="52"/>
        <v/>
      </c>
      <c r="FI153" s="82" t="str">
        <f t="shared" si="53"/>
        <v/>
      </c>
      <c r="FJ153" s="82" t="str">
        <f t="shared" si="54"/>
        <v/>
      </c>
    </row>
    <row r="154" spans="1:166" x14ac:dyDescent="0.3">
      <c r="A154" s="59">
        <v>8913546</v>
      </c>
      <c r="B154" s="20" t="s">
        <v>262</v>
      </c>
      <c r="C154" s="21">
        <v>95</v>
      </c>
      <c r="D154" s="22">
        <v>489727.0076584426</v>
      </c>
      <c r="E154" s="22">
        <v>3668.94</v>
      </c>
      <c r="F154" s="22">
        <v>486058.0676584426</v>
      </c>
      <c r="G154" s="45">
        <v>-12409.361103785617</v>
      </c>
      <c r="H154" s="26">
        <v>-545.5011999999997</v>
      </c>
      <c r="I154" s="11"/>
      <c r="J154" s="34">
        <v>95</v>
      </c>
      <c r="K154" s="22">
        <v>527776.03642111737</v>
      </c>
      <c r="L154" s="22">
        <v>3123.4388000000004</v>
      </c>
      <c r="M154" s="22">
        <v>524652.59762111737</v>
      </c>
      <c r="N154" s="26">
        <v>-545.5011999999997</v>
      </c>
      <c r="O154" s="22">
        <v>0</v>
      </c>
      <c r="P154" s="22">
        <v>38049.028762674774</v>
      </c>
      <c r="Q154" s="22">
        <v>38594.529962674773</v>
      </c>
      <c r="R154" s="32">
        <v>7.2093134467960382E-2</v>
      </c>
      <c r="S154" s="32">
        <v>7.3562067809575901E-2</v>
      </c>
      <c r="T154" s="11"/>
      <c r="U154" s="22">
        <v>527776.03642111737</v>
      </c>
      <c r="V154" s="22">
        <v>3123.4388000000004</v>
      </c>
      <c r="W154" s="22">
        <v>524652.59762111737</v>
      </c>
      <c r="X154" s="26">
        <v>-545.5011999999997</v>
      </c>
      <c r="Y154" s="22">
        <v>0</v>
      </c>
      <c r="Z154" s="22">
        <v>38049.028762674774</v>
      </c>
      <c r="AA154" s="22">
        <v>38594.529962674773</v>
      </c>
      <c r="AB154" s="32">
        <v>7.2093134467960382E-2</v>
      </c>
      <c r="AC154" s="32">
        <v>7.3562067809575901E-2</v>
      </c>
      <c r="AD154" s="42"/>
      <c r="AE154" s="22">
        <v>527776.03642111737</v>
      </c>
      <c r="AF154" s="22">
        <v>3123.4388000000004</v>
      </c>
      <c r="AG154" s="22">
        <v>524652.59762111737</v>
      </c>
      <c r="AH154" s="26">
        <v>-545.5011999999997</v>
      </c>
      <c r="AI154" s="22">
        <v>0</v>
      </c>
      <c r="AJ154" s="22">
        <v>38049.028762674774</v>
      </c>
      <c r="AK154" s="22">
        <v>38594.529962674773</v>
      </c>
      <c r="AL154" s="32">
        <v>7.2093134467960382E-2</v>
      </c>
      <c r="AM154" s="32">
        <v>7.3562067809575901E-2</v>
      </c>
      <c r="AN154" s="11"/>
      <c r="AO154" s="22">
        <v>527776.03642111737</v>
      </c>
      <c r="AP154" s="22">
        <v>3123.4388000000004</v>
      </c>
      <c r="AQ154" s="22">
        <v>524652.59762111737</v>
      </c>
      <c r="AR154" s="26">
        <v>-545.5011999999997</v>
      </c>
      <c r="AS154" s="22">
        <v>0</v>
      </c>
      <c r="AT154" s="22">
        <v>38049.028762674774</v>
      </c>
      <c r="AU154" s="22">
        <v>38594.529962674773</v>
      </c>
      <c r="AV154" s="32">
        <v>7.2093134467960382E-2</v>
      </c>
      <c r="AW154" s="32">
        <v>7.3562067809575901E-2</v>
      </c>
      <c r="AX154" s="42"/>
      <c r="AY154" s="22">
        <v>527776.03642111737</v>
      </c>
      <c r="AZ154" s="22">
        <v>3123.4388000000004</v>
      </c>
      <c r="BA154" s="22">
        <v>524652.59762111737</v>
      </c>
      <c r="BB154" s="22">
        <v>0</v>
      </c>
      <c r="BC154" s="22">
        <v>38049.028762674774</v>
      </c>
      <c r="BD154" s="22">
        <v>38594.529962674773</v>
      </c>
      <c r="BE154" s="32">
        <v>7.2093134467960382E-2</v>
      </c>
      <c r="BF154" s="32">
        <v>7.3562067809575901E-2</v>
      </c>
      <c r="BG154" s="11"/>
      <c r="BH154" s="22">
        <v>527776.03642111737</v>
      </c>
      <c r="BI154" s="22">
        <v>3123.4388000000004</v>
      </c>
      <c r="BJ154" s="22">
        <v>524652.59762111737</v>
      </c>
      <c r="BK154" s="26">
        <v>-545.5011999999997</v>
      </c>
      <c r="BL154" s="22">
        <v>0</v>
      </c>
      <c r="BM154" s="22">
        <v>38049.028762674774</v>
      </c>
      <c r="BN154" s="22">
        <v>38594.529962674773</v>
      </c>
      <c r="BO154" s="32">
        <v>7.2093134467960382E-2</v>
      </c>
      <c r="BP154" s="32">
        <v>7.3562067809575901E-2</v>
      </c>
      <c r="BQ154" s="42"/>
      <c r="BR154" s="22">
        <v>526984.3152706601</v>
      </c>
      <c r="BS154" s="22">
        <v>3123.4388000000004</v>
      </c>
      <c r="BT154" s="22">
        <v>523860.87647066009</v>
      </c>
      <c r="BU154" s="26">
        <v>-545.5011999999997</v>
      </c>
      <c r="BV154" s="22">
        <v>0</v>
      </c>
      <c r="BW154" s="22">
        <v>37257.307612217497</v>
      </c>
      <c r="BX154" s="22">
        <v>37802.808812217496</v>
      </c>
      <c r="BY154" s="32">
        <v>7.069908255823909E-2</v>
      </c>
      <c r="BZ154" s="32">
        <v>7.2161924110274195E-2</v>
      </c>
      <c r="CA154" s="42"/>
      <c r="CB154" s="22">
        <v>527473.39312843443</v>
      </c>
      <c r="CC154" s="22">
        <v>3123.4388000000004</v>
      </c>
      <c r="CD154" s="22">
        <v>524349.95432843443</v>
      </c>
      <c r="CE154" s="26">
        <v>-545.5011999999997</v>
      </c>
      <c r="CF154" s="22">
        <v>0</v>
      </c>
      <c r="CG154" s="22">
        <v>37746.38546999183</v>
      </c>
      <c r="CH154" s="22">
        <v>38291.886669991829</v>
      </c>
      <c r="CI154" s="32">
        <v>7.1560738345717786E-2</v>
      </c>
      <c r="CJ154" s="32">
        <v>7.3027348155364075E-2</v>
      </c>
      <c r="CK154" s="42"/>
      <c r="CL154" s="22">
        <v>527170.74983575149</v>
      </c>
      <c r="CM154" s="22">
        <v>3123.4388000000004</v>
      </c>
      <c r="CN154" s="22">
        <v>524047.31103575148</v>
      </c>
      <c r="CO154" s="26">
        <v>-545.5011999999997</v>
      </c>
      <c r="CP154" s="22">
        <v>0</v>
      </c>
      <c r="CQ154" s="22">
        <v>37443.742177308886</v>
      </c>
      <c r="CR154" s="22">
        <v>37989.243377308885</v>
      </c>
      <c r="CS154" s="32">
        <v>7.1027730937224962E-2</v>
      </c>
      <c r="CT154" s="32">
        <v>7.2492010887767327E-2</v>
      </c>
      <c r="CU154" s="42"/>
      <c r="CV154" s="22">
        <v>527776.03642111737</v>
      </c>
      <c r="CW154" s="22">
        <v>3123.4388000000004</v>
      </c>
      <c r="CX154" s="22">
        <v>524652.59762111737</v>
      </c>
      <c r="CY154" s="26">
        <v>-545.5011999999997</v>
      </c>
      <c r="CZ154" s="22">
        <v>0</v>
      </c>
      <c r="DA154" s="22">
        <v>38049.028762674774</v>
      </c>
      <c r="DB154" s="22">
        <v>38594.529962674773</v>
      </c>
      <c r="DC154" s="32">
        <v>7.2093134467960382E-2</v>
      </c>
      <c r="DD154" s="32">
        <v>7.3562067809575901E-2</v>
      </c>
      <c r="DE154" s="42"/>
      <c r="DF154" s="22">
        <v>527776.03642111737</v>
      </c>
      <c r="DG154" s="22">
        <v>3123.4388000000004</v>
      </c>
      <c r="DH154" s="22">
        <v>524652.59762111737</v>
      </c>
      <c r="DI154" s="26">
        <v>-545.5011999999997</v>
      </c>
      <c r="DJ154" s="22">
        <v>0</v>
      </c>
      <c r="DK154" s="22">
        <v>38049.028762674774</v>
      </c>
      <c r="DL154" s="22">
        <v>38594.529962674773</v>
      </c>
      <c r="DM154" s="32">
        <v>7.2093134467960382E-2</v>
      </c>
      <c r="DN154" s="32">
        <v>7.3562067809575901E-2</v>
      </c>
      <c r="DO154" s="42"/>
      <c r="DP154" s="22">
        <v>527776.03642111737</v>
      </c>
      <c r="DQ154" s="22">
        <v>3123.4388000000004</v>
      </c>
      <c r="DR154" s="22">
        <v>524652.59762111737</v>
      </c>
      <c r="DS154" s="26">
        <v>-545.5011999999997</v>
      </c>
      <c r="DT154" s="22">
        <v>0</v>
      </c>
      <c r="DU154" s="22">
        <v>38049.028762674774</v>
      </c>
      <c r="DV154" s="22">
        <v>38594.529962674773</v>
      </c>
      <c r="DW154" s="32">
        <v>7.2093134467960382E-2</v>
      </c>
      <c r="DX154" s="32">
        <v>7.3562067809575901E-2</v>
      </c>
      <c r="DY154" s="42"/>
      <c r="DZ154" s="22">
        <v>527776.03642111737</v>
      </c>
      <c r="EA154" s="22">
        <v>3123.4388000000004</v>
      </c>
      <c r="EB154" s="22">
        <v>524652.59762111737</v>
      </c>
      <c r="EC154" s="26">
        <v>-545.5011999999997</v>
      </c>
      <c r="ED154" s="22">
        <v>0</v>
      </c>
      <c r="EE154" s="22">
        <v>38049.028762674774</v>
      </c>
      <c r="EF154" s="22">
        <v>38594.529962674773</v>
      </c>
      <c r="EG154" s="32">
        <v>7.2093134467960382E-2</v>
      </c>
      <c r="EH154" s="32">
        <v>7.3562067809575901E-2</v>
      </c>
      <c r="EI154" s="42"/>
      <c r="EK154" s="47">
        <f t="shared" si="40"/>
        <v>-302.64329268294387</v>
      </c>
      <c r="EL154" s="47">
        <f t="shared" si="41"/>
        <v>-605.28658536588773</v>
      </c>
      <c r="EM154" s="47">
        <f t="shared" si="42"/>
        <v>0</v>
      </c>
      <c r="EN154" s="47">
        <f t="shared" si="43"/>
        <v>0</v>
      </c>
      <c r="EO154" s="47">
        <f t="shared" si="44"/>
        <v>0</v>
      </c>
      <c r="EP154" s="47">
        <f t="shared" si="45"/>
        <v>0</v>
      </c>
      <c r="ER154" s="27" t="str">
        <f t="shared" si="55"/>
        <v>Gamston CofE (Aided) Primary School</v>
      </c>
      <c r="EV154" s="45">
        <v>-12409.361103785617</v>
      </c>
      <c r="EX154" s="27" t="str">
        <f t="shared" si="56"/>
        <v>Y</v>
      </c>
      <c r="EY154" s="27" t="str">
        <f t="shared" si="57"/>
        <v>Y</v>
      </c>
      <c r="EZ154" s="27" t="str">
        <f t="shared" si="46"/>
        <v/>
      </c>
      <c r="FA154" s="27" t="str">
        <f t="shared" si="47"/>
        <v/>
      </c>
      <c r="FB154" s="27" t="str">
        <f t="shared" si="48"/>
        <v/>
      </c>
      <c r="FC154" s="27" t="str">
        <f t="shared" si="49"/>
        <v/>
      </c>
      <c r="FE154" s="82">
        <f t="shared" si="58"/>
        <v>5.7684512390711632E-4</v>
      </c>
      <c r="FF154" s="82">
        <f t="shared" si="50"/>
        <v>1.1536902478142326E-3</v>
      </c>
      <c r="FG154" s="82" t="str">
        <f t="shared" si="51"/>
        <v/>
      </c>
      <c r="FH154" s="82" t="str">
        <f t="shared" si="52"/>
        <v/>
      </c>
      <c r="FI154" s="82" t="str">
        <f t="shared" si="53"/>
        <v/>
      </c>
      <c r="FJ154" s="82" t="str">
        <f t="shared" si="54"/>
        <v/>
      </c>
    </row>
    <row r="155" spans="1:166" x14ac:dyDescent="0.3">
      <c r="A155" s="20">
        <v>8913548</v>
      </c>
      <c r="B155" s="20" t="s">
        <v>320</v>
      </c>
      <c r="C155" s="21">
        <v>97</v>
      </c>
      <c r="D155" s="22">
        <v>514707.64269766025</v>
      </c>
      <c r="E155" s="22">
        <v>1976.4964</v>
      </c>
      <c r="F155" s="22">
        <v>512731.14629766025</v>
      </c>
      <c r="G155" s="45">
        <v>0</v>
      </c>
      <c r="H155" s="26">
        <v>1062.6588999999994</v>
      </c>
      <c r="I155" s="11"/>
      <c r="J155" s="34">
        <v>97</v>
      </c>
      <c r="K155" s="22">
        <v>543166.74296952086</v>
      </c>
      <c r="L155" s="22">
        <v>3039.1552999999994</v>
      </c>
      <c r="M155" s="22">
        <v>540127.58766952087</v>
      </c>
      <c r="N155" s="26">
        <v>1062.6588999999994</v>
      </c>
      <c r="O155" s="22">
        <v>0</v>
      </c>
      <c r="P155" s="22">
        <v>28459.100271860603</v>
      </c>
      <c r="Q155" s="22">
        <v>27396.441371860623</v>
      </c>
      <c r="R155" s="32">
        <v>5.2394776816182119E-2</v>
      </c>
      <c r="S155" s="32">
        <v>5.0722166386774598E-2</v>
      </c>
      <c r="T155" s="11"/>
      <c r="U155" s="22">
        <v>543166.74296952086</v>
      </c>
      <c r="V155" s="22">
        <v>3039.1552999999994</v>
      </c>
      <c r="W155" s="22">
        <v>540127.58766952087</v>
      </c>
      <c r="X155" s="26">
        <v>1062.6588999999994</v>
      </c>
      <c r="Y155" s="22">
        <v>0</v>
      </c>
      <c r="Z155" s="22">
        <v>28459.100271860603</v>
      </c>
      <c r="AA155" s="22">
        <v>27396.441371860623</v>
      </c>
      <c r="AB155" s="32">
        <v>5.2394776816182119E-2</v>
      </c>
      <c r="AC155" s="32">
        <v>5.0722166386774598E-2</v>
      </c>
      <c r="AD155" s="42"/>
      <c r="AE155" s="22">
        <v>543166.74296952086</v>
      </c>
      <c r="AF155" s="22">
        <v>3039.1552999999994</v>
      </c>
      <c r="AG155" s="22">
        <v>540127.58766952087</v>
      </c>
      <c r="AH155" s="26">
        <v>1062.6588999999994</v>
      </c>
      <c r="AI155" s="22">
        <v>0</v>
      </c>
      <c r="AJ155" s="22">
        <v>28459.100271860603</v>
      </c>
      <c r="AK155" s="22">
        <v>27396.441371860623</v>
      </c>
      <c r="AL155" s="32">
        <v>5.2394776816182119E-2</v>
      </c>
      <c r="AM155" s="32">
        <v>5.0722166386774598E-2</v>
      </c>
      <c r="AN155" s="11"/>
      <c r="AO155" s="22">
        <v>543166.74296952086</v>
      </c>
      <c r="AP155" s="22">
        <v>3039.1552999999994</v>
      </c>
      <c r="AQ155" s="22">
        <v>540127.58766952087</v>
      </c>
      <c r="AR155" s="26">
        <v>1062.6588999999994</v>
      </c>
      <c r="AS155" s="22">
        <v>0</v>
      </c>
      <c r="AT155" s="22">
        <v>28459.100271860603</v>
      </c>
      <c r="AU155" s="22">
        <v>27396.441371860623</v>
      </c>
      <c r="AV155" s="32">
        <v>5.2394776816182119E-2</v>
      </c>
      <c r="AW155" s="32">
        <v>5.0722166386774598E-2</v>
      </c>
      <c r="AX155" s="42"/>
      <c r="AY155" s="22">
        <v>543166.74296952086</v>
      </c>
      <c r="AZ155" s="22">
        <v>3039.1552999999994</v>
      </c>
      <c r="BA155" s="22">
        <v>540127.58766952087</v>
      </c>
      <c r="BB155" s="22">
        <v>0</v>
      </c>
      <c r="BC155" s="22">
        <v>28459.100271860603</v>
      </c>
      <c r="BD155" s="22">
        <v>27396.441371860623</v>
      </c>
      <c r="BE155" s="32">
        <v>5.2394776816182119E-2</v>
      </c>
      <c r="BF155" s="32">
        <v>5.0722166386774598E-2</v>
      </c>
      <c r="BG155" s="11"/>
      <c r="BH155" s="22">
        <v>543166.74296952086</v>
      </c>
      <c r="BI155" s="22">
        <v>3039.1552999999994</v>
      </c>
      <c r="BJ155" s="22">
        <v>540127.58766952087</v>
      </c>
      <c r="BK155" s="26">
        <v>1062.6588999999994</v>
      </c>
      <c r="BL155" s="22">
        <v>0</v>
      </c>
      <c r="BM155" s="22">
        <v>28459.100271860603</v>
      </c>
      <c r="BN155" s="22">
        <v>27396.441371860623</v>
      </c>
      <c r="BO155" s="32">
        <v>5.2394776816182119E-2</v>
      </c>
      <c r="BP155" s="32">
        <v>5.0722166386774598E-2</v>
      </c>
      <c r="BQ155" s="42"/>
      <c r="BR155" s="22">
        <v>542120.6199015209</v>
      </c>
      <c r="BS155" s="22">
        <v>3039.1552999999994</v>
      </c>
      <c r="BT155" s="22">
        <v>539081.46460152091</v>
      </c>
      <c r="BU155" s="26">
        <v>1062.6588999999994</v>
      </c>
      <c r="BV155" s="22">
        <v>0</v>
      </c>
      <c r="BW155" s="22">
        <v>27412.977203860646</v>
      </c>
      <c r="BX155" s="22">
        <v>26350.318303860666</v>
      </c>
      <c r="BY155" s="32">
        <v>5.0566195413929024E-2</v>
      </c>
      <c r="BZ155" s="32">
        <v>4.8880030262844106E-2</v>
      </c>
      <c r="CA155" s="42"/>
      <c r="CB155" s="22">
        <v>542856.64383908606</v>
      </c>
      <c r="CC155" s="22">
        <v>3039.1552999999994</v>
      </c>
      <c r="CD155" s="22">
        <v>539817.48853908607</v>
      </c>
      <c r="CE155" s="26">
        <v>1062.6588999999994</v>
      </c>
      <c r="CF155" s="22">
        <v>0</v>
      </c>
      <c r="CG155" s="22">
        <v>28149.001141425804</v>
      </c>
      <c r="CH155" s="22">
        <v>27086.342241425824</v>
      </c>
      <c r="CI155" s="32">
        <v>5.1853470821239041E-2</v>
      </c>
      <c r="CJ155" s="32">
        <v>5.0176852022208257E-2</v>
      </c>
      <c r="CK155" s="42"/>
      <c r="CL155" s="22">
        <v>542546.54470865126</v>
      </c>
      <c r="CM155" s="22">
        <v>3039.1552999999994</v>
      </c>
      <c r="CN155" s="22">
        <v>539507.38940865127</v>
      </c>
      <c r="CO155" s="26">
        <v>1062.6588999999994</v>
      </c>
      <c r="CP155" s="22">
        <v>0</v>
      </c>
      <c r="CQ155" s="22">
        <v>27838.902010991005</v>
      </c>
      <c r="CR155" s="22">
        <v>26776.243110991025</v>
      </c>
      <c r="CS155" s="32">
        <v>5.1311546046137961E-2</v>
      </c>
      <c r="CT155" s="32">
        <v>4.9630910783891584E-2</v>
      </c>
      <c r="CU155" s="42"/>
      <c r="CV155" s="22">
        <v>543166.74296952086</v>
      </c>
      <c r="CW155" s="22">
        <v>3039.1552999999994</v>
      </c>
      <c r="CX155" s="22">
        <v>540127.58766952087</v>
      </c>
      <c r="CY155" s="26">
        <v>1062.6588999999994</v>
      </c>
      <c r="CZ155" s="22">
        <v>0</v>
      </c>
      <c r="DA155" s="22">
        <v>28459.100271860603</v>
      </c>
      <c r="DB155" s="22">
        <v>27396.441371860623</v>
      </c>
      <c r="DC155" s="32">
        <v>5.2394776816182119E-2</v>
      </c>
      <c r="DD155" s="32">
        <v>5.0722166386774598E-2</v>
      </c>
      <c r="DE155" s="42"/>
      <c r="DF155" s="22">
        <v>543166.74296952086</v>
      </c>
      <c r="DG155" s="22">
        <v>3039.1552999999994</v>
      </c>
      <c r="DH155" s="22">
        <v>540127.58766952087</v>
      </c>
      <c r="DI155" s="26">
        <v>1062.6588999999994</v>
      </c>
      <c r="DJ155" s="22">
        <v>0</v>
      </c>
      <c r="DK155" s="22">
        <v>28459.100271860603</v>
      </c>
      <c r="DL155" s="22">
        <v>27396.441371860623</v>
      </c>
      <c r="DM155" s="32">
        <v>5.2394776816182119E-2</v>
      </c>
      <c r="DN155" s="32">
        <v>5.0722166386774598E-2</v>
      </c>
      <c r="DO155" s="42"/>
      <c r="DP155" s="22">
        <v>543166.74296952086</v>
      </c>
      <c r="DQ155" s="22">
        <v>3039.1552999999994</v>
      </c>
      <c r="DR155" s="22">
        <v>540127.58766952087</v>
      </c>
      <c r="DS155" s="26">
        <v>1062.6588999999994</v>
      </c>
      <c r="DT155" s="22">
        <v>0</v>
      </c>
      <c r="DU155" s="22">
        <v>28459.100271860603</v>
      </c>
      <c r="DV155" s="22">
        <v>27396.441371860623</v>
      </c>
      <c r="DW155" s="32">
        <v>5.2394776816182119E-2</v>
      </c>
      <c r="DX155" s="32">
        <v>5.0722166386774598E-2</v>
      </c>
      <c r="DY155" s="42"/>
      <c r="DZ155" s="22">
        <v>543166.74296952086</v>
      </c>
      <c r="EA155" s="22">
        <v>3039.1552999999994</v>
      </c>
      <c r="EB155" s="22">
        <v>540127.58766952087</v>
      </c>
      <c r="EC155" s="26">
        <v>1062.6588999999994</v>
      </c>
      <c r="ED155" s="22">
        <v>0</v>
      </c>
      <c r="EE155" s="22">
        <v>28459.100271860603</v>
      </c>
      <c r="EF155" s="22">
        <v>27396.441371860623</v>
      </c>
      <c r="EG155" s="32">
        <v>5.2394776816182119E-2</v>
      </c>
      <c r="EH155" s="32">
        <v>5.0722166386774598E-2</v>
      </c>
      <c r="EI155" s="42"/>
      <c r="EK155" s="47">
        <f t="shared" ref="EK155:EK218" si="59">CH155-$BN155</f>
        <v>-310.09913043479901</v>
      </c>
      <c r="EL155" s="47">
        <f t="shared" ref="EL155:EL218" si="60">CR155-$BN155</f>
        <v>-620.19826086959802</v>
      </c>
      <c r="EM155" s="47">
        <f t="shared" ref="EM155:EM218" si="61">DB155-$BN155</f>
        <v>0</v>
      </c>
      <c r="EN155" s="47">
        <f t="shared" ref="EN155:EN218" si="62">DL155-$BN155</f>
        <v>0</v>
      </c>
      <c r="EO155" s="47">
        <f t="shared" ref="EO155:EO218" si="63">DV155-$BN155</f>
        <v>0</v>
      </c>
      <c r="EP155" s="47">
        <f t="shared" ref="EP155:EP218" si="64">EF155-$BN155</f>
        <v>0</v>
      </c>
      <c r="ER155" s="27" t="str">
        <f t="shared" si="55"/>
        <v>St Peter's CofE Primary and Nursery School</v>
      </c>
      <c r="EV155" s="45">
        <v>0</v>
      </c>
      <c r="EX155" s="27" t="str">
        <f t="shared" si="56"/>
        <v>Y</v>
      </c>
      <c r="EY155" s="27" t="str">
        <f t="shared" si="57"/>
        <v>Y</v>
      </c>
      <c r="EZ155" s="27" t="str">
        <f t="shared" si="46"/>
        <v/>
      </c>
      <c r="FA155" s="27" t="str">
        <f t="shared" si="47"/>
        <v/>
      </c>
      <c r="FB155" s="27" t="str">
        <f t="shared" si="48"/>
        <v/>
      </c>
      <c r="FC155" s="27" t="str">
        <f t="shared" si="49"/>
        <v/>
      </c>
      <c r="FE155" s="82">
        <f t="shared" si="58"/>
        <v>5.7412199916093587E-4</v>
      </c>
      <c r="FF155" s="82">
        <f t="shared" si="50"/>
        <v>1.1482439983218717E-3</v>
      </c>
      <c r="FG155" s="82" t="str">
        <f t="shared" si="51"/>
        <v/>
      </c>
      <c r="FH155" s="82" t="str">
        <f t="shared" si="52"/>
        <v/>
      </c>
      <c r="FI155" s="82" t="str">
        <f t="shared" si="53"/>
        <v/>
      </c>
      <c r="FJ155" s="82" t="str">
        <f t="shared" si="54"/>
        <v/>
      </c>
    </row>
    <row r="156" spans="1:166" x14ac:dyDescent="0.3">
      <c r="A156" s="20">
        <v>8913566</v>
      </c>
      <c r="B156" s="20" t="s">
        <v>263</v>
      </c>
      <c r="C156" s="21">
        <v>196</v>
      </c>
      <c r="D156" s="22">
        <v>901271.53599999996</v>
      </c>
      <c r="E156" s="22">
        <v>65331.536</v>
      </c>
      <c r="F156" s="22">
        <v>835940</v>
      </c>
      <c r="G156" s="45">
        <v>0</v>
      </c>
      <c r="H156" s="26">
        <v>-48664.917199999996</v>
      </c>
      <c r="I156" s="11"/>
      <c r="J156" s="34">
        <v>196</v>
      </c>
      <c r="K156" s="22">
        <v>888379.23991935479</v>
      </c>
      <c r="L156" s="22">
        <v>16666.6188</v>
      </c>
      <c r="M156" s="22">
        <v>871712.62111935474</v>
      </c>
      <c r="N156" s="26">
        <v>-48664.917199999996</v>
      </c>
      <c r="O156" s="22">
        <v>0</v>
      </c>
      <c r="P156" s="22">
        <v>-12892.296080645174</v>
      </c>
      <c r="Q156" s="22">
        <v>35772.621119354735</v>
      </c>
      <c r="R156" s="32">
        <v>-1.4512153707931659E-2</v>
      </c>
      <c r="S156" s="32">
        <v>4.1037172403698342E-2</v>
      </c>
      <c r="T156" s="11"/>
      <c r="U156" s="22">
        <v>888379.23991935479</v>
      </c>
      <c r="V156" s="22">
        <v>16666.6188</v>
      </c>
      <c r="W156" s="22">
        <v>871712.62111935474</v>
      </c>
      <c r="X156" s="26">
        <v>-48664.917199999996</v>
      </c>
      <c r="Y156" s="22">
        <v>0</v>
      </c>
      <c r="Z156" s="22">
        <v>-12892.296080645174</v>
      </c>
      <c r="AA156" s="22">
        <v>35772.621119354735</v>
      </c>
      <c r="AB156" s="32">
        <v>-1.4512153707931659E-2</v>
      </c>
      <c r="AC156" s="32">
        <v>4.1037172403698342E-2</v>
      </c>
      <c r="AD156" s="42"/>
      <c r="AE156" s="22">
        <v>888379.23991935479</v>
      </c>
      <c r="AF156" s="22">
        <v>16666.6188</v>
      </c>
      <c r="AG156" s="22">
        <v>871712.62111935474</v>
      </c>
      <c r="AH156" s="26">
        <v>-48664.917199999996</v>
      </c>
      <c r="AI156" s="22">
        <v>0</v>
      </c>
      <c r="AJ156" s="22">
        <v>-12892.296080645174</v>
      </c>
      <c r="AK156" s="22">
        <v>35772.621119354735</v>
      </c>
      <c r="AL156" s="32">
        <v>-1.4512153707931659E-2</v>
      </c>
      <c r="AM156" s="32">
        <v>4.1037172403698342E-2</v>
      </c>
      <c r="AN156" s="11"/>
      <c r="AO156" s="22">
        <v>888379.23991935479</v>
      </c>
      <c r="AP156" s="22">
        <v>16666.6188</v>
      </c>
      <c r="AQ156" s="22">
        <v>871712.62111935474</v>
      </c>
      <c r="AR156" s="26">
        <v>-48664.917199999996</v>
      </c>
      <c r="AS156" s="22">
        <v>0</v>
      </c>
      <c r="AT156" s="22">
        <v>-12892.296080645174</v>
      </c>
      <c r="AU156" s="22">
        <v>35772.621119354735</v>
      </c>
      <c r="AV156" s="32">
        <v>-1.4512153707931659E-2</v>
      </c>
      <c r="AW156" s="32">
        <v>4.1037172403698342E-2</v>
      </c>
      <c r="AX156" s="42"/>
      <c r="AY156" s="22">
        <v>888379.23991935479</v>
      </c>
      <c r="AZ156" s="22">
        <v>16666.6188</v>
      </c>
      <c r="BA156" s="22">
        <v>871712.62111935474</v>
      </c>
      <c r="BB156" s="22">
        <v>0</v>
      </c>
      <c r="BC156" s="22">
        <v>-12892.296080645174</v>
      </c>
      <c r="BD156" s="22">
        <v>35772.621119354735</v>
      </c>
      <c r="BE156" s="32">
        <v>-1.4512153707931659E-2</v>
      </c>
      <c r="BF156" s="32">
        <v>4.1037172403698342E-2</v>
      </c>
      <c r="BG156" s="11"/>
      <c r="BH156" s="22">
        <v>888379.23991935479</v>
      </c>
      <c r="BI156" s="22">
        <v>16666.6188</v>
      </c>
      <c r="BJ156" s="22">
        <v>871712.62111935474</v>
      </c>
      <c r="BK156" s="26">
        <v>-48664.917199999996</v>
      </c>
      <c r="BL156" s="22">
        <v>0</v>
      </c>
      <c r="BM156" s="22">
        <v>-12892.296080645174</v>
      </c>
      <c r="BN156" s="22">
        <v>35772.621119354735</v>
      </c>
      <c r="BO156" s="32">
        <v>-1.4512153707931659E-2</v>
      </c>
      <c r="BP156" s="32">
        <v>4.1037172403698342E-2</v>
      </c>
      <c r="BQ156" s="42"/>
      <c r="BR156" s="22">
        <v>886471.81094193552</v>
      </c>
      <c r="BS156" s="22">
        <v>16666.6188</v>
      </c>
      <c r="BT156" s="22">
        <v>869805.19214193546</v>
      </c>
      <c r="BU156" s="26">
        <v>-48664.917199999996</v>
      </c>
      <c r="BV156" s="22">
        <v>0</v>
      </c>
      <c r="BW156" s="22">
        <v>-14799.725058064447</v>
      </c>
      <c r="BX156" s="22">
        <v>33865.192141935462</v>
      </c>
      <c r="BY156" s="32">
        <v>-1.6695088185983885E-2</v>
      </c>
      <c r="BZ156" s="32">
        <v>3.8934226247305859E-2</v>
      </c>
      <c r="CA156" s="42"/>
      <c r="CB156" s="22">
        <v>887824.07862903224</v>
      </c>
      <c r="CC156" s="22">
        <v>16666.6188</v>
      </c>
      <c r="CD156" s="22">
        <v>871157.45982903219</v>
      </c>
      <c r="CE156" s="26">
        <v>-48664.917199999996</v>
      </c>
      <c r="CF156" s="22">
        <v>0</v>
      </c>
      <c r="CG156" s="22">
        <v>-13447.457370967721</v>
      </c>
      <c r="CH156" s="22">
        <v>35217.459829032188</v>
      </c>
      <c r="CI156" s="32">
        <v>-1.5146533749944168E-2</v>
      </c>
      <c r="CJ156" s="32">
        <v>4.0426055510038042E-2</v>
      </c>
      <c r="CK156" s="42"/>
      <c r="CL156" s="22">
        <v>887268.9173387097</v>
      </c>
      <c r="CM156" s="22">
        <v>16666.6188</v>
      </c>
      <c r="CN156" s="22">
        <v>870602.29853870964</v>
      </c>
      <c r="CO156" s="26">
        <v>-48664.917199999996</v>
      </c>
      <c r="CP156" s="22">
        <v>0</v>
      </c>
      <c r="CQ156" s="22">
        <v>-14002.618661290267</v>
      </c>
      <c r="CR156" s="22">
        <v>34662.298538709641</v>
      </c>
      <c r="CS156" s="32">
        <v>-1.5781707651035464E-2</v>
      </c>
      <c r="CT156" s="32">
        <v>3.9814159228490076E-2</v>
      </c>
      <c r="CU156" s="42"/>
      <c r="CV156" s="22">
        <v>888379.23991935479</v>
      </c>
      <c r="CW156" s="22">
        <v>16666.6188</v>
      </c>
      <c r="CX156" s="22">
        <v>871712.62111935474</v>
      </c>
      <c r="CY156" s="26">
        <v>-48664.917199999996</v>
      </c>
      <c r="CZ156" s="22">
        <v>0</v>
      </c>
      <c r="DA156" s="22">
        <v>-12892.296080645174</v>
      </c>
      <c r="DB156" s="22">
        <v>35772.621119354735</v>
      </c>
      <c r="DC156" s="32">
        <v>-1.4512153707931659E-2</v>
      </c>
      <c r="DD156" s="32">
        <v>4.1037172403698342E-2</v>
      </c>
      <c r="DE156" s="42"/>
      <c r="DF156" s="22">
        <v>888379.23991935479</v>
      </c>
      <c r="DG156" s="22">
        <v>16666.6188</v>
      </c>
      <c r="DH156" s="22">
        <v>871712.62111935474</v>
      </c>
      <c r="DI156" s="26">
        <v>-48664.917199999996</v>
      </c>
      <c r="DJ156" s="22">
        <v>0</v>
      </c>
      <c r="DK156" s="22">
        <v>-12892.296080645174</v>
      </c>
      <c r="DL156" s="22">
        <v>35772.621119354735</v>
      </c>
      <c r="DM156" s="32">
        <v>-1.4512153707931659E-2</v>
      </c>
      <c r="DN156" s="32">
        <v>4.1037172403698342E-2</v>
      </c>
      <c r="DO156" s="42"/>
      <c r="DP156" s="22">
        <v>888379.23991935479</v>
      </c>
      <c r="DQ156" s="22">
        <v>16666.6188</v>
      </c>
      <c r="DR156" s="22">
        <v>871712.62111935474</v>
      </c>
      <c r="DS156" s="26">
        <v>-48664.917199999996</v>
      </c>
      <c r="DT156" s="22">
        <v>0</v>
      </c>
      <c r="DU156" s="22">
        <v>-12892.296080645174</v>
      </c>
      <c r="DV156" s="22">
        <v>35772.621119354735</v>
      </c>
      <c r="DW156" s="32">
        <v>-1.4512153707931659E-2</v>
      </c>
      <c r="DX156" s="32">
        <v>4.1037172403698342E-2</v>
      </c>
      <c r="DY156" s="42"/>
      <c r="DZ156" s="22">
        <v>888379.23991935479</v>
      </c>
      <c r="EA156" s="22">
        <v>16666.6188</v>
      </c>
      <c r="EB156" s="22">
        <v>871712.62111935474</v>
      </c>
      <c r="EC156" s="26">
        <v>-48664.917199999996</v>
      </c>
      <c r="ED156" s="22">
        <v>0</v>
      </c>
      <c r="EE156" s="22">
        <v>-12892.296080645174</v>
      </c>
      <c r="EF156" s="22">
        <v>35772.621119354735</v>
      </c>
      <c r="EG156" s="32">
        <v>-1.4512153707931659E-2</v>
      </c>
      <c r="EH156" s="32">
        <v>4.1037172403698342E-2</v>
      </c>
      <c r="EI156" s="42"/>
      <c r="EK156" s="47">
        <f t="shared" si="59"/>
        <v>-555.16129032254685</v>
      </c>
      <c r="EL156" s="47">
        <f t="shared" si="60"/>
        <v>-1110.3225806450937</v>
      </c>
      <c r="EM156" s="47">
        <f t="shared" si="61"/>
        <v>0</v>
      </c>
      <c r="EN156" s="47">
        <f t="shared" si="62"/>
        <v>0</v>
      </c>
      <c r="EO156" s="47">
        <f t="shared" si="63"/>
        <v>0</v>
      </c>
      <c r="EP156" s="47">
        <f t="shared" si="64"/>
        <v>0</v>
      </c>
      <c r="ER156" s="27" t="str">
        <f t="shared" si="55"/>
        <v>Lowdham CofE Primary School</v>
      </c>
      <c r="EV156" s="45">
        <v>0</v>
      </c>
      <c r="EX156" s="27" t="str">
        <f t="shared" si="56"/>
        <v>Y</v>
      </c>
      <c r="EY156" s="27" t="str">
        <f t="shared" si="57"/>
        <v>Y</v>
      </c>
      <c r="EZ156" s="27" t="str">
        <f t="shared" si="46"/>
        <v/>
      </c>
      <c r="FA156" s="27" t="str">
        <f t="shared" si="47"/>
        <v/>
      </c>
      <c r="FB156" s="27" t="str">
        <f t="shared" si="48"/>
        <v/>
      </c>
      <c r="FC156" s="27" t="str">
        <f t="shared" si="49"/>
        <v/>
      </c>
      <c r="FE156" s="82">
        <f t="shared" si="58"/>
        <v>6.3686274222996973E-4</v>
      </c>
      <c r="FF156" s="82">
        <f t="shared" si="50"/>
        <v>1.2737254844599395E-3</v>
      </c>
      <c r="FG156" s="82" t="str">
        <f t="shared" si="51"/>
        <v/>
      </c>
      <c r="FH156" s="82" t="str">
        <f t="shared" si="52"/>
        <v/>
      </c>
      <c r="FI156" s="82" t="str">
        <f t="shared" si="53"/>
        <v/>
      </c>
      <c r="FJ156" s="82" t="str">
        <f t="shared" si="54"/>
        <v/>
      </c>
    </row>
    <row r="157" spans="1:166" x14ac:dyDescent="0.3">
      <c r="A157" s="20">
        <v>8913568</v>
      </c>
      <c r="B157" s="20" t="s">
        <v>264</v>
      </c>
      <c r="C157" s="21">
        <v>103</v>
      </c>
      <c r="D157" s="22">
        <v>510202.80338047096</v>
      </c>
      <c r="E157" s="22">
        <v>2073.5359999999996</v>
      </c>
      <c r="F157" s="22">
        <v>508129.26738047093</v>
      </c>
      <c r="G157" s="45">
        <v>0</v>
      </c>
      <c r="H157" s="26">
        <v>96.664000000000669</v>
      </c>
      <c r="I157" s="11"/>
      <c r="J157" s="34">
        <v>103</v>
      </c>
      <c r="K157" s="22">
        <v>537168.4797268362</v>
      </c>
      <c r="L157" s="22">
        <v>2170.2000000000003</v>
      </c>
      <c r="M157" s="22">
        <v>534998.27972683625</v>
      </c>
      <c r="N157" s="26">
        <v>96.664000000000669</v>
      </c>
      <c r="O157" s="22">
        <v>0</v>
      </c>
      <c r="P157" s="22">
        <v>26965.676346365246</v>
      </c>
      <c r="Q157" s="22">
        <v>26869.012346365314</v>
      </c>
      <c r="R157" s="32">
        <v>5.0199662422631304E-2</v>
      </c>
      <c r="S157" s="32">
        <v>5.0222614472862068E-2</v>
      </c>
      <c r="T157" s="11"/>
      <c r="U157" s="22">
        <v>537168.4797268362</v>
      </c>
      <c r="V157" s="22">
        <v>2170.2000000000003</v>
      </c>
      <c r="W157" s="22">
        <v>534998.27972683625</v>
      </c>
      <c r="X157" s="26">
        <v>96.664000000000669</v>
      </c>
      <c r="Y157" s="22">
        <v>0</v>
      </c>
      <c r="Z157" s="22">
        <v>26965.676346365246</v>
      </c>
      <c r="AA157" s="22">
        <v>26869.012346365314</v>
      </c>
      <c r="AB157" s="32">
        <v>5.0199662422631304E-2</v>
      </c>
      <c r="AC157" s="32">
        <v>5.0222614472862068E-2</v>
      </c>
      <c r="AD157" s="42"/>
      <c r="AE157" s="22">
        <v>537168.4797268362</v>
      </c>
      <c r="AF157" s="22">
        <v>2170.2000000000003</v>
      </c>
      <c r="AG157" s="22">
        <v>534998.27972683625</v>
      </c>
      <c r="AH157" s="26">
        <v>96.664000000000669</v>
      </c>
      <c r="AI157" s="22">
        <v>0</v>
      </c>
      <c r="AJ157" s="22">
        <v>26965.676346365246</v>
      </c>
      <c r="AK157" s="22">
        <v>26869.012346365314</v>
      </c>
      <c r="AL157" s="32">
        <v>5.0199662422631304E-2</v>
      </c>
      <c r="AM157" s="32">
        <v>5.0222614472862068E-2</v>
      </c>
      <c r="AN157" s="11"/>
      <c r="AO157" s="22">
        <v>537168.4797268362</v>
      </c>
      <c r="AP157" s="22">
        <v>2170.2000000000003</v>
      </c>
      <c r="AQ157" s="22">
        <v>534998.27972683625</v>
      </c>
      <c r="AR157" s="26">
        <v>96.664000000000669</v>
      </c>
      <c r="AS157" s="22">
        <v>0</v>
      </c>
      <c r="AT157" s="22">
        <v>26965.676346365246</v>
      </c>
      <c r="AU157" s="22">
        <v>26869.012346365314</v>
      </c>
      <c r="AV157" s="32">
        <v>5.0199662422631304E-2</v>
      </c>
      <c r="AW157" s="32">
        <v>5.0222614472862068E-2</v>
      </c>
      <c r="AX157" s="42"/>
      <c r="AY157" s="22">
        <v>537168.4797268362</v>
      </c>
      <c r="AZ157" s="22">
        <v>2170.2000000000003</v>
      </c>
      <c r="BA157" s="22">
        <v>534998.27972683625</v>
      </c>
      <c r="BB157" s="22">
        <v>0</v>
      </c>
      <c r="BC157" s="22">
        <v>26965.676346365246</v>
      </c>
      <c r="BD157" s="22">
        <v>26869.012346365314</v>
      </c>
      <c r="BE157" s="32">
        <v>5.0199662422631304E-2</v>
      </c>
      <c r="BF157" s="32">
        <v>5.0222614472862068E-2</v>
      </c>
      <c r="BG157" s="11"/>
      <c r="BH157" s="22">
        <v>537168.4797268362</v>
      </c>
      <c r="BI157" s="22">
        <v>2170.2000000000003</v>
      </c>
      <c r="BJ157" s="22">
        <v>534998.27972683625</v>
      </c>
      <c r="BK157" s="26">
        <v>96.664000000000669</v>
      </c>
      <c r="BL157" s="22">
        <v>0</v>
      </c>
      <c r="BM157" s="22">
        <v>26965.676346365246</v>
      </c>
      <c r="BN157" s="22">
        <v>26869.012346365314</v>
      </c>
      <c r="BO157" s="32">
        <v>5.0199662422631304E-2</v>
      </c>
      <c r="BP157" s="32">
        <v>5.0222614472862068E-2</v>
      </c>
      <c r="BQ157" s="42"/>
      <c r="BR157" s="22">
        <v>535766.22777265275</v>
      </c>
      <c r="BS157" s="22">
        <v>2170.2000000000003</v>
      </c>
      <c r="BT157" s="22">
        <v>533596.0277726528</v>
      </c>
      <c r="BU157" s="26">
        <v>96.664000000000669</v>
      </c>
      <c r="BV157" s="22">
        <v>0</v>
      </c>
      <c r="BW157" s="22">
        <v>25563.424392181798</v>
      </c>
      <c r="BX157" s="22">
        <v>25466.760392181866</v>
      </c>
      <c r="BY157" s="32">
        <v>4.7713765943137032E-2</v>
      </c>
      <c r="BZ157" s="32">
        <v>4.7726667866111606E-2</v>
      </c>
      <c r="CA157" s="42"/>
      <c r="CB157" s="22">
        <v>536773.8105443276</v>
      </c>
      <c r="CC157" s="22">
        <v>2170.2000000000003</v>
      </c>
      <c r="CD157" s="22">
        <v>534603.61054432765</v>
      </c>
      <c r="CE157" s="26">
        <v>96.664000000000669</v>
      </c>
      <c r="CF157" s="22">
        <v>0</v>
      </c>
      <c r="CG157" s="22">
        <v>26571.007163856644</v>
      </c>
      <c r="CH157" s="22">
        <v>26474.343163856713</v>
      </c>
      <c r="CI157" s="32">
        <v>4.9501310685988412E-2</v>
      </c>
      <c r="CJ157" s="32">
        <v>4.9521444752123583E-2</v>
      </c>
      <c r="CK157" s="42"/>
      <c r="CL157" s="22">
        <v>536379.14136181888</v>
      </c>
      <c r="CM157" s="22">
        <v>2170.2000000000003</v>
      </c>
      <c r="CN157" s="22">
        <v>534208.94136181893</v>
      </c>
      <c r="CO157" s="26">
        <v>96.664000000000669</v>
      </c>
      <c r="CP157" s="22">
        <v>0</v>
      </c>
      <c r="CQ157" s="22">
        <v>26176.337981347926</v>
      </c>
      <c r="CR157" s="22">
        <v>26079.673981347994</v>
      </c>
      <c r="CS157" s="32">
        <v>4.8801931251257334E-2</v>
      </c>
      <c r="CT157" s="32">
        <v>4.8819238994512203E-2</v>
      </c>
      <c r="CU157" s="42"/>
      <c r="CV157" s="22">
        <v>537168.4797268362</v>
      </c>
      <c r="CW157" s="22">
        <v>2170.2000000000003</v>
      </c>
      <c r="CX157" s="22">
        <v>534998.27972683625</v>
      </c>
      <c r="CY157" s="26">
        <v>96.664000000000669</v>
      </c>
      <c r="CZ157" s="22">
        <v>0</v>
      </c>
      <c r="DA157" s="22">
        <v>26965.676346365246</v>
      </c>
      <c r="DB157" s="22">
        <v>26869.012346365314</v>
      </c>
      <c r="DC157" s="32">
        <v>5.0199662422631304E-2</v>
      </c>
      <c r="DD157" s="32">
        <v>5.0222614472862068E-2</v>
      </c>
      <c r="DE157" s="42"/>
      <c r="DF157" s="22">
        <v>537168.4797268362</v>
      </c>
      <c r="DG157" s="22">
        <v>2170.2000000000003</v>
      </c>
      <c r="DH157" s="22">
        <v>534998.27972683625</v>
      </c>
      <c r="DI157" s="26">
        <v>96.664000000000669</v>
      </c>
      <c r="DJ157" s="22">
        <v>0</v>
      </c>
      <c r="DK157" s="22">
        <v>26965.676346365246</v>
      </c>
      <c r="DL157" s="22">
        <v>26869.012346365314</v>
      </c>
      <c r="DM157" s="32">
        <v>5.0199662422631304E-2</v>
      </c>
      <c r="DN157" s="32">
        <v>5.0222614472862068E-2</v>
      </c>
      <c r="DO157" s="42"/>
      <c r="DP157" s="22">
        <v>537168.4797268362</v>
      </c>
      <c r="DQ157" s="22">
        <v>2170.2000000000003</v>
      </c>
      <c r="DR157" s="22">
        <v>534998.27972683625</v>
      </c>
      <c r="DS157" s="26">
        <v>96.664000000000669</v>
      </c>
      <c r="DT157" s="22">
        <v>0</v>
      </c>
      <c r="DU157" s="22">
        <v>26965.676346365246</v>
      </c>
      <c r="DV157" s="22">
        <v>26869.012346365314</v>
      </c>
      <c r="DW157" s="32">
        <v>5.0199662422631304E-2</v>
      </c>
      <c r="DX157" s="32">
        <v>5.0222614472862068E-2</v>
      </c>
      <c r="DY157" s="42"/>
      <c r="DZ157" s="22">
        <v>537168.4797268362</v>
      </c>
      <c r="EA157" s="22">
        <v>2170.2000000000003</v>
      </c>
      <c r="EB157" s="22">
        <v>534998.27972683625</v>
      </c>
      <c r="EC157" s="26">
        <v>96.664000000000669</v>
      </c>
      <c r="ED157" s="22">
        <v>0</v>
      </c>
      <c r="EE157" s="22">
        <v>26965.676346365246</v>
      </c>
      <c r="EF157" s="22">
        <v>26869.012346365314</v>
      </c>
      <c r="EG157" s="32">
        <v>5.0199662422631304E-2</v>
      </c>
      <c r="EH157" s="32">
        <v>5.0222614472862068E-2</v>
      </c>
      <c r="EI157" s="42"/>
      <c r="EK157" s="47">
        <f t="shared" si="59"/>
        <v>-394.66918250860181</v>
      </c>
      <c r="EL157" s="47">
        <f t="shared" si="60"/>
        <v>-789.33836501732003</v>
      </c>
      <c r="EM157" s="47">
        <f t="shared" si="61"/>
        <v>0</v>
      </c>
      <c r="EN157" s="47">
        <f t="shared" si="62"/>
        <v>0</v>
      </c>
      <c r="EO157" s="47">
        <f t="shared" si="63"/>
        <v>0</v>
      </c>
      <c r="EP157" s="47">
        <f t="shared" si="64"/>
        <v>0</v>
      </c>
      <c r="ER157" s="27" t="str">
        <f t="shared" si="55"/>
        <v>Linby-cum-Papplewick CofE (VA) Primary School</v>
      </c>
      <c r="EV157" s="45">
        <v>0</v>
      </c>
      <c r="EX157" s="27" t="str">
        <f t="shared" si="56"/>
        <v>Y</v>
      </c>
      <c r="EY157" s="27" t="str">
        <f t="shared" si="57"/>
        <v>Y</v>
      </c>
      <c r="EZ157" s="27" t="str">
        <f t="shared" si="46"/>
        <v/>
      </c>
      <c r="FA157" s="27" t="str">
        <f t="shared" si="47"/>
        <v/>
      </c>
      <c r="FB157" s="27" t="str">
        <f t="shared" si="48"/>
        <v/>
      </c>
      <c r="FC157" s="27" t="str">
        <f t="shared" si="49"/>
        <v/>
      </c>
      <c r="FE157" s="82">
        <f t="shared" si="58"/>
        <v>7.3770177861154091E-4</v>
      </c>
      <c r="FF157" s="82">
        <f t="shared" si="50"/>
        <v>1.4754035572232995E-3</v>
      </c>
      <c r="FG157" s="82" t="str">
        <f t="shared" si="51"/>
        <v/>
      </c>
      <c r="FH157" s="82" t="str">
        <f t="shared" si="52"/>
        <v/>
      </c>
      <c r="FI157" s="82" t="str">
        <f t="shared" si="53"/>
        <v/>
      </c>
      <c r="FJ157" s="82" t="str">
        <f t="shared" si="54"/>
        <v/>
      </c>
    </row>
    <row r="158" spans="1:166" x14ac:dyDescent="0.3">
      <c r="A158" s="20">
        <v>8913586</v>
      </c>
      <c r="B158" s="20" t="s">
        <v>265</v>
      </c>
      <c r="C158" s="21">
        <v>77</v>
      </c>
      <c r="D158" s="22">
        <v>440140.5602881739</v>
      </c>
      <c r="E158" s="22">
        <v>2521.5438999999997</v>
      </c>
      <c r="F158" s="22">
        <v>437619.01638817391</v>
      </c>
      <c r="G158" s="45">
        <v>52486.5309389432</v>
      </c>
      <c r="H158" s="26">
        <v>18.249800000000505</v>
      </c>
      <c r="I158" s="11"/>
      <c r="J158" s="34">
        <v>77</v>
      </c>
      <c r="K158" s="22">
        <v>451764.87010000006</v>
      </c>
      <c r="L158" s="22">
        <v>2539.7937000000002</v>
      </c>
      <c r="M158" s="22">
        <v>449225.07640000008</v>
      </c>
      <c r="N158" s="26">
        <v>18.249800000000505</v>
      </c>
      <c r="O158" s="22">
        <v>42847.788680769241</v>
      </c>
      <c r="P158" s="22">
        <v>11624.309811826155</v>
      </c>
      <c r="Q158" s="22">
        <v>11606.060011826165</v>
      </c>
      <c r="R158" s="32">
        <v>2.5730884761475732E-2</v>
      </c>
      <c r="S158" s="32">
        <v>2.5835734961268876E-2</v>
      </c>
      <c r="T158" s="11"/>
      <c r="U158" s="22">
        <v>451764.87010000006</v>
      </c>
      <c r="V158" s="22">
        <v>2539.7937000000002</v>
      </c>
      <c r="W158" s="22">
        <v>449225.07640000008</v>
      </c>
      <c r="X158" s="26">
        <v>18.249800000000505</v>
      </c>
      <c r="Y158" s="22">
        <v>42847.788680769241</v>
      </c>
      <c r="Z158" s="22">
        <v>11624.309811826155</v>
      </c>
      <c r="AA158" s="22">
        <v>11606.060011826165</v>
      </c>
      <c r="AB158" s="32">
        <v>2.5730884761475732E-2</v>
      </c>
      <c r="AC158" s="32">
        <v>2.5835734961268876E-2</v>
      </c>
      <c r="AD158" s="42"/>
      <c r="AE158" s="22">
        <v>452567.04639100004</v>
      </c>
      <c r="AF158" s="22">
        <v>2539.7937000000002</v>
      </c>
      <c r="AG158" s="22">
        <v>450027.25269100006</v>
      </c>
      <c r="AH158" s="26">
        <v>18.249800000000505</v>
      </c>
      <c r="AI158" s="22">
        <v>43649.964971769245</v>
      </c>
      <c r="AJ158" s="22">
        <v>12426.486102826137</v>
      </c>
      <c r="AK158" s="22">
        <v>12408.236302826146</v>
      </c>
      <c r="AL158" s="32">
        <v>2.745777935428852E-2</v>
      </c>
      <c r="AM158" s="32">
        <v>2.7572188636642302E-2</v>
      </c>
      <c r="AN158" s="11"/>
      <c r="AO158" s="22">
        <v>452567.04639100004</v>
      </c>
      <c r="AP158" s="22">
        <v>2539.7937000000002</v>
      </c>
      <c r="AQ158" s="22">
        <v>450027.25269100006</v>
      </c>
      <c r="AR158" s="26">
        <v>18.249800000000505</v>
      </c>
      <c r="AS158" s="22">
        <v>43649.964971769245</v>
      </c>
      <c r="AT158" s="22">
        <v>12426.486102826137</v>
      </c>
      <c r="AU158" s="22">
        <v>12408.236302826146</v>
      </c>
      <c r="AV158" s="32">
        <v>2.745777935428852E-2</v>
      </c>
      <c r="AW158" s="32">
        <v>2.7572188636642302E-2</v>
      </c>
      <c r="AX158" s="42"/>
      <c r="AY158" s="22">
        <v>453369.22268200002</v>
      </c>
      <c r="AZ158" s="22">
        <v>2539.7937000000002</v>
      </c>
      <c r="BA158" s="22">
        <v>450829.42898200004</v>
      </c>
      <c r="BB158" s="22">
        <v>44452.141262769241</v>
      </c>
      <c r="BC158" s="22">
        <v>13228.662393826118</v>
      </c>
      <c r="BD158" s="22">
        <v>13210.412593826128</v>
      </c>
      <c r="BE158" s="32">
        <v>2.9178562928399092E-2</v>
      </c>
      <c r="BF158" s="32">
        <v>2.9302462848656605E-2</v>
      </c>
      <c r="BG158" s="11"/>
      <c r="BH158" s="22">
        <v>453369.22268200002</v>
      </c>
      <c r="BI158" s="22">
        <v>2539.7937000000002</v>
      </c>
      <c r="BJ158" s="22">
        <v>450829.42898200004</v>
      </c>
      <c r="BK158" s="26">
        <v>18.249800000000505</v>
      </c>
      <c r="BL158" s="22">
        <v>44452.141262769241</v>
      </c>
      <c r="BM158" s="22">
        <v>13228.662393826118</v>
      </c>
      <c r="BN158" s="22">
        <v>13210.412593826128</v>
      </c>
      <c r="BO158" s="32">
        <v>2.9178562928399092E-2</v>
      </c>
      <c r="BP158" s="32">
        <v>2.9302462848656605E-2</v>
      </c>
      <c r="BQ158" s="42"/>
      <c r="BR158" s="22">
        <v>453369.22268200002</v>
      </c>
      <c r="BS158" s="22">
        <v>2539.7937000000002</v>
      </c>
      <c r="BT158" s="22">
        <v>450829.42898200004</v>
      </c>
      <c r="BU158" s="26">
        <v>18.249800000000505</v>
      </c>
      <c r="BV158" s="22">
        <v>44851.188105076959</v>
      </c>
      <c r="BW158" s="22">
        <v>13228.662393826118</v>
      </c>
      <c r="BX158" s="22">
        <v>13210.412593826128</v>
      </c>
      <c r="BY158" s="32">
        <v>2.9178562928399092E-2</v>
      </c>
      <c r="BZ158" s="32">
        <v>2.9302462848656605E-2</v>
      </c>
      <c r="CA158" s="42"/>
      <c r="CB158" s="22">
        <v>453369.22268200002</v>
      </c>
      <c r="CC158" s="22">
        <v>2539.7937000000002</v>
      </c>
      <c r="CD158" s="22">
        <v>450829.42898200004</v>
      </c>
      <c r="CE158" s="26">
        <v>18.249800000000505</v>
      </c>
      <c r="CF158" s="22">
        <v>44645.910493538489</v>
      </c>
      <c r="CG158" s="22">
        <v>13228.662393826118</v>
      </c>
      <c r="CH158" s="22">
        <v>13210.412593826128</v>
      </c>
      <c r="CI158" s="32">
        <v>2.9178562928399092E-2</v>
      </c>
      <c r="CJ158" s="32">
        <v>2.9302462848656605E-2</v>
      </c>
      <c r="CK158" s="42"/>
      <c r="CL158" s="22">
        <v>453369.22268200002</v>
      </c>
      <c r="CM158" s="22">
        <v>2539.7937000000002</v>
      </c>
      <c r="CN158" s="22">
        <v>450829.42898200004</v>
      </c>
      <c r="CO158" s="26">
        <v>18.249800000000505</v>
      </c>
      <c r="CP158" s="22">
        <v>44839.679724307738</v>
      </c>
      <c r="CQ158" s="22">
        <v>13228.662393826118</v>
      </c>
      <c r="CR158" s="22">
        <v>13210.412593826128</v>
      </c>
      <c r="CS158" s="32">
        <v>2.9178562928399092E-2</v>
      </c>
      <c r="CT158" s="32">
        <v>2.9302462848656605E-2</v>
      </c>
      <c r="CU158" s="42"/>
      <c r="CV158" s="22">
        <v>451764.87010000006</v>
      </c>
      <c r="CW158" s="22">
        <v>2539.7937000000002</v>
      </c>
      <c r="CX158" s="22">
        <v>449225.07640000008</v>
      </c>
      <c r="CY158" s="26">
        <v>18.249800000000505</v>
      </c>
      <c r="CZ158" s="22">
        <v>42847.788680769241</v>
      </c>
      <c r="DA158" s="22">
        <v>11624.309811826155</v>
      </c>
      <c r="DB158" s="22">
        <v>11606.060011826165</v>
      </c>
      <c r="DC158" s="32">
        <v>2.5730884761475732E-2</v>
      </c>
      <c r="DD158" s="32">
        <v>2.5835734961268876E-2</v>
      </c>
      <c r="DE158" s="42"/>
      <c r="DF158" s="22">
        <v>451764.87010000006</v>
      </c>
      <c r="DG158" s="22">
        <v>2539.7937000000002</v>
      </c>
      <c r="DH158" s="22">
        <v>449225.07640000008</v>
      </c>
      <c r="DI158" s="26">
        <v>18.249800000000505</v>
      </c>
      <c r="DJ158" s="22">
        <v>42847.788680769241</v>
      </c>
      <c r="DK158" s="22">
        <v>11624.309811826155</v>
      </c>
      <c r="DL158" s="22">
        <v>11606.060011826165</v>
      </c>
      <c r="DM158" s="32">
        <v>2.5730884761475732E-2</v>
      </c>
      <c r="DN158" s="32">
        <v>2.5835734961268876E-2</v>
      </c>
      <c r="DO158" s="42"/>
      <c r="DP158" s="22">
        <v>453369.22268200002</v>
      </c>
      <c r="DQ158" s="22">
        <v>2539.7937000000002</v>
      </c>
      <c r="DR158" s="22">
        <v>450829.42898200004</v>
      </c>
      <c r="DS158" s="26">
        <v>18.249800000000505</v>
      </c>
      <c r="DT158" s="22">
        <v>44452.141262769241</v>
      </c>
      <c r="DU158" s="22">
        <v>13228.662393826118</v>
      </c>
      <c r="DV158" s="22">
        <v>13210.412593826128</v>
      </c>
      <c r="DW158" s="32">
        <v>2.9178562928399092E-2</v>
      </c>
      <c r="DX158" s="32">
        <v>2.9302462848656605E-2</v>
      </c>
      <c r="DY158" s="42"/>
      <c r="DZ158" s="22">
        <v>453369.22268200002</v>
      </c>
      <c r="EA158" s="22">
        <v>2539.7937000000002</v>
      </c>
      <c r="EB158" s="22">
        <v>450829.42898200004</v>
      </c>
      <c r="EC158" s="26">
        <v>18.249800000000505</v>
      </c>
      <c r="ED158" s="22">
        <v>44452.141262769241</v>
      </c>
      <c r="EE158" s="22">
        <v>13228.662393826118</v>
      </c>
      <c r="EF158" s="22">
        <v>13210.412593826128</v>
      </c>
      <c r="EG158" s="32">
        <v>2.9178562928399092E-2</v>
      </c>
      <c r="EH158" s="32">
        <v>2.9302462848656605E-2</v>
      </c>
      <c r="EI158" s="42"/>
      <c r="EK158" s="47">
        <f t="shared" si="59"/>
        <v>0</v>
      </c>
      <c r="EL158" s="47">
        <f t="shared" si="60"/>
        <v>0</v>
      </c>
      <c r="EM158" s="47">
        <f t="shared" si="61"/>
        <v>-1604.3525819999631</v>
      </c>
      <c r="EN158" s="47">
        <f t="shared" si="62"/>
        <v>-1604.3525819999631</v>
      </c>
      <c r="EO158" s="47">
        <f t="shared" si="63"/>
        <v>0</v>
      </c>
      <c r="EP158" s="47">
        <f t="shared" si="64"/>
        <v>0</v>
      </c>
      <c r="ER158" s="27" t="str">
        <f t="shared" si="55"/>
        <v>Sturton CofE Primary School</v>
      </c>
      <c r="EV158" s="45">
        <v>52486.5309389432</v>
      </c>
      <c r="EX158" s="27" t="str">
        <f t="shared" si="56"/>
        <v/>
      </c>
      <c r="EY158" s="27" t="str">
        <f t="shared" si="57"/>
        <v/>
      </c>
      <c r="EZ158" s="27" t="str">
        <f t="shared" si="46"/>
        <v>Y</v>
      </c>
      <c r="FA158" s="27" t="str">
        <f t="shared" si="47"/>
        <v>Y</v>
      </c>
      <c r="FB158" s="27" t="str">
        <f t="shared" si="48"/>
        <v/>
      </c>
      <c r="FC158" s="27" t="str">
        <f t="shared" si="49"/>
        <v/>
      </c>
      <c r="FE158" s="82" t="str">
        <f t="shared" si="58"/>
        <v/>
      </c>
      <c r="FF158" s="82" t="str">
        <f t="shared" si="50"/>
        <v/>
      </c>
      <c r="FG158" s="82">
        <f t="shared" si="51"/>
        <v>3.5586687089675753E-3</v>
      </c>
      <c r="FH158" s="82">
        <f t="shared" si="52"/>
        <v>3.5586687089675753E-3</v>
      </c>
      <c r="FI158" s="82" t="str">
        <f t="shared" si="53"/>
        <v/>
      </c>
      <c r="FJ158" s="82" t="str">
        <f t="shared" si="54"/>
        <v/>
      </c>
    </row>
    <row r="159" spans="1:166" x14ac:dyDescent="0.3">
      <c r="A159" s="59">
        <v>8913592</v>
      </c>
      <c r="B159" s="37" t="s">
        <v>266</v>
      </c>
      <c r="C159" s="21">
        <v>66</v>
      </c>
      <c r="D159" s="22">
        <v>390127.80156502343</v>
      </c>
      <c r="E159" s="22">
        <v>1774.931</v>
      </c>
      <c r="F159" s="22">
        <v>388352.87056502345</v>
      </c>
      <c r="G159" s="45">
        <v>-20851.587695906743</v>
      </c>
      <c r="H159" s="26">
        <v>-192.40740000000005</v>
      </c>
      <c r="I159" s="11"/>
      <c r="J159" s="34">
        <v>66</v>
      </c>
      <c r="K159" s="22">
        <v>431818.94125581393</v>
      </c>
      <c r="L159" s="22">
        <v>1582.5236</v>
      </c>
      <c r="M159" s="22">
        <v>430236.41765581392</v>
      </c>
      <c r="N159" s="26">
        <v>-192.40740000000005</v>
      </c>
      <c r="O159" s="22">
        <v>0</v>
      </c>
      <c r="P159" s="22">
        <v>41691.1396907905</v>
      </c>
      <c r="Q159" s="22">
        <v>41883.547090790467</v>
      </c>
      <c r="R159" s="32">
        <v>9.654773264355776E-2</v>
      </c>
      <c r="S159" s="32">
        <v>9.7350073987221161E-2</v>
      </c>
      <c r="T159" s="11"/>
      <c r="U159" s="22">
        <v>431818.94125581393</v>
      </c>
      <c r="V159" s="22">
        <v>1582.5236</v>
      </c>
      <c r="W159" s="22">
        <v>430236.41765581392</v>
      </c>
      <c r="X159" s="26">
        <v>-192.40740000000005</v>
      </c>
      <c r="Y159" s="22">
        <v>0</v>
      </c>
      <c r="Z159" s="22">
        <v>41691.1396907905</v>
      </c>
      <c r="AA159" s="22">
        <v>41883.547090790467</v>
      </c>
      <c r="AB159" s="32">
        <v>9.654773264355776E-2</v>
      </c>
      <c r="AC159" s="32">
        <v>9.7350073987221161E-2</v>
      </c>
      <c r="AD159" s="42"/>
      <c r="AE159" s="22">
        <v>431818.94125581393</v>
      </c>
      <c r="AF159" s="22">
        <v>1582.5236</v>
      </c>
      <c r="AG159" s="22">
        <v>430236.41765581392</v>
      </c>
      <c r="AH159" s="26">
        <v>-192.40740000000005</v>
      </c>
      <c r="AI159" s="22">
        <v>0</v>
      </c>
      <c r="AJ159" s="22">
        <v>41691.1396907905</v>
      </c>
      <c r="AK159" s="22">
        <v>41883.547090790467</v>
      </c>
      <c r="AL159" s="32">
        <v>9.654773264355776E-2</v>
      </c>
      <c r="AM159" s="32">
        <v>9.7350073987221161E-2</v>
      </c>
      <c r="AN159" s="11"/>
      <c r="AO159" s="22">
        <v>431818.94125581393</v>
      </c>
      <c r="AP159" s="22">
        <v>1582.5236</v>
      </c>
      <c r="AQ159" s="22">
        <v>430236.41765581392</v>
      </c>
      <c r="AR159" s="26">
        <v>-192.40740000000005</v>
      </c>
      <c r="AS159" s="22">
        <v>0</v>
      </c>
      <c r="AT159" s="22">
        <v>41691.1396907905</v>
      </c>
      <c r="AU159" s="22">
        <v>41883.547090790467</v>
      </c>
      <c r="AV159" s="32">
        <v>9.654773264355776E-2</v>
      </c>
      <c r="AW159" s="32">
        <v>9.7350073987221161E-2</v>
      </c>
      <c r="AX159" s="42"/>
      <c r="AY159" s="22">
        <v>431818.94125581393</v>
      </c>
      <c r="AZ159" s="22">
        <v>1582.5236</v>
      </c>
      <c r="BA159" s="22">
        <v>430236.41765581392</v>
      </c>
      <c r="BB159" s="22">
        <v>0</v>
      </c>
      <c r="BC159" s="22">
        <v>41691.1396907905</v>
      </c>
      <c r="BD159" s="22">
        <v>41883.547090790467</v>
      </c>
      <c r="BE159" s="32">
        <v>9.654773264355776E-2</v>
      </c>
      <c r="BF159" s="32">
        <v>9.7350073987221161E-2</v>
      </c>
      <c r="BG159" s="11"/>
      <c r="BH159" s="22">
        <v>431818.94125581393</v>
      </c>
      <c r="BI159" s="22">
        <v>1582.5236</v>
      </c>
      <c r="BJ159" s="22">
        <v>430236.41765581392</v>
      </c>
      <c r="BK159" s="26">
        <v>-192.40740000000005</v>
      </c>
      <c r="BL159" s="22">
        <v>0</v>
      </c>
      <c r="BM159" s="22">
        <v>41691.1396907905</v>
      </c>
      <c r="BN159" s="22">
        <v>41883.547090790467</v>
      </c>
      <c r="BO159" s="32">
        <v>9.654773264355776E-2</v>
      </c>
      <c r="BP159" s="32">
        <v>9.7350073987221161E-2</v>
      </c>
      <c r="BQ159" s="42"/>
      <c r="BR159" s="22">
        <v>431298.90746511624</v>
      </c>
      <c r="BS159" s="22">
        <v>1582.5236</v>
      </c>
      <c r="BT159" s="22">
        <v>429716.38386511622</v>
      </c>
      <c r="BU159" s="26">
        <v>-192.40740000000005</v>
      </c>
      <c r="BV159" s="22">
        <v>0</v>
      </c>
      <c r="BW159" s="22">
        <v>41171.105900092807</v>
      </c>
      <c r="BX159" s="22">
        <v>41363.513300092774</v>
      </c>
      <c r="BY159" s="32">
        <v>9.5458405267170213E-2</v>
      </c>
      <c r="BZ159" s="32">
        <v>9.6257705903706886E-2</v>
      </c>
      <c r="CA159" s="42"/>
      <c r="CB159" s="22">
        <v>431621.59241860465</v>
      </c>
      <c r="CC159" s="22">
        <v>1582.5236</v>
      </c>
      <c r="CD159" s="22">
        <v>430039.06881860463</v>
      </c>
      <c r="CE159" s="26">
        <v>-192.40740000000005</v>
      </c>
      <c r="CF159" s="22">
        <v>0</v>
      </c>
      <c r="CG159" s="22">
        <v>41493.790853581217</v>
      </c>
      <c r="CH159" s="22">
        <v>41686.198253581184</v>
      </c>
      <c r="CI159" s="32">
        <v>9.613465031040154E-2</v>
      </c>
      <c r="CJ159" s="32">
        <v>9.6935839732191623E-2</v>
      </c>
      <c r="CK159" s="42"/>
      <c r="CL159" s="22">
        <v>431424.24358139536</v>
      </c>
      <c r="CM159" s="22">
        <v>1582.5236</v>
      </c>
      <c r="CN159" s="22">
        <v>429841.71998139535</v>
      </c>
      <c r="CO159" s="26">
        <v>-192.40740000000005</v>
      </c>
      <c r="CP159" s="22">
        <v>0</v>
      </c>
      <c r="CQ159" s="22">
        <v>41296.442016371933</v>
      </c>
      <c r="CR159" s="22">
        <v>41488.849416371901</v>
      </c>
      <c r="CS159" s="32">
        <v>9.5721190060058997E-2</v>
      </c>
      <c r="CT159" s="32">
        <v>9.6521225110879516E-2</v>
      </c>
      <c r="CU159" s="42"/>
      <c r="CV159" s="22">
        <v>431818.94125581393</v>
      </c>
      <c r="CW159" s="22">
        <v>1582.5236</v>
      </c>
      <c r="CX159" s="22">
        <v>430236.41765581392</v>
      </c>
      <c r="CY159" s="26">
        <v>-192.40740000000005</v>
      </c>
      <c r="CZ159" s="22">
        <v>0</v>
      </c>
      <c r="DA159" s="22">
        <v>41691.1396907905</v>
      </c>
      <c r="DB159" s="22">
        <v>41883.547090790467</v>
      </c>
      <c r="DC159" s="32">
        <v>9.654773264355776E-2</v>
      </c>
      <c r="DD159" s="32">
        <v>9.7350073987221161E-2</v>
      </c>
      <c r="DE159" s="42"/>
      <c r="DF159" s="22">
        <v>425161.30031419999</v>
      </c>
      <c r="DG159" s="22">
        <v>1582.5236</v>
      </c>
      <c r="DH159" s="22">
        <v>423578.77671419998</v>
      </c>
      <c r="DI159" s="26">
        <v>-192.40740000000005</v>
      </c>
      <c r="DJ159" s="22">
        <v>-6657.6409416139441</v>
      </c>
      <c r="DK159" s="22">
        <v>35033.498749176564</v>
      </c>
      <c r="DL159" s="22">
        <v>35225.906149176531</v>
      </c>
      <c r="DM159" s="32">
        <v>8.240048829299923E-2</v>
      </c>
      <c r="DN159" s="32">
        <v>8.3162585298612354E-2</v>
      </c>
      <c r="DO159" s="42"/>
      <c r="DP159" s="22">
        <v>431818.94125581393</v>
      </c>
      <c r="DQ159" s="22">
        <v>1582.5236</v>
      </c>
      <c r="DR159" s="22">
        <v>430236.41765581392</v>
      </c>
      <c r="DS159" s="26">
        <v>-192.40740000000005</v>
      </c>
      <c r="DT159" s="22">
        <v>0</v>
      </c>
      <c r="DU159" s="22">
        <v>41691.1396907905</v>
      </c>
      <c r="DV159" s="22">
        <v>41883.547090790467</v>
      </c>
      <c r="DW159" s="32">
        <v>9.654773264355776E-2</v>
      </c>
      <c r="DX159" s="32">
        <v>9.7350073987221161E-2</v>
      </c>
      <c r="DY159" s="42"/>
      <c r="DZ159" s="22">
        <v>419588.61188639997</v>
      </c>
      <c r="EA159" s="22">
        <v>1582.5236</v>
      </c>
      <c r="EB159" s="22">
        <v>418006.08828639996</v>
      </c>
      <c r="EC159" s="26">
        <v>-192.40740000000005</v>
      </c>
      <c r="ED159" s="22">
        <v>-12230.329369413947</v>
      </c>
      <c r="EE159" s="22">
        <v>29460.810321376543</v>
      </c>
      <c r="EF159" s="22">
        <v>29653.21772137651</v>
      </c>
      <c r="EG159" s="32">
        <v>7.021356034646814E-2</v>
      </c>
      <c r="EH159" s="32">
        <v>7.0939678995917854E-2</v>
      </c>
      <c r="EI159" s="42"/>
      <c r="EK159" s="47">
        <f t="shared" si="59"/>
        <v>-197.34883720928337</v>
      </c>
      <c r="EL159" s="47">
        <f t="shared" si="60"/>
        <v>-394.69767441856675</v>
      </c>
      <c r="EM159" s="47">
        <f t="shared" si="61"/>
        <v>0</v>
      </c>
      <c r="EN159" s="47">
        <f t="shared" si="62"/>
        <v>-6657.6409416139359</v>
      </c>
      <c r="EO159" s="47">
        <f t="shared" si="63"/>
        <v>0</v>
      </c>
      <c r="EP159" s="47">
        <f t="shared" si="64"/>
        <v>-12230.329369413957</v>
      </c>
      <c r="ER159" s="27" t="str">
        <f t="shared" si="55"/>
        <v>Sutton-Cum-Lound CofE School</v>
      </c>
      <c r="EV159" s="45">
        <v>-20851.587695906743</v>
      </c>
      <c r="EX159" s="27" t="str">
        <f t="shared" si="56"/>
        <v>Y</v>
      </c>
      <c r="EY159" s="27" t="str">
        <f t="shared" si="57"/>
        <v>Y</v>
      </c>
      <c r="EZ159" s="27" t="str">
        <f t="shared" si="46"/>
        <v/>
      </c>
      <c r="FA159" s="27" t="str">
        <f t="shared" si="47"/>
        <v>Y</v>
      </c>
      <c r="FB159" s="27" t="str">
        <f t="shared" si="48"/>
        <v/>
      </c>
      <c r="FC159" s="27" t="str">
        <f t="shared" si="49"/>
        <v>Y</v>
      </c>
      <c r="FD159" s="78"/>
      <c r="FE159" s="82">
        <f t="shared" si="58"/>
        <v>4.5869858782424377E-4</v>
      </c>
      <c r="FF159" s="82">
        <f t="shared" si="50"/>
        <v>9.1739717564848753E-4</v>
      </c>
      <c r="FG159" s="82" t="str">
        <f t="shared" si="51"/>
        <v/>
      </c>
      <c r="FH159" s="82">
        <f t="shared" si="52"/>
        <v>1.5474377966162784E-2</v>
      </c>
      <c r="FI159" s="82" t="str">
        <f t="shared" si="53"/>
        <v/>
      </c>
      <c r="FJ159" s="82">
        <f t="shared" si="54"/>
        <v>2.8426997035843986E-2</v>
      </c>
    </row>
    <row r="160" spans="1:166" x14ac:dyDescent="0.3">
      <c r="A160" s="20">
        <v>8913606</v>
      </c>
      <c r="B160" s="20" t="s">
        <v>267</v>
      </c>
      <c r="C160" s="21">
        <v>211</v>
      </c>
      <c r="D160" s="22">
        <v>903213.94400000002</v>
      </c>
      <c r="E160" s="22">
        <v>3298.944</v>
      </c>
      <c r="F160" s="22">
        <v>899915</v>
      </c>
      <c r="G160" s="45">
        <v>0</v>
      </c>
      <c r="H160" s="26">
        <v>153.75360000000001</v>
      </c>
      <c r="I160" s="11"/>
      <c r="J160" s="34">
        <v>211</v>
      </c>
      <c r="K160" s="22">
        <v>932907.69759999996</v>
      </c>
      <c r="L160" s="22">
        <v>3452.6976</v>
      </c>
      <c r="M160" s="22">
        <v>929455</v>
      </c>
      <c r="N160" s="26">
        <v>153.75360000000001</v>
      </c>
      <c r="O160" s="22">
        <v>0</v>
      </c>
      <c r="P160" s="22">
        <v>29693.753599999938</v>
      </c>
      <c r="Q160" s="22">
        <v>29540</v>
      </c>
      <c r="R160" s="32">
        <v>3.1829251357224454E-2</v>
      </c>
      <c r="S160" s="32">
        <v>3.1782065834279227E-2</v>
      </c>
      <c r="T160" s="11"/>
      <c r="U160" s="22">
        <v>932907.69759999996</v>
      </c>
      <c r="V160" s="22">
        <v>3452.6976</v>
      </c>
      <c r="W160" s="22">
        <v>929455</v>
      </c>
      <c r="X160" s="26">
        <v>153.75360000000001</v>
      </c>
      <c r="Y160" s="22">
        <v>0</v>
      </c>
      <c r="Z160" s="22">
        <v>29693.753599999938</v>
      </c>
      <c r="AA160" s="22">
        <v>29540</v>
      </c>
      <c r="AB160" s="32">
        <v>3.1829251357224454E-2</v>
      </c>
      <c r="AC160" s="32">
        <v>3.1782065834279227E-2</v>
      </c>
      <c r="AD160" s="42"/>
      <c r="AE160" s="22">
        <v>932907.69759999996</v>
      </c>
      <c r="AF160" s="22">
        <v>3452.6976</v>
      </c>
      <c r="AG160" s="22">
        <v>929455</v>
      </c>
      <c r="AH160" s="26">
        <v>153.75360000000001</v>
      </c>
      <c r="AI160" s="22">
        <v>0</v>
      </c>
      <c r="AJ160" s="22">
        <v>29693.753599999938</v>
      </c>
      <c r="AK160" s="22">
        <v>29540</v>
      </c>
      <c r="AL160" s="32">
        <v>3.1829251357224454E-2</v>
      </c>
      <c r="AM160" s="32">
        <v>3.1782065834279227E-2</v>
      </c>
      <c r="AN160" s="11"/>
      <c r="AO160" s="22">
        <v>932907.69759999996</v>
      </c>
      <c r="AP160" s="22">
        <v>3452.6976</v>
      </c>
      <c r="AQ160" s="22">
        <v>929455</v>
      </c>
      <c r="AR160" s="26">
        <v>153.75360000000001</v>
      </c>
      <c r="AS160" s="22">
        <v>0</v>
      </c>
      <c r="AT160" s="22">
        <v>29693.753599999938</v>
      </c>
      <c r="AU160" s="22">
        <v>29540</v>
      </c>
      <c r="AV160" s="32">
        <v>3.1829251357224454E-2</v>
      </c>
      <c r="AW160" s="32">
        <v>3.1782065834279227E-2</v>
      </c>
      <c r="AX160" s="42"/>
      <c r="AY160" s="22">
        <v>932907.69759999996</v>
      </c>
      <c r="AZ160" s="22">
        <v>3452.6976</v>
      </c>
      <c r="BA160" s="22">
        <v>929455</v>
      </c>
      <c r="BB160" s="22">
        <v>0</v>
      </c>
      <c r="BC160" s="22">
        <v>29693.753599999938</v>
      </c>
      <c r="BD160" s="22">
        <v>29540</v>
      </c>
      <c r="BE160" s="32">
        <v>3.1829251357224454E-2</v>
      </c>
      <c r="BF160" s="32">
        <v>3.1782065834279227E-2</v>
      </c>
      <c r="BG160" s="11"/>
      <c r="BH160" s="22">
        <v>932907.69759999996</v>
      </c>
      <c r="BI160" s="22">
        <v>3452.6976</v>
      </c>
      <c r="BJ160" s="22">
        <v>929455</v>
      </c>
      <c r="BK160" s="26">
        <v>153.75360000000001</v>
      </c>
      <c r="BL160" s="22">
        <v>0</v>
      </c>
      <c r="BM160" s="22">
        <v>29693.753599999938</v>
      </c>
      <c r="BN160" s="22">
        <v>29540</v>
      </c>
      <c r="BO160" s="32">
        <v>3.1829251357224454E-2</v>
      </c>
      <c r="BP160" s="32">
        <v>3.1782065834279227E-2</v>
      </c>
      <c r="BQ160" s="42"/>
      <c r="BR160" s="22">
        <v>932907.69759999996</v>
      </c>
      <c r="BS160" s="22">
        <v>3452.6976</v>
      </c>
      <c r="BT160" s="22">
        <v>929455</v>
      </c>
      <c r="BU160" s="26">
        <v>153.75360000000001</v>
      </c>
      <c r="BV160" s="22">
        <v>0</v>
      </c>
      <c r="BW160" s="22">
        <v>29693.753599999938</v>
      </c>
      <c r="BX160" s="22">
        <v>29540</v>
      </c>
      <c r="BY160" s="32">
        <v>3.1829251357224454E-2</v>
      </c>
      <c r="BZ160" s="32">
        <v>3.1782065834279227E-2</v>
      </c>
      <c r="CA160" s="42"/>
      <c r="CB160" s="22">
        <v>932907.69759999996</v>
      </c>
      <c r="CC160" s="22">
        <v>3452.6976</v>
      </c>
      <c r="CD160" s="22">
        <v>929455</v>
      </c>
      <c r="CE160" s="26">
        <v>153.75360000000001</v>
      </c>
      <c r="CF160" s="22">
        <v>0</v>
      </c>
      <c r="CG160" s="22">
        <v>29693.753599999938</v>
      </c>
      <c r="CH160" s="22">
        <v>29540</v>
      </c>
      <c r="CI160" s="32">
        <v>3.1829251357224454E-2</v>
      </c>
      <c r="CJ160" s="32">
        <v>3.1782065834279227E-2</v>
      </c>
      <c r="CK160" s="42"/>
      <c r="CL160" s="22">
        <v>932907.69759999996</v>
      </c>
      <c r="CM160" s="22">
        <v>3452.6976</v>
      </c>
      <c r="CN160" s="22">
        <v>929455</v>
      </c>
      <c r="CO160" s="26">
        <v>153.75360000000001</v>
      </c>
      <c r="CP160" s="22">
        <v>0</v>
      </c>
      <c r="CQ160" s="22">
        <v>29693.753599999938</v>
      </c>
      <c r="CR160" s="22">
        <v>29540</v>
      </c>
      <c r="CS160" s="32">
        <v>3.1829251357224454E-2</v>
      </c>
      <c r="CT160" s="32">
        <v>3.1782065834279227E-2</v>
      </c>
      <c r="CU160" s="42"/>
      <c r="CV160" s="22">
        <v>932907.69759999996</v>
      </c>
      <c r="CW160" s="22">
        <v>3452.6976</v>
      </c>
      <c r="CX160" s="22">
        <v>929455</v>
      </c>
      <c r="CY160" s="26">
        <v>153.75360000000001</v>
      </c>
      <c r="CZ160" s="22">
        <v>0</v>
      </c>
      <c r="DA160" s="22">
        <v>29693.753599999938</v>
      </c>
      <c r="DB160" s="22">
        <v>29540</v>
      </c>
      <c r="DC160" s="32">
        <v>3.1829251357224454E-2</v>
      </c>
      <c r="DD160" s="32">
        <v>3.1782065834279227E-2</v>
      </c>
      <c r="DE160" s="42"/>
      <c r="DF160" s="22">
        <v>932907.69759999996</v>
      </c>
      <c r="DG160" s="22">
        <v>3452.6976</v>
      </c>
      <c r="DH160" s="22">
        <v>929455</v>
      </c>
      <c r="DI160" s="26">
        <v>153.75360000000001</v>
      </c>
      <c r="DJ160" s="22">
        <v>0</v>
      </c>
      <c r="DK160" s="22">
        <v>29693.753599999938</v>
      </c>
      <c r="DL160" s="22">
        <v>29540</v>
      </c>
      <c r="DM160" s="32">
        <v>3.1829251357224454E-2</v>
      </c>
      <c r="DN160" s="32">
        <v>3.1782065834279227E-2</v>
      </c>
      <c r="DO160" s="42"/>
      <c r="DP160" s="22">
        <v>932907.69759999996</v>
      </c>
      <c r="DQ160" s="22">
        <v>3452.6976</v>
      </c>
      <c r="DR160" s="22">
        <v>929455</v>
      </c>
      <c r="DS160" s="26">
        <v>153.75360000000001</v>
      </c>
      <c r="DT160" s="22">
        <v>0</v>
      </c>
      <c r="DU160" s="22">
        <v>29693.753599999938</v>
      </c>
      <c r="DV160" s="22">
        <v>29540</v>
      </c>
      <c r="DW160" s="32">
        <v>3.1829251357224454E-2</v>
      </c>
      <c r="DX160" s="32">
        <v>3.1782065834279227E-2</v>
      </c>
      <c r="DY160" s="42"/>
      <c r="DZ160" s="22">
        <v>932907.69759999996</v>
      </c>
      <c r="EA160" s="22">
        <v>3452.6976</v>
      </c>
      <c r="EB160" s="22">
        <v>929455</v>
      </c>
      <c r="EC160" s="26">
        <v>153.75360000000001</v>
      </c>
      <c r="ED160" s="22">
        <v>0</v>
      </c>
      <c r="EE160" s="22">
        <v>29693.753599999938</v>
      </c>
      <c r="EF160" s="22">
        <v>29540</v>
      </c>
      <c r="EG160" s="32">
        <v>3.1829251357224454E-2</v>
      </c>
      <c r="EH160" s="32">
        <v>3.1782065834279227E-2</v>
      </c>
      <c r="EI160" s="42"/>
      <c r="EK160" s="47">
        <f t="shared" si="59"/>
        <v>0</v>
      </c>
      <c r="EL160" s="47">
        <f t="shared" si="60"/>
        <v>0</v>
      </c>
      <c r="EM160" s="47">
        <f t="shared" si="61"/>
        <v>0</v>
      </c>
      <c r="EN160" s="47">
        <f t="shared" si="62"/>
        <v>0</v>
      </c>
      <c r="EO160" s="47">
        <f t="shared" si="63"/>
        <v>0</v>
      </c>
      <c r="EP160" s="47">
        <f t="shared" si="64"/>
        <v>0</v>
      </c>
      <c r="ER160" s="27" t="str">
        <f t="shared" si="55"/>
        <v>Wood's Foundation CofE Primary School</v>
      </c>
      <c r="EV160" s="45">
        <v>0</v>
      </c>
      <c r="EX160" s="27" t="str">
        <f t="shared" si="56"/>
        <v/>
      </c>
      <c r="EY160" s="27" t="str">
        <f t="shared" si="57"/>
        <v/>
      </c>
      <c r="EZ160" s="27" t="str">
        <f t="shared" si="46"/>
        <v/>
      </c>
      <c r="FA160" s="27" t="str">
        <f t="shared" si="47"/>
        <v/>
      </c>
      <c r="FB160" s="27" t="str">
        <f t="shared" si="48"/>
        <v/>
      </c>
      <c r="FC160" s="27" t="str">
        <f t="shared" si="49"/>
        <v/>
      </c>
      <c r="FE160" s="82" t="str">
        <f t="shared" si="58"/>
        <v/>
      </c>
      <c r="FF160" s="82" t="str">
        <f t="shared" si="50"/>
        <v/>
      </c>
      <c r="FG160" s="82" t="str">
        <f t="shared" si="51"/>
        <v/>
      </c>
      <c r="FH160" s="82" t="str">
        <f t="shared" si="52"/>
        <v/>
      </c>
      <c r="FI160" s="82" t="str">
        <f t="shared" si="53"/>
        <v/>
      </c>
      <c r="FJ160" s="82" t="str">
        <f t="shared" si="54"/>
        <v/>
      </c>
    </row>
    <row r="161" spans="1:166" x14ac:dyDescent="0.3">
      <c r="A161" s="20">
        <v>8913764</v>
      </c>
      <c r="B161" s="20" t="s">
        <v>268</v>
      </c>
      <c r="C161" s="21">
        <v>95</v>
      </c>
      <c r="D161" s="22">
        <v>553919.62033865543</v>
      </c>
      <c r="E161" s="22">
        <v>2200.5432000000001</v>
      </c>
      <c r="F161" s="22">
        <v>551719.07713865547</v>
      </c>
      <c r="G161" s="45">
        <v>0</v>
      </c>
      <c r="H161" s="26">
        <v>14.696799999999712</v>
      </c>
      <c r="I161" s="11"/>
      <c r="J161" s="34">
        <v>95</v>
      </c>
      <c r="K161" s="22">
        <v>586042.00464233675</v>
      </c>
      <c r="L161" s="22">
        <v>2215.2399999999998</v>
      </c>
      <c r="M161" s="22">
        <v>583826.76464233676</v>
      </c>
      <c r="N161" s="26">
        <v>14.696799999999712</v>
      </c>
      <c r="O161" s="22">
        <v>0</v>
      </c>
      <c r="P161" s="22">
        <v>32122.38430368132</v>
      </c>
      <c r="Q161" s="22">
        <v>32107.687503681285</v>
      </c>
      <c r="R161" s="32">
        <v>5.4812426497117234E-2</v>
      </c>
      <c r="S161" s="32">
        <v>5.4995230517311172E-2</v>
      </c>
      <c r="T161" s="11"/>
      <c r="U161" s="22">
        <v>586042.00464233675</v>
      </c>
      <c r="V161" s="22">
        <v>2215.2399999999998</v>
      </c>
      <c r="W161" s="22">
        <v>583826.76464233676</v>
      </c>
      <c r="X161" s="26">
        <v>14.696799999999712</v>
      </c>
      <c r="Y161" s="22">
        <v>0</v>
      </c>
      <c r="Z161" s="22">
        <v>32122.38430368132</v>
      </c>
      <c r="AA161" s="22">
        <v>32107.687503681285</v>
      </c>
      <c r="AB161" s="32">
        <v>5.4812426497117234E-2</v>
      </c>
      <c r="AC161" s="32">
        <v>5.4995230517311172E-2</v>
      </c>
      <c r="AD161" s="42"/>
      <c r="AE161" s="22">
        <v>586042.00464233675</v>
      </c>
      <c r="AF161" s="22">
        <v>2215.2399999999998</v>
      </c>
      <c r="AG161" s="22">
        <v>583826.76464233676</v>
      </c>
      <c r="AH161" s="26">
        <v>14.696799999999712</v>
      </c>
      <c r="AI161" s="22">
        <v>0</v>
      </c>
      <c r="AJ161" s="22">
        <v>32122.38430368132</v>
      </c>
      <c r="AK161" s="22">
        <v>32107.687503681285</v>
      </c>
      <c r="AL161" s="32">
        <v>5.4812426497117234E-2</v>
      </c>
      <c r="AM161" s="32">
        <v>5.4995230517311172E-2</v>
      </c>
      <c r="AN161" s="11"/>
      <c r="AO161" s="22">
        <v>586042.00464233675</v>
      </c>
      <c r="AP161" s="22">
        <v>2215.2399999999998</v>
      </c>
      <c r="AQ161" s="22">
        <v>583826.76464233676</v>
      </c>
      <c r="AR161" s="26">
        <v>14.696799999999712</v>
      </c>
      <c r="AS161" s="22">
        <v>0</v>
      </c>
      <c r="AT161" s="22">
        <v>32122.38430368132</v>
      </c>
      <c r="AU161" s="22">
        <v>32107.687503681285</v>
      </c>
      <c r="AV161" s="32">
        <v>5.4812426497117234E-2</v>
      </c>
      <c r="AW161" s="32">
        <v>5.4995230517311172E-2</v>
      </c>
      <c r="AX161" s="42"/>
      <c r="AY161" s="22">
        <v>586042.00464233675</v>
      </c>
      <c r="AZ161" s="22">
        <v>2215.2399999999998</v>
      </c>
      <c r="BA161" s="22">
        <v>583826.76464233676</v>
      </c>
      <c r="BB161" s="22">
        <v>0</v>
      </c>
      <c r="BC161" s="22">
        <v>32122.38430368132</v>
      </c>
      <c r="BD161" s="22">
        <v>32107.687503681285</v>
      </c>
      <c r="BE161" s="32">
        <v>5.4812426497117234E-2</v>
      </c>
      <c r="BF161" s="32">
        <v>5.4995230517311172E-2</v>
      </c>
      <c r="BG161" s="11"/>
      <c r="BH161" s="22">
        <v>586042.00464233675</v>
      </c>
      <c r="BI161" s="22">
        <v>2215.2399999999998</v>
      </c>
      <c r="BJ161" s="22">
        <v>583826.76464233676</v>
      </c>
      <c r="BK161" s="26">
        <v>14.696799999999712</v>
      </c>
      <c r="BL161" s="22">
        <v>0</v>
      </c>
      <c r="BM161" s="22">
        <v>32122.38430368132</v>
      </c>
      <c r="BN161" s="22">
        <v>32107.687503681285</v>
      </c>
      <c r="BO161" s="32">
        <v>5.4812426497117234E-2</v>
      </c>
      <c r="BP161" s="32">
        <v>5.4995230517311172E-2</v>
      </c>
      <c r="BQ161" s="42"/>
      <c r="BR161" s="22">
        <v>582738.55177296</v>
      </c>
      <c r="BS161" s="22">
        <v>2215.2399999999998</v>
      </c>
      <c r="BT161" s="22">
        <v>580523.31177296001</v>
      </c>
      <c r="BU161" s="26">
        <v>14.696799999999712</v>
      </c>
      <c r="BV161" s="22">
        <v>0</v>
      </c>
      <c r="BW161" s="22">
        <v>28818.93143430457</v>
      </c>
      <c r="BX161" s="22">
        <v>28804.234634304536</v>
      </c>
      <c r="BY161" s="32">
        <v>4.9454307333235567E-2</v>
      </c>
      <c r="BZ161" s="32">
        <v>4.9617705353354941E-2</v>
      </c>
      <c r="CA161" s="42"/>
      <c r="CB161" s="22">
        <v>585396.79747582064</v>
      </c>
      <c r="CC161" s="22">
        <v>2215.2399999999998</v>
      </c>
      <c r="CD161" s="22">
        <v>583181.55747582065</v>
      </c>
      <c r="CE161" s="26">
        <v>14.696799999999712</v>
      </c>
      <c r="CF161" s="22">
        <v>0</v>
      </c>
      <c r="CG161" s="22">
        <v>31477.177137165214</v>
      </c>
      <c r="CH161" s="22">
        <v>31462.48033716518</v>
      </c>
      <c r="CI161" s="32">
        <v>5.3770668498515924E-2</v>
      </c>
      <c r="CJ161" s="32">
        <v>5.3949717603114788E-2</v>
      </c>
      <c r="CK161" s="42"/>
      <c r="CL161" s="22">
        <v>584751.59030930453</v>
      </c>
      <c r="CM161" s="22">
        <v>2215.2399999999998</v>
      </c>
      <c r="CN161" s="22">
        <v>582536.35030930454</v>
      </c>
      <c r="CO161" s="26">
        <v>14.696799999999712</v>
      </c>
      <c r="CP161" s="22">
        <v>0</v>
      </c>
      <c r="CQ161" s="22">
        <v>30831.969970649108</v>
      </c>
      <c r="CR161" s="22">
        <v>30817.273170649074</v>
      </c>
      <c r="CS161" s="32">
        <v>5.2726611575935223E-2</v>
      </c>
      <c r="CT161" s="32">
        <v>5.2901888704947393E-2</v>
      </c>
      <c r="CU161" s="42"/>
      <c r="CV161" s="22">
        <v>586042.00464233675</v>
      </c>
      <c r="CW161" s="22">
        <v>2215.2399999999998</v>
      </c>
      <c r="CX161" s="22">
        <v>583826.76464233676</v>
      </c>
      <c r="CY161" s="26">
        <v>14.696799999999712</v>
      </c>
      <c r="CZ161" s="22">
        <v>0</v>
      </c>
      <c r="DA161" s="22">
        <v>32122.38430368132</v>
      </c>
      <c r="DB161" s="22">
        <v>32107.687503681285</v>
      </c>
      <c r="DC161" s="32">
        <v>5.4812426497117234E-2</v>
      </c>
      <c r="DD161" s="32">
        <v>5.4995230517311172E-2</v>
      </c>
      <c r="DE161" s="42"/>
      <c r="DF161" s="22">
        <v>586042.00464233675</v>
      </c>
      <c r="DG161" s="22">
        <v>2215.2399999999998</v>
      </c>
      <c r="DH161" s="22">
        <v>583826.76464233676</v>
      </c>
      <c r="DI161" s="26">
        <v>14.696799999999712</v>
      </c>
      <c r="DJ161" s="22">
        <v>0</v>
      </c>
      <c r="DK161" s="22">
        <v>32122.38430368132</v>
      </c>
      <c r="DL161" s="22">
        <v>32107.687503681285</v>
      </c>
      <c r="DM161" s="32">
        <v>5.4812426497117234E-2</v>
      </c>
      <c r="DN161" s="32">
        <v>5.4995230517311172E-2</v>
      </c>
      <c r="DO161" s="42"/>
      <c r="DP161" s="22">
        <v>586042.00464233675</v>
      </c>
      <c r="DQ161" s="22">
        <v>2215.2399999999998</v>
      </c>
      <c r="DR161" s="22">
        <v>583826.76464233676</v>
      </c>
      <c r="DS161" s="26">
        <v>14.696799999999712</v>
      </c>
      <c r="DT161" s="22">
        <v>0</v>
      </c>
      <c r="DU161" s="22">
        <v>32122.38430368132</v>
      </c>
      <c r="DV161" s="22">
        <v>32107.687503681285</v>
      </c>
      <c r="DW161" s="32">
        <v>5.4812426497117234E-2</v>
      </c>
      <c r="DX161" s="32">
        <v>5.4995230517311172E-2</v>
      </c>
      <c r="DY161" s="42"/>
      <c r="DZ161" s="22">
        <v>586042.00464233675</v>
      </c>
      <c r="EA161" s="22">
        <v>2215.2399999999998</v>
      </c>
      <c r="EB161" s="22">
        <v>583826.76464233676</v>
      </c>
      <c r="EC161" s="26">
        <v>14.696799999999712</v>
      </c>
      <c r="ED161" s="22">
        <v>0</v>
      </c>
      <c r="EE161" s="22">
        <v>32122.38430368132</v>
      </c>
      <c r="EF161" s="22">
        <v>32107.687503681285</v>
      </c>
      <c r="EG161" s="32">
        <v>5.4812426497117234E-2</v>
      </c>
      <c r="EH161" s="32">
        <v>5.4995230517311172E-2</v>
      </c>
      <c r="EI161" s="42"/>
      <c r="EK161" s="47">
        <f t="shared" si="59"/>
        <v>-645.20716651610564</v>
      </c>
      <c r="EL161" s="47">
        <f t="shared" si="60"/>
        <v>-1290.4143330322113</v>
      </c>
      <c r="EM161" s="47">
        <f t="shared" si="61"/>
        <v>0</v>
      </c>
      <c r="EN161" s="47">
        <f t="shared" si="62"/>
        <v>0</v>
      </c>
      <c r="EO161" s="47">
        <f t="shared" si="63"/>
        <v>0</v>
      </c>
      <c r="EP161" s="47">
        <f t="shared" si="64"/>
        <v>0</v>
      </c>
      <c r="ER161" s="27" t="str">
        <f t="shared" si="55"/>
        <v>St Patrick's Catholic Primary School</v>
      </c>
      <c r="EV161" s="45">
        <v>0</v>
      </c>
      <c r="EX161" s="27" t="str">
        <f t="shared" si="56"/>
        <v>Y</v>
      </c>
      <c r="EY161" s="27" t="str">
        <f t="shared" si="57"/>
        <v>Y</v>
      </c>
      <c r="EZ161" s="27" t="str">
        <f t="shared" si="46"/>
        <v/>
      </c>
      <c r="FA161" s="27" t="str">
        <f t="shared" si="47"/>
        <v/>
      </c>
      <c r="FB161" s="27" t="str">
        <f t="shared" si="48"/>
        <v/>
      </c>
      <c r="FC161" s="27" t="str">
        <f t="shared" si="49"/>
        <v/>
      </c>
      <c r="FE161" s="82">
        <f t="shared" si="58"/>
        <v>1.1051346145656267E-3</v>
      </c>
      <c r="FF161" s="82">
        <f t="shared" si="50"/>
        <v>2.2102692291312534E-3</v>
      </c>
      <c r="FG161" s="82" t="str">
        <f t="shared" si="51"/>
        <v/>
      </c>
      <c r="FH161" s="82" t="str">
        <f t="shared" si="52"/>
        <v/>
      </c>
      <c r="FI161" s="82" t="str">
        <f t="shared" si="53"/>
        <v/>
      </c>
      <c r="FJ161" s="82" t="str">
        <f t="shared" si="54"/>
        <v/>
      </c>
    </row>
    <row r="162" spans="1:166" x14ac:dyDescent="0.3">
      <c r="A162" s="20">
        <v>8913768</v>
      </c>
      <c r="B162" s="20" t="s">
        <v>269</v>
      </c>
      <c r="C162" s="21">
        <v>189</v>
      </c>
      <c r="D162" s="22">
        <v>956491.62372236955</v>
      </c>
      <c r="E162" s="22">
        <v>3507.2195999999999</v>
      </c>
      <c r="F162" s="22">
        <v>952984.4041223696</v>
      </c>
      <c r="G162" s="45">
        <v>0</v>
      </c>
      <c r="H162" s="26">
        <v>-712.12159999999994</v>
      </c>
      <c r="I162" s="11"/>
      <c r="J162" s="34">
        <v>189</v>
      </c>
      <c r="K162" s="22">
        <v>1007435.6872074814</v>
      </c>
      <c r="L162" s="22">
        <v>2795.098</v>
      </c>
      <c r="M162" s="22">
        <v>1004640.5892074814</v>
      </c>
      <c r="N162" s="26">
        <v>-712.12159999999994</v>
      </c>
      <c r="O162" s="22">
        <v>0</v>
      </c>
      <c r="P162" s="22">
        <v>50944.063485111808</v>
      </c>
      <c r="Q162" s="22">
        <v>51656.185085111763</v>
      </c>
      <c r="R162" s="32">
        <v>5.0568055243629541E-2</v>
      </c>
      <c r="S162" s="32">
        <v>5.1417577231138108E-2</v>
      </c>
      <c r="T162" s="11"/>
      <c r="U162" s="22">
        <v>1007435.6872074814</v>
      </c>
      <c r="V162" s="22">
        <v>2795.098</v>
      </c>
      <c r="W162" s="22">
        <v>1004640.5892074814</v>
      </c>
      <c r="X162" s="26">
        <v>-712.12159999999994</v>
      </c>
      <c r="Y162" s="22">
        <v>0</v>
      </c>
      <c r="Z162" s="22">
        <v>50944.063485111808</v>
      </c>
      <c r="AA162" s="22">
        <v>51656.185085111763</v>
      </c>
      <c r="AB162" s="32">
        <v>5.0568055243629541E-2</v>
      </c>
      <c r="AC162" s="32">
        <v>5.1417577231138108E-2</v>
      </c>
      <c r="AD162" s="42"/>
      <c r="AE162" s="22">
        <v>1007435.6872074814</v>
      </c>
      <c r="AF162" s="22">
        <v>2795.098</v>
      </c>
      <c r="AG162" s="22">
        <v>1004640.5892074814</v>
      </c>
      <c r="AH162" s="26">
        <v>-712.12159999999994</v>
      </c>
      <c r="AI162" s="22">
        <v>0</v>
      </c>
      <c r="AJ162" s="22">
        <v>50944.063485111808</v>
      </c>
      <c r="AK162" s="22">
        <v>51656.185085111763</v>
      </c>
      <c r="AL162" s="32">
        <v>5.0568055243629541E-2</v>
      </c>
      <c r="AM162" s="32">
        <v>5.1417577231138108E-2</v>
      </c>
      <c r="AN162" s="11"/>
      <c r="AO162" s="22">
        <v>1007435.6872074814</v>
      </c>
      <c r="AP162" s="22">
        <v>2795.098</v>
      </c>
      <c r="AQ162" s="22">
        <v>1004640.5892074814</v>
      </c>
      <c r="AR162" s="26">
        <v>-712.12159999999994</v>
      </c>
      <c r="AS162" s="22">
        <v>0</v>
      </c>
      <c r="AT162" s="22">
        <v>50944.063485111808</v>
      </c>
      <c r="AU162" s="22">
        <v>51656.185085111763</v>
      </c>
      <c r="AV162" s="32">
        <v>5.0568055243629541E-2</v>
      </c>
      <c r="AW162" s="32">
        <v>5.1417577231138108E-2</v>
      </c>
      <c r="AX162" s="42"/>
      <c r="AY162" s="22">
        <v>1007435.6872074814</v>
      </c>
      <c r="AZ162" s="22">
        <v>2795.098</v>
      </c>
      <c r="BA162" s="22">
        <v>1004640.5892074814</v>
      </c>
      <c r="BB162" s="22">
        <v>0</v>
      </c>
      <c r="BC162" s="22">
        <v>50944.063485111808</v>
      </c>
      <c r="BD162" s="22">
        <v>51656.185085111763</v>
      </c>
      <c r="BE162" s="32">
        <v>5.0568055243629541E-2</v>
      </c>
      <c r="BF162" s="32">
        <v>5.1417577231138108E-2</v>
      </c>
      <c r="BG162" s="11"/>
      <c r="BH162" s="22">
        <v>1007435.6872074814</v>
      </c>
      <c r="BI162" s="22">
        <v>2795.098</v>
      </c>
      <c r="BJ162" s="22">
        <v>1004640.5892074814</v>
      </c>
      <c r="BK162" s="26">
        <v>-712.12159999999994</v>
      </c>
      <c r="BL162" s="22">
        <v>0</v>
      </c>
      <c r="BM162" s="22">
        <v>50944.063485111808</v>
      </c>
      <c r="BN162" s="22">
        <v>51656.185085111763</v>
      </c>
      <c r="BO162" s="32">
        <v>5.0568055243629541E-2</v>
      </c>
      <c r="BP162" s="32">
        <v>5.1417577231138108E-2</v>
      </c>
      <c r="BQ162" s="42"/>
      <c r="BR162" s="22">
        <v>1001610.07210917</v>
      </c>
      <c r="BS162" s="22">
        <v>2795.098</v>
      </c>
      <c r="BT162" s="22">
        <v>998814.97410917003</v>
      </c>
      <c r="BU162" s="26">
        <v>-712.12159999999994</v>
      </c>
      <c r="BV162" s="22">
        <v>0</v>
      </c>
      <c r="BW162" s="22">
        <v>45118.448386800475</v>
      </c>
      <c r="BX162" s="22">
        <v>45830.56998680043</v>
      </c>
      <c r="BY162" s="32">
        <v>4.5045921205435734E-2</v>
      </c>
      <c r="BZ162" s="32">
        <v>4.588494483442853E-2</v>
      </c>
      <c r="CA162" s="42"/>
      <c r="CB162" s="22">
        <v>1006301.1649749968</v>
      </c>
      <c r="CC162" s="22">
        <v>2795.098</v>
      </c>
      <c r="CD162" s="22">
        <v>1003506.0669749968</v>
      </c>
      <c r="CE162" s="26">
        <v>-712.12159999999994</v>
      </c>
      <c r="CF162" s="22">
        <v>0</v>
      </c>
      <c r="CG162" s="22">
        <v>49809.54125262727</v>
      </c>
      <c r="CH162" s="22">
        <v>50521.662852627225</v>
      </c>
      <c r="CI162" s="32">
        <v>4.9497648404158281E-2</v>
      </c>
      <c r="CJ162" s="32">
        <v>5.0345149387010145E-2</v>
      </c>
      <c r="CK162" s="42"/>
      <c r="CL162" s="22">
        <v>1005166.6427425123</v>
      </c>
      <c r="CM162" s="22">
        <v>2795.098</v>
      </c>
      <c r="CN162" s="22">
        <v>1002371.5447425123</v>
      </c>
      <c r="CO162" s="26">
        <v>-712.12159999999994</v>
      </c>
      <c r="CP162" s="22">
        <v>0</v>
      </c>
      <c r="CQ162" s="22">
        <v>48675.019020142732</v>
      </c>
      <c r="CR162" s="22">
        <v>49387.140620142687</v>
      </c>
      <c r="CS162" s="32">
        <v>4.8424825248216612E-2</v>
      </c>
      <c r="CT162" s="32">
        <v>4.9270293913649739E-2</v>
      </c>
      <c r="CU162" s="42"/>
      <c r="CV162" s="22">
        <v>1007435.6872074814</v>
      </c>
      <c r="CW162" s="22">
        <v>2795.098</v>
      </c>
      <c r="CX162" s="22">
        <v>1004640.5892074814</v>
      </c>
      <c r="CY162" s="26">
        <v>-712.12159999999994</v>
      </c>
      <c r="CZ162" s="22">
        <v>0</v>
      </c>
      <c r="DA162" s="22">
        <v>50944.063485111808</v>
      </c>
      <c r="DB162" s="22">
        <v>51656.185085111763</v>
      </c>
      <c r="DC162" s="32">
        <v>5.0568055243629541E-2</v>
      </c>
      <c r="DD162" s="32">
        <v>5.1417577231138108E-2</v>
      </c>
      <c r="DE162" s="42"/>
      <c r="DF162" s="22">
        <v>1007435.6872074814</v>
      </c>
      <c r="DG162" s="22">
        <v>2795.098</v>
      </c>
      <c r="DH162" s="22">
        <v>1004640.5892074814</v>
      </c>
      <c r="DI162" s="26">
        <v>-712.12159999999994</v>
      </c>
      <c r="DJ162" s="22">
        <v>0</v>
      </c>
      <c r="DK162" s="22">
        <v>50944.063485111808</v>
      </c>
      <c r="DL162" s="22">
        <v>51656.185085111763</v>
      </c>
      <c r="DM162" s="32">
        <v>5.0568055243629541E-2</v>
      </c>
      <c r="DN162" s="32">
        <v>5.1417577231138108E-2</v>
      </c>
      <c r="DO162" s="42"/>
      <c r="DP162" s="22">
        <v>1007435.6872074814</v>
      </c>
      <c r="DQ162" s="22">
        <v>2795.098</v>
      </c>
      <c r="DR162" s="22">
        <v>1004640.5892074814</v>
      </c>
      <c r="DS162" s="26">
        <v>-712.12159999999994</v>
      </c>
      <c r="DT162" s="22">
        <v>0</v>
      </c>
      <c r="DU162" s="22">
        <v>50944.063485111808</v>
      </c>
      <c r="DV162" s="22">
        <v>51656.185085111763</v>
      </c>
      <c r="DW162" s="32">
        <v>5.0568055243629541E-2</v>
      </c>
      <c r="DX162" s="32">
        <v>5.1417577231138108E-2</v>
      </c>
      <c r="DY162" s="42"/>
      <c r="DZ162" s="22">
        <v>1007435.6872074814</v>
      </c>
      <c r="EA162" s="22">
        <v>2795.098</v>
      </c>
      <c r="EB162" s="22">
        <v>1004640.5892074814</v>
      </c>
      <c r="EC162" s="26">
        <v>-712.12159999999994</v>
      </c>
      <c r="ED162" s="22">
        <v>0</v>
      </c>
      <c r="EE162" s="22">
        <v>50944.063485111808</v>
      </c>
      <c r="EF162" s="22">
        <v>51656.185085111763</v>
      </c>
      <c r="EG162" s="32">
        <v>5.0568055243629541E-2</v>
      </c>
      <c r="EH162" s="32">
        <v>5.1417577231138108E-2</v>
      </c>
      <c r="EI162" s="42"/>
      <c r="EK162" s="47">
        <f t="shared" si="59"/>
        <v>-1134.5222324845381</v>
      </c>
      <c r="EL162" s="47">
        <f t="shared" si="60"/>
        <v>-2269.0444649690762</v>
      </c>
      <c r="EM162" s="47">
        <f t="shared" si="61"/>
        <v>0</v>
      </c>
      <c r="EN162" s="47">
        <f t="shared" si="62"/>
        <v>0</v>
      </c>
      <c r="EO162" s="47">
        <f t="shared" si="63"/>
        <v>0</v>
      </c>
      <c r="EP162" s="47">
        <f t="shared" si="64"/>
        <v>0</v>
      </c>
      <c r="ER162" s="27" t="str">
        <f t="shared" si="55"/>
        <v>Holy Family Catholic Primary School</v>
      </c>
      <c r="EV162" s="45">
        <v>0</v>
      </c>
      <c r="EX162" s="27" t="str">
        <f t="shared" si="56"/>
        <v>Y</v>
      </c>
      <c r="EY162" s="27" t="str">
        <f t="shared" si="57"/>
        <v>Y</v>
      </c>
      <c r="EZ162" s="27" t="str">
        <f t="shared" si="46"/>
        <v/>
      </c>
      <c r="FA162" s="27" t="str">
        <f t="shared" si="47"/>
        <v/>
      </c>
      <c r="FB162" s="27" t="str">
        <f t="shared" si="48"/>
        <v/>
      </c>
      <c r="FC162" s="27" t="str">
        <f t="shared" si="49"/>
        <v/>
      </c>
      <c r="FE162" s="82">
        <f t="shared" si="58"/>
        <v>1.1292817000152411E-3</v>
      </c>
      <c r="FF162" s="82">
        <f t="shared" si="50"/>
        <v>2.2585634000304822E-3</v>
      </c>
      <c r="FG162" s="82" t="str">
        <f t="shared" si="51"/>
        <v/>
      </c>
      <c r="FH162" s="82" t="str">
        <f t="shared" si="52"/>
        <v/>
      </c>
      <c r="FI162" s="82" t="str">
        <f t="shared" si="53"/>
        <v/>
      </c>
      <c r="FJ162" s="82" t="str">
        <f t="shared" si="54"/>
        <v/>
      </c>
    </row>
    <row r="163" spans="1:166" x14ac:dyDescent="0.3">
      <c r="A163" s="20">
        <v>8913772</v>
      </c>
      <c r="B163" s="20" t="s">
        <v>159</v>
      </c>
      <c r="C163" s="21">
        <v>502</v>
      </c>
      <c r="D163" s="22">
        <v>2265647.9743991499</v>
      </c>
      <c r="E163" s="22">
        <v>53644.36</v>
      </c>
      <c r="F163" s="22">
        <v>2212003.61439915</v>
      </c>
      <c r="G163" s="45">
        <v>7535.7246363649238</v>
      </c>
      <c r="H163" s="26">
        <v>566.08400000000256</v>
      </c>
      <c r="I163" s="11"/>
      <c r="J163" s="34">
        <v>502</v>
      </c>
      <c r="K163" s="22">
        <v>2382422.1597797503</v>
      </c>
      <c r="L163" s="22">
        <v>54210.444000000003</v>
      </c>
      <c r="M163" s="22">
        <v>2328211.7157797501</v>
      </c>
      <c r="N163" s="26">
        <v>566.08400000000256</v>
      </c>
      <c r="O163" s="22">
        <v>0</v>
      </c>
      <c r="P163" s="22">
        <v>116774.18538060039</v>
      </c>
      <c r="Q163" s="22">
        <v>116208.10138060013</v>
      </c>
      <c r="R163" s="32">
        <v>4.9014900613330387E-2</v>
      </c>
      <c r="S163" s="32">
        <v>4.9913030070669683E-2</v>
      </c>
      <c r="T163" s="11"/>
      <c r="U163" s="22">
        <v>2382422.1597797503</v>
      </c>
      <c r="V163" s="22">
        <v>54210.444000000003</v>
      </c>
      <c r="W163" s="22">
        <v>2328211.7157797501</v>
      </c>
      <c r="X163" s="26">
        <v>566.08400000000256</v>
      </c>
      <c r="Y163" s="22">
        <v>0</v>
      </c>
      <c r="Z163" s="22">
        <v>116774.18538060039</v>
      </c>
      <c r="AA163" s="22">
        <v>116208.10138060013</v>
      </c>
      <c r="AB163" s="32">
        <v>4.9014900613330387E-2</v>
      </c>
      <c r="AC163" s="32">
        <v>4.9913030070669683E-2</v>
      </c>
      <c r="AD163" s="42"/>
      <c r="AE163" s="22">
        <v>2382422.1597797503</v>
      </c>
      <c r="AF163" s="22">
        <v>54210.444000000003</v>
      </c>
      <c r="AG163" s="22">
        <v>2328211.7157797501</v>
      </c>
      <c r="AH163" s="26">
        <v>566.08400000000256</v>
      </c>
      <c r="AI163" s="22">
        <v>0</v>
      </c>
      <c r="AJ163" s="22">
        <v>116774.18538060039</v>
      </c>
      <c r="AK163" s="22">
        <v>116208.10138060013</v>
      </c>
      <c r="AL163" s="32">
        <v>4.9014900613330387E-2</v>
      </c>
      <c r="AM163" s="32">
        <v>4.9913030070669683E-2</v>
      </c>
      <c r="AN163" s="11"/>
      <c r="AO163" s="22">
        <v>2382422.1597797503</v>
      </c>
      <c r="AP163" s="22">
        <v>54210.444000000003</v>
      </c>
      <c r="AQ163" s="22">
        <v>2328211.7157797501</v>
      </c>
      <c r="AR163" s="26">
        <v>566.08400000000256</v>
      </c>
      <c r="AS163" s="22">
        <v>0</v>
      </c>
      <c r="AT163" s="22">
        <v>116774.18538060039</v>
      </c>
      <c r="AU163" s="22">
        <v>116208.10138060013</v>
      </c>
      <c r="AV163" s="32">
        <v>4.9014900613330387E-2</v>
      </c>
      <c r="AW163" s="32">
        <v>4.9913030070669683E-2</v>
      </c>
      <c r="AX163" s="42"/>
      <c r="AY163" s="22">
        <v>2382422.1597797503</v>
      </c>
      <c r="AZ163" s="22">
        <v>54210.444000000003</v>
      </c>
      <c r="BA163" s="22">
        <v>2328211.7157797501</v>
      </c>
      <c r="BB163" s="22">
        <v>0</v>
      </c>
      <c r="BC163" s="22">
        <v>116774.18538060039</v>
      </c>
      <c r="BD163" s="22">
        <v>116208.10138060013</v>
      </c>
      <c r="BE163" s="32">
        <v>4.9014900613330387E-2</v>
      </c>
      <c r="BF163" s="32">
        <v>4.9913030070669683E-2</v>
      </c>
      <c r="BG163" s="11"/>
      <c r="BH163" s="22">
        <v>2382422.1597797503</v>
      </c>
      <c r="BI163" s="22">
        <v>54210.444000000003</v>
      </c>
      <c r="BJ163" s="22">
        <v>2328211.7157797501</v>
      </c>
      <c r="BK163" s="26">
        <v>566.08400000000256</v>
      </c>
      <c r="BL163" s="22">
        <v>0</v>
      </c>
      <c r="BM163" s="22">
        <v>116774.18538060039</v>
      </c>
      <c r="BN163" s="22">
        <v>116208.10138060013</v>
      </c>
      <c r="BO163" s="32">
        <v>4.9014900613330387E-2</v>
      </c>
      <c r="BP163" s="32">
        <v>4.9913030070669683E-2</v>
      </c>
      <c r="BQ163" s="42"/>
      <c r="BR163" s="22">
        <v>2370138.5948771234</v>
      </c>
      <c r="BS163" s="22">
        <v>54210.444000000003</v>
      </c>
      <c r="BT163" s="22">
        <v>2315928.1508771232</v>
      </c>
      <c r="BU163" s="26">
        <v>566.08400000000256</v>
      </c>
      <c r="BV163" s="22">
        <v>0</v>
      </c>
      <c r="BW163" s="22">
        <v>104490.62047797348</v>
      </c>
      <c r="BX163" s="22">
        <v>103924.53647797322</v>
      </c>
      <c r="BY163" s="32">
        <v>4.4086291284324938E-2</v>
      </c>
      <c r="BZ163" s="32">
        <v>4.4873817194464066E-2</v>
      </c>
      <c r="CA163" s="42"/>
      <c r="CB163" s="22">
        <v>2379813.9844256938</v>
      </c>
      <c r="CC163" s="22">
        <v>54210.444000000003</v>
      </c>
      <c r="CD163" s="22">
        <v>2325603.5404256936</v>
      </c>
      <c r="CE163" s="26">
        <v>566.08400000000256</v>
      </c>
      <c r="CF163" s="22">
        <v>0</v>
      </c>
      <c r="CG163" s="22">
        <v>114166.01002654387</v>
      </c>
      <c r="CH163" s="22">
        <v>113599.9260265436</v>
      </c>
      <c r="CI163" s="32">
        <v>4.7972661213727119E-2</v>
      </c>
      <c r="CJ163" s="32">
        <v>4.884750304677879E-2</v>
      </c>
      <c r="CK163" s="42"/>
      <c r="CL163" s="22">
        <v>2377205.8090716372</v>
      </c>
      <c r="CM163" s="22">
        <v>54210.444000000003</v>
      </c>
      <c r="CN163" s="22">
        <v>2322995.3650716371</v>
      </c>
      <c r="CO163" s="26">
        <v>566.08400000000256</v>
      </c>
      <c r="CP163" s="22">
        <v>0</v>
      </c>
      <c r="CQ163" s="22">
        <v>111557.83467248734</v>
      </c>
      <c r="CR163" s="22">
        <v>110991.75067248708</v>
      </c>
      <c r="CS163" s="32">
        <v>4.6928134807164075E-2</v>
      </c>
      <c r="CT163" s="32">
        <v>4.7779583352317315E-2</v>
      </c>
      <c r="CU163" s="42"/>
      <c r="CV163" s="22">
        <v>2382422.1597797503</v>
      </c>
      <c r="CW163" s="22">
        <v>54210.444000000003</v>
      </c>
      <c r="CX163" s="22">
        <v>2328211.7157797501</v>
      </c>
      <c r="CY163" s="26">
        <v>566.08400000000256</v>
      </c>
      <c r="CZ163" s="22">
        <v>0</v>
      </c>
      <c r="DA163" s="22">
        <v>116774.18538060039</v>
      </c>
      <c r="DB163" s="22">
        <v>116208.10138060013</v>
      </c>
      <c r="DC163" s="32">
        <v>4.9014900613330387E-2</v>
      </c>
      <c r="DD163" s="32">
        <v>4.9913030070669683E-2</v>
      </c>
      <c r="DE163" s="42"/>
      <c r="DF163" s="22">
        <v>2382422.1597797503</v>
      </c>
      <c r="DG163" s="22">
        <v>54210.444000000003</v>
      </c>
      <c r="DH163" s="22">
        <v>2328211.7157797501</v>
      </c>
      <c r="DI163" s="26">
        <v>566.08400000000256</v>
      </c>
      <c r="DJ163" s="22">
        <v>0</v>
      </c>
      <c r="DK163" s="22">
        <v>116774.18538060039</v>
      </c>
      <c r="DL163" s="22">
        <v>116208.10138060013</v>
      </c>
      <c r="DM163" s="32">
        <v>4.9014900613330387E-2</v>
      </c>
      <c r="DN163" s="32">
        <v>4.9913030070669683E-2</v>
      </c>
      <c r="DO163" s="42"/>
      <c r="DP163" s="22">
        <v>2382422.1597797503</v>
      </c>
      <c r="DQ163" s="22">
        <v>54210.444000000003</v>
      </c>
      <c r="DR163" s="22">
        <v>2328211.7157797501</v>
      </c>
      <c r="DS163" s="26">
        <v>566.08400000000256</v>
      </c>
      <c r="DT163" s="22">
        <v>0</v>
      </c>
      <c r="DU163" s="22">
        <v>116774.18538060039</v>
      </c>
      <c r="DV163" s="22">
        <v>116208.10138060013</v>
      </c>
      <c r="DW163" s="32">
        <v>4.9014900613330387E-2</v>
      </c>
      <c r="DX163" s="32">
        <v>4.9913030070669683E-2</v>
      </c>
      <c r="DY163" s="42"/>
      <c r="DZ163" s="22">
        <v>2382422.1597797503</v>
      </c>
      <c r="EA163" s="22">
        <v>54210.444000000003</v>
      </c>
      <c r="EB163" s="22">
        <v>2328211.7157797501</v>
      </c>
      <c r="EC163" s="26">
        <v>566.08400000000256</v>
      </c>
      <c r="ED163" s="22">
        <v>0</v>
      </c>
      <c r="EE163" s="22">
        <v>116774.18538060039</v>
      </c>
      <c r="EF163" s="22">
        <v>116208.10138060013</v>
      </c>
      <c r="EG163" s="32">
        <v>4.9014900613330387E-2</v>
      </c>
      <c r="EH163" s="32">
        <v>4.9913030070669683E-2</v>
      </c>
      <c r="EI163" s="42"/>
      <c r="EK163" s="47">
        <f t="shared" si="59"/>
        <v>-2608.175354056526</v>
      </c>
      <c r="EL163" s="47">
        <f t="shared" si="60"/>
        <v>-5216.350708113052</v>
      </c>
      <c r="EM163" s="47">
        <f t="shared" si="61"/>
        <v>0</v>
      </c>
      <c r="EN163" s="47">
        <f t="shared" si="62"/>
        <v>0</v>
      </c>
      <c r="EO163" s="47">
        <f t="shared" si="63"/>
        <v>0</v>
      </c>
      <c r="EP163" s="47">
        <f t="shared" si="64"/>
        <v>0</v>
      </c>
      <c r="ER163" s="27" t="str">
        <f t="shared" si="55"/>
        <v>Ordsall Primary School</v>
      </c>
      <c r="EV163" s="45">
        <v>7535.7246363649238</v>
      </c>
      <c r="EX163" s="27" t="str">
        <f t="shared" si="56"/>
        <v>Y</v>
      </c>
      <c r="EY163" s="27" t="str">
        <f t="shared" si="57"/>
        <v>Y</v>
      </c>
      <c r="EZ163" s="27" t="str">
        <f t="shared" si="46"/>
        <v/>
      </c>
      <c r="FA163" s="27" t="str">
        <f t="shared" si="47"/>
        <v/>
      </c>
      <c r="FB163" s="27" t="str">
        <f t="shared" si="48"/>
        <v/>
      </c>
      <c r="FC163" s="27" t="str">
        <f t="shared" si="49"/>
        <v/>
      </c>
      <c r="FE163" s="82">
        <f t="shared" si="58"/>
        <v>1.120248359021341E-3</v>
      </c>
      <c r="FF163" s="82">
        <f t="shared" si="50"/>
        <v>2.240496718042682E-3</v>
      </c>
      <c r="FG163" s="82" t="str">
        <f t="shared" si="51"/>
        <v/>
      </c>
      <c r="FH163" s="82" t="str">
        <f t="shared" si="52"/>
        <v/>
      </c>
      <c r="FI163" s="82" t="str">
        <f t="shared" si="53"/>
        <v/>
      </c>
      <c r="FJ163" s="82" t="str">
        <f t="shared" si="54"/>
        <v/>
      </c>
    </row>
    <row r="164" spans="1:166" x14ac:dyDescent="0.3">
      <c r="A164" s="20">
        <v>8913774</v>
      </c>
      <c r="B164" s="20" t="s">
        <v>307</v>
      </c>
      <c r="C164" s="21">
        <v>82</v>
      </c>
      <c r="D164" s="22">
        <v>465809.12841747119</v>
      </c>
      <c r="E164" s="22">
        <v>1474.528</v>
      </c>
      <c r="F164" s="22">
        <v>464334.6004174712</v>
      </c>
      <c r="G164" s="45">
        <v>0</v>
      </c>
      <c r="H164" s="26">
        <v>68.723199999999906</v>
      </c>
      <c r="I164" s="11"/>
      <c r="J164" s="34">
        <v>82</v>
      </c>
      <c r="K164" s="22">
        <v>491815.11032160919</v>
      </c>
      <c r="L164" s="22">
        <v>1543.2511999999999</v>
      </c>
      <c r="M164" s="22">
        <v>490271.85912160919</v>
      </c>
      <c r="N164" s="26">
        <v>68.723199999999906</v>
      </c>
      <c r="O164" s="22">
        <v>0</v>
      </c>
      <c r="P164" s="22">
        <v>26005.981904137996</v>
      </c>
      <c r="Q164" s="22">
        <v>25937.258704137988</v>
      </c>
      <c r="R164" s="32">
        <v>5.2877557761761507E-2</v>
      </c>
      <c r="S164" s="32">
        <v>5.2903829215505509E-2</v>
      </c>
      <c r="T164" s="11"/>
      <c r="U164" s="22">
        <v>491815.11032160919</v>
      </c>
      <c r="V164" s="22">
        <v>1543.2511999999999</v>
      </c>
      <c r="W164" s="22">
        <v>490271.85912160919</v>
      </c>
      <c r="X164" s="26">
        <v>68.723199999999906</v>
      </c>
      <c r="Y164" s="22">
        <v>0</v>
      </c>
      <c r="Z164" s="22">
        <v>26005.981904137996</v>
      </c>
      <c r="AA164" s="22">
        <v>25937.258704137988</v>
      </c>
      <c r="AB164" s="32">
        <v>5.2877557761761507E-2</v>
      </c>
      <c r="AC164" s="32">
        <v>5.2903829215505509E-2</v>
      </c>
      <c r="AD164" s="42"/>
      <c r="AE164" s="22">
        <v>491815.11032160919</v>
      </c>
      <c r="AF164" s="22">
        <v>1543.2511999999999</v>
      </c>
      <c r="AG164" s="22">
        <v>490271.85912160919</v>
      </c>
      <c r="AH164" s="26">
        <v>68.723199999999906</v>
      </c>
      <c r="AI164" s="22">
        <v>0</v>
      </c>
      <c r="AJ164" s="22">
        <v>26005.981904137996</v>
      </c>
      <c r="AK164" s="22">
        <v>25937.258704137988</v>
      </c>
      <c r="AL164" s="32">
        <v>5.2877557761761507E-2</v>
      </c>
      <c r="AM164" s="32">
        <v>5.2903829215505509E-2</v>
      </c>
      <c r="AN164" s="11"/>
      <c r="AO164" s="22">
        <v>491815.11032160919</v>
      </c>
      <c r="AP164" s="22">
        <v>1543.2511999999999</v>
      </c>
      <c r="AQ164" s="22">
        <v>490271.85912160919</v>
      </c>
      <c r="AR164" s="26">
        <v>68.723199999999906</v>
      </c>
      <c r="AS164" s="22">
        <v>0</v>
      </c>
      <c r="AT164" s="22">
        <v>26005.981904137996</v>
      </c>
      <c r="AU164" s="22">
        <v>25937.258704137988</v>
      </c>
      <c r="AV164" s="32">
        <v>5.2877557761761507E-2</v>
      </c>
      <c r="AW164" s="32">
        <v>5.2903829215505509E-2</v>
      </c>
      <c r="AX164" s="42"/>
      <c r="AY164" s="22">
        <v>491815.11032160919</v>
      </c>
      <c r="AZ164" s="22">
        <v>1543.2511999999999</v>
      </c>
      <c r="BA164" s="22">
        <v>490271.85912160919</v>
      </c>
      <c r="BB164" s="22">
        <v>0</v>
      </c>
      <c r="BC164" s="22">
        <v>26005.981904137996</v>
      </c>
      <c r="BD164" s="22">
        <v>25937.258704137988</v>
      </c>
      <c r="BE164" s="32">
        <v>5.2877557761761507E-2</v>
      </c>
      <c r="BF164" s="32">
        <v>5.2903829215505509E-2</v>
      </c>
      <c r="BG164" s="11"/>
      <c r="BH164" s="22">
        <v>491815.11032160919</v>
      </c>
      <c r="BI164" s="22">
        <v>1543.2511999999999</v>
      </c>
      <c r="BJ164" s="22">
        <v>490271.85912160919</v>
      </c>
      <c r="BK164" s="26">
        <v>68.723199999999906</v>
      </c>
      <c r="BL164" s="22">
        <v>0</v>
      </c>
      <c r="BM164" s="22">
        <v>26005.981904137996</v>
      </c>
      <c r="BN164" s="22">
        <v>25937.258704137988</v>
      </c>
      <c r="BO164" s="32">
        <v>5.2877557761761507E-2</v>
      </c>
      <c r="BP164" s="32">
        <v>5.2903829215505509E-2</v>
      </c>
      <c r="BQ164" s="42"/>
      <c r="BR164" s="22">
        <v>489800.82443678158</v>
      </c>
      <c r="BS164" s="22">
        <v>1543.2511999999999</v>
      </c>
      <c r="BT164" s="22">
        <v>488257.57323678158</v>
      </c>
      <c r="BU164" s="26">
        <v>68.723199999999906</v>
      </c>
      <c r="BV164" s="22">
        <v>0</v>
      </c>
      <c r="BW164" s="22">
        <v>23991.696019310388</v>
      </c>
      <c r="BX164" s="22">
        <v>23922.97281931038</v>
      </c>
      <c r="BY164" s="32">
        <v>4.8982555402797182E-2</v>
      </c>
      <c r="BZ164" s="32">
        <v>4.8996624180796644E-2</v>
      </c>
      <c r="CA164" s="42"/>
      <c r="CB164" s="22">
        <v>491375.39537908044</v>
      </c>
      <c r="CC164" s="22">
        <v>1543.2511999999999</v>
      </c>
      <c r="CD164" s="22">
        <v>489832.14417908044</v>
      </c>
      <c r="CE164" s="26">
        <v>68.723199999999906</v>
      </c>
      <c r="CF164" s="22">
        <v>0</v>
      </c>
      <c r="CG164" s="22">
        <v>25566.266961609246</v>
      </c>
      <c r="CH164" s="22">
        <v>25497.543761609239</v>
      </c>
      <c r="CI164" s="32">
        <v>5.2030010460506856E-2</v>
      </c>
      <c r="CJ164" s="32">
        <v>5.2053635239355488E-2</v>
      </c>
      <c r="CK164" s="42"/>
      <c r="CL164" s="22">
        <v>490935.68043655169</v>
      </c>
      <c r="CM164" s="22">
        <v>1543.2511999999999</v>
      </c>
      <c r="CN164" s="22">
        <v>489392.42923655169</v>
      </c>
      <c r="CO164" s="26">
        <v>68.723199999999906</v>
      </c>
      <c r="CP164" s="22">
        <v>0</v>
      </c>
      <c r="CQ164" s="22">
        <v>25126.552019080496</v>
      </c>
      <c r="CR164" s="22">
        <v>25057.828819080489</v>
      </c>
      <c r="CS164" s="32">
        <v>5.1180944918766888E-2</v>
      </c>
      <c r="CT164" s="32">
        <v>5.1201913479067308E-2</v>
      </c>
      <c r="CU164" s="42"/>
      <c r="CV164" s="22">
        <v>491815.11032160919</v>
      </c>
      <c r="CW164" s="22">
        <v>1543.2511999999999</v>
      </c>
      <c r="CX164" s="22">
        <v>490271.85912160919</v>
      </c>
      <c r="CY164" s="26">
        <v>68.723199999999906</v>
      </c>
      <c r="CZ164" s="22">
        <v>0</v>
      </c>
      <c r="DA164" s="22">
        <v>26005.981904137996</v>
      </c>
      <c r="DB164" s="22">
        <v>25937.258704137988</v>
      </c>
      <c r="DC164" s="32">
        <v>5.2877557761761507E-2</v>
      </c>
      <c r="DD164" s="32">
        <v>5.2903829215505509E-2</v>
      </c>
      <c r="DE164" s="42"/>
      <c r="DF164" s="22">
        <v>491815.11032160919</v>
      </c>
      <c r="DG164" s="22">
        <v>1543.2511999999999</v>
      </c>
      <c r="DH164" s="22">
        <v>490271.85912160919</v>
      </c>
      <c r="DI164" s="26">
        <v>68.723199999999906</v>
      </c>
      <c r="DJ164" s="22">
        <v>0</v>
      </c>
      <c r="DK164" s="22">
        <v>26005.981904137996</v>
      </c>
      <c r="DL164" s="22">
        <v>25937.258704137988</v>
      </c>
      <c r="DM164" s="32">
        <v>5.2877557761761507E-2</v>
      </c>
      <c r="DN164" s="32">
        <v>5.2903829215505509E-2</v>
      </c>
      <c r="DO164" s="42"/>
      <c r="DP164" s="22">
        <v>491815.11032160919</v>
      </c>
      <c r="DQ164" s="22">
        <v>1543.2511999999999</v>
      </c>
      <c r="DR164" s="22">
        <v>490271.85912160919</v>
      </c>
      <c r="DS164" s="26">
        <v>68.723199999999906</v>
      </c>
      <c r="DT164" s="22">
        <v>0</v>
      </c>
      <c r="DU164" s="22">
        <v>26005.981904137996</v>
      </c>
      <c r="DV164" s="22">
        <v>25937.258704137988</v>
      </c>
      <c r="DW164" s="32">
        <v>5.2877557761761507E-2</v>
      </c>
      <c r="DX164" s="32">
        <v>5.2903829215505509E-2</v>
      </c>
      <c r="DY164" s="42"/>
      <c r="DZ164" s="22">
        <v>491815.11032160919</v>
      </c>
      <c r="EA164" s="22">
        <v>1543.2511999999999</v>
      </c>
      <c r="EB164" s="22">
        <v>490271.85912160919</v>
      </c>
      <c r="EC164" s="26">
        <v>68.723199999999906</v>
      </c>
      <c r="ED164" s="22">
        <v>0</v>
      </c>
      <c r="EE164" s="22">
        <v>26005.981904137996</v>
      </c>
      <c r="EF164" s="22">
        <v>25937.258704137988</v>
      </c>
      <c r="EG164" s="32">
        <v>5.2877557761761507E-2</v>
      </c>
      <c r="EH164" s="32">
        <v>5.2903829215505509E-2</v>
      </c>
      <c r="EI164" s="42"/>
      <c r="EK164" s="47">
        <f t="shared" si="59"/>
        <v>-439.71494252874982</v>
      </c>
      <c r="EL164" s="47">
        <f t="shared" si="60"/>
        <v>-879.42988505749963</v>
      </c>
      <c r="EM164" s="47">
        <f t="shared" si="61"/>
        <v>0</v>
      </c>
      <c r="EN164" s="47">
        <f t="shared" si="62"/>
        <v>0</v>
      </c>
      <c r="EO164" s="47">
        <f t="shared" si="63"/>
        <v>0</v>
      </c>
      <c r="EP164" s="47">
        <f t="shared" si="64"/>
        <v>0</v>
      </c>
      <c r="ER164" s="27" t="str">
        <f t="shared" si="55"/>
        <v>Huthwaite All Saint's CofE (Aided) Infant &amp; Preschool</v>
      </c>
      <c r="EV164" s="45">
        <v>0</v>
      </c>
      <c r="EX164" s="27" t="str">
        <f t="shared" si="56"/>
        <v>Y</v>
      </c>
      <c r="EY164" s="27" t="str">
        <f t="shared" si="57"/>
        <v>Y</v>
      </c>
      <c r="EZ164" s="27" t="str">
        <f t="shared" si="46"/>
        <v/>
      </c>
      <c r="FA164" s="27" t="str">
        <f t="shared" si="47"/>
        <v/>
      </c>
      <c r="FB164" s="27" t="str">
        <f t="shared" si="48"/>
        <v/>
      </c>
      <c r="FC164" s="27" t="str">
        <f t="shared" si="49"/>
        <v/>
      </c>
      <c r="FE164" s="82">
        <f t="shared" si="58"/>
        <v>8.9687983176632005E-4</v>
      </c>
      <c r="FF164" s="82">
        <f t="shared" si="50"/>
        <v>1.7937596635326401E-3</v>
      </c>
      <c r="FG164" s="82" t="str">
        <f t="shared" si="51"/>
        <v/>
      </c>
      <c r="FH164" s="82" t="str">
        <f t="shared" si="52"/>
        <v/>
      </c>
      <c r="FI164" s="82" t="str">
        <f t="shared" si="53"/>
        <v/>
      </c>
      <c r="FJ164" s="82" t="str">
        <f t="shared" si="54"/>
        <v/>
      </c>
    </row>
    <row r="165" spans="1:166" x14ac:dyDescent="0.3">
      <c r="A165" s="20">
        <v>8913775</v>
      </c>
      <c r="B165" s="20" t="s">
        <v>46</v>
      </c>
      <c r="C165" s="21">
        <v>564</v>
      </c>
      <c r="D165" s="22">
        <v>2616480.6772850524</v>
      </c>
      <c r="E165" s="22">
        <v>42736.319999999992</v>
      </c>
      <c r="F165" s="22">
        <v>2573744.3572850525</v>
      </c>
      <c r="G165" s="45">
        <v>0</v>
      </c>
      <c r="H165" s="26">
        <v>1991.8080000000118</v>
      </c>
      <c r="I165" s="11"/>
      <c r="J165" s="34">
        <v>564</v>
      </c>
      <c r="K165" s="22">
        <v>2758155.0075418949</v>
      </c>
      <c r="L165" s="22">
        <v>44728.128000000004</v>
      </c>
      <c r="M165" s="22">
        <v>2713426.8795418949</v>
      </c>
      <c r="N165" s="26">
        <v>1991.8080000000118</v>
      </c>
      <c r="O165" s="22">
        <v>0</v>
      </c>
      <c r="P165" s="22">
        <v>141674.33025684254</v>
      </c>
      <c r="Q165" s="22">
        <v>139682.52225684235</v>
      </c>
      <c r="R165" s="32">
        <v>5.136561573568145E-2</v>
      </c>
      <c r="S165" s="32">
        <v>5.1478270267752639E-2</v>
      </c>
      <c r="T165" s="11"/>
      <c r="U165" s="22">
        <v>2758155.0075418949</v>
      </c>
      <c r="V165" s="22">
        <v>44728.128000000004</v>
      </c>
      <c r="W165" s="22">
        <v>2713426.8795418949</v>
      </c>
      <c r="X165" s="26">
        <v>1991.8080000000118</v>
      </c>
      <c r="Y165" s="22">
        <v>0</v>
      </c>
      <c r="Z165" s="22">
        <v>141674.33025684254</v>
      </c>
      <c r="AA165" s="22">
        <v>139682.52225684235</v>
      </c>
      <c r="AB165" s="32">
        <v>5.136561573568145E-2</v>
      </c>
      <c r="AC165" s="32">
        <v>5.1478270267752639E-2</v>
      </c>
      <c r="AD165" s="42"/>
      <c r="AE165" s="22">
        <v>2758155.0075418949</v>
      </c>
      <c r="AF165" s="22">
        <v>44728.128000000004</v>
      </c>
      <c r="AG165" s="22">
        <v>2713426.8795418949</v>
      </c>
      <c r="AH165" s="26">
        <v>1991.8080000000118</v>
      </c>
      <c r="AI165" s="22">
        <v>0</v>
      </c>
      <c r="AJ165" s="22">
        <v>141674.33025684254</v>
      </c>
      <c r="AK165" s="22">
        <v>139682.52225684235</v>
      </c>
      <c r="AL165" s="32">
        <v>5.136561573568145E-2</v>
      </c>
      <c r="AM165" s="32">
        <v>5.1478270267752639E-2</v>
      </c>
      <c r="AN165" s="11"/>
      <c r="AO165" s="22">
        <v>2758155.0075418949</v>
      </c>
      <c r="AP165" s="22">
        <v>44728.128000000004</v>
      </c>
      <c r="AQ165" s="22">
        <v>2713426.8795418949</v>
      </c>
      <c r="AR165" s="26">
        <v>1991.8080000000118</v>
      </c>
      <c r="AS165" s="22">
        <v>0</v>
      </c>
      <c r="AT165" s="22">
        <v>141674.33025684254</v>
      </c>
      <c r="AU165" s="22">
        <v>139682.52225684235</v>
      </c>
      <c r="AV165" s="32">
        <v>5.136561573568145E-2</v>
      </c>
      <c r="AW165" s="32">
        <v>5.1478270267752639E-2</v>
      </c>
      <c r="AX165" s="42"/>
      <c r="AY165" s="22">
        <v>2758155.0075418949</v>
      </c>
      <c r="AZ165" s="22">
        <v>44728.128000000004</v>
      </c>
      <c r="BA165" s="22">
        <v>2713426.8795418949</v>
      </c>
      <c r="BB165" s="22">
        <v>0</v>
      </c>
      <c r="BC165" s="22">
        <v>141674.33025684254</v>
      </c>
      <c r="BD165" s="22">
        <v>139682.52225684235</v>
      </c>
      <c r="BE165" s="32">
        <v>5.136561573568145E-2</v>
      </c>
      <c r="BF165" s="32">
        <v>5.1478270267752639E-2</v>
      </c>
      <c r="BG165" s="11"/>
      <c r="BH165" s="22">
        <v>2758155.0075418949</v>
      </c>
      <c r="BI165" s="22">
        <v>44728.128000000004</v>
      </c>
      <c r="BJ165" s="22">
        <v>2713426.8795418949</v>
      </c>
      <c r="BK165" s="26">
        <v>1991.8080000000118</v>
      </c>
      <c r="BL165" s="22">
        <v>0</v>
      </c>
      <c r="BM165" s="22">
        <v>141674.33025684254</v>
      </c>
      <c r="BN165" s="22">
        <v>139682.52225684235</v>
      </c>
      <c r="BO165" s="32">
        <v>5.136561573568145E-2</v>
      </c>
      <c r="BP165" s="32">
        <v>5.1478270267752639E-2</v>
      </c>
      <c r="BQ165" s="42"/>
      <c r="BR165" s="22">
        <v>2741517.3232631581</v>
      </c>
      <c r="BS165" s="22">
        <v>44728.128000000004</v>
      </c>
      <c r="BT165" s="22">
        <v>2696789.1952631581</v>
      </c>
      <c r="BU165" s="26">
        <v>1991.8080000000118</v>
      </c>
      <c r="BV165" s="22">
        <v>0</v>
      </c>
      <c r="BW165" s="22">
        <v>125036.64597810572</v>
      </c>
      <c r="BX165" s="22">
        <v>123044.83797810553</v>
      </c>
      <c r="BY165" s="32">
        <v>4.5608555859598873E-2</v>
      </c>
      <c r="BZ165" s="32">
        <v>4.5626420557539564E-2</v>
      </c>
      <c r="CA165" s="42"/>
      <c r="CB165" s="22">
        <v>2754910.7591208424</v>
      </c>
      <c r="CC165" s="22">
        <v>44728.128000000004</v>
      </c>
      <c r="CD165" s="22">
        <v>2710182.6311208424</v>
      </c>
      <c r="CE165" s="26">
        <v>1991.8080000000118</v>
      </c>
      <c r="CF165" s="22">
        <v>0</v>
      </c>
      <c r="CG165" s="22">
        <v>138430.08183579007</v>
      </c>
      <c r="CH165" s="22">
        <v>136438.27383578988</v>
      </c>
      <c r="CI165" s="32">
        <v>5.024848132647549E-2</v>
      </c>
      <c r="CJ165" s="32">
        <v>5.0342833825690742E-2</v>
      </c>
      <c r="CK165" s="42"/>
      <c r="CL165" s="22">
        <v>2751666.51069979</v>
      </c>
      <c r="CM165" s="22">
        <v>44728.128000000004</v>
      </c>
      <c r="CN165" s="22">
        <v>2706938.3826997899</v>
      </c>
      <c r="CO165" s="26">
        <v>1991.8080000000118</v>
      </c>
      <c r="CP165" s="22">
        <v>0</v>
      </c>
      <c r="CQ165" s="22">
        <v>135185.8334147376</v>
      </c>
      <c r="CR165" s="22">
        <v>133194.02541473741</v>
      </c>
      <c r="CS165" s="32">
        <v>4.9128712687046446E-2</v>
      </c>
      <c r="CT165" s="32">
        <v>4.9204675756932124E-2</v>
      </c>
      <c r="CU165" s="42"/>
      <c r="CV165" s="22">
        <v>2758155.0075418949</v>
      </c>
      <c r="CW165" s="22">
        <v>44728.128000000004</v>
      </c>
      <c r="CX165" s="22">
        <v>2713426.8795418949</v>
      </c>
      <c r="CY165" s="26">
        <v>1991.8080000000118</v>
      </c>
      <c r="CZ165" s="22">
        <v>0</v>
      </c>
      <c r="DA165" s="22">
        <v>141674.33025684254</v>
      </c>
      <c r="DB165" s="22">
        <v>139682.52225684235</v>
      </c>
      <c r="DC165" s="32">
        <v>5.136561573568145E-2</v>
      </c>
      <c r="DD165" s="32">
        <v>5.1478270267752639E-2</v>
      </c>
      <c r="DE165" s="42"/>
      <c r="DF165" s="22">
        <v>2758155.0075418949</v>
      </c>
      <c r="DG165" s="22">
        <v>44728.128000000004</v>
      </c>
      <c r="DH165" s="22">
        <v>2713426.8795418949</v>
      </c>
      <c r="DI165" s="26">
        <v>1991.8080000000118</v>
      </c>
      <c r="DJ165" s="22">
        <v>0</v>
      </c>
      <c r="DK165" s="22">
        <v>141674.33025684254</v>
      </c>
      <c r="DL165" s="22">
        <v>139682.52225684235</v>
      </c>
      <c r="DM165" s="32">
        <v>5.136561573568145E-2</v>
      </c>
      <c r="DN165" s="32">
        <v>5.1478270267752639E-2</v>
      </c>
      <c r="DO165" s="42"/>
      <c r="DP165" s="22">
        <v>2758155.0075418949</v>
      </c>
      <c r="DQ165" s="22">
        <v>44728.128000000004</v>
      </c>
      <c r="DR165" s="22">
        <v>2713426.8795418949</v>
      </c>
      <c r="DS165" s="26">
        <v>1991.8080000000118</v>
      </c>
      <c r="DT165" s="22">
        <v>0</v>
      </c>
      <c r="DU165" s="22">
        <v>141674.33025684254</v>
      </c>
      <c r="DV165" s="22">
        <v>139682.52225684235</v>
      </c>
      <c r="DW165" s="32">
        <v>5.136561573568145E-2</v>
      </c>
      <c r="DX165" s="32">
        <v>5.1478270267752639E-2</v>
      </c>
      <c r="DY165" s="42"/>
      <c r="DZ165" s="22">
        <v>2758155.0075418949</v>
      </c>
      <c r="EA165" s="22">
        <v>44728.128000000004</v>
      </c>
      <c r="EB165" s="22">
        <v>2713426.8795418949</v>
      </c>
      <c r="EC165" s="26">
        <v>1991.8080000000118</v>
      </c>
      <c r="ED165" s="22">
        <v>0</v>
      </c>
      <c r="EE165" s="22">
        <v>141674.33025684254</v>
      </c>
      <c r="EF165" s="22">
        <v>139682.52225684235</v>
      </c>
      <c r="EG165" s="32">
        <v>5.136561573568145E-2</v>
      </c>
      <c r="EH165" s="32">
        <v>5.1478270267752639E-2</v>
      </c>
      <c r="EI165" s="42"/>
      <c r="EK165" s="47">
        <f t="shared" si="59"/>
        <v>-3244.2484210524708</v>
      </c>
      <c r="EL165" s="47">
        <f t="shared" si="60"/>
        <v>-6488.4968421049416</v>
      </c>
      <c r="EM165" s="47">
        <f t="shared" si="61"/>
        <v>0</v>
      </c>
      <c r="EN165" s="47">
        <f t="shared" si="62"/>
        <v>0</v>
      </c>
      <c r="EO165" s="47">
        <f t="shared" si="63"/>
        <v>0</v>
      </c>
      <c r="EP165" s="47">
        <f t="shared" si="64"/>
        <v>0</v>
      </c>
      <c r="ER165" s="27" t="str">
        <f t="shared" si="55"/>
        <v>Sutton Road Primary School</v>
      </c>
      <c r="EV165" s="45">
        <v>0</v>
      </c>
      <c r="EX165" s="27" t="str">
        <f t="shared" si="56"/>
        <v>Y</v>
      </c>
      <c r="EY165" s="27" t="str">
        <f t="shared" si="57"/>
        <v>Y</v>
      </c>
      <c r="EZ165" s="27" t="str">
        <f t="shared" si="46"/>
        <v/>
      </c>
      <c r="FA165" s="27" t="str">
        <f t="shared" si="47"/>
        <v/>
      </c>
      <c r="FB165" s="27" t="str">
        <f t="shared" si="48"/>
        <v/>
      </c>
      <c r="FC165" s="27" t="str">
        <f t="shared" si="49"/>
        <v/>
      </c>
      <c r="FE165" s="82">
        <f t="shared" si="58"/>
        <v>1.1956277302007836E-3</v>
      </c>
      <c r="FF165" s="82">
        <f t="shared" si="50"/>
        <v>2.3912554604015672E-3</v>
      </c>
      <c r="FG165" s="82" t="str">
        <f t="shared" si="51"/>
        <v/>
      </c>
      <c r="FH165" s="82" t="str">
        <f t="shared" si="52"/>
        <v/>
      </c>
      <c r="FI165" s="82" t="str">
        <f t="shared" si="53"/>
        <v/>
      </c>
      <c r="FJ165" s="82" t="str">
        <f t="shared" si="54"/>
        <v/>
      </c>
    </row>
    <row r="166" spans="1:166" x14ac:dyDescent="0.3">
      <c r="A166" s="20">
        <v>8913776</v>
      </c>
      <c r="B166" s="20" t="s">
        <v>160</v>
      </c>
      <c r="C166" s="21">
        <v>418</v>
      </c>
      <c r="D166" s="22">
        <v>1810761.04</v>
      </c>
      <c r="E166" s="22">
        <v>27991.039999999997</v>
      </c>
      <c r="F166" s="22">
        <v>1782770</v>
      </c>
      <c r="G166" s="45">
        <v>0</v>
      </c>
      <c r="H166" s="26">
        <v>1304.5760000000046</v>
      </c>
      <c r="I166" s="11"/>
      <c r="J166" s="34">
        <v>418</v>
      </c>
      <c r="K166" s="22">
        <v>1870585.6159999999</v>
      </c>
      <c r="L166" s="22">
        <v>29295.616000000002</v>
      </c>
      <c r="M166" s="22">
        <v>1841290</v>
      </c>
      <c r="N166" s="26">
        <v>1304.5760000000046</v>
      </c>
      <c r="O166" s="22">
        <v>0</v>
      </c>
      <c r="P166" s="22">
        <v>59824.575999999885</v>
      </c>
      <c r="Q166" s="22">
        <v>58520</v>
      </c>
      <c r="R166" s="32">
        <v>3.19817363548036E-2</v>
      </c>
      <c r="S166" s="32">
        <v>3.1782065834279227E-2</v>
      </c>
      <c r="T166" s="11"/>
      <c r="U166" s="22">
        <v>1870585.6159999999</v>
      </c>
      <c r="V166" s="22">
        <v>29295.616000000002</v>
      </c>
      <c r="W166" s="22">
        <v>1841290</v>
      </c>
      <c r="X166" s="26">
        <v>1304.5760000000046</v>
      </c>
      <c r="Y166" s="22">
        <v>0</v>
      </c>
      <c r="Z166" s="22">
        <v>59824.575999999885</v>
      </c>
      <c r="AA166" s="22">
        <v>58520</v>
      </c>
      <c r="AB166" s="32">
        <v>3.19817363548036E-2</v>
      </c>
      <c r="AC166" s="32">
        <v>3.1782065834279227E-2</v>
      </c>
      <c r="AD166" s="42"/>
      <c r="AE166" s="22">
        <v>1870585.6159999999</v>
      </c>
      <c r="AF166" s="22">
        <v>29295.616000000002</v>
      </c>
      <c r="AG166" s="22">
        <v>1841290</v>
      </c>
      <c r="AH166" s="26">
        <v>1304.5760000000046</v>
      </c>
      <c r="AI166" s="22">
        <v>0</v>
      </c>
      <c r="AJ166" s="22">
        <v>59824.575999999885</v>
      </c>
      <c r="AK166" s="22">
        <v>58520</v>
      </c>
      <c r="AL166" s="32">
        <v>3.19817363548036E-2</v>
      </c>
      <c r="AM166" s="32">
        <v>3.1782065834279227E-2</v>
      </c>
      <c r="AN166" s="11"/>
      <c r="AO166" s="22">
        <v>1870585.6159999999</v>
      </c>
      <c r="AP166" s="22">
        <v>29295.616000000002</v>
      </c>
      <c r="AQ166" s="22">
        <v>1841290</v>
      </c>
      <c r="AR166" s="26">
        <v>1304.5760000000046</v>
      </c>
      <c r="AS166" s="22">
        <v>0</v>
      </c>
      <c r="AT166" s="22">
        <v>59824.575999999885</v>
      </c>
      <c r="AU166" s="22">
        <v>58520</v>
      </c>
      <c r="AV166" s="32">
        <v>3.19817363548036E-2</v>
      </c>
      <c r="AW166" s="32">
        <v>3.1782065834279227E-2</v>
      </c>
      <c r="AX166" s="42"/>
      <c r="AY166" s="22">
        <v>1870585.6159999999</v>
      </c>
      <c r="AZ166" s="22">
        <v>29295.616000000002</v>
      </c>
      <c r="BA166" s="22">
        <v>1841290</v>
      </c>
      <c r="BB166" s="22">
        <v>0</v>
      </c>
      <c r="BC166" s="22">
        <v>59824.575999999885</v>
      </c>
      <c r="BD166" s="22">
        <v>58520</v>
      </c>
      <c r="BE166" s="32">
        <v>3.19817363548036E-2</v>
      </c>
      <c r="BF166" s="32">
        <v>3.1782065834279227E-2</v>
      </c>
      <c r="BG166" s="11"/>
      <c r="BH166" s="22">
        <v>1870585.6159999999</v>
      </c>
      <c r="BI166" s="22">
        <v>29295.616000000002</v>
      </c>
      <c r="BJ166" s="22">
        <v>1841290</v>
      </c>
      <c r="BK166" s="26">
        <v>1304.5760000000046</v>
      </c>
      <c r="BL166" s="22">
        <v>0</v>
      </c>
      <c r="BM166" s="22">
        <v>59824.575999999885</v>
      </c>
      <c r="BN166" s="22">
        <v>58520</v>
      </c>
      <c r="BO166" s="32">
        <v>3.19817363548036E-2</v>
      </c>
      <c r="BP166" s="32">
        <v>3.1782065834279227E-2</v>
      </c>
      <c r="BQ166" s="42"/>
      <c r="BR166" s="22">
        <v>1870585.6159999999</v>
      </c>
      <c r="BS166" s="22">
        <v>29295.616000000002</v>
      </c>
      <c r="BT166" s="22">
        <v>1841290</v>
      </c>
      <c r="BU166" s="26">
        <v>1304.5760000000046</v>
      </c>
      <c r="BV166" s="22">
        <v>0</v>
      </c>
      <c r="BW166" s="22">
        <v>59824.575999999885</v>
      </c>
      <c r="BX166" s="22">
        <v>58520</v>
      </c>
      <c r="BY166" s="32">
        <v>3.19817363548036E-2</v>
      </c>
      <c r="BZ166" s="32">
        <v>3.1782065834279227E-2</v>
      </c>
      <c r="CA166" s="42"/>
      <c r="CB166" s="22">
        <v>1870585.6159999999</v>
      </c>
      <c r="CC166" s="22">
        <v>29295.616000000002</v>
      </c>
      <c r="CD166" s="22">
        <v>1841290</v>
      </c>
      <c r="CE166" s="26">
        <v>1304.5760000000046</v>
      </c>
      <c r="CF166" s="22">
        <v>0</v>
      </c>
      <c r="CG166" s="22">
        <v>59824.575999999885</v>
      </c>
      <c r="CH166" s="22">
        <v>58520</v>
      </c>
      <c r="CI166" s="32">
        <v>3.19817363548036E-2</v>
      </c>
      <c r="CJ166" s="32">
        <v>3.1782065834279227E-2</v>
      </c>
      <c r="CK166" s="42"/>
      <c r="CL166" s="22">
        <v>1870585.6159999999</v>
      </c>
      <c r="CM166" s="22">
        <v>29295.616000000002</v>
      </c>
      <c r="CN166" s="22">
        <v>1841290</v>
      </c>
      <c r="CO166" s="26">
        <v>1304.5760000000046</v>
      </c>
      <c r="CP166" s="22">
        <v>0</v>
      </c>
      <c r="CQ166" s="22">
        <v>59824.575999999885</v>
      </c>
      <c r="CR166" s="22">
        <v>58520</v>
      </c>
      <c r="CS166" s="32">
        <v>3.19817363548036E-2</v>
      </c>
      <c r="CT166" s="32">
        <v>3.1782065834279227E-2</v>
      </c>
      <c r="CU166" s="42"/>
      <c r="CV166" s="22">
        <v>1870585.6159999999</v>
      </c>
      <c r="CW166" s="22">
        <v>29295.616000000002</v>
      </c>
      <c r="CX166" s="22">
        <v>1841290</v>
      </c>
      <c r="CY166" s="26">
        <v>1304.5760000000046</v>
      </c>
      <c r="CZ166" s="22">
        <v>0</v>
      </c>
      <c r="DA166" s="22">
        <v>59824.575999999885</v>
      </c>
      <c r="DB166" s="22">
        <v>58520</v>
      </c>
      <c r="DC166" s="32">
        <v>3.19817363548036E-2</v>
      </c>
      <c r="DD166" s="32">
        <v>3.1782065834279227E-2</v>
      </c>
      <c r="DE166" s="42"/>
      <c r="DF166" s="22">
        <v>1870585.6159999999</v>
      </c>
      <c r="DG166" s="22">
        <v>29295.616000000002</v>
      </c>
      <c r="DH166" s="22">
        <v>1841290</v>
      </c>
      <c r="DI166" s="26">
        <v>1304.5760000000046</v>
      </c>
      <c r="DJ166" s="22">
        <v>0</v>
      </c>
      <c r="DK166" s="22">
        <v>59824.575999999885</v>
      </c>
      <c r="DL166" s="22">
        <v>58520</v>
      </c>
      <c r="DM166" s="32">
        <v>3.19817363548036E-2</v>
      </c>
      <c r="DN166" s="32">
        <v>3.1782065834279227E-2</v>
      </c>
      <c r="DO166" s="42"/>
      <c r="DP166" s="22">
        <v>1870585.6159999999</v>
      </c>
      <c r="DQ166" s="22">
        <v>29295.616000000002</v>
      </c>
      <c r="DR166" s="22">
        <v>1841290</v>
      </c>
      <c r="DS166" s="26">
        <v>1304.5760000000046</v>
      </c>
      <c r="DT166" s="22">
        <v>0</v>
      </c>
      <c r="DU166" s="22">
        <v>59824.575999999885</v>
      </c>
      <c r="DV166" s="22">
        <v>58520</v>
      </c>
      <c r="DW166" s="32">
        <v>3.19817363548036E-2</v>
      </c>
      <c r="DX166" s="32">
        <v>3.1782065834279227E-2</v>
      </c>
      <c r="DY166" s="42"/>
      <c r="DZ166" s="22">
        <v>1870585.6159999999</v>
      </c>
      <c r="EA166" s="22">
        <v>29295.616000000002</v>
      </c>
      <c r="EB166" s="22">
        <v>1841290</v>
      </c>
      <c r="EC166" s="26">
        <v>1304.5760000000046</v>
      </c>
      <c r="ED166" s="22">
        <v>0</v>
      </c>
      <c r="EE166" s="22">
        <v>59824.575999999885</v>
      </c>
      <c r="EF166" s="22">
        <v>58520</v>
      </c>
      <c r="EG166" s="32">
        <v>3.19817363548036E-2</v>
      </c>
      <c r="EH166" s="32">
        <v>3.1782065834279227E-2</v>
      </c>
      <c r="EI166" s="42"/>
      <c r="EK166" s="47">
        <f t="shared" si="59"/>
        <v>0</v>
      </c>
      <c r="EL166" s="47">
        <f t="shared" si="60"/>
        <v>0</v>
      </c>
      <c r="EM166" s="47">
        <f t="shared" si="61"/>
        <v>0</v>
      </c>
      <c r="EN166" s="47">
        <f t="shared" si="62"/>
        <v>0</v>
      </c>
      <c r="EO166" s="47">
        <f t="shared" si="63"/>
        <v>0</v>
      </c>
      <c r="EP166" s="47">
        <f t="shared" si="64"/>
        <v>0</v>
      </c>
      <c r="ER166" s="27" t="str">
        <f t="shared" si="55"/>
        <v>High Oakham Primary School</v>
      </c>
      <c r="EV166" s="45">
        <v>0</v>
      </c>
      <c r="EX166" s="27" t="str">
        <f t="shared" si="56"/>
        <v/>
      </c>
      <c r="EY166" s="27" t="str">
        <f t="shared" si="57"/>
        <v/>
      </c>
      <c r="EZ166" s="27" t="str">
        <f t="shared" si="46"/>
        <v/>
      </c>
      <c r="FA166" s="27" t="str">
        <f t="shared" si="47"/>
        <v/>
      </c>
      <c r="FB166" s="27" t="str">
        <f t="shared" si="48"/>
        <v/>
      </c>
      <c r="FC166" s="27" t="str">
        <f t="shared" si="49"/>
        <v/>
      </c>
      <c r="FE166" s="82" t="str">
        <f t="shared" si="58"/>
        <v/>
      </c>
      <c r="FF166" s="82" t="str">
        <f t="shared" si="50"/>
        <v/>
      </c>
      <c r="FG166" s="82" t="str">
        <f t="shared" si="51"/>
        <v/>
      </c>
      <c r="FH166" s="82" t="str">
        <f t="shared" si="52"/>
        <v/>
      </c>
      <c r="FI166" s="82" t="str">
        <f t="shared" si="53"/>
        <v/>
      </c>
      <c r="FJ166" s="82" t="str">
        <f t="shared" si="54"/>
        <v/>
      </c>
    </row>
    <row r="167" spans="1:166" x14ac:dyDescent="0.3">
      <c r="A167" s="20">
        <v>8913779</v>
      </c>
      <c r="B167" s="20" t="s">
        <v>321</v>
      </c>
      <c r="C167" s="21">
        <v>370</v>
      </c>
      <c r="D167" s="22">
        <v>1774563.4767028103</v>
      </c>
      <c r="E167" s="22">
        <v>50483.840000000004</v>
      </c>
      <c r="F167" s="22">
        <v>1724079.6367028102</v>
      </c>
      <c r="G167" s="45">
        <v>0</v>
      </c>
      <c r="H167" s="26">
        <v>2352.8959999999934</v>
      </c>
      <c r="I167" s="11"/>
      <c r="J167" s="34">
        <v>370</v>
      </c>
      <c r="K167" s="22">
        <v>1870931.1508157388</v>
      </c>
      <c r="L167" s="22">
        <v>52836.735999999997</v>
      </c>
      <c r="M167" s="22">
        <v>1818094.4148157388</v>
      </c>
      <c r="N167" s="26">
        <v>2352.8959999999934</v>
      </c>
      <c r="O167" s="22">
        <v>0</v>
      </c>
      <c r="P167" s="22">
        <v>96367.674112928566</v>
      </c>
      <c r="Q167" s="22">
        <v>94014.778112928616</v>
      </c>
      <c r="R167" s="32">
        <v>5.1507867657723055E-2</v>
      </c>
      <c r="S167" s="32">
        <v>5.1710613787049602E-2</v>
      </c>
      <c r="T167" s="11"/>
      <c r="U167" s="22">
        <v>1870931.1508157388</v>
      </c>
      <c r="V167" s="22">
        <v>52836.735999999997</v>
      </c>
      <c r="W167" s="22">
        <v>1818094.4148157388</v>
      </c>
      <c r="X167" s="26">
        <v>2352.8959999999934</v>
      </c>
      <c r="Y167" s="22">
        <v>0</v>
      </c>
      <c r="Z167" s="22">
        <v>96367.674112928566</v>
      </c>
      <c r="AA167" s="22">
        <v>94014.778112928616</v>
      </c>
      <c r="AB167" s="32">
        <v>5.1507867657723055E-2</v>
      </c>
      <c r="AC167" s="32">
        <v>5.1710613787049602E-2</v>
      </c>
      <c r="AD167" s="42"/>
      <c r="AE167" s="22">
        <v>1870931.1508157388</v>
      </c>
      <c r="AF167" s="22">
        <v>52836.735999999997</v>
      </c>
      <c r="AG167" s="22">
        <v>1818094.4148157388</v>
      </c>
      <c r="AH167" s="26">
        <v>2352.8959999999934</v>
      </c>
      <c r="AI167" s="22">
        <v>0</v>
      </c>
      <c r="AJ167" s="22">
        <v>96367.674112928566</v>
      </c>
      <c r="AK167" s="22">
        <v>94014.778112928616</v>
      </c>
      <c r="AL167" s="32">
        <v>5.1507867657723055E-2</v>
      </c>
      <c r="AM167" s="32">
        <v>5.1710613787049602E-2</v>
      </c>
      <c r="AN167" s="11"/>
      <c r="AO167" s="22">
        <v>1870931.1508157388</v>
      </c>
      <c r="AP167" s="22">
        <v>52836.735999999997</v>
      </c>
      <c r="AQ167" s="22">
        <v>1818094.4148157388</v>
      </c>
      <c r="AR167" s="26">
        <v>2352.8959999999934</v>
      </c>
      <c r="AS167" s="22">
        <v>0</v>
      </c>
      <c r="AT167" s="22">
        <v>96367.674112928566</v>
      </c>
      <c r="AU167" s="22">
        <v>94014.778112928616</v>
      </c>
      <c r="AV167" s="32">
        <v>5.1507867657723055E-2</v>
      </c>
      <c r="AW167" s="32">
        <v>5.1710613787049602E-2</v>
      </c>
      <c r="AX167" s="42"/>
      <c r="AY167" s="22">
        <v>1870931.1508157388</v>
      </c>
      <c r="AZ167" s="22">
        <v>52836.735999999997</v>
      </c>
      <c r="BA167" s="22">
        <v>1818094.4148157388</v>
      </c>
      <c r="BB167" s="22">
        <v>0</v>
      </c>
      <c r="BC167" s="22">
        <v>96367.674112928566</v>
      </c>
      <c r="BD167" s="22">
        <v>94014.778112928616</v>
      </c>
      <c r="BE167" s="32">
        <v>5.1507867657723055E-2</v>
      </c>
      <c r="BF167" s="32">
        <v>5.1710613787049602E-2</v>
      </c>
      <c r="BG167" s="11"/>
      <c r="BH167" s="22">
        <v>1870931.1508157388</v>
      </c>
      <c r="BI167" s="22">
        <v>52836.735999999997</v>
      </c>
      <c r="BJ167" s="22">
        <v>1818094.4148157388</v>
      </c>
      <c r="BK167" s="26">
        <v>2352.8959999999934</v>
      </c>
      <c r="BL167" s="22">
        <v>0</v>
      </c>
      <c r="BM167" s="22">
        <v>96367.674112928566</v>
      </c>
      <c r="BN167" s="22">
        <v>94014.778112928616</v>
      </c>
      <c r="BO167" s="32">
        <v>5.1507867657723055E-2</v>
      </c>
      <c r="BP167" s="32">
        <v>5.1710613787049602E-2</v>
      </c>
      <c r="BQ167" s="42"/>
      <c r="BR167" s="22">
        <v>1860169.8001880432</v>
      </c>
      <c r="BS167" s="22">
        <v>52836.735999999997</v>
      </c>
      <c r="BT167" s="22">
        <v>1807333.0641880431</v>
      </c>
      <c r="BU167" s="26">
        <v>2352.8959999999934</v>
      </c>
      <c r="BV167" s="22">
        <v>0</v>
      </c>
      <c r="BW167" s="22">
        <v>85606.32348523289</v>
      </c>
      <c r="BX167" s="22">
        <v>83253.42748523294</v>
      </c>
      <c r="BY167" s="32">
        <v>4.6020703850035094E-2</v>
      </c>
      <c r="BZ167" s="32">
        <v>4.6064241912508318E-2</v>
      </c>
      <c r="CA167" s="42"/>
      <c r="CB167" s="22">
        <v>1868834.4293032195</v>
      </c>
      <c r="CC167" s="22">
        <v>52836.735999999997</v>
      </c>
      <c r="CD167" s="22">
        <v>1815997.6933032195</v>
      </c>
      <c r="CE167" s="26">
        <v>2352.8959999999934</v>
      </c>
      <c r="CF167" s="22">
        <v>0</v>
      </c>
      <c r="CG167" s="22">
        <v>94270.952600409277</v>
      </c>
      <c r="CH167" s="22">
        <v>91918.056600409327</v>
      </c>
      <c r="CI167" s="32">
        <v>5.0443715677668394E-2</v>
      </c>
      <c r="CJ167" s="32">
        <v>5.0615734226630238E-2</v>
      </c>
      <c r="CK167" s="42"/>
      <c r="CL167" s="22">
        <v>1866737.7077907003</v>
      </c>
      <c r="CM167" s="22">
        <v>52836.735999999997</v>
      </c>
      <c r="CN167" s="22">
        <v>1813900.9717907002</v>
      </c>
      <c r="CO167" s="26">
        <v>2352.8959999999934</v>
      </c>
      <c r="CP167" s="22">
        <v>0</v>
      </c>
      <c r="CQ167" s="22">
        <v>92174.231087889988</v>
      </c>
      <c r="CR167" s="22">
        <v>89821.335087890038</v>
      </c>
      <c r="CS167" s="32">
        <v>4.9377173184645726E-2</v>
      </c>
      <c r="CT167" s="32">
        <v>4.9518323483347365E-2</v>
      </c>
      <c r="CU167" s="42"/>
      <c r="CV167" s="22">
        <v>1870931.1508157388</v>
      </c>
      <c r="CW167" s="22">
        <v>52836.735999999997</v>
      </c>
      <c r="CX167" s="22">
        <v>1818094.4148157388</v>
      </c>
      <c r="CY167" s="26">
        <v>2352.8959999999934</v>
      </c>
      <c r="CZ167" s="22">
        <v>0</v>
      </c>
      <c r="DA167" s="22">
        <v>96367.674112928566</v>
      </c>
      <c r="DB167" s="22">
        <v>94014.778112928616</v>
      </c>
      <c r="DC167" s="32">
        <v>5.1507867657723055E-2</v>
      </c>
      <c r="DD167" s="32">
        <v>5.1710613787049602E-2</v>
      </c>
      <c r="DE167" s="42"/>
      <c r="DF167" s="22">
        <v>1870931.1508157388</v>
      </c>
      <c r="DG167" s="22">
        <v>52836.735999999997</v>
      </c>
      <c r="DH167" s="22">
        <v>1818094.4148157388</v>
      </c>
      <c r="DI167" s="26">
        <v>2352.8959999999934</v>
      </c>
      <c r="DJ167" s="22">
        <v>0</v>
      </c>
      <c r="DK167" s="22">
        <v>96367.674112928566</v>
      </c>
      <c r="DL167" s="22">
        <v>94014.778112928616</v>
      </c>
      <c r="DM167" s="32">
        <v>5.1507867657723055E-2</v>
      </c>
      <c r="DN167" s="32">
        <v>5.1710613787049602E-2</v>
      </c>
      <c r="DO167" s="42"/>
      <c r="DP167" s="22">
        <v>1870931.1508157388</v>
      </c>
      <c r="DQ167" s="22">
        <v>52836.735999999997</v>
      </c>
      <c r="DR167" s="22">
        <v>1818094.4148157388</v>
      </c>
      <c r="DS167" s="26">
        <v>2352.8959999999934</v>
      </c>
      <c r="DT167" s="22">
        <v>0</v>
      </c>
      <c r="DU167" s="22">
        <v>96367.674112928566</v>
      </c>
      <c r="DV167" s="22">
        <v>94014.778112928616</v>
      </c>
      <c r="DW167" s="32">
        <v>5.1507867657723055E-2</v>
      </c>
      <c r="DX167" s="32">
        <v>5.1710613787049602E-2</v>
      </c>
      <c r="DY167" s="42"/>
      <c r="DZ167" s="22">
        <v>1870931.1508157388</v>
      </c>
      <c r="EA167" s="22">
        <v>52836.735999999997</v>
      </c>
      <c r="EB167" s="22">
        <v>1818094.4148157388</v>
      </c>
      <c r="EC167" s="26">
        <v>2352.8959999999934</v>
      </c>
      <c r="ED167" s="22">
        <v>0</v>
      </c>
      <c r="EE167" s="22">
        <v>96367.674112928566</v>
      </c>
      <c r="EF167" s="22">
        <v>94014.778112928616</v>
      </c>
      <c r="EG167" s="32">
        <v>5.1507867657723055E-2</v>
      </c>
      <c r="EH167" s="32">
        <v>5.1710613787049602E-2</v>
      </c>
      <c r="EI167" s="42"/>
      <c r="EK167" s="47">
        <f t="shared" si="59"/>
        <v>-2096.7215125192888</v>
      </c>
      <c r="EL167" s="47">
        <f t="shared" si="60"/>
        <v>-4193.4430250385776</v>
      </c>
      <c r="EM167" s="47">
        <f t="shared" si="61"/>
        <v>0</v>
      </c>
      <c r="EN167" s="47">
        <f t="shared" si="62"/>
        <v>0</v>
      </c>
      <c r="EO167" s="47">
        <f t="shared" si="63"/>
        <v>0</v>
      </c>
      <c r="EP167" s="47">
        <f t="shared" si="64"/>
        <v>0</v>
      </c>
      <c r="ER167" s="27" t="str">
        <f t="shared" si="55"/>
        <v>King Edward Primary School &amp; Nursery</v>
      </c>
      <c r="EV167" s="45">
        <v>0</v>
      </c>
      <c r="EX167" s="27" t="str">
        <f t="shared" si="56"/>
        <v>Y</v>
      </c>
      <c r="EY167" s="27" t="str">
        <f t="shared" si="57"/>
        <v>Y</v>
      </c>
      <c r="EZ167" s="27" t="str">
        <f t="shared" si="46"/>
        <v/>
      </c>
      <c r="FA167" s="27" t="str">
        <f t="shared" si="47"/>
        <v/>
      </c>
      <c r="FB167" s="27" t="str">
        <f t="shared" si="48"/>
        <v/>
      </c>
      <c r="FC167" s="27" t="str">
        <f t="shared" si="49"/>
        <v/>
      </c>
      <c r="FE167" s="82">
        <f t="shared" si="58"/>
        <v>1.1532522708573353E-3</v>
      </c>
      <c r="FF167" s="82">
        <f t="shared" si="50"/>
        <v>2.3065045417146705E-3</v>
      </c>
      <c r="FG167" s="82" t="str">
        <f t="shared" si="51"/>
        <v/>
      </c>
      <c r="FH167" s="82" t="str">
        <f t="shared" si="52"/>
        <v/>
      </c>
      <c r="FI167" s="82" t="str">
        <f t="shared" si="53"/>
        <v/>
      </c>
      <c r="FJ167" s="82" t="str">
        <f t="shared" si="54"/>
        <v/>
      </c>
    </row>
    <row r="168" spans="1:166" x14ac:dyDescent="0.3">
      <c r="A168" s="20">
        <v>8913780</v>
      </c>
      <c r="B168" s="20" t="s">
        <v>270</v>
      </c>
      <c r="C168" s="21">
        <v>180</v>
      </c>
      <c r="D168" s="22">
        <v>905688.36632999987</v>
      </c>
      <c r="E168" s="22">
        <v>14377.12</v>
      </c>
      <c r="F168" s="22">
        <v>891311.24632999988</v>
      </c>
      <c r="G168" s="45">
        <v>0</v>
      </c>
      <c r="H168" s="26">
        <v>657.31899999999769</v>
      </c>
      <c r="I168" s="11"/>
      <c r="J168" s="34">
        <v>180</v>
      </c>
      <c r="K168" s="22">
        <v>955885.80389946303</v>
      </c>
      <c r="L168" s="22">
        <v>15034.438999999998</v>
      </c>
      <c r="M168" s="22">
        <v>940851.36489946302</v>
      </c>
      <c r="N168" s="26">
        <v>657.31899999999769</v>
      </c>
      <c r="O168" s="22">
        <v>0</v>
      </c>
      <c r="P168" s="22">
        <v>50197.43756946316</v>
      </c>
      <c r="Q168" s="22">
        <v>49540.118569463142</v>
      </c>
      <c r="R168" s="32">
        <v>5.2514052792380167E-2</v>
      </c>
      <c r="S168" s="32">
        <v>5.2654564172053761E-2</v>
      </c>
      <c r="T168" s="11"/>
      <c r="U168" s="22">
        <v>955885.80389946303</v>
      </c>
      <c r="V168" s="22">
        <v>15034.438999999998</v>
      </c>
      <c r="W168" s="22">
        <v>940851.36489946302</v>
      </c>
      <c r="X168" s="26">
        <v>657.31899999999769</v>
      </c>
      <c r="Y168" s="22">
        <v>0</v>
      </c>
      <c r="Z168" s="22">
        <v>50197.43756946316</v>
      </c>
      <c r="AA168" s="22">
        <v>49540.118569463142</v>
      </c>
      <c r="AB168" s="32">
        <v>5.2514052792380167E-2</v>
      </c>
      <c r="AC168" s="32">
        <v>5.2654564172053761E-2</v>
      </c>
      <c r="AD168" s="42"/>
      <c r="AE168" s="22">
        <v>955885.80389946303</v>
      </c>
      <c r="AF168" s="22">
        <v>15034.438999999998</v>
      </c>
      <c r="AG168" s="22">
        <v>940851.36489946302</v>
      </c>
      <c r="AH168" s="26">
        <v>657.31899999999769</v>
      </c>
      <c r="AI168" s="22">
        <v>0</v>
      </c>
      <c r="AJ168" s="22">
        <v>50197.43756946316</v>
      </c>
      <c r="AK168" s="22">
        <v>49540.118569463142</v>
      </c>
      <c r="AL168" s="32">
        <v>5.2514052792380167E-2</v>
      </c>
      <c r="AM168" s="32">
        <v>5.2654564172053761E-2</v>
      </c>
      <c r="AN168" s="11"/>
      <c r="AO168" s="22">
        <v>955885.80389946303</v>
      </c>
      <c r="AP168" s="22">
        <v>15034.438999999998</v>
      </c>
      <c r="AQ168" s="22">
        <v>940851.36489946302</v>
      </c>
      <c r="AR168" s="26">
        <v>657.31899999999769</v>
      </c>
      <c r="AS168" s="22">
        <v>0</v>
      </c>
      <c r="AT168" s="22">
        <v>50197.43756946316</v>
      </c>
      <c r="AU168" s="22">
        <v>49540.118569463142</v>
      </c>
      <c r="AV168" s="32">
        <v>5.2514052792380167E-2</v>
      </c>
      <c r="AW168" s="32">
        <v>5.2654564172053761E-2</v>
      </c>
      <c r="AX168" s="42"/>
      <c r="AY168" s="22">
        <v>955885.80389946303</v>
      </c>
      <c r="AZ168" s="22">
        <v>15034.438999999998</v>
      </c>
      <c r="BA168" s="22">
        <v>940851.36489946302</v>
      </c>
      <c r="BB168" s="22">
        <v>0</v>
      </c>
      <c r="BC168" s="22">
        <v>50197.43756946316</v>
      </c>
      <c r="BD168" s="22">
        <v>49540.118569463142</v>
      </c>
      <c r="BE168" s="32">
        <v>5.2514052792380167E-2</v>
      </c>
      <c r="BF168" s="32">
        <v>5.2654564172053761E-2</v>
      </c>
      <c r="BG168" s="11"/>
      <c r="BH168" s="22">
        <v>955885.80389946303</v>
      </c>
      <c r="BI168" s="22">
        <v>15034.438999999998</v>
      </c>
      <c r="BJ168" s="22">
        <v>940851.36489946302</v>
      </c>
      <c r="BK168" s="26">
        <v>657.31899999999769</v>
      </c>
      <c r="BL168" s="22">
        <v>0</v>
      </c>
      <c r="BM168" s="22">
        <v>50197.43756946316</v>
      </c>
      <c r="BN168" s="22">
        <v>49540.118569463142</v>
      </c>
      <c r="BO168" s="32">
        <v>5.2514052792380167E-2</v>
      </c>
      <c r="BP168" s="32">
        <v>5.2654564172053761E-2</v>
      </c>
      <c r="BQ168" s="42"/>
      <c r="BR168" s="22">
        <v>950889.14906711411</v>
      </c>
      <c r="BS168" s="22">
        <v>15034.438999999998</v>
      </c>
      <c r="BT168" s="22">
        <v>935854.71006711409</v>
      </c>
      <c r="BU168" s="26">
        <v>657.31899999999769</v>
      </c>
      <c r="BV168" s="22">
        <v>0</v>
      </c>
      <c r="BW168" s="22">
        <v>45200.782737114234</v>
      </c>
      <c r="BX168" s="22">
        <v>44543.463737114216</v>
      </c>
      <c r="BY168" s="32">
        <v>4.7535280827906416E-2</v>
      </c>
      <c r="BZ168" s="32">
        <v>4.7596558801226548E-2</v>
      </c>
      <c r="CA168" s="42"/>
      <c r="CB168" s="22">
        <v>954868.98242295301</v>
      </c>
      <c r="CC168" s="22">
        <v>15034.438999999998</v>
      </c>
      <c r="CD168" s="22">
        <v>939834.54342295299</v>
      </c>
      <c r="CE168" s="26">
        <v>657.31899999999769</v>
      </c>
      <c r="CF168" s="22">
        <v>0</v>
      </c>
      <c r="CG168" s="22">
        <v>49180.616092953132</v>
      </c>
      <c r="CH168" s="22">
        <v>48523.297092953115</v>
      </c>
      <c r="CI168" s="32">
        <v>5.1505093367006968E-2</v>
      </c>
      <c r="CJ168" s="32">
        <v>5.1629616545298886E-2</v>
      </c>
      <c r="CK168" s="42"/>
      <c r="CL168" s="22">
        <v>953852.16094644298</v>
      </c>
      <c r="CM168" s="22">
        <v>15034.438999999998</v>
      </c>
      <c r="CN168" s="22">
        <v>938817.72194644297</v>
      </c>
      <c r="CO168" s="26">
        <v>657.31899999999769</v>
      </c>
      <c r="CP168" s="22">
        <v>0</v>
      </c>
      <c r="CQ168" s="22">
        <v>48163.794616443105</v>
      </c>
      <c r="CR168" s="22">
        <v>47506.475616443087</v>
      </c>
      <c r="CS168" s="32">
        <v>5.0493982808251361E-2</v>
      </c>
      <c r="CT168" s="32">
        <v>5.0602448703192679E-2</v>
      </c>
      <c r="CU168" s="42"/>
      <c r="CV168" s="22">
        <v>955885.80389946303</v>
      </c>
      <c r="CW168" s="22">
        <v>15034.438999999998</v>
      </c>
      <c r="CX168" s="22">
        <v>940851.36489946302</v>
      </c>
      <c r="CY168" s="26">
        <v>657.31899999999769</v>
      </c>
      <c r="CZ168" s="22">
        <v>0</v>
      </c>
      <c r="DA168" s="22">
        <v>50197.43756946316</v>
      </c>
      <c r="DB168" s="22">
        <v>49540.118569463142</v>
      </c>
      <c r="DC168" s="32">
        <v>5.2514052792380167E-2</v>
      </c>
      <c r="DD168" s="32">
        <v>5.2654564172053761E-2</v>
      </c>
      <c r="DE168" s="42"/>
      <c r="DF168" s="22">
        <v>955885.80389946303</v>
      </c>
      <c r="DG168" s="22">
        <v>15034.438999999998</v>
      </c>
      <c r="DH168" s="22">
        <v>940851.36489946302</v>
      </c>
      <c r="DI168" s="26">
        <v>657.31899999999769</v>
      </c>
      <c r="DJ168" s="22">
        <v>0</v>
      </c>
      <c r="DK168" s="22">
        <v>50197.43756946316</v>
      </c>
      <c r="DL168" s="22">
        <v>49540.118569463142</v>
      </c>
      <c r="DM168" s="32">
        <v>5.2514052792380167E-2</v>
      </c>
      <c r="DN168" s="32">
        <v>5.2654564172053761E-2</v>
      </c>
      <c r="DO168" s="42"/>
      <c r="DP168" s="22">
        <v>955885.80389946303</v>
      </c>
      <c r="DQ168" s="22">
        <v>15034.438999999998</v>
      </c>
      <c r="DR168" s="22">
        <v>940851.36489946302</v>
      </c>
      <c r="DS168" s="26">
        <v>657.31899999999769</v>
      </c>
      <c r="DT168" s="22">
        <v>0</v>
      </c>
      <c r="DU168" s="22">
        <v>50197.43756946316</v>
      </c>
      <c r="DV168" s="22">
        <v>49540.118569463142</v>
      </c>
      <c r="DW168" s="32">
        <v>5.2514052792380167E-2</v>
      </c>
      <c r="DX168" s="32">
        <v>5.2654564172053761E-2</v>
      </c>
      <c r="DY168" s="42"/>
      <c r="DZ168" s="22">
        <v>955885.80389946303</v>
      </c>
      <c r="EA168" s="22">
        <v>15034.438999999998</v>
      </c>
      <c r="EB168" s="22">
        <v>940851.36489946302</v>
      </c>
      <c r="EC168" s="26">
        <v>657.31899999999769</v>
      </c>
      <c r="ED168" s="22">
        <v>0</v>
      </c>
      <c r="EE168" s="22">
        <v>50197.43756946316</v>
      </c>
      <c r="EF168" s="22">
        <v>49540.118569463142</v>
      </c>
      <c r="EG168" s="32">
        <v>5.2514052792380167E-2</v>
      </c>
      <c r="EH168" s="32">
        <v>5.2654564172053761E-2</v>
      </c>
      <c r="EI168" s="42"/>
      <c r="EK168" s="47">
        <f t="shared" si="59"/>
        <v>-1016.8214765100274</v>
      </c>
      <c r="EL168" s="47">
        <f t="shared" si="60"/>
        <v>-2033.6429530200548</v>
      </c>
      <c r="EM168" s="47">
        <f t="shared" si="61"/>
        <v>0</v>
      </c>
      <c r="EN168" s="47">
        <f t="shared" si="62"/>
        <v>0</v>
      </c>
      <c r="EO168" s="47">
        <f t="shared" si="63"/>
        <v>0</v>
      </c>
      <c r="EP168" s="47">
        <f t="shared" si="64"/>
        <v>0</v>
      </c>
      <c r="ER168" s="27" t="str">
        <f t="shared" si="55"/>
        <v>Intake Farm Primary School</v>
      </c>
      <c r="EV168" s="45">
        <v>0</v>
      </c>
      <c r="EX168" s="27" t="str">
        <f t="shared" si="56"/>
        <v>Y</v>
      </c>
      <c r="EY168" s="27" t="str">
        <f t="shared" si="57"/>
        <v>Y</v>
      </c>
      <c r="EZ168" s="27" t="str">
        <f t="shared" si="46"/>
        <v/>
      </c>
      <c r="FA168" s="27" t="str">
        <f t="shared" si="47"/>
        <v/>
      </c>
      <c r="FB168" s="27" t="str">
        <f t="shared" si="48"/>
        <v/>
      </c>
      <c r="FC168" s="27" t="str">
        <f t="shared" si="49"/>
        <v/>
      </c>
      <c r="FE168" s="82">
        <f t="shared" si="58"/>
        <v>1.0807461353034039E-3</v>
      </c>
      <c r="FF168" s="82">
        <f t="shared" si="50"/>
        <v>2.1614922706068079E-3</v>
      </c>
      <c r="FG168" s="82" t="str">
        <f t="shared" si="51"/>
        <v/>
      </c>
      <c r="FH168" s="82" t="str">
        <f t="shared" si="52"/>
        <v/>
      </c>
      <c r="FI168" s="82" t="str">
        <f t="shared" si="53"/>
        <v/>
      </c>
      <c r="FJ168" s="82" t="str">
        <f t="shared" si="54"/>
        <v/>
      </c>
    </row>
    <row r="169" spans="1:166" x14ac:dyDescent="0.3">
      <c r="A169" s="20">
        <v>8913781</v>
      </c>
      <c r="B169" s="20" t="s">
        <v>48</v>
      </c>
      <c r="C169" s="21">
        <v>276</v>
      </c>
      <c r="D169" s="22">
        <v>1248851.0323722437</v>
      </c>
      <c r="E169" s="22">
        <v>22773.723999999998</v>
      </c>
      <c r="F169" s="22">
        <v>1226077.3083722438</v>
      </c>
      <c r="G169" s="45">
        <v>0</v>
      </c>
      <c r="H169" s="26">
        <v>-10982.432499999999</v>
      </c>
      <c r="I169" s="11"/>
      <c r="J169" s="34">
        <v>276</v>
      </c>
      <c r="K169" s="22">
        <v>1304059.8803772219</v>
      </c>
      <c r="L169" s="22">
        <v>11791.291499999999</v>
      </c>
      <c r="M169" s="22">
        <v>1292268.5888772218</v>
      </c>
      <c r="N169" s="26">
        <v>-10982.432499999999</v>
      </c>
      <c r="O169" s="22">
        <v>0</v>
      </c>
      <c r="P169" s="22">
        <v>55208.84800497815</v>
      </c>
      <c r="Q169" s="22">
        <v>66191.280504978029</v>
      </c>
      <c r="R169" s="32">
        <v>4.2336129525745426E-2</v>
      </c>
      <c r="S169" s="32">
        <v>5.1220993123796223E-2</v>
      </c>
      <c r="T169" s="11"/>
      <c r="U169" s="22">
        <v>1304059.8803772219</v>
      </c>
      <c r="V169" s="22">
        <v>11791.291499999999</v>
      </c>
      <c r="W169" s="22">
        <v>1292268.5888772218</v>
      </c>
      <c r="X169" s="26">
        <v>-10982.432499999999</v>
      </c>
      <c r="Y169" s="22">
        <v>0</v>
      </c>
      <c r="Z169" s="22">
        <v>55208.84800497815</v>
      </c>
      <c r="AA169" s="22">
        <v>66191.280504978029</v>
      </c>
      <c r="AB169" s="32">
        <v>4.2336129525745426E-2</v>
      </c>
      <c r="AC169" s="32">
        <v>5.1220993123796223E-2</v>
      </c>
      <c r="AD169" s="42"/>
      <c r="AE169" s="22">
        <v>1304059.8803772219</v>
      </c>
      <c r="AF169" s="22">
        <v>11791.291499999999</v>
      </c>
      <c r="AG169" s="22">
        <v>1292268.5888772218</v>
      </c>
      <c r="AH169" s="26">
        <v>-10982.432499999999</v>
      </c>
      <c r="AI169" s="22">
        <v>0</v>
      </c>
      <c r="AJ169" s="22">
        <v>55208.84800497815</v>
      </c>
      <c r="AK169" s="22">
        <v>66191.280504978029</v>
      </c>
      <c r="AL169" s="32">
        <v>4.2336129525745426E-2</v>
      </c>
      <c r="AM169" s="32">
        <v>5.1220993123796223E-2</v>
      </c>
      <c r="AN169" s="11"/>
      <c r="AO169" s="22">
        <v>1304059.8803772219</v>
      </c>
      <c r="AP169" s="22">
        <v>11791.291499999999</v>
      </c>
      <c r="AQ169" s="22">
        <v>1292268.5888772218</v>
      </c>
      <c r="AR169" s="26">
        <v>-10982.432499999999</v>
      </c>
      <c r="AS169" s="22">
        <v>0</v>
      </c>
      <c r="AT169" s="22">
        <v>55208.84800497815</v>
      </c>
      <c r="AU169" s="22">
        <v>66191.280504978029</v>
      </c>
      <c r="AV169" s="32">
        <v>4.2336129525745426E-2</v>
      </c>
      <c r="AW169" s="32">
        <v>5.1220993123796223E-2</v>
      </c>
      <c r="AX169" s="42"/>
      <c r="AY169" s="22">
        <v>1304059.8803772219</v>
      </c>
      <c r="AZ169" s="22">
        <v>11791.291499999999</v>
      </c>
      <c r="BA169" s="22">
        <v>1292268.5888772218</v>
      </c>
      <c r="BB169" s="22">
        <v>0</v>
      </c>
      <c r="BC169" s="22">
        <v>55208.84800497815</v>
      </c>
      <c r="BD169" s="22">
        <v>66191.280504978029</v>
      </c>
      <c r="BE169" s="32">
        <v>4.2336129525745426E-2</v>
      </c>
      <c r="BF169" s="32">
        <v>5.1220993123796223E-2</v>
      </c>
      <c r="BG169" s="11"/>
      <c r="BH169" s="22">
        <v>1304059.8803772219</v>
      </c>
      <c r="BI169" s="22">
        <v>11791.291499999999</v>
      </c>
      <c r="BJ169" s="22">
        <v>1292268.5888772218</v>
      </c>
      <c r="BK169" s="26">
        <v>-10982.432499999999</v>
      </c>
      <c r="BL169" s="22">
        <v>0</v>
      </c>
      <c r="BM169" s="22">
        <v>55208.84800497815</v>
      </c>
      <c r="BN169" s="22">
        <v>66191.280504978029</v>
      </c>
      <c r="BO169" s="32">
        <v>4.2336129525745426E-2</v>
      </c>
      <c r="BP169" s="32">
        <v>5.1220993123796223E-2</v>
      </c>
      <c r="BQ169" s="42"/>
      <c r="BR169" s="22">
        <v>1298446.0349700651</v>
      </c>
      <c r="BS169" s="22">
        <v>11791.291499999999</v>
      </c>
      <c r="BT169" s="22">
        <v>1286654.7434700651</v>
      </c>
      <c r="BU169" s="26">
        <v>-10982.432499999999</v>
      </c>
      <c r="BV169" s="22">
        <v>0</v>
      </c>
      <c r="BW169" s="22">
        <v>49595.002597821411</v>
      </c>
      <c r="BX169" s="22">
        <v>60577.43509782129</v>
      </c>
      <c r="BY169" s="32">
        <v>3.8195659474569377E-2</v>
      </c>
      <c r="BZ169" s="32">
        <v>4.7081344397367983E-2</v>
      </c>
      <c r="CA169" s="42"/>
      <c r="CB169" s="22">
        <v>1302744.4860897455</v>
      </c>
      <c r="CC169" s="22">
        <v>11791.291499999999</v>
      </c>
      <c r="CD169" s="22">
        <v>1290953.1945897455</v>
      </c>
      <c r="CE169" s="26">
        <v>-10982.432499999999</v>
      </c>
      <c r="CF169" s="22">
        <v>0</v>
      </c>
      <c r="CG169" s="22">
        <v>53893.453717501834</v>
      </c>
      <c r="CH169" s="22">
        <v>64875.886217501713</v>
      </c>
      <c r="CI169" s="32">
        <v>4.1369166627038122E-2</v>
      </c>
      <c r="CJ169" s="32">
        <v>5.0254251269054528E-2</v>
      </c>
      <c r="CK169" s="42"/>
      <c r="CL169" s="22">
        <v>1301429.0918022697</v>
      </c>
      <c r="CM169" s="22">
        <v>11791.291499999999</v>
      </c>
      <c r="CN169" s="22">
        <v>1289637.8003022696</v>
      </c>
      <c r="CO169" s="26">
        <v>-10982.432499999999</v>
      </c>
      <c r="CP169" s="22">
        <v>0</v>
      </c>
      <c r="CQ169" s="22">
        <v>52578.059430025984</v>
      </c>
      <c r="CR169" s="22">
        <v>63560.491930025863</v>
      </c>
      <c r="CS169" s="32">
        <v>4.0400249050229729E-2</v>
      </c>
      <c r="CT169" s="32">
        <v>4.9285537315305383E-2</v>
      </c>
      <c r="CU169" s="42"/>
      <c r="CV169" s="22">
        <v>1304059.8803772219</v>
      </c>
      <c r="CW169" s="22">
        <v>11791.291499999999</v>
      </c>
      <c r="CX169" s="22">
        <v>1292268.5888772218</v>
      </c>
      <c r="CY169" s="26">
        <v>-10982.432499999999</v>
      </c>
      <c r="CZ169" s="22">
        <v>0</v>
      </c>
      <c r="DA169" s="22">
        <v>55208.84800497815</v>
      </c>
      <c r="DB169" s="22">
        <v>66191.280504978029</v>
      </c>
      <c r="DC169" s="32">
        <v>4.2336129525745426E-2</v>
      </c>
      <c r="DD169" s="32">
        <v>5.1220993123796223E-2</v>
      </c>
      <c r="DE169" s="42"/>
      <c r="DF169" s="22">
        <v>1304059.8803772219</v>
      </c>
      <c r="DG169" s="22">
        <v>11791.291499999999</v>
      </c>
      <c r="DH169" s="22">
        <v>1292268.5888772218</v>
      </c>
      <c r="DI169" s="26">
        <v>-10982.432499999999</v>
      </c>
      <c r="DJ169" s="22">
        <v>0</v>
      </c>
      <c r="DK169" s="22">
        <v>55208.84800497815</v>
      </c>
      <c r="DL169" s="22">
        <v>66191.280504978029</v>
      </c>
      <c r="DM169" s="32">
        <v>4.2336129525745426E-2</v>
      </c>
      <c r="DN169" s="32">
        <v>5.1220993123796223E-2</v>
      </c>
      <c r="DO169" s="42"/>
      <c r="DP169" s="22">
        <v>1304059.8803772219</v>
      </c>
      <c r="DQ169" s="22">
        <v>11791.291499999999</v>
      </c>
      <c r="DR169" s="22">
        <v>1292268.5888772218</v>
      </c>
      <c r="DS169" s="26">
        <v>-10982.432499999999</v>
      </c>
      <c r="DT169" s="22">
        <v>0</v>
      </c>
      <c r="DU169" s="22">
        <v>55208.84800497815</v>
      </c>
      <c r="DV169" s="22">
        <v>66191.280504978029</v>
      </c>
      <c r="DW169" s="32">
        <v>4.2336129525745426E-2</v>
      </c>
      <c r="DX169" s="32">
        <v>5.1220993123796223E-2</v>
      </c>
      <c r="DY169" s="42"/>
      <c r="DZ169" s="22">
        <v>1304059.8803772219</v>
      </c>
      <c r="EA169" s="22">
        <v>11791.291499999999</v>
      </c>
      <c r="EB169" s="22">
        <v>1292268.5888772218</v>
      </c>
      <c r="EC169" s="26">
        <v>-10982.432499999999</v>
      </c>
      <c r="ED169" s="22">
        <v>0</v>
      </c>
      <c r="EE169" s="22">
        <v>55208.84800497815</v>
      </c>
      <c r="EF169" s="22">
        <v>66191.280504978029</v>
      </c>
      <c r="EG169" s="32">
        <v>4.2336129525745426E-2</v>
      </c>
      <c r="EH169" s="32">
        <v>5.1220993123796223E-2</v>
      </c>
      <c r="EI169" s="42"/>
      <c r="EK169" s="47">
        <f t="shared" si="59"/>
        <v>-1315.3942874763161</v>
      </c>
      <c r="EL169" s="47">
        <f t="shared" si="60"/>
        <v>-2630.7885749521665</v>
      </c>
      <c r="EM169" s="47">
        <f t="shared" si="61"/>
        <v>0</v>
      </c>
      <c r="EN169" s="47">
        <f t="shared" si="62"/>
        <v>0</v>
      </c>
      <c r="EO169" s="47">
        <f t="shared" si="63"/>
        <v>0</v>
      </c>
      <c r="EP169" s="47">
        <f t="shared" si="64"/>
        <v>0</v>
      </c>
      <c r="ER169" s="27" t="str">
        <f t="shared" si="55"/>
        <v>Farmilo Primary School and Nursery</v>
      </c>
      <c r="EV169" s="45">
        <v>0</v>
      </c>
      <c r="EX169" s="27" t="str">
        <f t="shared" si="56"/>
        <v>Y</v>
      </c>
      <c r="EY169" s="27" t="str">
        <f t="shared" si="57"/>
        <v>Y</v>
      </c>
      <c r="EZ169" s="27" t="str">
        <f t="shared" si="46"/>
        <v/>
      </c>
      <c r="FA169" s="27" t="str">
        <f t="shared" si="47"/>
        <v/>
      </c>
      <c r="FB169" s="27" t="str">
        <f t="shared" si="48"/>
        <v/>
      </c>
      <c r="FC169" s="27" t="str">
        <f t="shared" si="49"/>
        <v/>
      </c>
      <c r="FE169" s="82">
        <f t="shared" si="58"/>
        <v>1.0178954273114282E-3</v>
      </c>
      <c r="FF169" s="82">
        <f t="shared" si="50"/>
        <v>2.035790854622496E-3</v>
      </c>
      <c r="FG169" s="82" t="str">
        <f t="shared" si="51"/>
        <v/>
      </c>
      <c r="FH169" s="82" t="str">
        <f t="shared" si="52"/>
        <v/>
      </c>
      <c r="FI169" s="82" t="str">
        <f t="shared" si="53"/>
        <v/>
      </c>
      <c r="FJ169" s="82" t="str">
        <f t="shared" si="54"/>
        <v/>
      </c>
    </row>
    <row r="170" spans="1:166" x14ac:dyDescent="0.3">
      <c r="A170" s="20">
        <v>8913782</v>
      </c>
      <c r="B170" s="20" t="s">
        <v>161</v>
      </c>
      <c r="C170" s="21">
        <v>290</v>
      </c>
      <c r="D170" s="22">
        <v>1484479.8694453444</v>
      </c>
      <c r="E170" s="22">
        <v>25741.759999999998</v>
      </c>
      <c r="F170" s="22">
        <v>1458738.1094453444</v>
      </c>
      <c r="G170" s="45">
        <v>0</v>
      </c>
      <c r="H170" s="26">
        <v>1199.7440000000024</v>
      </c>
      <c r="I170" s="11"/>
      <c r="J170" s="34">
        <v>290</v>
      </c>
      <c r="K170" s="22">
        <v>1568568.7315714078</v>
      </c>
      <c r="L170" s="22">
        <v>26941.504000000001</v>
      </c>
      <c r="M170" s="22">
        <v>1541627.2275714078</v>
      </c>
      <c r="N170" s="26">
        <v>1199.7440000000024</v>
      </c>
      <c r="O170" s="22">
        <v>0</v>
      </c>
      <c r="P170" s="22">
        <v>84088.862126063323</v>
      </c>
      <c r="Q170" s="22">
        <v>82889.118126063375</v>
      </c>
      <c r="R170" s="32">
        <v>5.360865637160972E-2</v>
      </c>
      <c r="S170" s="32">
        <v>5.3767289941189088E-2</v>
      </c>
      <c r="T170" s="11"/>
      <c r="U170" s="22">
        <v>1568568.7315714078</v>
      </c>
      <c r="V170" s="22">
        <v>26941.504000000001</v>
      </c>
      <c r="W170" s="22">
        <v>1541627.2275714078</v>
      </c>
      <c r="X170" s="26">
        <v>1199.7440000000024</v>
      </c>
      <c r="Y170" s="22">
        <v>0</v>
      </c>
      <c r="Z170" s="22">
        <v>84088.862126063323</v>
      </c>
      <c r="AA170" s="22">
        <v>82889.118126063375</v>
      </c>
      <c r="AB170" s="32">
        <v>5.360865637160972E-2</v>
      </c>
      <c r="AC170" s="32">
        <v>5.3767289941189088E-2</v>
      </c>
      <c r="AD170" s="42"/>
      <c r="AE170" s="22">
        <v>1568568.7315714078</v>
      </c>
      <c r="AF170" s="22">
        <v>26941.504000000001</v>
      </c>
      <c r="AG170" s="22">
        <v>1541627.2275714078</v>
      </c>
      <c r="AH170" s="26">
        <v>1199.7440000000024</v>
      </c>
      <c r="AI170" s="22">
        <v>0</v>
      </c>
      <c r="AJ170" s="22">
        <v>84088.862126063323</v>
      </c>
      <c r="AK170" s="22">
        <v>82889.118126063375</v>
      </c>
      <c r="AL170" s="32">
        <v>5.360865637160972E-2</v>
      </c>
      <c r="AM170" s="32">
        <v>5.3767289941189088E-2</v>
      </c>
      <c r="AN170" s="11"/>
      <c r="AO170" s="22">
        <v>1568568.7315714078</v>
      </c>
      <c r="AP170" s="22">
        <v>26941.504000000001</v>
      </c>
      <c r="AQ170" s="22">
        <v>1541627.2275714078</v>
      </c>
      <c r="AR170" s="26">
        <v>1199.7440000000024</v>
      </c>
      <c r="AS170" s="22">
        <v>0</v>
      </c>
      <c r="AT170" s="22">
        <v>84088.862126063323</v>
      </c>
      <c r="AU170" s="22">
        <v>82889.118126063375</v>
      </c>
      <c r="AV170" s="32">
        <v>5.360865637160972E-2</v>
      </c>
      <c r="AW170" s="32">
        <v>5.3767289941189088E-2</v>
      </c>
      <c r="AX170" s="42"/>
      <c r="AY170" s="22">
        <v>1568568.7315714078</v>
      </c>
      <c r="AZ170" s="22">
        <v>26941.504000000001</v>
      </c>
      <c r="BA170" s="22">
        <v>1541627.2275714078</v>
      </c>
      <c r="BB170" s="22">
        <v>0</v>
      </c>
      <c r="BC170" s="22">
        <v>84088.862126063323</v>
      </c>
      <c r="BD170" s="22">
        <v>82889.118126063375</v>
      </c>
      <c r="BE170" s="32">
        <v>5.360865637160972E-2</v>
      </c>
      <c r="BF170" s="32">
        <v>5.3767289941189088E-2</v>
      </c>
      <c r="BG170" s="11"/>
      <c r="BH170" s="22">
        <v>1568568.7315714078</v>
      </c>
      <c r="BI170" s="22">
        <v>26941.504000000001</v>
      </c>
      <c r="BJ170" s="22">
        <v>1541627.2275714078</v>
      </c>
      <c r="BK170" s="26">
        <v>1199.7440000000024</v>
      </c>
      <c r="BL170" s="22">
        <v>0</v>
      </c>
      <c r="BM170" s="22">
        <v>84088.862126063323</v>
      </c>
      <c r="BN170" s="22">
        <v>82889.118126063375</v>
      </c>
      <c r="BO170" s="32">
        <v>5.360865637160972E-2</v>
      </c>
      <c r="BP170" s="32">
        <v>5.3767289941189088E-2</v>
      </c>
      <c r="BQ170" s="42"/>
      <c r="BR170" s="22">
        <v>1557912.1773533726</v>
      </c>
      <c r="BS170" s="22">
        <v>26941.504000000001</v>
      </c>
      <c r="BT170" s="22">
        <v>1530970.6733533726</v>
      </c>
      <c r="BU170" s="26">
        <v>1199.7440000000024</v>
      </c>
      <c r="BV170" s="22">
        <v>0</v>
      </c>
      <c r="BW170" s="22">
        <v>73432.307908028131</v>
      </c>
      <c r="BX170" s="22">
        <v>72232.563908028184</v>
      </c>
      <c r="BY170" s="32">
        <v>4.7135075375543387E-2</v>
      </c>
      <c r="BZ170" s="32">
        <v>4.7180893249779282E-2</v>
      </c>
      <c r="CA170" s="42"/>
      <c r="CB170" s="22">
        <v>1566672.8943280061</v>
      </c>
      <c r="CC170" s="22">
        <v>26941.504000000001</v>
      </c>
      <c r="CD170" s="22">
        <v>1539731.3903280061</v>
      </c>
      <c r="CE170" s="26">
        <v>1199.7440000000024</v>
      </c>
      <c r="CF170" s="22">
        <v>0</v>
      </c>
      <c r="CG170" s="22">
        <v>82193.024882661644</v>
      </c>
      <c r="CH170" s="22">
        <v>80993.280882661697</v>
      </c>
      <c r="CI170" s="32">
        <v>5.2463424356311947E-2</v>
      </c>
      <c r="CJ170" s="32">
        <v>5.2602214510550339E-2</v>
      </c>
      <c r="CK170" s="42"/>
      <c r="CL170" s="22">
        <v>1564777.0570846044</v>
      </c>
      <c r="CM170" s="22">
        <v>26941.504000000001</v>
      </c>
      <c r="CN170" s="22">
        <v>1537835.5530846044</v>
      </c>
      <c r="CO170" s="26">
        <v>1199.7440000000024</v>
      </c>
      <c r="CP170" s="22">
        <v>0</v>
      </c>
      <c r="CQ170" s="22">
        <v>80297.187639259966</v>
      </c>
      <c r="CR170" s="22">
        <v>79097.443639260018</v>
      </c>
      <c r="CS170" s="32">
        <v>5.1315417283063131E-2</v>
      </c>
      <c r="CT170" s="32">
        <v>5.143426647966725E-2</v>
      </c>
      <c r="CU170" s="42"/>
      <c r="CV170" s="22">
        <v>1568568.7315714078</v>
      </c>
      <c r="CW170" s="22">
        <v>26941.504000000001</v>
      </c>
      <c r="CX170" s="22">
        <v>1541627.2275714078</v>
      </c>
      <c r="CY170" s="26">
        <v>1199.7440000000024</v>
      </c>
      <c r="CZ170" s="22">
        <v>0</v>
      </c>
      <c r="DA170" s="22">
        <v>84088.862126063323</v>
      </c>
      <c r="DB170" s="22">
        <v>82889.118126063375</v>
      </c>
      <c r="DC170" s="32">
        <v>5.360865637160972E-2</v>
      </c>
      <c r="DD170" s="32">
        <v>5.3767289941189088E-2</v>
      </c>
      <c r="DE170" s="42"/>
      <c r="DF170" s="22">
        <v>1568568.7315714078</v>
      </c>
      <c r="DG170" s="22">
        <v>26941.504000000001</v>
      </c>
      <c r="DH170" s="22">
        <v>1541627.2275714078</v>
      </c>
      <c r="DI170" s="26">
        <v>1199.7440000000024</v>
      </c>
      <c r="DJ170" s="22">
        <v>0</v>
      </c>
      <c r="DK170" s="22">
        <v>84088.862126063323</v>
      </c>
      <c r="DL170" s="22">
        <v>82889.118126063375</v>
      </c>
      <c r="DM170" s="32">
        <v>5.360865637160972E-2</v>
      </c>
      <c r="DN170" s="32">
        <v>5.3767289941189088E-2</v>
      </c>
      <c r="DO170" s="42"/>
      <c r="DP170" s="22">
        <v>1568568.7315714078</v>
      </c>
      <c r="DQ170" s="22">
        <v>26941.504000000001</v>
      </c>
      <c r="DR170" s="22">
        <v>1541627.2275714078</v>
      </c>
      <c r="DS170" s="26">
        <v>1199.7440000000024</v>
      </c>
      <c r="DT170" s="22">
        <v>0</v>
      </c>
      <c r="DU170" s="22">
        <v>84088.862126063323</v>
      </c>
      <c r="DV170" s="22">
        <v>82889.118126063375</v>
      </c>
      <c r="DW170" s="32">
        <v>5.360865637160972E-2</v>
      </c>
      <c r="DX170" s="32">
        <v>5.3767289941189088E-2</v>
      </c>
      <c r="DY170" s="42"/>
      <c r="DZ170" s="22">
        <v>1568568.7315714078</v>
      </c>
      <c r="EA170" s="22">
        <v>26941.504000000001</v>
      </c>
      <c r="EB170" s="22">
        <v>1541627.2275714078</v>
      </c>
      <c r="EC170" s="26">
        <v>1199.7440000000024</v>
      </c>
      <c r="ED170" s="22">
        <v>0</v>
      </c>
      <c r="EE170" s="22">
        <v>84088.862126063323</v>
      </c>
      <c r="EF170" s="22">
        <v>82889.118126063375</v>
      </c>
      <c r="EG170" s="32">
        <v>5.360865637160972E-2</v>
      </c>
      <c r="EH170" s="32">
        <v>5.3767289941189088E-2</v>
      </c>
      <c r="EI170" s="42"/>
      <c r="EK170" s="47">
        <f t="shared" si="59"/>
        <v>-1895.8372434016783</v>
      </c>
      <c r="EL170" s="47">
        <f t="shared" si="60"/>
        <v>-3791.6744868033566</v>
      </c>
      <c r="EM170" s="47">
        <f t="shared" si="61"/>
        <v>0</v>
      </c>
      <c r="EN170" s="47">
        <f t="shared" si="62"/>
        <v>0</v>
      </c>
      <c r="EO170" s="47">
        <f t="shared" si="63"/>
        <v>0</v>
      </c>
      <c r="EP170" s="47">
        <f t="shared" si="64"/>
        <v>0</v>
      </c>
      <c r="ER170" s="27" t="str">
        <f t="shared" si="55"/>
        <v>Asquith Primary School</v>
      </c>
      <c r="EV170" s="45">
        <v>0</v>
      </c>
      <c r="EX170" s="27" t="str">
        <f t="shared" si="56"/>
        <v>Y</v>
      </c>
      <c r="EY170" s="27" t="str">
        <f t="shared" si="57"/>
        <v>Y</v>
      </c>
      <c r="EZ170" s="27" t="str">
        <f t="shared" si="46"/>
        <v/>
      </c>
      <c r="FA170" s="27" t="str">
        <f t="shared" si="47"/>
        <v/>
      </c>
      <c r="FB170" s="27" t="str">
        <f t="shared" si="48"/>
        <v/>
      </c>
      <c r="FC170" s="27" t="str">
        <f t="shared" si="49"/>
        <v/>
      </c>
      <c r="FE170" s="82">
        <f t="shared" si="58"/>
        <v>1.2297637259483752E-3</v>
      </c>
      <c r="FF170" s="82">
        <f t="shared" si="50"/>
        <v>2.4595274518967505E-3</v>
      </c>
      <c r="FG170" s="82" t="str">
        <f t="shared" si="51"/>
        <v/>
      </c>
      <c r="FH170" s="82" t="str">
        <f t="shared" si="52"/>
        <v/>
      </c>
      <c r="FI170" s="82" t="str">
        <f t="shared" si="53"/>
        <v/>
      </c>
      <c r="FJ170" s="82" t="str">
        <f t="shared" si="54"/>
        <v/>
      </c>
    </row>
    <row r="171" spans="1:166" x14ac:dyDescent="0.3">
      <c r="A171" s="20">
        <v>8913793</v>
      </c>
      <c r="B171" s="20" t="s">
        <v>50</v>
      </c>
      <c r="C171" s="21">
        <v>324</v>
      </c>
      <c r="D171" s="22">
        <v>1506375.8371102866</v>
      </c>
      <c r="E171" s="22">
        <v>20712.8</v>
      </c>
      <c r="F171" s="22">
        <v>1485663.0371102865</v>
      </c>
      <c r="G171" s="45">
        <v>0</v>
      </c>
      <c r="H171" s="26">
        <v>-13171.985000000001</v>
      </c>
      <c r="I171" s="11"/>
      <c r="J171" s="34">
        <v>324</v>
      </c>
      <c r="K171" s="22">
        <v>1577728.1522274243</v>
      </c>
      <c r="L171" s="22">
        <v>7540.8149999999987</v>
      </c>
      <c r="M171" s="22">
        <v>1570187.3372274244</v>
      </c>
      <c r="N171" s="26">
        <v>-13171.985000000001</v>
      </c>
      <c r="O171" s="22">
        <v>0</v>
      </c>
      <c r="P171" s="22">
        <v>71352.315117137739</v>
      </c>
      <c r="Q171" s="22">
        <v>84524.300117137842</v>
      </c>
      <c r="R171" s="32">
        <v>4.5224720758391172E-2</v>
      </c>
      <c r="S171" s="32">
        <v>5.38307105866664E-2</v>
      </c>
      <c r="T171" s="11"/>
      <c r="U171" s="22">
        <v>1577728.1522274243</v>
      </c>
      <c r="V171" s="22">
        <v>7540.8149999999987</v>
      </c>
      <c r="W171" s="22">
        <v>1570187.3372274244</v>
      </c>
      <c r="X171" s="26">
        <v>-13171.985000000001</v>
      </c>
      <c r="Y171" s="22">
        <v>0</v>
      </c>
      <c r="Z171" s="22">
        <v>71352.315117137739</v>
      </c>
      <c r="AA171" s="22">
        <v>84524.300117137842</v>
      </c>
      <c r="AB171" s="32">
        <v>4.5224720758391172E-2</v>
      </c>
      <c r="AC171" s="32">
        <v>5.38307105866664E-2</v>
      </c>
      <c r="AD171" s="42"/>
      <c r="AE171" s="22">
        <v>1577728.1522274243</v>
      </c>
      <c r="AF171" s="22">
        <v>7540.8149999999987</v>
      </c>
      <c r="AG171" s="22">
        <v>1570187.3372274244</v>
      </c>
      <c r="AH171" s="26">
        <v>-13171.985000000001</v>
      </c>
      <c r="AI171" s="22">
        <v>0</v>
      </c>
      <c r="AJ171" s="22">
        <v>71352.315117137739</v>
      </c>
      <c r="AK171" s="22">
        <v>84524.300117137842</v>
      </c>
      <c r="AL171" s="32">
        <v>4.5224720758391172E-2</v>
      </c>
      <c r="AM171" s="32">
        <v>5.38307105866664E-2</v>
      </c>
      <c r="AN171" s="11"/>
      <c r="AO171" s="22">
        <v>1577728.1522274243</v>
      </c>
      <c r="AP171" s="22">
        <v>7540.8149999999987</v>
      </c>
      <c r="AQ171" s="22">
        <v>1570187.3372274244</v>
      </c>
      <c r="AR171" s="26">
        <v>-13171.985000000001</v>
      </c>
      <c r="AS171" s="22">
        <v>0</v>
      </c>
      <c r="AT171" s="22">
        <v>71352.315117137739</v>
      </c>
      <c r="AU171" s="22">
        <v>84524.300117137842</v>
      </c>
      <c r="AV171" s="32">
        <v>4.5224720758391172E-2</v>
      </c>
      <c r="AW171" s="32">
        <v>5.38307105866664E-2</v>
      </c>
      <c r="AX171" s="42"/>
      <c r="AY171" s="22">
        <v>1577728.1522274243</v>
      </c>
      <c r="AZ171" s="22">
        <v>7540.8149999999987</v>
      </c>
      <c r="BA171" s="22">
        <v>1570187.3372274244</v>
      </c>
      <c r="BB171" s="22">
        <v>0</v>
      </c>
      <c r="BC171" s="22">
        <v>71352.315117137739</v>
      </c>
      <c r="BD171" s="22">
        <v>84524.300117137842</v>
      </c>
      <c r="BE171" s="32">
        <v>4.5224720758391172E-2</v>
      </c>
      <c r="BF171" s="32">
        <v>5.38307105866664E-2</v>
      </c>
      <c r="BG171" s="11"/>
      <c r="BH171" s="22">
        <v>1577728.1522274243</v>
      </c>
      <c r="BI171" s="22">
        <v>7540.8149999999987</v>
      </c>
      <c r="BJ171" s="22">
        <v>1570187.3372274244</v>
      </c>
      <c r="BK171" s="26">
        <v>-13171.985000000001</v>
      </c>
      <c r="BL171" s="22">
        <v>0</v>
      </c>
      <c r="BM171" s="22">
        <v>71352.315117137739</v>
      </c>
      <c r="BN171" s="22">
        <v>84524.300117137842</v>
      </c>
      <c r="BO171" s="32">
        <v>4.5224720758391172E-2</v>
      </c>
      <c r="BP171" s="32">
        <v>5.38307105866664E-2</v>
      </c>
      <c r="BQ171" s="42"/>
      <c r="BR171" s="22">
        <v>1569250.6803153283</v>
      </c>
      <c r="BS171" s="22">
        <v>7540.8149999999987</v>
      </c>
      <c r="BT171" s="22">
        <v>1561709.8653153284</v>
      </c>
      <c r="BU171" s="26">
        <v>-13171.985000000001</v>
      </c>
      <c r="BV171" s="22">
        <v>0</v>
      </c>
      <c r="BW171" s="22">
        <v>62874.843205041718</v>
      </c>
      <c r="BX171" s="22">
        <v>76046.82820504182</v>
      </c>
      <c r="BY171" s="32">
        <v>4.0066793657471934E-2</v>
      </c>
      <c r="BZ171" s="32">
        <v>4.8694594235458091E-2</v>
      </c>
      <c r="CA171" s="42"/>
      <c r="CB171" s="22">
        <v>1575984.099047028</v>
      </c>
      <c r="CC171" s="22">
        <v>7540.8149999999987</v>
      </c>
      <c r="CD171" s="22">
        <v>1568443.284047028</v>
      </c>
      <c r="CE171" s="26">
        <v>-13171.985000000001</v>
      </c>
      <c r="CF171" s="22">
        <v>0</v>
      </c>
      <c r="CG171" s="22">
        <v>69608.261936741415</v>
      </c>
      <c r="CH171" s="22">
        <v>82780.246936741518</v>
      </c>
      <c r="CI171" s="32">
        <v>4.4168124525388548E-2</v>
      </c>
      <c r="CJ171" s="32">
        <v>5.2778603969118362E-2</v>
      </c>
      <c r="CK171" s="42"/>
      <c r="CL171" s="22">
        <v>1574240.0458666319</v>
      </c>
      <c r="CM171" s="22">
        <v>7540.8149999999987</v>
      </c>
      <c r="CN171" s="22">
        <v>1566699.230866632</v>
      </c>
      <c r="CO171" s="26">
        <v>-13171.985000000001</v>
      </c>
      <c r="CP171" s="22">
        <v>0</v>
      </c>
      <c r="CQ171" s="22">
        <v>67864.208756345324</v>
      </c>
      <c r="CR171" s="22">
        <v>81036.193756345427</v>
      </c>
      <c r="CS171" s="32">
        <v>4.3109187150035637E-2</v>
      </c>
      <c r="CT171" s="32">
        <v>5.1724154936566617E-2</v>
      </c>
      <c r="CU171" s="42"/>
      <c r="CV171" s="22">
        <v>1577728.1522274243</v>
      </c>
      <c r="CW171" s="22">
        <v>7540.8149999999987</v>
      </c>
      <c r="CX171" s="22">
        <v>1570187.3372274244</v>
      </c>
      <c r="CY171" s="26">
        <v>-13171.985000000001</v>
      </c>
      <c r="CZ171" s="22">
        <v>0</v>
      </c>
      <c r="DA171" s="22">
        <v>71352.315117137739</v>
      </c>
      <c r="DB171" s="22">
        <v>84524.300117137842</v>
      </c>
      <c r="DC171" s="32">
        <v>4.5224720758391172E-2</v>
      </c>
      <c r="DD171" s="32">
        <v>5.38307105866664E-2</v>
      </c>
      <c r="DE171" s="42"/>
      <c r="DF171" s="22">
        <v>1577728.1522274243</v>
      </c>
      <c r="DG171" s="22">
        <v>7540.8149999999987</v>
      </c>
      <c r="DH171" s="22">
        <v>1570187.3372274244</v>
      </c>
      <c r="DI171" s="26">
        <v>-13171.985000000001</v>
      </c>
      <c r="DJ171" s="22">
        <v>0</v>
      </c>
      <c r="DK171" s="22">
        <v>71352.315117137739</v>
      </c>
      <c r="DL171" s="22">
        <v>84524.300117137842</v>
      </c>
      <c r="DM171" s="32">
        <v>4.5224720758391172E-2</v>
      </c>
      <c r="DN171" s="32">
        <v>5.38307105866664E-2</v>
      </c>
      <c r="DO171" s="42"/>
      <c r="DP171" s="22">
        <v>1577728.1522274243</v>
      </c>
      <c r="DQ171" s="22">
        <v>7540.8149999999987</v>
      </c>
      <c r="DR171" s="22">
        <v>1570187.3372274244</v>
      </c>
      <c r="DS171" s="26">
        <v>-13171.985000000001</v>
      </c>
      <c r="DT171" s="22">
        <v>0</v>
      </c>
      <c r="DU171" s="22">
        <v>71352.315117137739</v>
      </c>
      <c r="DV171" s="22">
        <v>84524.300117137842</v>
      </c>
      <c r="DW171" s="32">
        <v>4.5224720758391172E-2</v>
      </c>
      <c r="DX171" s="32">
        <v>5.38307105866664E-2</v>
      </c>
      <c r="DY171" s="42"/>
      <c r="DZ171" s="22">
        <v>1577728.1522274243</v>
      </c>
      <c r="EA171" s="22">
        <v>7540.8149999999987</v>
      </c>
      <c r="EB171" s="22">
        <v>1570187.3372274244</v>
      </c>
      <c r="EC171" s="26">
        <v>-13171.985000000001</v>
      </c>
      <c r="ED171" s="22">
        <v>0</v>
      </c>
      <c r="EE171" s="22">
        <v>71352.315117137739</v>
      </c>
      <c r="EF171" s="22">
        <v>84524.300117137842</v>
      </c>
      <c r="EG171" s="32">
        <v>4.5224720758391172E-2</v>
      </c>
      <c r="EH171" s="32">
        <v>5.38307105866664E-2</v>
      </c>
      <c r="EI171" s="42"/>
      <c r="EK171" s="47">
        <f t="shared" si="59"/>
        <v>-1744.053180396324</v>
      </c>
      <c r="EL171" s="47">
        <f t="shared" si="60"/>
        <v>-3488.1063607924152</v>
      </c>
      <c r="EM171" s="47">
        <f t="shared" si="61"/>
        <v>0</v>
      </c>
      <c r="EN171" s="47">
        <f t="shared" si="62"/>
        <v>0</v>
      </c>
      <c r="EO171" s="47">
        <f t="shared" si="63"/>
        <v>0</v>
      </c>
      <c r="EP171" s="47">
        <f t="shared" si="64"/>
        <v>0</v>
      </c>
      <c r="ER171" s="27" t="str">
        <f t="shared" si="55"/>
        <v>Blidworth Oaks Primary School</v>
      </c>
      <c r="EV171" s="45">
        <v>0</v>
      </c>
      <c r="EX171" s="27" t="str">
        <f t="shared" si="56"/>
        <v>Y</v>
      </c>
      <c r="EY171" s="27" t="str">
        <f t="shared" si="57"/>
        <v>Y</v>
      </c>
      <c r="EZ171" s="27" t="str">
        <f t="shared" si="46"/>
        <v/>
      </c>
      <c r="FA171" s="27" t="str">
        <f t="shared" si="47"/>
        <v/>
      </c>
      <c r="FB171" s="27" t="str">
        <f t="shared" si="48"/>
        <v/>
      </c>
      <c r="FC171" s="27" t="str">
        <f t="shared" si="49"/>
        <v/>
      </c>
      <c r="FE171" s="82">
        <f t="shared" si="58"/>
        <v>1.1107293626987881E-3</v>
      </c>
      <c r="FF171" s="82">
        <f t="shared" si="50"/>
        <v>2.2214587253974278E-3</v>
      </c>
      <c r="FG171" s="82" t="str">
        <f t="shared" si="51"/>
        <v/>
      </c>
      <c r="FH171" s="82" t="str">
        <f t="shared" si="52"/>
        <v/>
      </c>
      <c r="FI171" s="82" t="str">
        <f t="shared" si="53"/>
        <v/>
      </c>
      <c r="FJ171" s="82" t="str">
        <f t="shared" si="54"/>
        <v/>
      </c>
    </row>
    <row r="172" spans="1:166" x14ac:dyDescent="0.3">
      <c r="A172" s="20">
        <v>8913795</v>
      </c>
      <c r="B172" s="20" t="s">
        <v>51</v>
      </c>
      <c r="C172" s="21">
        <v>371</v>
      </c>
      <c r="D172" s="22">
        <v>1628550.2</v>
      </c>
      <c r="E172" s="22">
        <v>46235.199999999997</v>
      </c>
      <c r="F172" s="22">
        <v>1582315</v>
      </c>
      <c r="G172" s="45">
        <v>0</v>
      </c>
      <c r="H172" s="26">
        <v>2154.8800000000047</v>
      </c>
      <c r="I172" s="11"/>
      <c r="J172" s="34">
        <v>371</v>
      </c>
      <c r="K172" s="22">
        <v>1682645.08</v>
      </c>
      <c r="L172" s="22">
        <v>48390.080000000002</v>
      </c>
      <c r="M172" s="22">
        <v>1634255</v>
      </c>
      <c r="N172" s="26">
        <v>2154.8800000000047</v>
      </c>
      <c r="O172" s="22">
        <v>0</v>
      </c>
      <c r="P172" s="22">
        <v>54094.880000000121</v>
      </c>
      <c r="Q172" s="22">
        <v>51940</v>
      </c>
      <c r="R172" s="32">
        <v>3.214871670976515E-2</v>
      </c>
      <c r="S172" s="32">
        <v>3.1782065834279227E-2</v>
      </c>
      <c r="T172" s="11"/>
      <c r="U172" s="22">
        <v>1682645.08</v>
      </c>
      <c r="V172" s="22">
        <v>48390.080000000002</v>
      </c>
      <c r="W172" s="22">
        <v>1634255</v>
      </c>
      <c r="X172" s="26">
        <v>2154.8800000000047</v>
      </c>
      <c r="Y172" s="22">
        <v>0</v>
      </c>
      <c r="Z172" s="22">
        <v>54094.880000000121</v>
      </c>
      <c r="AA172" s="22">
        <v>51940</v>
      </c>
      <c r="AB172" s="32">
        <v>3.214871670976515E-2</v>
      </c>
      <c r="AC172" s="32">
        <v>3.1782065834279227E-2</v>
      </c>
      <c r="AD172" s="42"/>
      <c r="AE172" s="22">
        <v>1682645.08</v>
      </c>
      <c r="AF172" s="22">
        <v>48390.080000000002</v>
      </c>
      <c r="AG172" s="22">
        <v>1634255</v>
      </c>
      <c r="AH172" s="26">
        <v>2154.8800000000047</v>
      </c>
      <c r="AI172" s="22">
        <v>0</v>
      </c>
      <c r="AJ172" s="22">
        <v>54094.880000000121</v>
      </c>
      <c r="AK172" s="22">
        <v>51940</v>
      </c>
      <c r="AL172" s="32">
        <v>3.214871670976515E-2</v>
      </c>
      <c r="AM172" s="32">
        <v>3.1782065834279227E-2</v>
      </c>
      <c r="AN172" s="11"/>
      <c r="AO172" s="22">
        <v>1682645.08</v>
      </c>
      <c r="AP172" s="22">
        <v>48390.080000000002</v>
      </c>
      <c r="AQ172" s="22">
        <v>1634255</v>
      </c>
      <c r="AR172" s="26">
        <v>2154.8800000000047</v>
      </c>
      <c r="AS172" s="22">
        <v>0</v>
      </c>
      <c r="AT172" s="22">
        <v>54094.880000000121</v>
      </c>
      <c r="AU172" s="22">
        <v>51940</v>
      </c>
      <c r="AV172" s="32">
        <v>3.214871670976515E-2</v>
      </c>
      <c r="AW172" s="32">
        <v>3.1782065834279227E-2</v>
      </c>
      <c r="AX172" s="42"/>
      <c r="AY172" s="22">
        <v>1683004.6801455</v>
      </c>
      <c r="AZ172" s="22">
        <v>48390.080000000002</v>
      </c>
      <c r="BA172" s="22">
        <v>1634614.6001454999</v>
      </c>
      <c r="BB172" s="22">
        <v>359.60014549989961</v>
      </c>
      <c r="BC172" s="22">
        <v>54454.480145500042</v>
      </c>
      <c r="BD172" s="22">
        <v>52299.60014549992</v>
      </c>
      <c r="BE172" s="32">
        <v>3.2355513200826226E-2</v>
      </c>
      <c r="BF172" s="32">
        <v>3.199506485555962E-2</v>
      </c>
      <c r="BG172" s="11"/>
      <c r="BH172" s="22">
        <v>1683004.6801455</v>
      </c>
      <c r="BI172" s="22">
        <v>48390.080000000002</v>
      </c>
      <c r="BJ172" s="22">
        <v>1634614.6001454999</v>
      </c>
      <c r="BK172" s="26">
        <v>2154.8800000000047</v>
      </c>
      <c r="BL172" s="22">
        <v>359.60014549989961</v>
      </c>
      <c r="BM172" s="22">
        <v>54454.480145500042</v>
      </c>
      <c r="BN172" s="22">
        <v>52299.60014549992</v>
      </c>
      <c r="BO172" s="32">
        <v>3.2355513200826226E-2</v>
      </c>
      <c r="BP172" s="32">
        <v>3.199506485555962E-2</v>
      </c>
      <c r="BQ172" s="42"/>
      <c r="BR172" s="22">
        <v>1683004.6801455</v>
      </c>
      <c r="BS172" s="22">
        <v>48390.080000000002</v>
      </c>
      <c r="BT172" s="22">
        <v>1634614.6001454999</v>
      </c>
      <c r="BU172" s="26">
        <v>2154.8800000000047</v>
      </c>
      <c r="BV172" s="22">
        <v>359.60014549989961</v>
      </c>
      <c r="BW172" s="22">
        <v>54454.480145500042</v>
      </c>
      <c r="BX172" s="22">
        <v>52299.60014549992</v>
      </c>
      <c r="BY172" s="32">
        <v>3.2355513200826226E-2</v>
      </c>
      <c r="BZ172" s="32">
        <v>3.199506485555962E-2</v>
      </c>
      <c r="CA172" s="42"/>
      <c r="CB172" s="22">
        <v>1683004.6801455</v>
      </c>
      <c r="CC172" s="22">
        <v>48390.080000000002</v>
      </c>
      <c r="CD172" s="22">
        <v>1634614.6001454999</v>
      </c>
      <c r="CE172" s="26">
        <v>2154.8800000000047</v>
      </c>
      <c r="CF172" s="22">
        <v>359.60014549989961</v>
      </c>
      <c r="CG172" s="22">
        <v>54454.480145500042</v>
      </c>
      <c r="CH172" s="22">
        <v>52299.60014549992</v>
      </c>
      <c r="CI172" s="32">
        <v>3.2355513200826226E-2</v>
      </c>
      <c r="CJ172" s="32">
        <v>3.199506485555962E-2</v>
      </c>
      <c r="CK172" s="42"/>
      <c r="CL172" s="22">
        <v>1683004.6801455</v>
      </c>
      <c r="CM172" s="22">
        <v>48390.080000000002</v>
      </c>
      <c r="CN172" s="22">
        <v>1634614.6001454999</v>
      </c>
      <c r="CO172" s="26">
        <v>2154.8800000000047</v>
      </c>
      <c r="CP172" s="22">
        <v>359.60014549989961</v>
      </c>
      <c r="CQ172" s="22">
        <v>54454.480145500042</v>
      </c>
      <c r="CR172" s="22">
        <v>52299.60014549992</v>
      </c>
      <c r="CS172" s="32">
        <v>3.2355513200826226E-2</v>
      </c>
      <c r="CT172" s="32">
        <v>3.199506485555962E-2</v>
      </c>
      <c r="CU172" s="42"/>
      <c r="CV172" s="22">
        <v>1682645.08</v>
      </c>
      <c r="CW172" s="22">
        <v>48390.080000000002</v>
      </c>
      <c r="CX172" s="22">
        <v>1634255</v>
      </c>
      <c r="CY172" s="26">
        <v>2154.8800000000047</v>
      </c>
      <c r="CZ172" s="22">
        <v>0</v>
      </c>
      <c r="DA172" s="22">
        <v>54094.880000000121</v>
      </c>
      <c r="DB172" s="22">
        <v>51940</v>
      </c>
      <c r="DC172" s="32">
        <v>3.214871670976515E-2</v>
      </c>
      <c r="DD172" s="32">
        <v>3.1782065834279227E-2</v>
      </c>
      <c r="DE172" s="42"/>
      <c r="DF172" s="22">
        <v>1682645.08</v>
      </c>
      <c r="DG172" s="22">
        <v>48390.080000000002</v>
      </c>
      <c r="DH172" s="22">
        <v>1634255</v>
      </c>
      <c r="DI172" s="26">
        <v>2154.8800000000047</v>
      </c>
      <c r="DJ172" s="22">
        <v>0</v>
      </c>
      <c r="DK172" s="22">
        <v>54094.880000000121</v>
      </c>
      <c r="DL172" s="22">
        <v>51940</v>
      </c>
      <c r="DM172" s="32">
        <v>3.214871670976515E-2</v>
      </c>
      <c r="DN172" s="32">
        <v>3.1782065834279227E-2</v>
      </c>
      <c r="DO172" s="42"/>
      <c r="DP172" s="22">
        <v>1683004.6801455</v>
      </c>
      <c r="DQ172" s="22">
        <v>48390.080000000002</v>
      </c>
      <c r="DR172" s="22">
        <v>1634614.6001454999</v>
      </c>
      <c r="DS172" s="26">
        <v>2154.8800000000047</v>
      </c>
      <c r="DT172" s="22">
        <v>359.60014549989961</v>
      </c>
      <c r="DU172" s="22">
        <v>54454.480145500042</v>
      </c>
      <c r="DV172" s="22">
        <v>52299.60014549992</v>
      </c>
      <c r="DW172" s="32">
        <v>3.2355513200826226E-2</v>
      </c>
      <c r="DX172" s="32">
        <v>3.199506485555962E-2</v>
      </c>
      <c r="DY172" s="42"/>
      <c r="DZ172" s="22">
        <v>1683004.6801455</v>
      </c>
      <c r="EA172" s="22">
        <v>48390.080000000002</v>
      </c>
      <c r="EB172" s="22">
        <v>1634614.6001454999</v>
      </c>
      <c r="EC172" s="26">
        <v>2154.8800000000047</v>
      </c>
      <c r="ED172" s="22">
        <v>359.60014549989961</v>
      </c>
      <c r="EE172" s="22">
        <v>54454.480145500042</v>
      </c>
      <c r="EF172" s="22">
        <v>52299.60014549992</v>
      </c>
      <c r="EG172" s="32">
        <v>3.2355513200826226E-2</v>
      </c>
      <c r="EH172" s="32">
        <v>3.199506485555962E-2</v>
      </c>
      <c r="EI172" s="42"/>
      <c r="EK172" s="47">
        <f t="shared" si="59"/>
        <v>0</v>
      </c>
      <c r="EL172" s="47">
        <f t="shared" si="60"/>
        <v>0</v>
      </c>
      <c r="EM172" s="47">
        <f t="shared" si="61"/>
        <v>-359.60014549992047</v>
      </c>
      <c r="EN172" s="47">
        <f t="shared" si="62"/>
        <v>-359.60014549992047</v>
      </c>
      <c r="EO172" s="47">
        <f t="shared" si="63"/>
        <v>0</v>
      </c>
      <c r="EP172" s="47">
        <f t="shared" si="64"/>
        <v>0</v>
      </c>
      <c r="ER172" s="27" t="str">
        <f t="shared" si="55"/>
        <v>Greasley Beauvale Primary School</v>
      </c>
      <c r="EV172" s="45">
        <v>0</v>
      </c>
      <c r="EX172" s="27" t="str">
        <f t="shared" si="56"/>
        <v/>
      </c>
      <c r="EY172" s="27" t="str">
        <f t="shared" si="57"/>
        <v/>
      </c>
      <c r="EZ172" s="27" t="str">
        <f t="shared" si="46"/>
        <v>Y</v>
      </c>
      <c r="FA172" s="27" t="str">
        <f t="shared" si="47"/>
        <v>Y</v>
      </c>
      <c r="FB172" s="27" t="str">
        <f t="shared" si="48"/>
        <v/>
      </c>
      <c r="FC172" s="27" t="str">
        <f t="shared" si="49"/>
        <v/>
      </c>
      <c r="FE172" s="82" t="str">
        <f t="shared" si="58"/>
        <v/>
      </c>
      <c r="FF172" s="82" t="str">
        <f t="shared" si="50"/>
        <v/>
      </c>
      <c r="FG172" s="82">
        <f t="shared" si="51"/>
        <v>2.1999078282300416E-4</v>
      </c>
      <c r="FH172" s="82">
        <f t="shared" si="52"/>
        <v>2.1999078282300416E-4</v>
      </c>
      <c r="FI172" s="82" t="str">
        <f t="shared" si="53"/>
        <v/>
      </c>
      <c r="FJ172" s="82" t="str">
        <f t="shared" si="54"/>
        <v/>
      </c>
    </row>
    <row r="173" spans="1:166" x14ac:dyDescent="0.3">
      <c r="A173" s="20">
        <v>8913796</v>
      </c>
      <c r="B173" s="20" t="s">
        <v>272</v>
      </c>
      <c r="C173" s="21">
        <v>291</v>
      </c>
      <c r="D173" s="22">
        <v>1293463.2491472731</v>
      </c>
      <c r="E173" s="22">
        <v>24563.880400000002</v>
      </c>
      <c r="F173" s="22">
        <v>1268899.3687472732</v>
      </c>
      <c r="G173" s="45">
        <v>0</v>
      </c>
      <c r="H173" s="26">
        <v>-6185.4614000000038</v>
      </c>
      <c r="I173" s="11"/>
      <c r="J173" s="34">
        <v>291</v>
      </c>
      <c r="K173" s="22">
        <v>1358370.3980774989</v>
      </c>
      <c r="L173" s="22">
        <v>18378.418999999998</v>
      </c>
      <c r="M173" s="22">
        <v>1339991.9790774989</v>
      </c>
      <c r="N173" s="26">
        <v>-6185.4614000000038</v>
      </c>
      <c r="O173" s="22">
        <v>0</v>
      </c>
      <c r="P173" s="22">
        <v>64907.148930225754</v>
      </c>
      <c r="Q173" s="22">
        <v>71092.610330225667</v>
      </c>
      <c r="R173" s="32">
        <v>4.77831002663845E-2</v>
      </c>
      <c r="S173" s="32">
        <v>5.3054504385293785E-2</v>
      </c>
      <c r="T173" s="11"/>
      <c r="U173" s="22">
        <v>1358370.3980774989</v>
      </c>
      <c r="V173" s="22">
        <v>18378.418999999998</v>
      </c>
      <c r="W173" s="22">
        <v>1339991.9790774989</v>
      </c>
      <c r="X173" s="26">
        <v>-6185.4614000000038</v>
      </c>
      <c r="Y173" s="22">
        <v>0</v>
      </c>
      <c r="Z173" s="22">
        <v>64907.148930225754</v>
      </c>
      <c r="AA173" s="22">
        <v>71092.610330225667</v>
      </c>
      <c r="AB173" s="32">
        <v>4.77831002663845E-2</v>
      </c>
      <c r="AC173" s="32">
        <v>5.3054504385293785E-2</v>
      </c>
      <c r="AD173" s="42"/>
      <c r="AE173" s="22">
        <v>1358370.3980774989</v>
      </c>
      <c r="AF173" s="22">
        <v>18378.418999999998</v>
      </c>
      <c r="AG173" s="22">
        <v>1339991.9790774989</v>
      </c>
      <c r="AH173" s="26">
        <v>-6185.4614000000038</v>
      </c>
      <c r="AI173" s="22">
        <v>0</v>
      </c>
      <c r="AJ173" s="22">
        <v>64907.148930225754</v>
      </c>
      <c r="AK173" s="22">
        <v>71092.610330225667</v>
      </c>
      <c r="AL173" s="32">
        <v>4.77831002663845E-2</v>
      </c>
      <c r="AM173" s="32">
        <v>5.3054504385293785E-2</v>
      </c>
      <c r="AN173" s="11"/>
      <c r="AO173" s="22">
        <v>1358370.3980774989</v>
      </c>
      <c r="AP173" s="22">
        <v>18378.418999999998</v>
      </c>
      <c r="AQ173" s="22">
        <v>1339991.9790774989</v>
      </c>
      <c r="AR173" s="26">
        <v>-6185.4614000000038</v>
      </c>
      <c r="AS173" s="22">
        <v>0</v>
      </c>
      <c r="AT173" s="22">
        <v>64907.148930225754</v>
      </c>
      <c r="AU173" s="22">
        <v>71092.610330225667</v>
      </c>
      <c r="AV173" s="32">
        <v>4.77831002663845E-2</v>
      </c>
      <c r="AW173" s="32">
        <v>5.3054504385293785E-2</v>
      </c>
      <c r="AX173" s="42"/>
      <c r="AY173" s="22">
        <v>1358370.3980774989</v>
      </c>
      <c r="AZ173" s="22">
        <v>18378.418999999998</v>
      </c>
      <c r="BA173" s="22">
        <v>1339991.9790774989</v>
      </c>
      <c r="BB173" s="22">
        <v>0</v>
      </c>
      <c r="BC173" s="22">
        <v>64907.148930225754</v>
      </c>
      <c r="BD173" s="22">
        <v>71092.610330225667</v>
      </c>
      <c r="BE173" s="32">
        <v>4.77831002663845E-2</v>
      </c>
      <c r="BF173" s="32">
        <v>5.3054504385293785E-2</v>
      </c>
      <c r="BG173" s="11"/>
      <c r="BH173" s="22">
        <v>1358370.3980774989</v>
      </c>
      <c r="BI173" s="22">
        <v>18378.418999999998</v>
      </c>
      <c r="BJ173" s="22">
        <v>1339991.9790774989</v>
      </c>
      <c r="BK173" s="26">
        <v>-6185.4614000000038</v>
      </c>
      <c r="BL173" s="22">
        <v>0</v>
      </c>
      <c r="BM173" s="22">
        <v>64907.148930225754</v>
      </c>
      <c r="BN173" s="22">
        <v>71092.610330225667</v>
      </c>
      <c r="BO173" s="32">
        <v>4.77831002663845E-2</v>
      </c>
      <c r="BP173" s="32">
        <v>5.3054504385293785E-2</v>
      </c>
      <c r="BQ173" s="42"/>
      <c r="BR173" s="22">
        <v>1352839.2183759841</v>
      </c>
      <c r="BS173" s="22">
        <v>18378.418999999998</v>
      </c>
      <c r="BT173" s="22">
        <v>1334460.7993759841</v>
      </c>
      <c r="BU173" s="26">
        <v>-6185.4614000000038</v>
      </c>
      <c r="BV173" s="22">
        <v>0</v>
      </c>
      <c r="BW173" s="22">
        <v>59375.969228710979</v>
      </c>
      <c r="BX173" s="22">
        <v>65561.430628710892</v>
      </c>
      <c r="BY173" s="32">
        <v>4.3889893508549271E-2</v>
      </c>
      <c r="BZ173" s="32">
        <v>4.9129529064749225E-2</v>
      </c>
      <c r="CA173" s="42"/>
      <c r="CB173" s="22">
        <v>1357006.778095233</v>
      </c>
      <c r="CC173" s="22">
        <v>18378.418999999998</v>
      </c>
      <c r="CD173" s="22">
        <v>1338628.359095233</v>
      </c>
      <c r="CE173" s="26">
        <v>-6185.4614000000038</v>
      </c>
      <c r="CF173" s="22">
        <v>0</v>
      </c>
      <c r="CG173" s="22">
        <v>63543.528947959887</v>
      </c>
      <c r="CH173" s="22">
        <v>69728.9903479598</v>
      </c>
      <c r="CI173" s="32">
        <v>4.6826242855730588E-2</v>
      </c>
      <c r="CJ173" s="32">
        <v>5.2089879819286811E-2</v>
      </c>
      <c r="CK173" s="42"/>
      <c r="CL173" s="22">
        <v>1355643.1581129669</v>
      </c>
      <c r="CM173" s="22">
        <v>18378.418999999998</v>
      </c>
      <c r="CN173" s="22">
        <v>1337264.7391129669</v>
      </c>
      <c r="CO173" s="26">
        <v>-6185.4614000000038</v>
      </c>
      <c r="CP173" s="22">
        <v>0</v>
      </c>
      <c r="CQ173" s="22">
        <v>62179.908965693787</v>
      </c>
      <c r="CR173" s="22">
        <v>68365.3703656937</v>
      </c>
      <c r="CS173" s="32">
        <v>4.5867460469646897E-2</v>
      </c>
      <c r="CT173" s="32">
        <v>5.1123287981885882E-2</v>
      </c>
      <c r="CU173" s="42"/>
      <c r="CV173" s="22">
        <v>1358370.3980774989</v>
      </c>
      <c r="CW173" s="22">
        <v>18378.418999999998</v>
      </c>
      <c r="CX173" s="22">
        <v>1339991.9790774989</v>
      </c>
      <c r="CY173" s="26">
        <v>-6185.4614000000038</v>
      </c>
      <c r="CZ173" s="22">
        <v>0</v>
      </c>
      <c r="DA173" s="22">
        <v>64907.148930225754</v>
      </c>
      <c r="DB173" s="22">
        <v>71092.610330225667</v>
      </c>
      <c r="DC173" s="32">
        <v>4.77831002663845E-2</v>
      </c>
      <c r="DD173" s="32">
        <v>5.3054504385293785E-2</v>
      </c>
      <c r="DE173" s="42"/>
      <c r="DF173" s="22">
        <v>1358370.3980774989</v>
      </c>
      <c r="DG173" s="22">
        <v>18378.418999999998</v>
      </c>
      <c r="DH173" s="22">
        <v>1339991.9790774989</v>
      </c>
      <c r="DI173" s="26">
        <v>-6185.4614000000038</v>
      </c>
      <c r="DJ173" s="22">
        <v>0</v>
      </c>
      <c r="DK173" s="22">
        <v>64907.148930225754</v>
      </c>
      <c r="DL173" s="22">
        <v>71092.610330225667</v>
      </c>
      <c r="DM173" s="32">
        <v>4.77831002663845E-2</v>
      </c>
      <c r="DN173" s="32">
        <v>5.3054504385293785E-2</v>
      </c>
      <c r="DO173" s="42"/>
      <c r="DP173" s="22">
        <v>1358370.3980774989</v>
      </c>
      <c r="DQ173" s="22">
        <v>18378.418999999998</v>
      </c>
      <c r="DR173" s="22">
        <v>1339991.9790774989</v>
      </c>
      <c r="DS173" s="26">
        <v>-6185.4614000000038</v>
      </c>
      <c r="DT173" s="22">
        <v>0</v>
      </c>
      <c r="DU173" s="22">
        <v>64907.148930225754</v>
      </c>
      <c r="DV173" s="22">
        <v>71092.610330225667</v>
      </c>
      <c r="DW173" s="32">
        <v>4.77831002663845E-2</v>
      </c>
      <c r="DX173" s="32">
        <v>5.3054504385293785E-2</v>
      </c>
      <c r="DY173" s="42"/>
      <c r="DZ173" s="22">
        <v>1358370.3980774989</v>
      </c>
      <c r="EA173" s="22">
        <v>18378.418999999998</v>
      </c>
      <c r="EB173" s="22">
        <v>1339991.9790774989</v>
      </c>
      <c r="EC173" s="26">
        <v>-6185.4614000000038</v>
      </c>
      <c r="ED173" s="22">
        <v>0</v>
      </c>
      <c r="EE173" s="22">
        <v>64907.148930225754</v>
      </c>
      <c r="EF173" s="22">
        <v>71092.610330225667</v>
      </c>
      <c r="EG173" s="32">
        <v>4.77831002663845E-2</v>
      </c>
      <c r="EH173" s="32">
        <v>5.3054504385293785E-2</v>
      </c>
      <c r="EI173" s="42"/>
      <c r="EK173" s="47">
        <f t="shared" si="59"/>
        <v>-1363.6199822658673</v>
      </c>
      <c r="EL173" s="47">
        <f t="shared" si="60"/>
        <v>-2727.2399645319674</v>
      </c>
      <c r="EM173" s="47">
        <f t="shared" si="61"/>
        <v>0</v>
      </c>
      <c r="EN173" s="47">
        <f t="shared" si="62"/>
        <v>0</v>
      </c>
      <c r="EO173" s="47">
        <f t="shared" si="63"/>
        <v>0</v>
      </c>
      <c r="EP173" s="47">
        <f t="shared" si="64"/>
        <v>0</v>
      </c>
      <c r="ER173" s="27" t="str">
        <f t="shared" si="55"/>
        <v>Wadsworth Fields Primary School</v>
      </c>
      <c r="EV173" s="45">
        <v>0</v>
      </c>
      <c r="EX173" s="27" t="str">
        <f t="shared" si="56"/>
        <v>Y</v>
      </c>
      <c r="EY173" s="27" t="str">
        <f t="shared" si="57"/>
        <v>Y</v>
      </c>
      <c r="EZ173" s="27" t="str">
        <f t="shared" si="46"/>
        <v/>
      </c>
      <c r="FA173" s="27" t="str">
        <f t="shared" si="47"/>
        <v/>
      </c>
      <c r="FB173" s="27" t="str">
        <f t="shared" si="48"/>
        <v/>
      </c>
      <c r="FC173" s="27" t="str">
        <f t="shared" si="49"/>
        <v/>
      </c>
      <c r="FE173" s="82">
        <f t="shared" si="58"/>
        <v>1.0176329437468982E-3</v>
      </c>
      <c r="FF173" s="82">
        <f t="shared" si="50"/>
        <v>2.0352658874939703E-3</v>
      </c>
      <c r="FG173" s="82" t="str">
        <f t="shared" si="51"/>
        <v/>
      </c>
      <c r="FH173" s="82" t="str">
        <f t="shared" si="52"/>
        <v/>
      </c>
      <c r="FI173" s="82" t="str">
        <f t="shared" si="53"/>
        <v/>
      </c>
      <c r="FJ173" s="82" t="str">
        <f t="shared" si="54"/>
        <v/>
      </c>
    </row>
    <row r="174" spans="1:166" x14ac:dyDescent="0.3">
      <c r="A174" s="20">
        <v>8913797</v>
      </c>
      <c r="B174" s="20" t="s">
        <v>52</v>
      </c>
      <c r="C174" s="21">
        <v>213</v>
      </c>
      <c r="D174" s="22">
        <v>1297128.5671979478</v>
      </c>
      <c r="E174" s="22">
        <v>22398.431199999999</v>
      </c>
      <c r="F174" s="22">
        <v>1274730.1359979478</v>
      </c>
      <c r="G174" s="45">
        <v>104369.77256293454</v>
      </c>
      <c r="H174" s="26">
        <v>-1178.0248999999967</v>
      </c>
      <c r="I174" s="11"/>
      <c r="J174" s="34">
        <v>213</v>
      </c>
      <c r="K174" s="22">
        <v>1332547.6362000001</v>
      </c>
      <c r="L174" s="22">
        <v>21220.406300000002</v>
      </c>
      <c r="M174" s="22">
        <v>1311327.2299000002</v>
      </c>
      <c r="N174" s="26">
        <v>-1178.0248999999967</v>
      </c>
      <c r="O174" s="22">
        <v>72103.123492453393</v>
      </c>
      <c r="P174" s="22">
        <v>35419.069002052303</v>
      </c>
      <c r="Q174" s="22">
        <v>36597.09390205238</v>
      </c>
      <c r="R174" s="32">
        <v>2.6579964603033756E-2</v>
      </c>
      <c r="S174" s="32">
        <v>2.7908437396547633E-2</v>
      </c>
      <c r="T174" s="11"/>
      <c r="U174" s="22">
        <v>1332547.6362000001</v>
      </c>
      <c r="V174" s="22">
        <v>21220.406300000002</v>
      </c>
      <c r="W174" s="22">
        <v>1311327.2299000002</v>
      </c>
      <c r="X174" s="26">
        <v>-1178.0248999999967</v>
      </c>
      <c r="Y174" s="22">
        <v>72103.123492453393</v>
      </c>
      <c r="Z174" s="22">
        <v>35419.069002052303</v>
      </c>
      <c r="AA174" s="22">
        <v>36597.09390205238</v>
      </c>
      <c r="AB174" s="32">
        <v>2.6579964603033756E-2</v>
      </c>
      <c r="AC174" s="32">
        <v>2.7908437396547633E-2</v>
      </c>
      <c r="AD174" s="42"/>
      <c r="AE174" s="22">
        <v>1335505.0678747499</v>
      </c>
      <c r="AF174" s="22">
        <v>21220.406300000002</v>
      </c>
      <c r="AG174" s="22">
        <v>1314284.66157475</v>
      </c>
      <c r="AH174" s="26">
        <v>-1178.0248999999967</v>
      </c>
      <c r="AI174" s="22">
        <v>75060.555167203405</v>
      </c>
      <c r="AJ174" s="22">
        <v>38376.500676802127</v>
      </c>
      <c r="AK174" s="22">
        <v>39554.525576802203</v>
      </c>
      <c r="AL174" s="32">
        <v>2.873557098354737E-2</v>
      </c>
      <c r="AM174" s="32">
        <v>3.0095858784054248E-2</v>
      </c>
      <c r="AN174" s="11"/>
      <c r="AO174" s="22">
        <v>1335505.0678747499</v>
      </c>
      <c r="AP174" s="22">
        <v>21220.406300000002</v>
      </c>
      <c r="AQ174" s="22">
        <v>1314284.66157475</v>
      </c>
      <c r="AR174" s="26">
        <v>-1178.0248999999967</v>
      </c>
      <c r="AS174" s="22">
        <v>75060.555167203405</v>
      </c>
      <c r="AT174" s="22">
        <v>38376.500676802127</v>
      </c>
      <c r="AU174" s="22">
        <v>39554.525576802203</v>
      </c>
      <c r="AV174" s="32">
        <v>2.873557098354737E-2</v>
      </c>
      <c r="AW174" s="32">
        <v>3.0095858784054248E-2</v>
      </c>
      <c r="AX174" s="42"/>
      <c r="AY174" s="22">
        <v>1338462.4995494999</v>
      </c>
      <c r="AZ174" s="22">
        <v>21220.406300000002</v>
      </c>
      <c r="BA174" s="22">
        <v>1317242.0932495</v>
      </c>
      <c r="BB174" s="22">
        <v>78017.986841953403</v>
      </c>
      <c r="BC174" s="22">
        <v>41333.932351552183</v>
      </c>
      <c r="BD174" s="22">
        <v>42511.95725155226</v>
      </c>
      <c r="BE174" s="32">
        <v>3.0881651421287012E-2</v>
      </c>
      <c r="BF174" s="32">
        <v>3.2273457908317871E-2</v>
      </c>
      <c r="BG174" s="11"/>
      <c r="BH174" s="22">
        <v>1338462.4995494999</v>
      </c>
      <c r="BI174" s="22">
        <v>21220.406300000002</v>
      </c>
      <c r="BJ174" s="22">
        <v>1317242.0932495</v>
      </c>
      <c r="BK174" s="26">
        <v>-1178.0248999999967</v>
      </c>
      <c r="BL174" s="22">
        <v>78017.986841953403</v>
      </c>
      <c r="BM174" s="22">
        <v>41333.932351552183</v>
      </c>
      <c r="BN174" s="22">
        <v>42511.95725155226</v>
      </c>
      <c r="BO174" s="32">
        <v>3.0881651421287012E-2</v>
      </c>
      <c r="BP174" s="32">
        <v>3.2273457908317871E-2</v>
      </c>
      <c r="BQ174" s="42"/>
      <c r="BR174" s="22">
        <v>1338462.4995494999</v>
      </c>
      <c r="BS174" s="22">
        <v>21220.406300000002</v>
      </c>
      <c r="BT174" s="22">
        <v>1317242.0932495</v>
      </c>
      <c r="BU174" s="26">
        <v>-1178.0248999999967</v>
      </c>
      <c r="BV174" s="22">
        <v>87666.000790786216</v>
      </c>
      <c r="BW174" s="22">
        <v>41333.932351552183</v>
      </c>
      <c r="BX174" s="22">
        <v>42511.95725155226</v>
      </c>
      <c r="BY174" s="32">
        <v>3.0881651421287012E-2</v>
      </c>
      <c r="BZ174" s="32">
        <v>3.2273457908317871E-2</v>
      </c>
      <c r="CA174" s="42"/>
      <c r="CB174" s="22">
        <v>1338462.4995494999</v>
      </c>
      <c r="CC174" s="22">
        <v>21220.406300000002</v>
      </c>
      <c r="CD174" s="22">
        <v>1317242.0932495</v>
      </c>
      <c r="CE174" s="26">
        <v>-1178.0248999999967</v>
      </c>
      <c r="CF174" s="22">
        <v>79628.358646737557</v>
      </c>
      <c r="CG174" s="22">
        <v>41333.932351552183</v>
      </c>
      <c r="CH174" s="22">
        <v>42511.95725155226</v>
      </c>
      <c r="CI174" s="32">
        <v>3.0881651421287012E-2</v>
      </c>
      <c r="CJ174" s="32">
        <v>3.2273457908317871E-2</v>
      </c>
      <c r="CK174" s="42"/>
      <c r="CL174" s="22">
        <v>1338462.4995494999</v>
      </c>
      <c r="CM174" s="22">
        <v>21220.406300000002</v>
      </c>
      <c r="CN174" s="22">
        <v>1317242.0932495</v>
      </c>
      <c r="CO174" s="26">
        <v>-1178.0248999999967</v>
      </c>
      <c r="CP174" s="22">
        <v>81238.730451521915</v>
      </c>
      <c r="CQ174" s="22">
        <v>41333.932351552183</v>
      </c>
      <c r="CR174" s="22">
        <v>42511.95725155226</v>
      </c>
      <c r="CS174" s="32">
        <v>3.0881651421287012E-2</v>
      </c>
      <c r="CT174" s="32">
        <v>3.2273457908317871E-2</v>
      </c>
      <c r="CU174" s="42"/>
      <c r="CV174" s="22">
        <v>1332547.6362000001</v>
      </c>
      <c r="CW174" s="22">
        <v>21220.406300000002</v>
      </c>
      <c r="CX174" s="22">
        <v>1311327.2299000002</v>
      </c>
      <c r="CY174" s="26">
        <v>-1178.0248999999967</v>
      </c>
      <c r="CZ174" s="22">
        <v>72103.123492453393</v>
      </c>
      <c r="DA174" s="22">
        <v>35419.069002052303</v>
      </c>
      <c r="DB174" s="22">
        <v>36597.09390205238</v>
      </c>
      <c r="DC174" s="32">
        <v>2.6579964603033756E-2</v>
      </c>
      <c r="DD174" s="32">
        <v>2.7908437396547633E-2</v>
      </c>
      <c r="DE174" s="42"/>
      <c r="DF174" s="22">
        <v>1332547.6362000001</v>
      </c>
      <c r="DG174" s="22">
        <v>21220.406300000002</v>
      </c>
      <c r="DH174" s="22">
        <v>1311327.2299000002</v>
      </c>
      <c r="DI174" s="26">
        <v>-1178.0248999999967</v>
      </c>
      <c r="DJ174" s="22">
        <v>72103.123492453393</v>
      </c>
      <c r="DK174" s="22">
        <v>35419.069002052303</v>
      </c>
      <c r="DL174" s="22">
        <v>36597.09390205238</v>
      </c>
      <c r="DM174" s="32">
        <v>2.6579964603033756E-2</v>
      </c>
      <c r="DN174" s="32">
        <v>2.7908437396547633E-2</v>
      </c>
      <c r="DO174" s="42"/>
      <c r="DP174" s="22">
        <v>1338462.4995494999</v>
      </c>
      <c r="DQ174" s="22">
        <v>21220.406300000002</v>
      </c>
      <c r="DR174" s="22">
        <v>1317242.0932495</v>
      </c>
      <c r="DS174" s="26">
        <v>-1178.0248999999967</v>
      </c>
      <c r="DT174" s="22">
        <v>78017.986841953403</v>
      </c>
      <c r="DU174" s="22">
        <v>41333.932351552183</v>
      </c>
      <c r="DV174" s="22">
        <v>42511.95725155226</v>
      </c>
      <c r="DW174" s="32">
        <v>3.0881651421287012E-2</v>
      </c>
      <c r="DX174" s="32">
        <v>3.2273457908317871E-2</v>
      </c>
      <c r="DY174" s="42"/>
      <c r="DZ174" s="22">
        <v>1338462.4995494999</v>
      </c>
      <c r="EA174" s="22">
        <v>21220.406300000002</v>
      </c>
      <c r="EB174" s="22">
        <v>1317242.0932495</v>
      </c>
      <c r="EC174" s="26">
        <v>-1178.0248999999967</v>
      </c>
      <c r="ED174" s="22">
        <v>78017.986841953403</v>
      </c>
      <c r="EE174" s="22">
        <v>41333.932351552183</v>
      </c>
      <c r="EF174" s="22">
        <v>42511.95725155226</v>
      </c>
      <c r="EG174" s="32">
        <v>3.0881651421287012E-2</v>
      </c>
      <c r="EH174" s="32">
        <v>3.2273457908317871E-2</v>
      </c>
      <c r="EI174" s="42"/>
      <c r="EK174" s="47">
        <f t="shared" si="59"/>
        <v>0</v>
      </c>
      <c r="EL174" s="47">
        <f t="shared" si="60"/>
        <v>0</v>
      </c>
      <c r="EM174" s="47">
        <f t="shared" si="61"/>
        <v>-5914.8633494998794</v>
      </c>
      <c r="EN174" s="47">
        <f t="shared" si="62"/>
        <v>-5914.8633494998794</v>
      </c>
      <c r="EO174" s="47">
        <f t="shared" si="63"/>
        <v>0</v>
      </c>
      <c r="EP174" s="47">
        <f t="shared" si="64"/>
        <v>0</v>
      </c>
      <c r="ER174" s="27" t="str">
        <f t="shared" si="55"/>
        <v>Abbey Hill Primary &amp; Nursery</v>
      </c>
      <c r="EV174" s="45">
        <v>104369.77256293454</v>
      </c>
      <c r="EX174" s="27" t="str">
        <f t="shared" si="56"/>
        <v/>
      </c>
      <c r="EY174" s="27" t="str">
        <f t="shared" si="57"/>
        <v/>
      </c>
      <c r="EZ174" s="27" t="str">
        <f t="shared" si="46"/>
        <v>Y</v>
      </c>
      <c r="FA174" s="27" t="str">
        <f t="shared" si="47"/>
        <v>Y</v>
      </c>
      <c r="FB174" s="27" t="str">
        <f t="shared" si="48"/>
        <v/>
      </c>
      <c r="FC174" s="27" t="str">
        <f t="shared" si="49"/>
        <v/>
      </c>
      <c r="FE174" s="82" t="str">
        <f t="shared" si="58"/>
        <v/>
      </c>
      <c r="FF174" s="82" t="str">
        <f t="shared" si="50"/>
        <v/>
      </c>
      <c r="FG174" s="82">
        <f t="shared" si="51"/>
        <v>4.4903388525252205E-3</v>
      </c>
      <c r="FH174" s="82">
        <f t="shared" si="52"/>
        <v>4.4903388525252205E-3</v>
      </c>
      <c r="FI174" s="82" t="str">
        <f t="shared" si="53"/>
        <v/>
      </c>
      <c r="FJ174" s="82" t="str">
        <f t="shared" si="54"/>
        <v/>
      </c>
    </row>
    <row r="175" spans="1:166" x14ac:dyDescent="0.3">
      <c r="A175" s="20">
        <v>8914121</v>
      </c>
      <c r="B175" s="20" t="s">
        <v>53</v>
      </c>
      <c r="C175" s="21">
        <v>889</v>
      </c>
      <c r="D175" s="22">
        <v>5274759.7244928787</v>
      </c>
      <c r="E175" s="22">
        <v>20393.471999999998</v>
      </c>
      <c r="F175" s="22">
        <v>5254366.2524928786</v>
      </c>
      <c r="G175" s="45">
        <v>0</v>
      </c>
      <c r="H175" s="26">
        <v>950.47680000000037</v>
      </c>
      <c r="I175" s="11"/>
      <c r="J175" s="34">
        <v>889</v>
      </c>
      <c r="K175" s="22">
        <v>5561308.9714906663</v>
      </c>
      <c r="L175" s="22">
        <v>21343.948799999998</v>
      </c>
      <c r="M175" s="22">
        <v>5539965.0226906659</v>
      </c>
      <c r="N175" s="26">
        <v>950.47680000000037</v>
      </c>
      <c r="O175" s="22">
        <v>0</v>
      </c>
      <c r="P175" s="22">
        <v>286549.24699778762</v>
      </c>
      <c r="Q175" s="22">
        <v>285598.77019778732</v>
      </c>
      <c r="R175" s="32">
        <v>5.1525503881684226E-2</v>
      </c>
      <c r="S175" s="32">
        <v>5.1552450065664293E-2</v>
      </c>
      <c r="T175" s="11"/>
      <c r="U175" s="22">
        <v>5561308.9714906663</v>
      </c>
      <c r="V175" s="22">
        <v>21343.948799999998</v>
      </c>
      <c r="W175" s="22">
        <v>5539965.0226906659</v>
      </c>
      <c r="X175" s="26">
        <v>950.47680000000037</v>
      </c>
      <c r="Y175" s="22">
        <v>0</v>
      </c>
      <c r="Z175" s="22">
        <v>286549.24699778762</v>
      </c>
      <c r="AA175" s="22">
        <v>285598.77019778732</v>
      </c>
      <c r="AB175" s="32">
        <v>5.1525503881684226E-2</v>
      </c>
      <c r="AC175" s="32">
        <v>5.1552450065664293E-2</v>
      </c>
      <c r="AD175" s="42"/>
      <c r="AE175" s="22">
        <v>5561308.9714906663</v>
      </c>
      <c r="AF175" s="22">
        <v>21343.948799999998</v>
      </c>
      <c r="AG175" s="22">
        <v>5539965.0226906659</v>
      </c>
      <c r="AH175" s="26">
        <v>950.47680000000037</v>
      </c>
      <c r="AI175" s="22">
        <v>0</v>
      </c>
      <c r="AJ175" s="22">
        <v>286549.24699778762</v>
      </c>
      <c r="AK175" s="22">
        <v>285598.77019778732</v>
      </c>
      <c r="AL175" s="32">
        <v>5.1525503881684226E-2</v>
      </c>
      <c r="AM175" s="32">
        <v>5.1552450065664293E-2</v>
      </c>
      <c r="AN175" s="11"/>
      <c r="AO175" s="22">
        <v>5561308.9714906663</v>
      </c>
      <c r="AP175" s="22">
        <v>21343.948799999998</v>
      </c>
      <c r="AQ175" s="22">
        <v>5539965.0226906659</v>
      </c>
      <c r="AR175" s="26">
        <v>950.47680000000037</v>
      </c>
      <c r="AS175" s="22">
        <v>0</v>
      </c>
      <c r="AT175" s="22">
        <v>286549.24699778762</v>
      </c>
      <c r="AU175" s="22">
        <v>285598.77019778732</v>
      </c>
      <c r="AV175" s="32">
        <v>5.1525503881684226E-2</v>
      </c>
      <c r="AW175" s="32">
        <v>5.1552450065664293E-2</v>
      </c>
      <c r="AX175" s="42"/>
      <c r="AY175" s="22">
        <v>5561308.9714906663</v>
      </c>
      <c r="AZ175" s="22">
        <v>21343.948799999998</v>
      </c>
      <c r="BA175" s="22">
        <v>5539965.0226906659</v>
      </c>
      <c r="BB175" s="22">
        <v>0</v>
      </c>
      <c r="BC175" s="22">
        <v>286549.24699778762</v>
      </c>
      <c r="BD175" s="22">
        <v>285598.77019778732</v>
      </c>
      <c r="BE175" s="32">
        <v>5.1525503881684226E-2</v>
      </c>
      <c r="BF175" s="32">
        <v>5.1552450065664293E-2</v>
      </c>
      <c r="BG175" s="11"/>
      <c r="BH175" s="22">
        <v>5561308.9714906663</v>
      </c>
      <c r="BI175" s="22">
        <v>21343.948799999998</v>
      </c>
      <c r="BJ175" s="22">
        <v>5539965.0226906659</v>
      </c>
      <c r="BK175" s="26">
        <v>950.47680000000037</v>
      </c>
      <c r="BL175" s="22">
        <v>0</v>
      </c>
      <c r="BM175" s="22">
        <v>286549.24699778762</v>
      </c>
      <c r="BN175" s="22">
        <v>285598.77019778732</v>
      </c>
      <c r="BO175" s="32">
        <v>5.1525503881684226E-2</v>
      </c>
      <c r="BP175" s="32">
        <v>5.1552450065664293E-2</v>
      </c>
      <c r="BQ175" s="42"/>
      <c r="BR175" s="22">
        <v>5538041.324175274</v>
      </c>
      <c r="BS175" s="22">
        <v>21343.948799999998</v>
      </c>
      <c r="BT175" s="22">
        <v>5516697.3753752736</v>
      </c>
      <c r="BU175" s="26">
        <v>950.47680000000037</v>
      </c>
      <c r="BV175" s="22">
        <v>0</v>
      </c>
      <c r="BW175" s="22">
        <v>263281.59968239535</v>
      </c>
      <c r="BX175" s="22">
        <v>262331.12288239505</v>
      </c>
      <c r="BY175" s="32">
        <v>4.7540562496904679E-2</v>
      </c>
      <c r="BZ175" s="32">
        <v>4.7552204703733628E-2</v>
      </c>
      <c r="CA175" s="42"/>
      <c r="CB175" s="22">
        <v>5557836.0769142527</v>
      </c>
      <c r="CC175" s="22">
        <v>21343.948799999998</v>
      </c>
      <c r="CD175" s="22">
        <v>5536492.1281142524</v>
      </c>
      <c r="CE175" s="26">
        <v>950.47680000000037</v>
      </c>
      <c r="CF175" s="22">
        <v>0</v>
      </c>
      <c r="CG175" s="22">
        <v>283076.35242137406</v>
      </c>
      <c r="CH175" s="22">
        <v>282125.87562137377</v>
      </c>
      <c r="CI175" s="32">
        <v>5.0932835820256851E-2</v>
      </c>
      <c r="CJ175" s="32">
        <v>5.0957514088883347E-2</v>
      </c>
      <c r="CK175" s="42"/>
      <c r="CL175" s="22">
        <v>5554363.1823378401</v>
      </c>
      <c r="CM175" s="22">
        <v>21343.948799999998</v>
      </c>
      <c r="CN175" s="22">
        <v>5533019.2335378397</v>
      </c>
      <c r="CO175" s="26">
        <v>950.47680000000037</v>
      </c>
      <c r="CP175" s="22">
        <v>0</v>
      </c>
      <c r="CQ175" s="22">
        <v>279603.45784496143</v>
      </c>
      <c r="CR175" s="22">
        <v>278652.98104496114</v>
      </c>
      <c r="CS175" s="32">
        <v>5.0339426621230754E-2</v>
      </c>
      <c r="CT175" s="32">
        <v>5.0361831268529507E-2</v>
      </c>
      <c r="CU175" s="42"/>
      <c r="CV175" s="22">
        <v>5561308.9714906663</v>
      </c>
      <c r="CW175" s="22">
        <v>21343.948799999998</v>
      </c>
      <c r="CX175" s="22">
        <v>5539965.0226906659</v>
      </c>
      <c r="CY175" s="26">
        <v>950.47680000000037</v>
      </c>
      <c r="CZ175" s="22">
        <v>0</v>
      </c>
      <c r="DA175" s="22">
        <v>286549.24699778762</v>
      </c>
      <c r="DB175" s="22">
        <v>285598.77019778732</v>
      </c>
      <c r="DC175" s="32">
        <v>5.1525503881684226E-2</v>
      </c>
      <c r="DD175" s="32">
        <v>5.1552450065664293E-2</v>
      </c>
      <c r="DE175" s="42"/>
      <c r="DF175" s="22">
        <v>5561308.9714906663</v>
      </c>
      <c r="DG175" s="22">
        <v>21343.948799999998</v>
      </c>
      <c r="DH175" s="22">
        <v>5539965.0226906659</v>
      </c>
      <c r="DI175" s="26">
        <v>950.47680000000037</v>
      </c>
      <c r="DJ175" s="22">
        <v>0</v>
      </c>
      <c r="DK175" s="22">
        <v>286549.24699778762</v>
      </c>
      <c r="DL175" s="22">
        <v>285598.77019778732</v>
      </c>
      <c r="DM175" s="32">
        <v>5.1525503881684226E-2</v>
      </c>
      <c r="DN175" s="32">
        <v>5.1552450065664293E-2</v>
      </c>
      <c r="DO175" s="42"/>
      <c r="DP175" s="22">
        <v>5561308.9714906663</v>
      </c>
      <c r="DQ175" s="22">
        <v>21343.948799999998</v>
      </c>
      <c r="DR175" s="22">
        <v>5539965.0226906659</v>
      </c>
      <c r="DS175" s="26">
        <v>950.47680000000037</v>
      </c>
      <c r="DT175" s="22">
        <v>0</v>
      </c>
      <c r="DU175" s="22">
        <v>286549.24699778762</v>
      </c>
      <c r="DV175" s="22">
        <v>285598.77019778732</v>
      </c>
      <c r="DW175" s="32">
        <v>5.1525503881684226E-2</v>
      </c>
      <c r="DX175" s="32">
        <v>5.1552450065664293E-2</v>
      </c>
      <c r="DY175" s="42"/>
      <c r="DZ175" s="22">
        <v>5561308.9714906663</v>
      </c>
      <c r="EA175" s="22">
        <v>21343.948799999998</v>
      </c>
      <c r="EB175" s="22">
        <v>5539965.0226906659</v>
      </c>
      <c r="EC175" s="26">
        <v>950.47680000000037</v>
      </c>
      <c r="ED175" s="22">
        <v>0</v>
      </c>
      <c r="EE175" s="22">
        <v>286549.24699778762</v>
      </c>
      <c r="EF175" s="22">
        <v>285598.77019778732</v>
      </c>
      <c r="EG175" s="32">
        <v>5.1525503881684226E-2</v>
      </c>
      <c r="EH175" s="32">
        <v>5.1552450065664293E-2</v>
      </c>
      <c r="EI175" s="42"/>
      <c r="EK175" s="47">
        <f t="shared" si="59"/>
        <v>-3472.8945764135569</v>
      </c>
      <c r="EL175" s="47">
        <f t="shared" si="60"/>
        <v>-6945.7891528261825</v>
      </c>
      <c r="EM175" s="47">
        <f t="shared" si="61"/>
        <v>0</v>
      </c>
      <c r="EN175" s="47">
        <f t="shared" si="62"/>
        <v>0</v>
      </c>
      <c r="EO175" s="47">
        <f t="shared" si="63"/>
        <v>0</v>
      </c>
      <c r="EP175" s="47">
        <f t="shared" si="64"/>
        <v>0</v>
      </c>
      <c r="ER175" s="27" t="str">
        <f t="shared" si="55"/>
        <v>Chilwell School</v>
      </c>
      <c r="EV175" s="45">
        <v>0</v>
      </c>
      <c r="EX175" s="27" t="str">
        <f t="shared" si="56"/>
        <v>Y</v>
      </c>
      <c r="EY175" s="27" t="str">
        <f t="shared" si="57"/>
        <v>Y</v>
      </c>
      <c r="EZ175" s="27" t="str">
        <f t="shared" si="46"/>
        <v/>
      </c>
      <c r="FA175" s="27" t="str">
        <f t="shared" si="47"/>
        <v/>
      </c>
      <c r="FB175" s="27" t="str">
        <f t="shared" si="48"/>
        <v/>
      </c>
      <c r="FC175" s="27" t="str">
        <f t="shared" si="49"/>
        <v/>
      </c>
      <c r="FE175" s="82">
        <f t="shared" si="58"/>
        <v>6.2688023519809723E-4</v>
      </c>
      <c r="FF175" s="82">
        <f t="shared" si="50"/>
        <v>1.2537604703960264E-3</v>
      </c>
      <c r="FG175" s="82" t="str">
        <f t="shared" si="51"/>
        <v/>
      </c>
      <c r="FH175" s="82" t="str">
        <f t="shared" si="52"/>
        <v/>
      </c>
      <c r="FI175" s="82" t="str">
        <f t="shared" si="53"/>
        <v/>
      </c>
      <c r="FJ175" s="82" t="str">
        <f t="shared" si="54"/>
        <v/>
      </c>
    </row>
    <row r="176" spans="1:166" x14ac:dyDescent="0.3">
      <c r="A176" s="20">
        <v>8912002</v>
      </c>
      <c r="B176" s="20" t="s">
        <v>322</v>
      </c>
      <c r="C176" s="21">
        <v>404</v>
      </c>
      <c r="D176" s="22">
        <v>1837046.5199157204</v>
      </c>
      <c r="E176" s="22">
        <v>20341.131399999998</v>
      </c>
      <c r="F176" s="22">
        <v>1816705.3885157204</v>
      </c>
      <c r="G176" s="45">
        <v>0</v>
      </c>
      <c r="H176" s="26">
        <v>-12848.447799999998</v>
      </c>
      <c r="I176" s="11"/>
      <c r="J176" s="34">
        <v>404</v>
      </c>
      <c r="K176" s="22">
        <v>1928235.6202355195</v>
      </c>
      <c r="L176" s="22">
        <v>7492.6836000000003</v>
      </c>
      <c r="M176" s="22">
        <v>1920742.9366355194</v>
      </c>
      <c r="N176" s="26">
        <v>-12848.447799999998</v>
      </c>
      <c r="O176" s="22">
        <v>0</v>
      </c>
      <c r="P176" s="22">
        <v>91189.100319799036</v>
      </c>
      <c r="Q176" s="22">
        <v>104037.548119799</v>
      </c>
      <c r="R176" s="32">
        <v>4.7291471728263673E-2</v>
      </c>
      <c r="S176" s="32">
        <v>5.4165263937941105E-2</v>
      </c>
      <c r="T176" s="11"/>
      <c r="U176" s="22">
        <v>1928235.6202355195</v>
      </c>
      <c r="V176" s="22">
        <v>7492.6836000000003</v>
      </c>
      <c r="W176" s="22">
        <v>1920742.9366355194</v>
      </c>
      <c r="X176" s="26">
        <v>-12848.447799999998</v>
      </c>
      <c r="Y176" s="22">
        <v>0</v>
      </c>
      <c r="Z176" s="22">
        <v>91189.100319799036</v>
      </c>
      <c r="AA176" s="22">
        <v>104037.548119799</v>
      </c>
      <c r="AB176" s="32">
        <v>4.7291471728263673E-2</v>
      </c>
      <c r="AC176" s="32">
        <v>5.4165263937941105E-2</v>
      </c>
      <c r="AD176" s="42"/>
      <c r="AE176" s="22">
        <v>1928235.6202355195</v>
      </c>
      <c r="AF176" s="22">
        <v>7492.6836000000003</v>
      </c>
      <c r="AG176" s="22">
        <v>1920742.9366355194</v>
      </c>
      <c r="AH176" s="26">
        <v>-12848.447799999998</v>
      </c>
      <c r="AI176" s="22">
        <v>0</v>
      </c>
      <c r="AJ176" s="22">
        <v>91189.100319799036</v>
      </c>
      <c r="AK176" s="22">
        <v>104037.548119799</v>
      </c>
      <c r="AL176" s="32">
        <v>4.7291471728263673E-2</v>
      </c>
      <c r="AM176" s="32">
        <v>5.4165263937941105E-2</v>
      </c>
      <c r="AN176" s="11"/>
      <c r="AO176" s="22">
        <v>1928235.6202355195</v>
      </c>
      <c r="AP176" s="22">
        <v>7492.6836000000003</v>
      </c>
      <c r="AQ176" s="22">
        <v>1920742.9366355194</v>
      </c>
      <c r="AR176" s="26">
        <v>-12848.447799999998</v>
      </c>
      <c r="AS176" s="22">
        <v>0</v>
      </c>
      <c r="AT176" s="22">
        <v>91189.100319799036</v>
      </c>
      <c r="AU176" s="22">
        <v>104037.548119799</v>
      </c>
      <c r="AV176" s="32">
        <v>4.7291471728263673E-2</v>
      </c>
      <c r="AW176" s="32">
        <v>5.4165263937941105E-2</v>
      </c>
      <c r="AX176" s="42"/>
      <c r="AY176" s="22">
        <v>1928235.6202355195</v>
      </c>
      <c r="AZ176" s="22">
        <v>7492.6836000000003</v>
      </c>
      <c r="BA176" s="22">
        <v>1920742.9366355194</v>
      </c>
      <c r="BB176" s="22">
        <v>0</v>
      </c>
      <c r="BC176" s="22">
        <v>91189.100319799036</v>
      </c>
      <c r="BD176" s="22">
        <v>104037.548119799</v>
      </c>
      <c r="BE176" s="32">
        <v>4.7291471728263673E-2</v>
      </c>
      <c r="BF176" s="32">
        <v>5.4165263937941105E-2</v>
      </c>
      <c r="BG176" s="11"/>
      <c r="BH176" s="22">
        <v>1928235.6202355195</v>
      </c>
      <c r="BI176" s="22">
        <v>7492.6836000000003</v>
      </c>
      <c r="BJ176" s="22">
        <v>1920742.9366355194</v>
      </c>
      <c r="BK176" s="26">
        <v>-12848.447799999998</v>
      </c>
      <c r="BL176" s="22">
        <v>0</v>
      </c>
      <c r="BM176" s="22">
        <v>91189.100319799036</v>
      </c>
      <c r="BN176" s="22">
        <v>104037.548119799</v>
      </c>
      <c r="BO176" s="32">
        <v>4.7291471728263673E-2</v>
      </c>
      <c r="BP176" s="32">
        <v>5.4165263937941105E-2</v>
      </c>
      <c r="BQ176" s="42"/>
      <c r="BR176" s="22">
        <v>1917801.1120002163</v>
      </c>
      <c r="BS176" s="22">
        <v>7492.6836000000003</v>
      </c>
      <c r="BT176" s="22">
        <v>1910308.4284002162</v>
      </c>
      <c r="BU176" s="26">
        <v>-12848.447799999998</v>
      </c>
      <c r="BV176" s="22">
        <v>0</v>
      </c>
      <c r="BW176" s="22">
        <v>80754.592084495816</v>
      </c>
      <c r="BX176" s="22">
        <v>93603.039884495782</v>
      </c>
      <c r="BY176" s="32">
        <v>4.2107907634004287E-2</v>
      </c>
      <c r="BZ176" s="32">
        <v>4.8998914778847234E-2</v>
      </c>
      <c r="CA176" s="42"/>
      <c r="CB176" s="22">
        <v>1926071.3238478454</v>
      </c>
      <c r="CC176" s="22">
        <v>7492.6836000000003</v>
      </c>
      <c r="CD176" s="22">
        <v>1918578.6402478453</v>
      </c>
      <c r="CE176" s="26">
        <v>-12848.447799999998</v>
      </c>
      <c r="CF176" s="22">
        <v>0</v>
      </c>
      <c r="CG176" s="22">
        <v>89024.803932124982</v>
      </c>
      <c r="CH176" s="22">
        <v>101873.25173212495</v>
      </c>
      <c r="CI176" s="32">
        <v>4.6220927973878972E-2</v>
      </c>
      <c r="CJ176" s="32">
        <v>5.3098293494482342E-2</v>
      </c>
      <c r="CK176" s="42"/>
      <c r="CL176" s="22">
        <v>1923907.0274601714</v>
      </c>
      <c r="CM176" s="22">
        <v>7492.6836000000003</v>
      </c>
      <c r="CN176" s="22">
        <v>1916414.3438601713</v>
      </c>
      <c r="CO176" s="26">
        <v>-12848.447799999998</v>
      </c>
      <c r="CP176" s="22">
        <v>0</v>
      </c>
      <c r="CQ176" s="22">
        <v>86860.507544450928</v>
      </c>
      <c r="CR176" s="22">
        <v>99708.955344450893</v>
      </c>
      <c r="CS176" s="32">
        <v>4.5147975606242806E-2</v>
      </c>
      <c r="CT176" s="32">
        <v>5.2028913091732749E-2</v>
      </c>
      <c r="CU176" s="42"/>
      <c r="CV176" s="22">
        <v>1928235.6202355195</v>
      </c>
      <c r="CW176" s="22">
        <v>7492.6836000000003</v>
      </c>
      <c r="CX176" s="22">
        <v>1920742.9366355194</v>
      </c>
      <c r="CY176" s="26">
        <v>-12848.447799999998</v>
      </c>
      <c r="CZ176" s="22">
        <v>0</v>
      </c>
      <c r="DA176" s="22">
        <v>91189.100319799036</v>
      </c>
      <c r="DB176" s="22">
        <v>104037.548119799</v>
      </c>
      <c r="DC176" s="32">
        <v>4.7291471728263673E-2</v>
      </c>
      <c r="DD176" s="32">
        <v>5.4165263937941105E-2</v>
      </c>
      <c r="DE176" s="42"/>
      <c r="DF176" s="22">
        <v>1928235.6202355195</v>
      </c>
      <c r="DG176" s="22">
        <v>7492.6836000000003</v>
      </c>
      <c r="DH176" s="22">
        <v>1920742.9366355194</v>
      </c>
      <c r="DI176" s="26">
        <v>-12848.447799999998</v>
      </c>
      <c r="DJ176" s="22">
        <v>0</v>
      </c>
      <c r="DK176" s="22">
        <v>91189.100319799036</v>
      </c>
      <c r="DL176" s="22">
        <v>104037.548119799</v>
      </c>
      <c r="DM176" s="32">
        <v>4.7291471728263673E-2</v>
      </c>
      <c r="DN176" s="32">
        <v>5.4165263937941105E-2</v>
      </c>
      <c r="DO176" s="42"/>
      <c r="DP176" s="22">
        <v>1928235.6202355195</v>
      </c>
      <c r="DQ176" s="22">
        <v>7492.6836000000003</v>
      </c>
      <c r="DR176" s="22">
        <v>1920742.9366355194</v>
      </c>
      <c r="DS176" s="26">
        <v>-12848.447799999998</v>
      </c>
      <c r="DT176" s="22">
        <v>0</v>
      </c>
      <c r="DU176" s="22">
        <v>91189.100319799036</v>
      </c>
      <c r="DV176" s="22">
        <v>104037.548119799</v>
      </c>
      <c r="DW176" s="32">
        <v>4.7291471728263673E-2</v>
      </c>
      <c r="DX176" s="32">
        <v>5.4165263937941105E-2</v>
      </c>
      <c r="DY176" s="42"/>
      <c r="DZ176" s="22">
        <v>1928235.6202355195</v>
      </c>
      <c r="EA176" s="22">
        <v>7492.6836000000003</v>
      </c>
      <c r="EB176" s="22">
        <v>1920742.9366355194</v>
      </c>
      <c r="EC176" s="26">
        <v>-12848.447799999998</v>
      </c>
      <c r="ED176" s="22">
        <v>0</v>
      </c>
      <c r="EE176" s="22">
        <v>91189.100319799036</v>
      </c>
      <c r="EF176" s="22">
        <v>104037.548119799</v>
      </c>
      <c r="EG176" s="32">
        <v>4.7291471728263673E-2</v>
      </c>
      <c r="EH176" s="32">
        <v>5.4165263937941105E-2</v>
      </c>
      <c r="EI176" s="42"/>
      <c r="EK176" s="47">
        <f t="shared" si="59"/>
        <v>-2164.2963876740541</v>
      </c>
      <c r="EL176" s="47">
        <f t="shared" si="60"/>
        <v>-4328.5927753481083</v>
      </c>
      <c r="EM176" s="47">
        <f t="shared" si="61"/>
        <v>0</v>
      </c>
      <c r="EN176" s="47">
        <f t="shared" si="62"/>
        <v>0</v>
      </c>
      <c r="EO176" s="47">
        <f t="shared" si="63"/>
        <v>0</v>
      </c>
      <c r="EP176" s="47">
        <f t="shared" si="64"/>
        <v>0</v>
      </c>
      <c r="ER176" s="27" t="str">
        <f t="shared" si="55"/>
        <v>The St Augustine's Academy</v>
      </c>
      <c r="EV176" s="45">
        <v>0</v>
      </c>
      <c r="EX176" s="27" t="str">
        <f t="shared" si="56"/>
        <v>Y</v>
      </c>
      <c r="EY176" s="27" t="str">
        <f t="shared" si="57"/>
        <v>Y</v>
      </c>
      <c r="EZ176" s="27" t="str">
        <f t="shared" si="46"/>
        <v/>
      </c>
      <c r="FA176" s="27" t="str">
        <f t="shared" si="47"/>
        <v/>
      </c>
      <c r="FB176" s="27" t="str">
        <f t="shared" si="48"/>
        <v/>
      </c>
      <c r="FC176" s="27" t="str">
        <f t="shared" si="49"/>
        <v/>
      </c>
      <c r="FE176" s="82">
        <f t="shared" si="58"/>
        <v>1.126801690321536E-3</v>
      </c>
      <c r="FF176" s="82">
        <f t="shared" si="50"/>
        <v>2.253603380643072E-3</v>
      </c>
      <c r="FG176" s="82" t="str">
        <f t="shared" si="51"/>
        <v/>
      </c>
      <c r="FH176" s="82" t="str">
        <f t="shared" si="52"/>
        <v/>
      </c>
      <c r="FI176" s="82" t="str">
        <f t="shared" si="53"/>
        <v/>
      </c>
      <c r="FJ176" s="82" t="str">
        <f t="shared" si="54"/>
        <v/>
      </c>
    </row>
    <row r="177" spans="1:166" x14ac:dyDescent="0.3">
      <c r="A177" s="20">
        <v>8912003</v>
      </c>
      <c r="B177" s="20" t="s">
        <v>54</v>
      </c>
      <c r="C177" s="21">
        <v>196</v>
      </c>
      <c r="D177" s="22">
        <v>1070205.8476481154</v>
      </c>
      <c r="E177" s="22">
        <v>3225.2563</v>
      </c>
      <c r="F177" s="22">
        <v>1066980.5913481154</v>
      </c>
      <c r="G177" s="45">
        <v>0</v>
      </c>
      <c r="H177" s="26">
        <v>58.054599999999937</v>
      </c>
      <c r="I177" s="11"/>
      <c r="J177" s="34">
        <v>196</v>
      </c>
      <c r="K177" s="22">
        <v>1132478.5854657744</v>
      </c>
      <c r="L177" s="22">
        <v>3283.3108999999999</v>
      </c>
      <c r="M177" s="22">
        <v>1129195.2745657745</v>
      </c>
      <c r="N177" s="26">
        <v>58.054599999999937</v>
      </c>
      <c r="O177" s="22">
        <v>0</v>
      </c>
      <c r="P177" s="22">
        <v>62272.737817659043</v>
      </c>
      <c r="Q177" s="22">
        <v>62214.683217659127</v>
      </c>
      <c r="R177" s="32">
        <v>5.4988004733040524E-2</v>
      </c>
      <c r="S177" s="32">
        <v>5.5096478544495703E-2</v>
      </c>
      <c r="T177" s="11"/>
      <c r="U177" s="22">
        <v>1132478.5854657744</v>
      </c>
      <c r="V177" s="22">
        <v>3283.3108999999999</v>
      </c>
      <c r="W177" s="22">
        <v>1129195.2745657745</v>
      </c>
      <c r="X177" s="26">
        <v>58.054599999999937</v>
      </c>
      <c r="Y177" s="22">
        <v>0</v>
      </c>
      <c r="Z177" s="22">
        <v>62272.737817659043</v>
      </c>
      <c r="AA177" s="22">
        <v>62214.683217659127</v>
      </c>
      <c r="AB177" s="32">
        <v>5.4988004733040524E-2</v>
      </c>
      <c r="AC177" s="32">
        <v>5.5096478544495703E-2</v>
      </c>
      <c r="AD177" s="42"/>
      <c r="AE177" s="22">
        <v>1132478.5854657744</v>
      </c>
      <c r="AF177" s="22">
        <v>3283.3108999999999</v>
      </c>
      <c r="AG177" s="22">
        <v>1129195.2745657745</v>
      </c>
      <c r="AH177" s="26">
        <v>58.054599999999937</v>
      </c>
      <c r="AI177" s="22">
        <v>0</v>
      </c>
      <c r="AJ177" s="22">
        <v>62272.737817659043</v>
      </c>
      <c r="AK177" s="22">
        <v>62214.683217659127</v>
      </c>
      <c r="AL177" s="32">
        <v>5.4988004733040524E-2</v>
      </c>
      <c r="AM177" s="32">
        <v>5.5096478544495703E-2</v>
      </c>
      <c r="AN177" s="11"/>
      <c r="AO177" s="22">
        <v>1132478.5854657744</v>
      </c>
      <c r="AP177" s="22">
        <v>3283.3108999999999</v>
      </c>
      <c r="AQ177" s="22">
        <v>1129195.2745657745</v>
      </c>
      <c r="AR177" s="26">
        <v>58.054599999999937</v>
      </c>
      <c r="AS177" s="22">
        <v>0</v>
      </c>
      <c r="AT177" s="22">
        <v>62272.737817659043</v>
      </c>
      <c r="AU177" s="22">
        <v>62214.683217659127</v>
      </c>
      <c r="AV177" s="32">
        <v>5.4988004733040524E-2</v>
      </c>
      <c r="AW177" s="32">
        <v>5.5096478544495703E-2</v>
      </c>
      <c r="AX177" s="42"/>
      <c r="AY177" s="22">
        <v>1132478.5854657744</v>
      </c>
      <c r="AZ177" s="22">
        <v>3283.3108999999999</v>
      </c>
      <c r="BA177" s="22">
        <v>1129195.2745657745</v>
      </c>
      <c r="BB177" s="22">
        <v>0</v>
      </c>
      <c r="BC177" s="22">
        <v>62272.737817659043</v>
      </c>
      <c r="BD177" s="22">
        <v>62214.683217659127</v>
      </c>
      <c r="BE177" s="32">
        <v>5.4988004733040524E-2</v>
      </c>
      <c r="BF177" s="32">
        <v>5.5096478544495703E-2</v>
      </c>
      <c r="BG177" s="11"/>
      <c r="BH177" s="22">
        <v>1132478.5854657744</v>
      </c>
      <c r="BI177" s="22">
        <v>3283.3108999999999</v>
      </c>
      <c r="BJ177" s="22">
        <v>1129195.2745657745</v>
      </c>
      <c r="BK177" s="26">
        <v>58.054599999999937</v>
      </c>
      <c r="BL177" s="22">
        <v>0</v>
      </c>
      <c r="BM177" s="22">
        <v>62272.737817659043</v>
      </c>
      <c r="BN177" s="22">
        <v>62214.683217659127</v>
      </c>
      <c r="BO177" s="32">
        <v>5.4988004733040524E-2</v>
      </c>
      <c r="BP177" s="32">
        <v>5.5096478544495703E-2</v>
      </c>
      <c r="BQ177" s="42"/>
      <c r="BR177" s="22">
        <v>1124134.767230232</v>
      </c>
      <c r="BS177" s="22">
        <v>3283.3108999999999</v>
      </c>
      <c r="BT177" s="22">
        <v>1120851.4563302321</v>
      </c>
      <c r="BU177" s="26">
        <v>58.054599999999937</v>
      </c>
      <c r="BV177" s="22">
        <v>0</v>
      </c>
      <c r="BW177" s="22">
        <v>53928.91958211665</v>
      </c>
      <c r="BX177" s="22">
        <v>53870.864982116735</v>
      </c>
      <c r="BY177" s="32">
        <v>4.7973713787887465E-2</v>
      </c>
      <c r="BZ177" s="32">
        <v>4.8062448130722663E-2</v>
      </c>
      <c r="CA177" s="42"/>
      <c r="CB177" s="22">
        <v>1131041.9815443864</v>
      </c>
      <c r="CC177" s="22">
        <v>3283.3108999999999</v>
      </c>
      <c r="CD177" s="22">
        <v>1127758.6706443864</v>
      </c>
      <c r="CE177" s="26">
        <v>58.054599999999937</v>
      </c>
      <c r="CF177" s="22">
        <v>0</v>
      </c>
      <c r="CG177" s="22">
        <v>60836.133896271</v>
      </c>
      <c r="CH177" s="22">
        <v>60778.079296271084</v>
      </c>
      <c r="CI177" s="32">
        <v>5.3787688599500109E-2</v>
      </c>
      <c r="CJ177" s="32">
        <v>5.3892806039383664E-2</v>
      </c>
      <c r="CK177" s="42"/>
      <c r="CL177" s="22">
        <v>1129605.3776229983</v>
      </c>
      <c r="CM177" s="22">
        <v>3283.3108999999999</v>
      </c>
      <c r="CN177" s="22">
        <v>1126322.0667229984</v>
      </c>
      <c r="CO177" s="26">
        <v>58.054599999999937</v>
      </c>
      <c r="CP177" s="22">
        <v>0</v>
      </c>
      <c r="CQ177" s="22">
        <v>59399.529974882957</v>
      </c>
      <c r="CR177" s="22">
        <v>59341.475374883041</v>
      </c>
      <c r="CS177" s="32">
        <v>5.2584319401768408E-2</v>
      </c>
      <c r="CT177" s="32">
        <v>5.2686063008190322E-2</v>
      </c>
      <c r="CU177" s="42"/>
      <c r="CV177" s="22">
        <v>1132478.5854657744</v>
      </c>
      <c r="CW177" s="22">
        <v>3283.3108999999999</v>
      </c>
      <c r="CX177" s="22">
        <v>1129195.2745657745</v>
      </c>
      <c r="CY177" s="26">
        <v>58.054599999999937</v>
      </c>
      <c r="CZ177" s="22">
        <v>0</v>
      </c>
      <c r="DA177" s="22">
        <v>62272.737817659043</v>
      </c>
      <c r="DB177" s="22">
        <v>62214.683217659127</v>
      </c>
      <c r="DC177" s="32">
        <v>5.4988004733040524E-2</v>
      </c>
      <c r="DD177" s="32">
        <v>5.5096478544495703E-2</v>
      </c>
      <c r="DE177" s="42"/>
      <c r="DF177" s="22">
        <v>1132478.5854657744</v>
      </c>
      <c r="DG177" s="22">
        <v>3283.3108999999999</v>
      </c>
      <c r="DH177" s="22">
        <v>1129195.2745657745</v>
      </c>
      <c r="DI177" s="26">
        <v>58.054599999999937</v>
      </c>
      <c r="DJ177" s="22">
        <v>0</v>
      </c>
      <c r="DK177" s="22">
        <v>62272.737817659043</v>
      </c>
      <c r="DL177" s="22">
        <v>62214.683217659127</v>
      </c>
      <c r="DM177" s="32">
        <v>5.4988004733040524E-2</v>
      </c>
      <c r="DN177" s="32">
        <v>5.5096478544495703E-2</v>
      </c>
      <c r="DO177" s="42"/>
      <c r="DP177" s="22">
        <v>1132478.5854657744</v>
      </c>
      <c r="DQ177" s="22">
        <v>3283.3108999999999</v>
      </c>
      <c r="DR177" s="22">
        <v>1129195.2745657745</v>
      </c>
      <c r="DS177" s="26">
        <v>58.054599999999937</v>
      </c>
      <c r="DT177" s="22">
        <v>0</v>
      </c>
      <c r="DU177" s="22">
        <v>62272.737817659043</v>
      </c>
      <c r="DV177" s="22">
        <v>62214.683217659127</v>
      </c>
      <c r="DW177" s="32">
        <v>5.4988004733040524E-2</v>
      </c>
      <c r="DX177" s="32">
        <v>5.5096478544495703E-2</v>
      </c>
      <c r="DY177" s="42"/>
      <c r="DZ177" s="22">
        <v>1132478.5854657744</v>
      </c>
      <c r="EA177" s="22">
        <v>3283.3108999999999</v>
      </c>
      <c r="EB177" s="22">
        <v>1129195.2745657745</v>
      </c>
      <c r="EC177" s="26">
        <v>58.054599999999937</v>
      </c>
      <c r="ED177" s="22">
        <v>0</v>
      </c>
      <c r="EE177" s="22">
        <v>62272.737817659043</v>
      </c>
      <c r="EF177" s="22">
        <v>62214.683217659127</v>
      </c>
      <c r="EG177" s="32">
        <v>5.4988004733040524E-2</v>
      </c>
      <c r="EH177" s="32">
        <v>5.5096478544495703E-2</v>
      </c>
      <c r="EI177" s="42"/>
      <c r="EK177" s="47">
        <f t="shared" si="59"/>
        <v>-1436.6039213880431</v>
      </c>
      <c r="EL177" s="47">
        <f t="shared" si="60"/>
        <v>-2873.2078427760862</v>
      </c>
      <c r="EM177" s="47">
        <f t="shared" si="61"/>
        <v>0</v>
      </c>
      <c r="EN177" s="47">
        <f t="shared" si="62"/>
        <v>0</v>
      </c>
      <c r="EO177" s="47">
        <f t="shared" si="63"/>
        <v>0</v>
      </c>
      <c r="EP177" s="47">
        <f t="shared" si="64"/>
        <v>0</v>
      </c>
      <c r="ER177" s="27" t="str">
        <f t="shared" si="55"/>
        <v>Mansfield Primary Academy</v>
      </c>
      <c r="EV177" s="45">
        <v>0</v>
      </c>
      <c r="EX177" s="27" t="str">
        <f t="shared" si="56"/>
        <v>Y</v>
      </c>
      <c r="EY177" s="27" t="str">
        <f t="shared" si="57"/>
        <v>Y</v>
      </c>
      <c r="EZ177" s="27" t="str">
        <f t="shared" si="46"/>
        <v/>
      </c>
      <c r="FA177" s="27" t="str">
        <f t="shared" si="47"/>
        <v/>
      </c>
      <c r="FB177" s="27" t="str">
        <f t="shared" si="48"/>
        <v/>
      </c>
      <c r="FC177" s="27" t="str">
        <f t="shared" si="49"/>
        <v/>
      </c>
      <c r="FE177" s="82">
        <f t="shared" si="58"/>
        <v>1.2722369228302703E-3</v>
      </c>
      <c r="FF177" s="82">
        <f t="shared" si="50"/>
        <v>2.5444738456605405E-3</v>
      </c>
      <c r="FG177" s="82" t="str">
        <f t="shared" si="51"/>
        <v/>
      </c>
      <c r="FH177" s="82" t="str">
        <f t="shared" si="52"/>
        <v/>
      </c>
      <c r="FI177" s="82" t="str">
        <f t="shared" si="53"/>
        <v/>
      </c>
      <c r="FJ177" s="82" t="str">
        <f t="shared" si="54"/>
        <v/>
      </c>
    </row>
    <row r="178" spans="1:166" x14ac:dyDescent="0.3">
      <c r="A178" s="20">
        <v>8912006</v>
      </c>
      <c r="B178" s="20" t="s">
        <v>308</v>
      </c>
      <c r="C178" s="21">
        <v>278</v>
      </c>
      <c r="D178" s="22">
        <v>1193377.8119000001</v>
      </c>
      <c r="E178" s="22">
        <v>7707.8118999999997</v>
      </c>
      <c r="F178" s="22">
        <v>1185670</v>
      </c>
      <c r="G178" s="45">
        <v>0</v>
      </c>
      <c r="H178" s="26">
        <v>-306.54469999999947</v>
      </c>
      <c r="I178" s="11"/>
      <c r="J178" s="34">
        <v>278</v>
      </c>
      <c r="K178" s="22">
        <v>1231991.2671999999</v>
      </c>
      <c r="L178" s="22">
        <v>7401.2672000000002</v>
      </c>
      <c r="M178" s="22">
        <v>1224590</v>
      </c>
      <c r="N178" s="26">
        <v>-306.54469999999947</v>
      </c>
      <c r="O178" s="22">
        <v>0</v>
      </c>
      <c r="P178" s="22">
        <v>38613.455299999798</v>
      </c>
      <c r="Q178" s="22">
        <v>38920</v>
      </c>
      <c r="R178" s="32">
        <v>3.1342312504988999E-2</v>
      </c>
      <c r="S178" s="32">
        <v>3.1782065834279227E-2</v>
      </c>
      <c r="T178" s="11"/>
      <c r="U178" s="22">
        <v>1231991.2671999999</v>
      </c>
      <c r="V178" s="22">
        <v>7401.2672000000002</v>
      </c>
      <c r="W178" s="22">
        <v>1224590</v>
      </c>
      <c r="X178" s="26">
        <v>-306.54469999999947</v>
      </c>
      <c r="Y178" s="22">
        <v>0</v>
      </c>
      <c r="Z178" s="22">
        <v>38613.455299999798</v>
      </c>
      <c r="AA178" s="22">
        <v>38920</v>
      </c>
      <c r="AB178" s="32">
        <v>3.1342312504988999E-2</v>
      </c>
      <c r="AC178" s="32">
        <v>3.1782065834279227E-2</v>
      </c>
      <c r="AD178" s="42"/>
      <c r="AE178" s="22">
        <v>1231991.2671999999</v>
      </c>
      <c r="AF178" s="22">
        <v>7401.2672000000002</v>
      </c>
      <c r="AG178" s="22">
        <v>1224590</v>
      </c>
      <c r="AH178" s="26">
        <v>-306.54469999999947</v>
      </c>
      <c r="AI178" s="22">
        <v>0</v>
      </c>
      <c r="AJ178" s="22">
        <v>38613.455299999798</v>
      </c>
      <c r="AK178" s="22">
        <v>38920</v>
      </c>
      <c r="AL178" s="32">
        <v>3.1342312504988999E-2</v>
      </c>
      <c r="AM178" s="32">
        <v>3.1782065834279227E-2</v>
      </c>
      <c r="AN178" s="11"/>
      <c r="AO178" s="22">
        <v>1231991.2671999999</v>
      </c>
      <c r="AP178" s="22">
        <v>7401.2672000000002</v>
      </c>
      <c r="AQ178" s="22">
        <v>1224590</v>
      </c>
      <c r="AR178" s="26">
        <v>-306.54469999999947</v>
      </c>
      <c r="AS178" s="22">
        <v>0</v>
      </c>
      <c r="AT178" s="22">
        <v>38613.455299999798</v>
      </c>
      <c r="AU178" s="22">
        <v>38920</v>
      </c>
      <c r="AV178" s="32">
        <v>3.1342312504988999E-2</v>
      </c>
      <c r="AW178" s="32">
        <v>3.1782065834279227E-2</v>
      </c>
      <c r="AX178" s="42"/>
      <c r="AY178" s="22">
        <v>1231991.2671999999</v>
      </c>
      <c r="AZ178" s="22">
        <v>7401.2672000000002</v>
      </c>
      <c r="BA178" s="22">
        <v>1224590</v>
      </c>
      <c r="BB178" s="22">
        <v>0</v>
      </c>
      <c r="BC178" s="22">
        <v>38613.455299999798</v>
      </c>
      <c r="BD178" s="22">
        <v>38920</v>
      </c>
      <c r="BE178" s="32">
        <v>3.1342312504988999E-2</v>
      </c>
      <c r="BF178" s="32">
        <v>3.1782065834279227E-2</v>
      </c>
      <c r="BG178" s="11"/>
      <c r="BH178" s="22">
        <v>1231991.2671999999</v>
      </c>
      <c r="BI178" s="22">
        <v>7401.2672000000002</v>
      </c>
      <c r="BJ178" s="22">
        <v>1224590</v>
      </c>
      <c r="BK178" s="26">
        <v>-306.54469999999947</v>
      </c>
      <c r="BL178" s="22">
        <v>0</v>
      </c>
      <c r="BM178" s="22">
        <v>38613.455299999798</v>
      </c>
      <c r="BN178" s="22">
        <v>38920</v>
      </c>
      <c r="BO178" s="32">
        <v>3.1342312504988999E-2</v>
      </c>
      <c r="BP178" s="32">
        <v>3.1782065834279227E-2</v>
      </c>
      <c r="BQ178" s="42"/>
      <c r="BR178" s="22">
        <v>1231991.2671999999</v>
      </c>
      <c r="BS178" s="22">
        <v>7401.2672000000002</v>
      </c>
      <c r="BT178" s="22">
        <v>1224590</v>
      </c>
      <c r="BU178" s="26">
        <v>-306.54469999999947</v>
      </c>
      <c r="BV178" s="22">
        <v>0</v>
      </c>
      <c r="BW178" s="22">
        <v>38613.455299999798</v>
      </c>
      <c r="BX178" s="22">
        <v>38920</v>
      </c>
      <c r="BY178" s="32">
        <v>3.1342312504988999E-2</v>
      </c>
      <c r="BZ178" s="32">
        <v>3.1782065834279227E-2</v>
      </c>
      <c r="CA178" s="42"/>
      <c r="CB178" s="22">
        <v>1231991.2671999999</v>
      </c>
      <c r="CC178" s="22">
        <v>7401.2672000000002</v>
      </c>
      <c r="CD178" s="22">
        <v>1224590</v>
      </c>
      <c r="CE178" s="26">
        <v>-306.54469999999947</v>
      </c>
      <c r="CF178" s="22">
        <v>0</v>
      </c>
      <c r="CG178" s="22">
        <v>38613.455299999798</v>
      </c>
      <c r="CH178" s="22">
        <v>38920</v>
      </c>
      <c r="CI178" s="32">
        <v>3.1342312504988999E-2</v>
      </c>
      <c r="CJ178" s="32">
        <v>3.1782065834279227E-2</v>
      </c>
      <c r="CK178" s="42"/>
      <c r="CL178" s="22">
        <v>1231991.2671999999</v>
      </c>
      <c r="CM178" s="22">
        <v>7401.2672000000002</v>
      </c>
      <c r="CN178" s="22">
        <v>1224590</v>
      </c>
      <c r="CO178" s="26">
        <v>-306.54469999999947</v>
      </c>
      <c r="CP178" s="22">
        <v>0</v>
      </c>
      <c r="CQ178" s="22">
        <v>38613.455299999798</v>
      </c>
      <c r="CR178" s="22">
        <v>38920</v>
      </c>
      <c r="CS178" s="32">
        <v>3.1342312504988999E-2</v>
      </c>
      <c r="CT178" s="32">
        <v>3.1782065834279227E-2</v>
      </c>
      <c r="CU178" s="42"/>
      <c r="CV178" s="22">
        <v>1231991.2671999999</v>
      </c>
      <c r="CW178" s="22">
        <v>7401.2672000000002</v>
      </c>
      <c r="CX178" s="22">
        <v>1224590</v>
      </c>
      <c r="CY178" s="26">
        <v>-306.54469999999947</v>
      </c>
      <c r="CZ178" s="22">
        <v>0</v>
      </c>
      <c r="DA178" s="22">
        <v>38613.455299999798</v>
      </c>
      <c r="DB178" s="22">
        <v>38920</v>
      </c>
      <c r="DC178" s="32">
        <v>3.1342312504988999E-2</v>
      </c>
      <c r="DD178" s="32">
        <v>3.1782065834279227E-2</v>
      </c>
      <c r="DE178" s="42"/>
      <c r="DF178" s="22">
        <v>1231991.2671999999</v>
      </c>
      <c r="DG178" s="22">
        <v>7401.2672000000002</v>
      </c>
      <c r="DH178" s="22">
        <v>1224590</v>
      </c>
      <c r="DI178" s="26">
        <v>-306.54469999999947</v>
      </c>
      <c r="DJ178" s="22">
        <v>0</v>
      </c>
      <c r="DK178" s="22">
        <v>38613.455299999798</v>
      </c>
      <c r="DL178" s="22">
        <v>38920</v>
      </c>
      <c r="DM178" s="32">
        <v>3.1342312504988999E-2</v>
      </c>
      <c r="DN178" s="32">
        <v>3.1782065834279227E-2</v>
      </c>
      <c r="DO178" s="42"/>
      <c r="DP178" s="22">
        <v>1231991.2671999999</v>
      </c>
      <c r="DQ178" s="22">
        <v>7401.2672000000002</v>
      </c>
      <c r="DR178" s="22">
        <v>1224590</v>
      </c>
      <c r="DS178" s="26">
        <v>-306.54469999999947</v>
      </c>
      <c r="DT178" s="22">
        <v>0</v>
      </c>
      <c r="DU178" s="22">
        <v>38613.455299999798</v>
      </c>
      <c r="DV178" s="22">
        <v>38920</v>
      </c>
      <c r="DW178" s="32">
        <v>3.1342312504988999E-2</v>
      </c>
      <c r="DX178" s="32">
        <v>3.1782065834279227E-2</v>
      </c>
      <c r="DY178" s="42"/>
      <c r="DZ178" s="22">
        <v>1231991.2671999999</v>
      </c>
      <c r="EA178" s="22">
        <v>7401.2672000000002</v>
      </c>
      <c r="EB178" s="22">
        <v>1224590</v>
      </c>
      <c r="EC178" s="26">
        <v>-306.54469999999947</v>
      </c>
      <c r="ED178" s="22">
        <v>0</v>
      </c>
      <c r="EE178" s="22">
        <v>38613.455299999798</v>
      </c>
      <c r="EF178" s="22">
        <v>38920</v>
      </c>
      <c r="EG178" s="32">
        <v>3.1342312504988999E-2</v>
      </c>
      <c r="EH178" s="32">
        <v>3.1782065834279227E-2</v>
      </c>
      <c r="EI178" s="42"/>
      <c r="EK178" s="47">
        <f t="shared" si="59"/>
        <v>0</v>
      </c>
      <c r="EL178" s="47">
        <f t="shared" si="60"/>
        <v>0</v>
      </c>
      <c r="EM178" s="47">
        <f t="shared" si="61"/>
        <v>0</v>
      </c>
      <c r="EN178" s="47">
        <f t="shared" si="62"/>
        <v>0</v>
      </c>
      <c r="EO178" s="47">
        <f t="shared" si="63"/>
        <v>0</v>
      </c>
      <c r="EP178" s="47">
        <f t="shared" si="64"/>
        <v>0</v>
      </c>
      <c r="ER178" s="27" t="str">
        <f t="shared" si="55"/>
        <v>Farnsfield St Michael's Church of England Primary School</v>
      </c>
      <c r="EV178" s="45">
        <v>0</v>
      </c>
      <c r="EX178" s="27" t="str">
        <f t="shared" si="56"/>
        <v/>
      </c>
      <c r="EY178" s="27" t="str">
        <f t="shared" si="57"/>
        <v/>
      </c>
      <c r="EZ178" s="27" t="str">
        <f t="shared" si="46"/>
        <v/>
      </c>
      <c r="FA178" s="27" t="str">
        <f t="shared" si="47"/>
        <v/>
      </c>
      <c r="FB178" s="27" t="str">
        <f t="shared" si="48"/>
        <v/>
      </c>
      <c r="FC178" s="27" t="str">
        <f t="shared" si="49"/>
        <v/>
      </c>
      <c r="FE178" s="82" t="str">
        <f t="shared" si="58"/>
        <v/>
      </c>
      <c r="FF178" s="82" t="str">
        <f t="shared" si="50"/>
        <v/>
      </c>
      <c r="FG178" s="82" t="str">
        <f t="shared" si="51"/>
        <v/>
      </c>
      <c r="FH178" s="82" t="str">
        <f t="shared" si="52"/>
        <v/>
      </c>
      <c r="FI178" s="82" t="str">
        <f t="shared" si="53"/>
        <v/>
      </c>
      <c r="FJ178" s="82" t="str">
        <f t="shared" si="54"/>
        <v/>
      </c>
    </row>
    <row r="179" spans="1:166" x14ac:dyDescent="0.3">
      <c r="A179" s="20">
        <v>8912008</v>
      </c>
      <c r="B179" s="20" t="s">
        <v>56</v>
      </c>
      <c r="C179" s="21">
        <v>179</v>
      </c>
      <c r="D179" s="22">
        <v>1055721.2882547053</v>
      </c>
      <c r="E179" s="22">
        <v>3049.0239999999999</v>
      </c>
      <c r="F179" s="22">
        <v>1052672.2642547053</v>
      </c>
      <c r="G179" s="45">
        <v>130038.33373626771</v>
      </c>
      <c r="H179" s="26">
        <v>130.39360000000033</v>
      </c>
      <c r="I179" s="11"/>
      <c r="J179" s="34">
        <v>179</v>
      </c>
      <c r="K179" s="22">
        <v>1083260.3942999998</v>
      </c>
      <c r="L179" s="22">
        <v>3179.4176000000002</v>
      </c>
      <c r="M179" s="22">
        <v>1080080.9766999998</v>
      </c>
      <c r="N179" s="26">
        <v>130.39360000000033</v>
      </c>
      <c r="O179" s="22">
        <v>104471.65198181233</v>
      </c>
      <c r="P179" s="22">
        <v>27539.106045294553</v>
      </c>
      <c r="Q179" s="22">
        <v>27408.712445294484</v>
      </c>
      <c r="R179" s="32">
        <v>2.5422424922209266E-2</v>
      </c>
      <c r="S179" s="32">
        <v>2.5376534756715238E-2</v>
      </c>
      <c r="T179" s="11"/>
      <c r="U179" s="22">
        <v>1083260.3942999998</v>
      </c>
      <c r="V179" s="22">
        <v>3179.4176000000002</v>
      </c>
      <c r="W179" s="22">
        <v>1080080.9766999998</v>
      </c>
      <c r="X179" s="26">
        <v>130.39360000000033</v>
      </c>
      <c r="Y179" s="22">
        <v>104471.65198181233</v>
      </c>
      <c r="Z179" s="22">
        <v>27539.106045294553</v>
      </c>
      <c r="AA179" s="22">
        <v>27408.712445294484</v>
      </c>
      <c r="AB179" s="32">
        <v>2.5422424922209266E-2</v>
      </c>
      <c r="AC179" s="32">
        <v>2.5376534756715238E-2</v>
      </c>
      <c r="AD179" s="42"/>
      <c r="AE179" s="22">
        <v>1085639.7103417497</v>
      </c>
      <c r="AF179" s="22">
        <v>3179.4176000000002</v>
      </c>
      <c r="AG179" s="22">
        <v>1082460.2927417497</v>
      </c>
      <c r="AH179" s="26">
        <v>130.39360000000033</v>
      </c>
      <c r="AI179" s="22">
        <v>106850.96802356234</v>
      </c>
      <c r="AJ179" s="22">
        <v>29918.422087044455</v>
      </c>
      <c r="AK179" s="22">
        <v>29788.028487044387</v>
      </c>
      <c r="AL179" s="32">
        <v>2.7558334318506461E-2</v>
      </c>
      <c r="AM179" s="32">
        <v>2.7518818645619485E-2</v>
      </c>
      <c r="AN179" s="11"/>
      <c r="AO179" s="22">
        <v>1085639.7103417497</v>
      </c>
      <c r="AP179" s="22">
        <v>3179.4176000000002</v>
      </c>
      <c r="AQ179" s="22">
        <v>1082460.2927417497</v>
      </c>
      <c r="AR179" s="26">
        <v>130.39360000000033</v>
      </c>
      <c r="AS179" s="22">
        <v>106850.96802356234</v>
      </c>
      <c r="AT179" s="22">
        <v>29918.422087044455</v>
      </c>
      <c r="AU179" s="22">
        <v>29788.028487044387</v>
      </c>
      <c r="AV179" s="32">
        <v>2.7558334318506461E-2</v>
      </c>
      <c r="AW179" s="32">
        <v>2.7518818645619485E-2</v>
      </c>
      <c r="AX179" s="42"/>
      <c r="AY179" s="22">
        <v>1088019.0263834998</v>
      </c>
      <c r="AZ179" s="22">
        <v>3179.4176000000002</v>
      </c>
      <c r="BA179" s="22">
        <v>1084839.6087834998</v>
      </c>
      <c r="BB179" s="22">
        <v>109230.28406531233</v>
      </c>
      <c r="BC179" s="22">
        <v>32297.73812879459</v>
      </c>
      <c r="BD179" s="22">
        <v>32167.344528794521</v>
      </c>
      <c r="BE179" s="32">
        <v>2.9684901959986899E-2</v>
      </c>
      <c r="BF179" s="32">
        <v>2.9651705439540346E-2</v>
      </c>
      <c r="BG179" s="11"/>
      <c r="BH179" s="22">
        <v>1088019.0263834998</v>
      </c>
      <c r="BI179" s="22">
        <v>3179.4176000000002</v>
      </c>
      <c r="BJ179" s="22">
        <v>1084839.6087834998</v>
      </c>
      <c r="BK179" s="26">
        <v>130.39360000000033</v>
      </c>
      <c r="BL179" s="22">
        <v>109230.28406531233</v>
      </c>
      <c r="BM179" s="22">
        <v>32297.73812879459</v>
      </c>
      <c r="BN179" s="22">
        <v>32167.344528794521</v>
      </c>
      <c r="BO179" s="32">
        <v>2.9684901959986899E-2</v>
      </c>
      <c r="BP179" s="32">
        <v>2.9651705439540346E-2</v>
      </c>
      <c r="BQ179" s="42"/>
      <c r="BR179" s="22">
        <v>1088019.0263834998</v>
      </c>
      <c r="BS179" s="22">
        <v>3179.4176000000002</v>
      </c>
      <c r="BT179" s="22">
        <v>1084839.6087834998</v>
      </c>
      <c r="BU179" s="26">
        <v>130.39360000000033</v>
      </c>
      <c r="BV179" s="22">
        <v>115181.21674843282</v>
      </c>
      <c r="BW179" s="22">
        <v>32297.73812879459</v>
      </c>
      <c r="BX179" s="22">
        <v>32167.344528794521</v>
      </c>
      <c r="BY179" s="32">
        <v>2.9684901959986899E-2</v>
      </c>
      <c r="BZ179" s="32">
        <v>2.9651705439540346E-2</v>
      </c>
      <c r="CA179" s="42"/>
      <c r="CB179" s="22">
        <v>1088019.0263835001</v>
      </c>
      <c r="CC179" s="22">
        <v>3179.4176000000002</v>
      </c>
      <c r="CD179" s="22">
        <v>1084839.6087835</v>
      </c>
      <c r="CE179" s="26">
        <v>130.39360000000033</v>
      </c>
      <c r="CF179" s="22">
        <v>110325.52197638643</v>
      </c>
      <c r="CG179" s="22">
        <v>32297.738128794823</v>
      </c>
      <c r="CH179" s="22">
        <v>32167.344528794754</v>
      </c>
      <c r="CI179" s="32">
        <v>2.9684901959987103E-2</v>
      </c>
      <c r="CJ179" s="32">
        <v>2.9651705439540554E-2</v>
      </c>
      <c r="CK179" s="42"/>
      <c r="CL179" s="22">
        <v>1088019.0263834998</v>
      </c>
      <c r="CM179" s="22">
        <v>3179.4176000000002</v>
      </c>
      <c r="CN179" s="22">
        <v>1084839.6087834998</v>
      </c>
      <c r="CO179" s="26">
        <v>130.39360000000033</v>
      </c>
      <c r="CP179" s="22">
        <v>111420.75988745999</v>
      </c>
      <c r="CQ179" s="22">
        <v>32297.73812879459</v>
      </c>
      <c r="CR179" s="22">
        <v>32167.344528794521</v>
      </c>
      <c r="CS179" s="32">
        <v>2.9684901959986899E-2</v>
      </c>
      <c r="CT179" s="32">
        <v>2.9651705439540346E-2</v>
      </c>
      <c r="CU179" s="42"/>
      <c r="CV179" s="22">
        <v>1083260.3942999998</v>
      </c>
      <c r="CW179" s="22">
        <v>3179.4176000000002</v>
      </c>
      <c r="CX179" s="22">
        <v>1080080.9766999998</v>
      </c>
      <c r="CY179" s="26">
        <v>130.39360000000033</v>
      </c>
      <c r="CZ179" s="22">
        <v>104471.65198181233</v>
      </c>
      <c r="DA179" s="22">
        <v>27539.106045294553</v>
      </c>
      <c r="DB179" s="22">
        <v>27408.712445294484</v>
      </c>
      <c r="DC179" s="32">
        <v>2.5422424922209266E-2</v>
      </c>
      <c r="DD179" s="32">
        <v>2.5376534756715238E-2</v>
      </c>
      <c r="DE179" s="42"/>
      <c r="DF179" s="22">
        <v>1083260.3942999998</v>
      </c>
      <c r="DG179" s="22">
        <v>3179.4176000000002</v>
      </c>
      <c r="DH179" s="22">
        <v>1080080.9766999998</v>
      </c>
      <c r="DI179" s="26">
        <v>130.39360000000033</v>
      </c>
      <c r="DJ179" s="22">
        <v>104471.65198181233</v>
      </c>
      <c r="DK179" s="22">
        <v>27539.106045294553</v>
      </c>
      <c r="DL179" s="22">
        <v>27408.712445294484</v>
      </c>
      <c r="DM179" s="32">
        <v>2.5422424922209266E-2</v>
      </c>
      <c r="DN179" s="32">
        <v>2.5376534756715238E-2</v>
      </c>
      <c r="DO179" s="42"/>
      <c r="DP179" s="22">
        <v>1088019.0263834998</v>
      </c>
      <c r="DQ179" s="22">
        <v>3179.4176000000002</v>
      </c>
      <c r="DR179" s="22">
        <v>1084839.6087834998</v>
      </c>
      <c r="DS179" s="26">
        <v>130.39360000000033</v>
      </c>
      <c r="DT179" s="22">
        <v>109230.28406531233</v>
      </c>
      <c r="DU179" s="22">
        <v>32297.73812879459</v>
      </c>
      <c r="DV179" s="22">
        <v>32167.344528794521</v>
      </c>
      <c r="DW179" s="32">
        <v>2.9684901959986899E-2</v>
      </c>
      <c r="DX179" s="32">
        <v>2.9651705439540346E-2</v>
      </c>
      <c r="DY179" s="42"/>
      <c r="DZ179" s="22">
        <v>1088019.0263834998</v>
      </c>
      <c r="EA179" s="22">
        <v>3179.4176000000002</v>
      </c>
      <c r="EB179" s="22">
        <v>1084839.6087834998</v>
      </c>
      <c r="EC179" s="26">
        <v>130.39360000000033</v>
      </c>
      <c r="ED179" s="22">
        <v>109230.28406531233</v>
      </c>
      <c r="EE179" s="22">
        <v>32297.73812879459</v>
      </c>
      <c r="EF179" s="22">
        <v>32167.344528794521</v>
      </c>
      <c r="EG179" s="32">
        <v>2.9684901959986899E-2</v>
      </c>
      <c r="EH179" s="32">
        <v>2.9651705439540346E-2</v>
      </c>
      <c r="EI179" s="42"/>
      <c r="EK179" s="47">
        <f t="shared" si="59"/>
        <v>2.3283064365386963E-10</v>
      </c>
      <c r="EL179" s="47">
        <f t="shared" si="60"/>
        <v>0</v>
      </c>
      <c r="EM179" s="47">
        <f t="shared" si="61"/>
        <v>-4758.632083500037</v>
      </c>
      <c r="EN179" s="47">
        <f t="shared" si="62"/>
        <v>-4758.632083500037</v>
      </c>
      <c r="EO179" s="47">
        <f t="shared" si="63"/>
        <v>0</v>
      </c>
      <c r="EP179" s="47">
        <f t="shared" si="64"/>
        <v>0</v>
      </c>
      <c r="ER179" s="27" t="str">
        <f t="shared" si="55"/>
        <v>Kingston Park Academy</v>
      </c>
      <c r="EV179" s="45">
        <v>130038.33373626771</v>
      </c>
      <c r="EX179" s="27" t="str">
        <f t="shared" si="56"/>
        <v>Y</v>
      </c>
      <c r="EY179" s="27" t="str">
        <f t="shared" si="57"/>
        <v/>
      </c>
      <c r="EZ179" s="27" t="str">
        <f t="shared" si="46"/>
        <v>Y</v>
      </c>
      <c r="FA179" s="27" t="str">
        <f t="shared" si="47"/>
        <v>Y</v>
      </c>
      <c r="FB179" s="27" t="str">
        <f t="shared" si="48"/>
        <v/>
      </c>
      <c r="FC179" s="27" t="str">
        <f t="shared" si="49"/>
        <v/>
      </c>
      <c r="FE179" s="82">
        <f t="shared" si="58"/>
        <v>-2.1462218172044581E-16</v>
      </c>
      <c r="FF179" s="82" t="str">
        <f t="shared" si="50"/>
        <v/>
      </c>
      <c r="FG179" s="82">
        <f t="shared" si="51"/>
        <v>4.3864844581368084E-3</v>
      </c>
      <c r="FH179" s="82">
        <f t="shared" si="52"/>
        <v>4.3864844581368084E-3</v>
      </c>
      <c r="FI179" s="82" t="str">
        <f t="shared" si="53"/>
        <v/>
      </c>
      <c r="FJ179" s="82" t="str">
        <f t="shared" si="54"/>
        <v/>
      </c>
    </row>
    <row r="180" spans="1:166" x14ac:dyDescent="0.3">
      <c r="A180" s="20">
        <v>8912009</v>
      </c>
      <c r="B180" s="20" t="s">
        <v>136</v>
      </c>
      <c r="C180" s="21">
        <v>404</v>
      </c>
      <c r="D180" s="22">
        <v>1729907.808</v>
      </c>
      <c r="E180" s="22">
        <v>6847.8079999999991</v>
      </c>
      <c r="F180" s="22">
        <v>1723060</v>
      </c>
      <c r="G180" s="45">
        <v>0</v>
      </c>
      <c r="H180" s="26">
        <v>292.85120000000097</v>
      </c>
      <c r="I180" s="11"/>
      <c r="J180" s="34">
        <v>404</v>
      </c>
      <c r="K180" s="22">
        <v>1817042.99591886</v>
      </c>
      <c r="L180" s="22">
        <v>7140.6592000000001</v>
      </c>
      <c r="M180" s="22">
        <v>1809902.3367188598</v>
      </c>
      <c r="N180" s="26">
        <v>292.85120000000097</v>
      </c>
      <c r="O180" s="22">
        <v>0</v>
      </c>
      <c r="P180" s="22">
        <v>87135.18791886</v>
      </c>
      <c r="Q180" s="22">
        <v>86842.336718859849</v>
      </c>
      <c r="R180" s="32">
        <v>4.7954389694998184E-2</v>
      </c>
      <c r="S180" s="32">
        <v>4.7981780539769231E-2</v>
      </c>
      <c r="T180" s="11"/>
      <c r="U180" s="22">
        <v>1817042.99591886</v>
      </c>
      <c r="V180" s="22">
        <v>7140.6592000000001</v>
      </c>
      <c r="W180" s="22">
        <v>1809902.3367188598</v>
      </c>
      <c r="X180" s="26">
        <v>292.85120000000097</v>
      </c>
      <c r="Y180" s="22">
        <v>0</v>
      </c>
      <c r="Z180" s="22">
        <v>87135.18791886</v>
      </c>
      <c r="AA180" s="22">
        <v>86842.336718859849</v>
      </c>
      <c r="AB180" s="32">
        <v>4.7954389694998184E-2</v>
      </c>
      <c r="AC180" s="32">
        <v>4.7981780539769231E-2</v>
      </c>
      <c r="AD180" s="42"/>
      <c r="AE180" s="22">
        <v>1817042.99591886</v>
      </c>
      <c r="AF180" s="22">
        <v>7140.6592000000001</v>
      </c>
      <c r="AG180" s="22">
        <v>1809902.3367188598</v>
      </c>
      <c r="AH180" s="26">
        <v>292.85120000000097</v>
      </c>
      <c r="AI180" s="22">
        <v>0</v>
      </c>
      <c r="AJ180" s="22">
        <v>87135.18791886</v>
      </c>
      <c r="AK180" s="22">
        <v>86842.336718859849</v>
      </c>
      <c r="AL180" s="32">
        <v>4.7954389694998184E-2</v>
      </c>
      <c r="AM180" s="32">
        <v>4.7981780539769231E-2</v>
      </c>
      <c r="AN180" s="11"/>
      <c r="AO180" s="22">
        <v>1817042.99591886</v>
      </c>
      <c r="AP180" s="22">
        <v>7140.6592000000001</v>
      </c>
      <c r="AQ180" s="22">
        <v>1809902.3367188598</v>
      </c>
      <c r="AR180" s="26">
        <v>292.85120000000097</v>
      </c>
      <c r="AS180" s="22">
        <v>0</v>
      </c>
      <c r="AT180" s="22">
        <v>87135.18791886</v>
      </c>
      <c r="AU180" s="22">
        <v>86842.336718859849</v>
      </c>
      <c r="AV180" s="32">
        <v>4.7954389694998184E-2</v>
      </c>
      <c r="AW180" s="32">
        <v>4.7981780539769231E-2</v>
      </c>
      <c r="AX180" s="42"/>
      <c r="AY180" s="22">
        <v>1817042.99591886</v>
      </c>
      <c r="AZ180" s="22">
        <v>7140.6592000000001</v>
      </c>
      <c r="BA180" s="22">
        <v>1809902.3367188598</v>
      </c>
      <c r="BB180" s="22">
        <v>0</v>
      </c>
      <c r="BC180" s="22">
        <v>87135.18791886</v>
      </c>
      <c r="BD180" s="22">
        <v>86842.336718859849</v>
      </c>
      <c r="BE180" s="32">
        <v>4.7954389694998184E-2</v>
      </c>
      <c r="BF180" s="32">
        <v>4.7981780539769231E-2</v>
      </c>
      <c r="BG180" s="11"/>
      <c r="BH180" s="22">
        <v>1817042.99591886</v>
      </c>
      <c r="BI180" s="22">
        <v>7140.6592000000001</v>
      </c>
      <c r="BJ180" s="22">
        <v>1809902.3367188598</v>
      </c>
      <c r="BK180" s="26">
        <v>292.85120000000097</v>
      </c>
      <c r="BL180" s="22">
        <v>0</v>
      </c>
      <c r="BM180" s="22">
        <v>87135.18791886</v>
      </c>
      <c r="BN180" s="22">
        <v>86842.336718859849</v>
      </c>
      <c r="BO180" s="32">
        <v>4.7954389694998184E-2</v>
      </c>
      <c r="BP180" s="32">
        <v>4.7981780539769231E-2</v>
      </c>
      <c r="BQ180" s="42"/>
      <c r="BR180" s="22">
        <v>1809378.4921034989</v>
      </c>
      <c r="BS180" s="22">
        <v>7140.6592000000001</v>
      </c>
      <c r="BT180" s="22">
        <v>1802237.8329034988</v>
      </c>
      <c r="BU180" s="26">
        <v>292.85120000000097</v>
      </c>
      <c r="BV180" s="22">
        <v>0</v>
      </c>
      <c r="BW180" s="22">
        <v>79470.684103498934</v>
      </c>
      <c r="BX180" s="22">
        <v>79177.832903498784</v>
      </c>
      <c r="BY180" s="32">
        <v>4.3921536842802873E-2</v>
      </c>
      <c r="BZ180" s="32">
        <v>4.3933065579884752E-2</v>
      </c>
      <c r="CA180" s="42"/>
      <c r="CB180" s="22">
        <v>1815239.8485170244</v>
      </c>
      <c r="CC180" s="22">
        <v>7140.6592000000001</v>
      </c>
      <c r="CD180" s="22">
        <v>1808099.1893170243</v>
      </c>
      <c r="CE180" s="26">
        <v>292.85120000000097</v>
      </c>
      <c r="CF180" s="22">
        <v>0</v>
      </c>
      <c r="CG180" s="22">
        <v>85332.040517024463</v>
      </c>
      <c r="CH180" s="22">
        <v>85039.189317024313</v>
      </c>
      <c r="CI180" s="32">
        <v>4.7008686255283122E-2</v>
      </c>
      <c r="CJ180" s="32">
        <v>4.7032369584296026E-2</v>
      </c>
      <c r="CK180" s="42"/>
      <c r="CL180" s="22">
        <v>1813436.7011151889</v>
      </c>
      <c r="CM180" s="22">
        <v>7140.6592000000001</v>
      </c>
      <c r="CN180" s="22">
        <v>1806296.0419151888</v>
      </c>
      <c r="CO180" s="26">
        <v>292.85120000000097</v>
      </c>
      <c r="CP180" s="22">
        <v>0</v>
      </c>
      <c r="CQ180" s="22">
        <v>83528.893115188926</v>
      </c>
      <c r="CR180" s="22">
        <v>83236.041915188776</v>
      </c>
      <c r="CS180" s="32">
        <v>4.6061102140384662E-2</v>
      </c>
      <c r="CT180" s="32">
        <v>4.608106311683817E-2</v>
      </c>
      <c r="CU180" s="42"/>
      <c r="CV180" s="22">
        <v>1817042.99591886</v>
      </c>
      <c r="CW180" s="22">
        <v>7140.6592000000001</v>
      </c>
      <c r="CX180" s="22">
        <v>1809902.3367188598</v>
      </c>
      <c r="CY180" s="26">
        <v>292.85120000000097</v>
      </c>
      <c r="CZ180" s="22">
        <v>0</v>
      </c>
      <c r="DA180" s="22">
        <v>87135.18791886</v>
      </c>
      <c r="DB180" s="22">
        <v>86842.336718859849</v>
      </c>
      <c r="DC180" s="32">
        <v>4.7954389694998184E-2</v>
      </c>
      <c r="DD180" s="32">
        <v>4.7981780539769231E-2</v>
      </c>
      <c r="DE180" s="42"/>
      <c r="DF180" s="22">
        <v>1817042.99591886</v>
      </c>
      <c r="DG180" s="22">
        <v>7140.6592000000001</v>
      </c>
      <c r="DH180" s="22">
        <v>1809902.3367188598</v>
      </c>
      <c r="DI180" s="26">
        <v>292.85120000000097</v>
      </c>
      <c r="DJ180" s="22">
        <v>0</v>
      </c>
      <c r="DK180" s="22">
        <v>87135.18791886</v>
      </c>
      <c r="DL180" s="22">
        <v>86842.336718859849</v>
      </c>
      <c r="DM180" s="32">
        <v>4.7954389694998184E-2</v>
      </c>
      <c r="DN180" s="32">
        <v>4.7981780539769231E-2</v>
      </c>
      <c r="DO180" s="42"/>
      <c r="DP180" s="22">
        <v>1817042.99591886</v>
      </c>
      <c r="DQ180" s="22">
        <v>7140.6592000000001</v>
      </c>
      <c r="DR180" s="22">
        <v>1809902.3367188598</v>
      </c>
      <c r="DS180" s="26">
        <v>292.85120000000097</v>
      </c>
      <c r="DT180" s="22">
        <v>0</v>
      </c>
      <c r="DU180" s="22">
        <v>87135.18791886</v>
      </c>
      <c r="DV180" s="22">
        <v>86842.336718859849</v>
      </c>
      <c r="DW180" s="32">
        <v>4.7954389694998184E-2</v>
      </c>
      <c r="DX180" s="32">
        <v>4.7981780539769231E-2</v>
      </c>
      <c r="DY180" s="42"/>
      <c r="DZ180" s="22">
        <v>1817042.99591886</v>
      </c>
      <c r="EA180" s="22">
        <v>7140.6592000000001</v>
      </c>
      <c r="EB180" s="22">
        <v>1809902.3367188598</v>
      </c>
      <c r="EC180" s="26">
        <v>292.85120000000097</v>
      </c>
      <c r="ED180" s="22">
        <v>0</v>
      </c>
      <c r="EE180" s="22">
        <v>87135.18791886</v>
      </c>
      <c r="EF180" s="22">
        <v>86842.336718859849</v>
      </c>
      <c r="EG180" s="32">
        <v>4.7954389694998184E-2</v>
      </c>
      <c r="EH180" s="32">
        <v>4.7981780539769231E-2</v>
      </c>
      <c r="EI180" s="42"/>
      <c r="EK180" s="47">
        <f t="shared" si="59"/>
        <v>-1803.1474018355366</v>
      </c>
      <c r="EL180" s="47">
        <f t="shared" si="60"/>
        <v>-3606.2948036710732</v>
      </c>
      <c r="EM180" s="47">
        <f t="shared" si="61"/>
        <v>0</v>
      </c>
      <c r="EN180" s="47">
        <f t="shared" si="62"/>
        <v>0</v>
      </c>
      <c r="EO180" s="47">
        <f t="shared" si="63"/>
        <v>0</v>
      </c>
      <c r="EP180" s="47">
        <f t="shared" si="64"/>
        <v>0</v>
      </c>
      <c r="ER180" s="27" t="str">
        <f t="shared" si="55"/>
        <v>Kirkby Woodhouse School</v>
      </c>
      <c r="EV180" s="45">
        <v>0</v>
      </c>
      <c r="EX180" s="27" t="str">
        <f t="shared" si="56"/>
        <v>Y</v>
      </c>
      <c r="EY180" s="27" t="str">
        <f t="shared" si="57"/>
        <v>Y</v>
      </c>
      <c r="EZ180" s="27" t="str">
        <f t="shared" si="46"/>
        <v/>
      </c>
      <c r="FA180" s="27" t="str">
        <f t="shared" si="47"/>
        <v/>
      </c>
      <c r="FB180" s="27" t="str">
        <f t="shared" si="48"/>
        <v/>
      </c>
      <c r="FC180" s="27" t="str">
        <f t="shared" si="49"/>
        <v/>
      </c>
      <c r="FE180" s="82">
        <f t="shared" si="58"/>
        <v>9.9626779039604474E-4</v>
      </c>
      <c r="FF180" s="82">
        <f t="shared" si="50"/>
        <v>1.9925355807920895E-3</v>
      </c>
      <c r="FG180" s="82" t="str">
        <f t="shared" si="51"/>
        <v/>
      </c>
      <c r="FH180" s="82" t="str">
        <f t="shared" si="52"/>
        <v/>
      </c>
      <c r="FI180" s="82" t="str">
        <f t="shared" si="53"/>
        <v/>
      </c>
      <c r="FJ180" s="82" t="str">
        <f t="shared" si="54"/>
        <v/>
      </c>
    </row>
    <row r="181" spans="1:166" x14ac:dyDescent="0.3">
      <c r="A181" s="20">
        <v>8912012</v>
      </c>
      <c r="B181" s="20" t="s">
        <v>134</v>
      </c>
      <c r="C181" s="21">
        <v>255</v>
      </c>
      <c r="D181" s="22">
        <v>1132300.5012195446</v>
      </c>
      <c r="E181" s="22">
        <v>4477.3450000000003</v>
      </c>
      <c r="F181" s="22">
        <v>1127823.1562195446</v>
      </c>
      <c r="G181" s="45">
        <v>0</v>
      </c>
      <c r="H181" s="26">
        <v>109.35579999999936</v>
      </c>
      <c r="I181" s="11"/>
      <c r="J181" s="34">
        <v>255</v>
      </c>
      <c r="K181" s="22">
        <v>1195940.647111451</v>
      </c>
      <c r="L181" s="22">
        <v>4586.7007999999996</v>
      </c>
      <c r="M181" s="22">
        <v>1191353.946311451</v>
      </c>
      <c r="N181" s="26">
        <v>109.35579999999936</v>
      </c>
      <c r="O181" s="22">
        <v>0</v>
      </c>
      <c r="P181" s="22">
        <v>63640.145891906461</v>
      </c>
      <c r="Q181" s="22">
        <v>63530.790091906441</v>
      </c>
      <c r="R181" s="32">
        <v>5.321346510432283E-2</v>
      </c>
      <c r="S181" s="32">
        <v>5.3326545220758297E-2</v>
      </c>
      <c r="T181" s="11"/>
      <c r="U181" s="22">
        <v>1195940.647111451</v>
      </c>
      <c r="V181" s="22">
        <v>4586.7007999999996</v>
      </c>
      <c r="W181" s="22">
        <v>1191353.946311451</v>
      </c>
      <c r="X181" s="26">
        <v>109.35579999999936</v>
      </c>
      <c r="Y181" s="22">
        <v>0</v>
      </c>
      <c r="Z181" s="22">
        <v>63640.145891906461</v>
      </c>
      <c r="AA181" s="22">
        <v>63530.790091906441</v>
      </c>
      <c r="AB181" s="32">
        <v>5.321346510432283E-2</v>
      </c>
      <c r="AC181" s="32">
        <v>5.3326545220758297E-2</v>
      </c>
      <c r="AD181" s="42"/>
      <c r="AE181" s="22">
        <v>1195940.647111451</v>
      </c>
      <c r="AF181" s="22">
        <v>4586.7007999999996</v>
      </c>
      <c r="AG181" s="22">
        <v>1191353.946311451</v>
      </c>
      <c r="AH181" s="26">
        <v>109.35579999999936</v>
      </c>
      <c r="AI181" s="22">
        <v>0</v>
      </c>
      <c r="AJ181" s="22">
        <v>63640.145891906461</v>
      </c>
      <c r="AK181" s="22">
        <v>63530.790091906441</v>
      </c>
      <c r="AL181" s="32">
        <v>5.321346510432283E-2</v>
      </c>
      <c r="AM181" s="32">
        <v>5.3326545220758297E-2</v>
      </c>
      <c r="AN181" s="11"/>
      <c r="AO181" s="22">
        <v>1195940.647111451</v>
      </c>
      <c r="AP181" s="22">
        <v>4586.7007999999996</v>
      </c>
      <c r="AQ181" s="22">
        <v>1191353.946311451</v>
      </c>
      <c r="AR181" s="26">
        <v>109.35579999999936</v>
      </c>
      <c r="AS181" s="22">
        <v>0</v>
      </c>
      <c r="AT181" s="22">
        <v>63640.145891906461</v>
      </c>
      <c r="AU181" s="22">
        <v>63530.790091906441</v>
      </c>
      <c r="AV181" s="32">
        <v>5.321346510432283E-2</v>
      </c>
      <c r="AW181" s="32">
        <v>5.3326545220758297E-2</v>
      </c>
      <c r="AX181" s="42"/>
      <c r="AY181" s="22">
        <v>1195940.647111451</v>
      </c>
      <c r="AZ181" s="22">
        <v>4586.7007999999996</v>
      </c>
      <c r="BA181" s="22">
        <v>1191353.946311451</v>
      </c>
      <c r="BB181" s="22">
        <v>0</v>
      </c>
      <c r="BC181" s="22">
        <v>63640.145891906461</v>
      </c>
      <c r="BD181" s="22">
        <v>63530.790091906441</v>
      </c>
      <c r="BE181" s="32">
        <v>5.321346510432283E-2</v>
      </c>
      <c r="BF181" s="32">
        <v>5.3326545220758297E-2</v>
      </c>
      <c r="BG181" s="11"/>
      <c r="BH181" s="22">
        <v>1195940.647111451</v>
      </c>
      <c r="BI181" s="22">
        <v>4586.7007999999996</v>
      </c>
      <c r="BJ181" s="22">
        <v>1191353.946311451</v>
      </c>
      <c r="BK181" s="26">
        <v>109.35579999999936</v>
      </c>
      <c r="BL181" s="22">
        <v>0</v>
      </c>
      <c r="BM181" s="22">
        <v>63640.145891906461</v>
      </c>
      <c r="BN181" s="22">
        <v>63530.790091906441</v>
      </c>
      <c r="BO181" s="32">
        <v>5.321346510432283E-2</v>
      </c>
      <c r="BP181" s="32">
        <v>5.3326545220758297E-2</v>
      </c>
      <c r="BQ181" s="42"/>
      <c r="BR181" s="22">
        <v>1191062.7857555361</v>
      </c>
      <c r="BS181" s="22">
        <v>4586.7007999999996</v>
      </c>
      <c r="BT181" s="22">
        <v>1186476.0849555361</v>
      </c>
      <c r="BU181" s="26">
        <v>109.35579999999936</v>
      </c>
      <c r="BV181" s="22">
        <v>0</v>
      </c>
      <c r="BW181" s="22">
        <v>58762.284535991494</v>
      </c>
      <c r="BX181" s="22">
        <v>58652.928735991474</v>
      </c>
      <c r="BY181" s="32">
        <v>4.9336009183358343E-2</v>
      </c>
      <c r="BZ181" s="32">
        <v>4.9434564657229924E-2</v>
      </c>
      <c r="CA181" s="42"/>
      <c r="CB181" s="22">
        <v>1194781.5942471803</v>
      </c>
      <c r="CC181" s="22">
        <v>4586.7007999999996</v>
      </c>
      <c r="CD181" s="22">
        <v>1190194.8934471803</v>
      </c>
      <c r="CE181" s="26">
        <v>109.35579999999936</v>
      </c>
      <c r="CF181" s="22">
        <v>0</v>
      </c>
      <c r="CG181" s="22">
        <v>62481.09302763571</v>
      </c>
      <c r="CH181" s="22">
        <v>62371.737227635691</v>
      </c>
      <c r="CI181" s="32">
        <v>5.2294991259054679E-2</v>
      </c>
      <c r="CJ181" s="32">
        <v>5.240464193808414E-2</v>
      </c>
      <c r="CK181" s="42"/>
      <c r="CL181" s="22">
        <v>1193622.5413829093</v>
      </c>
      <c r="CM181" s="22">
        <v>4586.7007999999996</v>
      </c>
      <c r="CN181" s="22">
        <v>1189035.8405829093</v>
      </c>
      <c r="CO181" s="26">
        <v>109.35579999999936</v>
      </c>
      <c r="CP181" s="22">
        <v>0</v>
      </c>
      <c r="CQ181" s="22">
        <v>61322.040163364727</v>
      </c>
      <c r="CR181" s="22">
        <v>61212.684363364708</v>
      </c>
      <c r="CS181" s="32">
        <v>5.1374733667745691E-2</v>
      </c>
      <c r="CT181" s="32">
        <v>5.1480941342656239E-2</v>
      </c>
      <c r="CU181" s="42"/>
      <c r="CV181" s="22">
        <v>1195940.647111451</v>
      </c>
      <c r="CW181" s="22">
        <v>4586.7007999999996</v>
      </c>
      <c r="CX181" s="22">
        <v>1191353.946311451</v>
      </c>
      <c r="CY181" s="26">
        <v>109.35579999999936</v>
      </c>
      <c r="CZ181" s="22">
        <v>0</v>
      </c>
      <c r="DA181" s="22">
        <v>63640.145891906461</v>
      </c>
      <c r="DB181" s="22">
        <v>63530.790091906441</v>
      </c>
      <c r="DC181" s="32">
        <v>5.321346510432283E-2</v>
      </c>
      <c r="DD181" s="32">
        <v>5.3326545220758297E-2</v>
      </c>
      <c r="DE181" s="42"/>
      <c r="DF181" s="22">
        <v>1195940.647111451</v>
      </c>
      <c r="DG181" s="22">
        <v>4586.7007999999996</v>
      </c>
      <c r="DH181" s="22">
        <v>1191353.946311451</v>
      </c>
      <c r="DI181" s="26">
        <v>109.35579999999936</v>
      </c>
      <c r="DJ181" s="22">
        <v>0</v>
      </c>
      <c r="DK181" s="22">
        <v>63640.145891906461</v>
      </c>
      <c r="DL181" s="22">
        <v>63530.790091906441</v>
      </c>
      <c r="DM181" s="32">
        <v>5.321346510432283E-2</v>
      </c>
      <c r="DN181" s="32">
        <v>5.3326545220758297E-2</v>
      </c>
      <c r="DO181" s="42"/>
      <c r="DP181" s="22">
        <v>1195940.647111451</v>
      </c>
      <c r="DQ181" s="22">
        <v>4586.7007999999996</v>
      </c>
      <c r="DR181" s="22">
        <v>1191353.946311451</v>
      </c>
      <c r="DS181" s="26">
        <v>109.35579999999936</v>
      </c>
      <c r="DT181" s="22">
        <v>0</v>
      </c>
      <c r="DU181" s="22">
        <v>63640.145891906461</v>
      </c>
      <c r="DV181" s="22">
        <v>63530.790091906441</v>
      </c>
      <c r="DW181" s="32">
        <v>5.321346510432283E-2</v>
      </c>
      <c r="DX181" s="32">
        <v>5.3326545220758297E-2</v>
      </c>
      <c r="DY181" s="42"/>
      <c r="DZ181" s="22">
        <v>1195940.647111451</v>
      </c>
      <c r="EA181" s="22">
        <v>4586.7007999999996</v>
      </c>
      <c r="EB181" s="22">
        <v>1191353.946311451</v>
      </c>
      <c r="EC181" s="26">
        <v>109.35579999999936</v>
      </c>
      <c r="ED181" s="22">
        <v>0</v>
      </c>
      <c r="EE181" s="22">
        <v>63640.145891906461</v>
      </c>
      <c r="EF181" s="22">
        <v>63530.790091906441</v>
      </c>
      <c r="EG181" s="32">
        <v>5.321346510432283E-2</v>
      </c>
      <c r="EH181" s="32">
        <v>5.3326545220758297E-2</v>
      </c>
      <c r="EI181" s="42"/>
      <c r="EK181" s="47">
        <f t="shared" si="59"/>
        <v>-1159.0528642707504</v>
      </c>
      <c r="EL181" s="47">
        <f t="shared" si="60"/>
        <v>-2318.1057285417337</v>
      </c>
      <c r="EM181" s="47">
        <f t="shared" si="61"/>
        <v>0</v>
      </c>
      <c r="EN181" s="47">
        <f t="shared" si="62"/>
        <v>0</v>
      </c>
      <c r="EO181" s="47">
        <f t="shared" si="63"/>
        <v>0</v>
      </c>
      <c r="EP181" s="47">
        <f t="shared" si="64"/>
        <v>0</v>
      </c>
      <c r="ER181" s="27" t="str">
        <f t="shared" si="55"/>
        <v>Tuxford Primary Academy</v>
      </c>
      <c r="EV181" s="45">
        <v>0</v>
      </c>
      <c r="EX181" s="27" t="str">
        <f t="shared" si="56"/>
        <v>Y</v>
      </c>
      <c r="EY181" s="27" t="str">
        <f t="shared" si="57"/>
        <v>Y</v>
      </c>
      <c r="EZ181" s="27" t="str">
        <f t="shared" si="46"/>
        <v/>
      </c>
      <c r="FA181" s="27" t="str">
        <f t="shared" si="47"/>
        <v/>
      </c>
      <c r="FB181" s="27" t="str">
        <f t="shared" si="48"/>
        <v/>
      </c>
      <c r="FC181" s="27" t="str">
        <f t="shared" si="49"/>
        <v/>
      </c>
      <c r="FE181" s="82">
        <f t="shared" si="58"/>
        <v>9.7288708184439397E-4</v>
      </c>
      <c r="FF181" s="82">
        <f t="shared" si="50"/>
        <v>1.9457741636889835E-3</v>
      </c>
      <c r="FG181" s="82" t="str">
        <f t="shared" si="51"/>
        <v/>
      </c>
      <c r="FH181" s="82" t="str">
        <f t="shared" si="52"/>
        <v/>
      </c>
      <c r="FI181" s="82" t="str">
        <f t="shared" si="53"/>
        <v/>
      </c>
      <c r="FJ181" s="82" t="str">
        <f t="shared" si="54"/>
        <v/>
      </c>
    </row>
    <row r="182" spans="1:166" x14ac:dyDescent="0.3">
      <c r="A182" s="20">
        <v>8912013</v>
      </c>
      <c r="B182" s="20" t="s">
        <v>119</v>
      </c>
      <c r="C182" s="21">
        <v>182</v>
      </c>
      <c r="D182" s="22">
        <v>938542.0376859426</v>
      </c>
      <c r="E182" s="22">
        <v>3742.5023999999999</v>
      </c>
      <c r="F182" s="22">
        <v>934799.53528594261</v>
      </c>
      <c r="G182" s="45">
        <v>0</v>
      </c>
      <c r="H182" s="26">
        <v>67.365000000000236</v>
      </c>
      <c r="I182" s="11"/>
      <c r="J182" s="34">
        <v>182</v>
      </c>
      <c r="K182" s="22">
        <v>992818.33263184782</v>
      </c>
      <c r="L182" s="22">
        <v>3809.8674000000001</v>
      </c>
      <c r="M182" s="22">
        <v>989008.46523184783</v>
      </c>
      <c r="N182" s="26">
        <v>67.365000000000236</v>
      </c>
      <c r="O182" s="22">
        <v>0</v>
      </c>
      <c r="P182" s="22">
        <v>54276.294945905218</v>
      </c>
      <c r="Q182" s="22">
        <v>54208.929945905227</v>
      </c>
      <c r="R182" s="32">
        <v>5.4668908864751689E-2</v>
      </c>
      <c r="S182" s="32">
        <v>5.4811391258615089E-2</v>
      </c>
      <c r="T182" s="11"/>
      <c r="U182" s="22">
        <v>992818.33263184782</v>
      </c>
      <c r="V182" s="22">
        <v>3809.8674000000001</v>
      </c>
      <c r="W182" s="22">
        <v>989008.46523184783</v>
      </c>
      <c r="X182" s="26">
        <v>67.365000000000236</v>
      </c>
      <c r="Y182" s="22">
        <v>0</v>
      </c>
      <c r="Z182" s="22">
        <v>54276.294945905218</v>
      </c>
      <c r="AA182" s="22">
        <v>54208.929945905227</v>
      </c>
      <c r="AB182" s="32">
        <v>5.4668908864751689E-2</v>
      </c>
      <c r="AC182" s="32">
        <v>5.4811391258615089E-2</v>
      </c>
      <c r="AD182" s="42"/>
      <c r="AE182" s="22">
        <v>992818.33263184782</v>
      </c>
      <c r="AF182" s="22">
        <v>3809.8674000000001</v>
      </c>
      <c r="AG182" s="22">
        <v>989008.46523184783</v>
      </c>
      <c r="AH182" s="26">
        <v>67.365000000000236</v>
      </c>
      <c r="AI182" s="22">
        <v>0</v>
      </c>
      <c r="AJ182" s="22">
        <v>54276.294945905218</v>
      </c>
      <c r="AK182" s="22">
        <v>54208.929945905227</v>
      </c>
      <c r="AL182" s="32">
        <v>5.4668908864751689E-2</v>
      </c>
      <c r="AM182" s="32">
        <v>5.4811391258615089E-2</v>
      </c>
      <c r="AN182" s="11"/>
      <c r="AO182" s="22">
        <v>992818.33263184782</v>
      </c>
      <c r="AP182" s="22">
        <v>3809.8674000000001</v>
      </c>
      <c r="AQ182" s="22">
        <v>989008.46523184783</v>
      </c>
      <c r="AR182" s="26">
        <v>67.365000000000236</v>
      </c>
      <c r="AS182" s="22">
        <v>0</v>
      </c>
      <c r="AT182" s="22">
        <v>54276.294945905218</v>
      </c>
      <c r="AU182" s="22">
        <v>54208.929945905227</v>
      </c>
      <c r="AV182" s="32">
        <v>5.4668908864751689E-2</v>
      </c>
      <c r="AW182" s="32">
        <v>5.4811391258615089E-2</v>
      </c>
      <c r="AX182" s="42"/>
      <c r="AY182" s="22">
        <v>992818.33263184782</v>
      </c>
      <c r="AZ182" s="22">
        <v>3809.8674000000001</v>
      </c>
      <c r="BA182" s="22">
        <v>989008.46523184783</v>
      </c>
      <c r="BB182" s="22">
        <v>0</v>
      </c>
      <c r="BC182" s="22">
        <v>54276.294945905218</v>
      </c>
      <c r="BD182" s="22">
        <v>54208.929945905227</v>
      </c>
      <c r="BE182" s="32">
        <v>5.4668908864751689E-2</v>
      </c>
      <c r="BF182" s="32">
        <v>5.4811391258615089E-2</v>
      </c>
      <c r="BG182" s="11"/>
      <c r="BH182" s="22">
        <v>992818.33263184782</v>
      </c>
      <c r="BI182" s="22">
        <v>3809.8674000000001</v>
      </c>
      <c r="BJ182" s="22">
        <v>989008.46523184783</v>
      </c>
      <c r="BK182" s="26">
        <v>67.365000000000236</v>
      </c>
      <c r="BL182" s="22">
        <v>0</v>
      </c>
      <c r="BM182" s="22">
        <v>54276.294945905218</v>
      </c>
      <c r="BN182" s="22">
        <v>54208.929945905227</v>
      </c>
      <c r="BO182" s="32">
        <v>5.4668908864751689E-2</v>
      </c>
      <c r="BP182" s="32">
        <v>5.4811391258615089E-2</v>
      </c>
      <c r="BQ182" s="42"/>
      <c r="BR182" s="22">
        <v>986788.03263570531</v>
      </c>
      <c r="BS182" s="22">
        <v>3809.8674000000001</v>
      </c>
      <c r="BT182" s="22">
        <v>982978.16523570532</v>
      </c>
      <c r="BU182" s="26">
        <v>67.365000000000236</v>
      </c>
      <c r="BV182" s="22">
        <v>0</v>
      </c>
      <c r="BW182" s="22">
        <v>48245.994949762709</v>
      </c>
      <c r="BX182" s="22">
        <v>48178.629949762719</v>
      </c>
      <c r="BY182" s="32">
        <v>4.8891953848384163E-2</v>
      </c>
      <c r="BZ182" s="32">
        <v>4.901291977142759E-2</v>
      </c>
      <c r="CA182" s="42"/>
      <c r="CB182" s="22">
        <v>991684.98481661687</v>
      </c>
      <c r="CC182" s="22">
        <v>3809.8674000000001</v>
      </c>
      <c r="CD182" s="22">
        <v>987875.11741661688</v>
      </c>
      <c r="CE182" s="26">
        <v>67.365000000000236</v>
      </c>
      <c r="CF182" s="22">
        <v>0</v>
      </c>
      <c r="CG182" s="22">
        <v>53142.947130674263</v>
      </c>
      <c r="CH182" s="22">
        <v>53075.582130674273</v>
      </c>
      <c r="CI182" s="32">
        <v>5.3588536626377879E-2</v>
      </c>
      <c r="CJ182" s="32">
        <v>5.3727015889894807E-2</v>
      </c>
      <c r="CK182" s="42"/>
      <c r="CL182" s="22">
        <v>990551.63700138568</v>
      </c>
      <c r="CM182" s="22">
        <v>3809.8674000000001</v>
      </c>
      <c r="CN182" s="22">
        <v>986741.76960138569</v>
      </c>
      <c r="CO182" s="26">
        <v>67.365000000000236</v>
      </c>
      <c r="CP182" s="22">
        <v>0</v>
      </c>
      <c r="CQ182" s="22">
        <v>52009.599315443076</v>
      </c>
      <c r="CR182" s="22">
        <v>51942.234315443086</v>
      </c>
      <c r="CS182" s="32">
        <v>5.2505692154411449E-2</v>
      </c>
      <c r="CT182" s="32">
        <v>5.2640149546346056E-2</v>
      </c>
      <c r="CU182" s="42"/>
      <c r="CV182" s="22">
        <v>992818.33263184782</v>
      </c>
      <c r="CW182" s="22">
        <v>3809.8674000000001</v>
      </c>
      <c r="CX182" s="22">
        <v>989008.46523184783</v>
      </c>
      <c r="CY182" s="26">
        <v>67.365000000000236</v>
      </c>
      <c r="CZ182" s="22">
        <v>0</v>
      </c>
      <c r="DA182" s="22">
        <v>54276.294945905218</v>
      </c>
      <c r="DB182" s="22">
        <v>54208.929945905227</v>
      </c>
      <c r="DC182" s="32">
        <v>5.4668908864751689E-2</v>
      </c>
      <c r="DD182" s="32">
        <v>5.4811391258615089E-2</v>
      </c>
      <c r="DE182" s="42"/>
      <c r="DF182" s="22">
        <v>992818.33263184782</v>
      </c>
      <c r="DG182" s="22">
        <v>3809.8674000000001</v>
      </c>
      <c r="DH182" s="22">
        <v>989008.46523184783</v>
      </c>
      <c r="DI182" s="26">
        <v>67.365000000000236</v>
      </c>
      <c r="DJ182" s="22">
        <v>0</v>
      </c>
      <c r="DK182" s="22">
        <v>54276.294945905218</v>
      </c>
      <c r="DL182" s="22">
        <v>54208.929945905227</v>
      </c>
      <c r="DM182" s="32">
        <v>5.4668908864751689E-2</v>
      </c>
      <c r="DN182" s="32">
        <v>5.4811391258615089E-2</v>
      </c>
      <c r="DO182" s="42"/>
      <c r="DP182" s="22">
        <v>992818.33263184782</v>
      </c>
      <c r="DQ182" s="22">
        <v>3809.8674000000001</v>
      </c>
      <c r="DR182" s="22">
        <v>989008.46523184783</v>
      </c>
      <c r="DS182" s="26">
        <v>67.365000000000236</v>
      </c>
      <c r="DT182" s="22">
        <v>0</v>
      </c>
      <c r="DU182" s="22">
        <v>54276.294945905218</v>
      </c>
      <c r="DV182" s="22">
        <v>54208.929945905227</v>
      </c>
      <c r="DW182" s="32">
        <v>5.4668908864751689E-2</v>
      </c>
      <c r="DX182" s="32">
        <v>5.4811391258615089E-2</v>
      </c>
      <c r="DY182" s="42"/>
      <c r="DZ182" s="22">
        <v>992818.33263184782</v>
      </c>
      <c r="EA182" s="22">
        <v>3809.8674000000001</v>
      </c>
      <c r="EB182" s="22">
        <v>989008.46523184783</v>
      </c>
      <c r="EC182" s="26">
        <v>67.365000000000236</v>
      </c>
      <c r="ED182" s="22">
        <v>0</v>
      </c>
      <c r="EE182" s="22">
        <v>54276.294945905218</v>
      </c>
      <c r="EF182" s="22">
        <v>54208.929945905227</v>
      </c>
      <c r="EG182" s="32">
        <v>5.4668908864751689E-2</v>
      </c>
      <c r="EH182" s="32">
        <v>5.4811391258615089E-2</v>
      </c>
      <c r="EI182" s="42"/>
      <c r="EK182" s="47">
        <f t="shared" si="59"/>
        <v>-1133.3478152309544</v>
      </c>
      <c r="EL182" s="47">
        <f t="shared" si="60"/>
        <v>-2266.6956304621417</v>
      </c>
      <c r="EM182" s="47">
        <f t="shared" si="61"/>
        <v>0</v>
      </c>
      <c r="EN182" s="47">
        <f t="shared" si="62"/>
        <v>0</v>
      </c>
      <c r="EO182" s="47">
        <f t="shared" si="63"/>
        <v>0</v>
      </c>
      <c r="EP182" s="47">
        <f t="shared" si="64"/>
        <v>0</v>
      </c>
      <c r="ER182" s="27" t="str">
        <f t="shared" si="55"/>
        <v>Skegby Junior Academy</v>
      </c>
      <c r="EV182" s="45">
        <v>0</v>
      </c>
      <c r="EX182" s="27" t="str">
        <f t="shared" si="56"/>
        <v>Y</v>
      </c>
      <c r="EY182" s="27" t="str">
        <f t="shared" si="57"/>
        <v>Y</v>
      </c>
      <c r="EZ182" s="27" t="str">
        <f t="shared" si="46"/>
        <v/>
      </c>
      <c r="FA182" s="27" t="str">
        <f t="shared" si="47"/>
        <v/>
      </c>
      <c r="FB182" s="27" t="str">
        <f t="shared" si="48"/>
        <v/>
      </c>
      <c r="FC182" s="27" t="str">
        <f t="shared" si="49"/>
        <v/>
      </c>
      <c r="FE182" s="82">
        <f t="shared" si="58"/>
        <v>1.1459434929763416E-3</v>
      </c>
      <c r="FF182" s="82">
        <f t="shared" si="50"/>
        <v>2.2918869859529186E-3</v>
      </c>
      <c r="FG182" s="82" t="str">
        <f t="shared" si="51"/>
        <v/>
      </c>
      <c r="FH182" s="82" t="str">
        <f t="shared" si="52"/>
        <v/>
      </c>
      <c r="FI182" s="82" t="str">
        <f t="shared" si="53"/>
        <v/>
      </c>
      <c r="FJ182" s="82" t="str">
        <f t="shared" si="54"/>
        <v/>
      </c>
    </row>
    <row r="183" spans="1:166" x14ac:dyDescent="0.3">
      <c r="A183" s="20">
        <v>8912014</v>
      </c>
      <c r="B183" s="20" t="s">
        <v>96</v>
      </c>
      <c r="C183" s="21">
        <v>189</v>
      </c>
      <c r="D183" s="22">
        <v>989929.91482076934</v>
      </c>
      <c r="E183" s="22">
        <v>5468.8368999999993</v>
      </c>
      <c r="F183" s="22">
        <v>984461.07792076934</v>
      </c>
      <c r="G183" s="45">
        <v>0</v>
      </c>
      <c r="H183" s="26">
        <v>212.41750000000047</v>
      </c>
      <c r="I183" s="11"/>
      <c r="J183" s="34">
        <v>189</v>
      </c>
      <c r="K183" s="22">
        <v>1047678.6374705124</v>
      </c>
      <c r="L183" s="22">
        <v>5681.2543999999998</v>
      </c>
      <c r="M183" s="22">
        <v>1041997.3830705124</v>
      </c>
      <c r="N183" s="26">
        <v>212.41750000000047</v>
      </c>
      <c r="O183" s="22">
        <v>0</v>
      </c>
      <c r="P183" s="22">
        <v>57748.722649743082</v>
      </c>
      <c r="Q183" s="22">
        <v>57536.305149743101</v>
      </c>
      <c r="R183" s="32">
        <v>5.5120645381459783E-2</v>
      </c>
      <c r="S183" s="32">
        <v>5.5217322120519753E-2</v>
      </c>
      <c r="T183" s="11"/>
      <c r="U183" s="22">
        <v>1047678.6374705124</v>
      </c>
      <c r="V183" s="22">
        <v>5681.2543999999998</v>
      </c>
      <c r="W183" s="22">
        <v>1041997.3830705124</v>
      </c>
      <c r="X183" s="26">
        <v>212.41750000000047</v>
      </c>
      <c r="Y183" s="22">
        <v>0</v>
      </c>
      <c r="Z183" s="22">
        <v>57748.722649743082</v>
      </c>
      <c r="AA183" s="22">
        <v>57536.305149743101</v>
      </c>
      <c r="AB183" s="32">
        <v>5.5120645381459783E-2</v>
      </c>
      <c r="AC183" s="32">
        <v>5.5217322120519753E-2</v>
      </c>
      <c r="AD183" s="42"/>
      <c r="AE183" s="22">
        <v>1047678.6374705124</v>
      </c>
      <c r="AF183" s="22">
        <v>5681.2543999999998</v>
      </c>
      <c r="AG183" s="22">
        <v>1041997.3830705124</v>
      </c>
      <c r="AH183" s="26">
        <v>212.41750000000047</v>
      </c>
      <c r="AI183" s="22">
        <v>0</v>
      </c>
      <c r="AJ183" s="22">
        <v>57748.722649743082</v>
      </c>
      <c r="AK183" s="22">
        <v>57536.305149743101</v>
      </c>
      <c r="AL183" s="32">
        <v>5.5120645381459783E-2</v>
      </c>
      <c r="AM183" s="32">
        <v>5.5217322120519753E-2</v>
      </c>
      <c r="AN183" s="11"/>
      <c r="AO183" s="22">
        <v>1047678.6374705124</v>
      </c>
      <c r="AP183" s="22">
        <v>5681.2543999999998</v>
      </c>
      <c r="AQ183" s="22">
        <v>1041997.3830705124</v>
      </c>
      <c r="AR183" s="26">
        <v>212.41750000000047</v>
      </c>
      <c r="AS183" s="22">
        <v>0</v>
      </c>
      <c r="AT183" s="22">
        <v>57748.722649743082</v>
      </c>
      <c r="AU183" s="22">
        <v>57536.305149743101</v>
      </c>
      <c r="AV183" s="32">
        <v>5.5120645381459783E-2</v>
      </c>
      <c r="AW183" s="32">
        <v>5.5217322120519753E-2</v>
      </c>
      <c r="AX183" s="42"/>
      <c r="AY183" s="22">
        <v>1047678.6374705124</v>
      </c>
      <c r="AZ183" s="22">
        <v>5681.2543999999998</v>
      </c>
      <c r="BA183" s="22">
        <v>1041997.3830705124</v>
      </c>
      <c r="BB183" s="22">
        <v>0</v>
      </c>
      <c r="BC183" s="22">
        <v>57748.722649743082</v>
      </c>
      <c r="BD183" s="22">
        <v>57536.305149743101</v>
      </c>
      <c r="BE183" s="32">
        <v>5.5120645381459783E-2</v>
      </c>
      <c r="BF183" s="32">
        <v>5.5217322120519753E-2</v>
      </c>
      <c r="BG183" s="11"/>
      <c r="BH183" s="22">
        <v>1047678.6374705124</v>
      </c>
      <c r="BI183" s="22">
        <v>5681.2543999999998</v>
      </c>
      <c r="BJ183" s="22">
        <v>1041997.3830705124</v>
      </c>
      <c r="BK183" s="26">
        <v>212.41750000000047</v>
      </c>
      <c r="BL183" s="22">
        <v>0</v>
      </c>
      <c r="BM183" s="22">
        <v>57748.722649743082</v>
      </c>
      <c r="BN183" s="22">
        <v>57536.305149743101</v>
      </c>
      <c r="BO183" s="32">
        <v>5.5120645381459783E-2</v>
      </c>
      <c r="BP183" s="32">
        <v>5.5217322120519753E-2</v>
      </c>
      <c r="BQ183" s="42"/>
      <c r="BR183" s="22">
        <v>1040919.2669372833</v>
      </c>
      <c r="BS183" s="22">
        <v>5681.2543999999998</v>
      </c>
      <c r="BT183" s="22">
        <v>1035238.0125372834</v>
      </c>
      <c r="BU183" s="26">
        <v>212.41750000000047</v>
      </c>
      <c r="BV183" s="22">
        <v>0</v>
      </c>
      <c r="BW183" s="22">
        <v>50989.352116513997</v>
      </c>
      <c r="BX183" s="22">
        <v>50776.934616514016</v>
      </c>
      <c r="BY183" s="32">
        <v>4.8984924898682052E-2</v>
      </c>
      <c r="BZ183" s="32">
        <v>4.9048560815559618E-2</v>
      </c>
      <c r="CA183" s="42"/>
      <c r="CB183" s="22">
        <v>1046413.6705774488</v>
      </c>
      <c r="CC183" s="22">
        <v>5681.2543999999998</v>
      </c>
      <c r="CD183" s="22">
        <v>1040732.4161774488</v>
      </c>
      <c r="CE183" s="26">
        <v>212.41750000000047</v>
      </c>
      <c r="CF183" s="22">
        <v>0</v>
      </c>
      <c r="CG183" s="22">
        <v>56483.755756679457</v>
      </c>
      <c r="CH183" s="22">
        <v>56271.338256679475</v>
      </c>
      <c r="CI183" s="32">
        <v>5.397841919009877E-2</v>
      </c>
      <c r="CJ183" s="32">
        <v>5.4068978136917183E-2</v>
      </c>
      <c r="CK183" s="42"/>
      <c r="CL183" s="22">
        <v>1045148.7036843852</v>
      </c>
      <c r="CM183" s="22">
        <v>5681.2543999999998</v>
      </c>
      <c r="CN183" s="22">
        <v>1039467.4492843852</v>
      </c>
      <c r="CO183" s="26">
        <v>212.41750000000047</v>
      </c>
      <c r="CP183" s="22">
        <v>0</v>
      </c>
      <c r="CQ183" s="22">
        <v>55218.788863615831</v>
      </c>
      <c r="CR183" s="22">
        <v>55006.37136361585</v>
      </c>
      <c r="CS183" s="32">
        <v>5.2833428074834834E-2</v>
      </c>
      <c r="CT183" s="32">
        <v>5.2917839227658969E-2</v>
      </c>
      <c r="CU183" s="42"/>
      <c r="CV183" s="22">
        <v>1047678.6374705124</v>
      </c>
      <c r="CW183" s="22">
        <v>5681.2543999999998</v>
      </c>
      <c r="CX183" s="22">
        <v>1041997.3830705124</v>
      </c>
      <c r="CY183" s="26">
        <v>212.41750000000047</v>
      </c>
      <c r="CZ183" s="22">
        <v>0</v>
      </c>
      <c r="DA183" s="22">
        <v>57748.722649743082</v>
      </c>
      <c r="DB183" s="22">
        <v>57536.305149743101</v>
      </c>
      <c r="DC183" s="32">
        <v>5.5120645381459783E-2</v>
      </c>
      <c r="DD183" s="32">
        <v>5.5217322120519753E-2</v>
      </c>
      <c r="DE183" s="42"/>
      <c r="DF183" s="22">
        <v>1047678.6374705124</v>
      </c>
      <c r="DG183" s="22">
        <v>5681.2543999999998</v>
      </c>
      <c r="DH183" s="22">
        <v>1041997.3830705124</v>
      </c>
      <c r="DI183" s="26">
        <v>212.41750000000047</v>
      </c>
      <c r="DJ183" s="22">
        <v>0</v>
      </c>
      <c r="DK183" s="22">
        <v>57748.722649743082</v>
      </c>
      <c r="DL183" s="22">
        <v>57536.305149743101</v>
      </c>
      <c r="DM183" s="32">
        <v>5.5120645381459783E-2</v>
      </c>
      <c r="DN183" s="32">
        <v>5.5217322120519753E-2</v>
      </c>
      <c r="DO183" s="42"/>
      <c r="DP183" s="22">
        <v>1047678.6374705124</v>
      </c>
      <c r="DQ183" s="22">
        <v>5681.2543999999998</v>
      </c>
      <c r="DR183" s="22">
        <v>1041997.3830705124</v>
      </c>
      <c r="DS183" s="26">
        <v>212.41750000000047</v>
      </c>
      <c r="DT183" s="22">
        <v>0</v>
      </c>
      <c r="DU183" s="22">
        <v>57748.722649743082</v>
      </c>
      <c r="DV183" s="22">
        <v>57536.305149743101</v>
      </c>
      <c r="DW183" s="32">
        <v>5.5120645381459783E-2</v>
      </c>
      <c r="DX183" s="32">
        <v>5.5217322120519753E-2</v>
      </c>
      <c r="DY183" s="42"/>
      <c r="DZ183" s="22">
        <v>1047678.6374705124</v>
      </c>
      <c r="EA183" s="22">
        <v>5681.2543999999998</v>
      </c>
      <c r="EB183" s="22">
        <v>1041997.3830705124</v>
      </c>
      <c r="EC183" s="26">
        <v>212.41750000000047</v>
      </c>
      <c r="ED183" s="22">
        <v>0</v>
      </c>
      <c r="EE183" s="22">
        <v>57748.722649743082</v>
      </c>
      <c r="EF183" s="22">
        <v>57536.305149743101</v>
      </c>
      <c r="EG183" s="32">
        <v>5.5120645381459783E-2</v>
      </c>
      <c r="EH183" s="32">
        <v>5.5217322120519753E-2</v>
      </c>
      <c r="EI183" s="42"/>
      <c r="EK183" s="47">
        <f t="shared" si="59"/>
        <v>-1264.9668930636253</v>
      </c>
      <c r="EL183" s="47">
        <f t="shared" si="60"/>
        <v>-2529.9337861272506</v>
      </c>
      <c r="EM183" s="47">
        <f t="shared" si="61"/>
        <v>0</v>
      </c>
      <c r="EN183" s="47">
        <f t="shared" si="62"/>
        <v>0</v>
      </c>
      <c r="EO183" s="47">
        <f t="shared" si="63"/>
        <v>0</v>
      </c>
      <c r="EP183" s="47">
        <f t="shared" si="64"/>
        <v>0</v>
      </c>
      <c r="ER183" s="27" t="str">
        <f t="shared" si="55"/>
        <v>Arnbrook Primary School</v>
      </c>
      <c r="EV183" s="45">
        <v>0</v>
      </c>
      <c r="EX183" s="27" t="str">
        <f t="shared" si="56"/>
        <v>Y</v>
      </c>
      <c r="EY183" s="27" t="str">
        <f t="shared" si="57"/>
        <v>Y</v>
      </c>
      <c r="EZ183" s="27" t="str">
        <f t="shared" si="46"/>
        <v/>
      </c>
      <c r="FA183" s="27" t="str">
        <f t="shared" si="47"/>
        <v/>
      </c>
      <c r="FB183" s="27" t="str">
        <f t="shared" si="48"/>
        <v/>
      </c>
      <c r="FC183" s="27" t="str">
        <f t="shared" si="49"/>
        <v/>
      </c>
      <c r="FE183" s="82">
        <f t="shared" si="58"/>
        <v>1.2139827926784959E-3</v>
      </c>
      <c r="FF183" s="82">
        <f t="shared" si="50"/>
        <v>2.4279655853569919E-3</v>
      </c>
      <c r="FG183" s="82" t="str">
        <f t="shared" si="51"/>
        <v/>
      </c>
      <c r="FH183" s="82" t="str">
        <f t="shared" si="52"/>
        <v/>
      </c>
      <c r="FI183" s="82" t="str">
        <f t="shared" si="53"/>
        <v/>
      </c>
      <c r="FJ183" s="82" t="str">
        <f t="shared" si="54"/>
        <v/>
      </c>
    </row>
    <row r="184" spans="1:166" x14ac:dyDescent="0.3">
      <c r="A184" s="20">
        <v>8912015</v>
      </c>
      <c r="B184" s="20" t="s">
        <v>127</v>
      </c>
      <c r="C184" s="21">
        <v>394</v>
      </c>
      <c r="D184" s="22">
        <v>1797216.5579213751</v>
      </c>
      <c r="E184" s="22">
        <v>9622.2066999999988</v>
      </c>
      <c r="F184" s="22">
        <v>1787594.3512213752</v>
      </c>
      <c r="G184" s="45">
        <v>0</v>
      </c>
      <c r="H184" s="26">
        <v>1010.5997000000007</v>
      </c>
      <c r="I184" s="11"/>
      <c r="J184" s="34">
        <v>394</v>
      </c>
      <c r="K184" s="22">
        <v>1898834.9708735263</v>
      </c>
      <c r="L184" s="22">
        <v>10632.806399999999</v>
      </c>
      <c r="M184" s="22">
        <v>1888202.1644735264</v>
      </c>
      <c r="N184" s="26">
        <v>1010.5997000000007</v>
      </c>
      <c r="O184" s="22">
        <v>0</v>
      </c>
      <c r="P184" s="22">
        <v>101618.41295215115</v>
      </c>
      <c r="Q184" s="22">
        <v>100607.81325215125</v>
      </c>
      <c r="R184" s="32">
        <v>5.3516189932716139E-2</v>
      </c>
      <c r="S184" s="32">
        <v>5.3282331280561257E-2</v>
      </c>
      <c r="T184" s="11"/>
      <c r="U184" s="22">
        <v>1898834.9708735263</v>
      </c>
      <c r="V184" s="22">
        <v>10632.806399999999</v>
      </c>
      <c r="W184" s="22">
        <v>1888202.1644735264</v>
      </c>
      <c r="X184" s="26">
        <v>1010.5997000000007</v>
      </c>
      <c r="Y184" s="22">
        <v>0</v>
      </c>
      <c r="Z184" s="22">
        <v>101618.41295215115</v>
      </c>
      <c r="AA184" s="22">
        <v>100607.81325215125</v>
      </c>
      <c r="AB184" s="32">
        <v>5.3516189932716139E-2</v>
      </c>
      <c r="AC184" s="32">
        <v>5.3282331280561257E-2</v>
      </c>
      <c r="AD184" s="42"/>
      <c r="AE184" s="22">
        <v>1898834.9708735263</v>
      </c>
      <c r="AF184" s="22">
        <v>10632.806399999999</v>
      </c>
      <c r="AG184" s="22">
        <v>1888202.1644735264</v>
      </c>
      <c r="AH184" s="26">
        <v>1010.5997000000007</v>
      </c>
      <c r="AI184" s="22">
        <v>0</v>
      </c>
      <c r="AJ184" s="22">
        <v>101618.41295215115</v>
      </c>
      <c r="AK184" s="22">
        <v>100607.81325215125</v>
      </c>
      <c r="AL184" s="32">
        <v>5.3516189932716139E-2</v>
      </c>
      <c r="AM184" s="32">
        <v>5.3282331280561257E-2</v>
      </c>
      <c r="AN184" s="11"/>
      <c r="AO184" s="22">
        <v>1898834.9708735263</v>
      </c>
      <c r="AP184" s="22">
        <v>10632.806399999999</v>
      </c>
      <c r="AQ184" s="22">
        <v>1888202.1644735264</v>
      </c>
      <c r="AR184" s="26">
        <v>1010.5997000000007</v>
      </c>
      <c r="AS184" s="22">
        <v>0</v>
      </c>
      <c r="AT184" s="22">
        <v>101618.41295215115</v>
      </c>
      <c r="AU184" s="22">
        <v>100607.81325215125</v>
      </c>
      <c r="AV184" s="32">
        <v>5.3516189932716139E-2</v>
      </c>
      <c r="AW184" s="32">
        <v>5.3282331280561257E-2</v>
      </c>
      <c r="AX184" s="42"/>
      <c r="AY184" s="22">
        <v>1898834.9708735263</v>
      </c>
      <c r="AZ184" s="22">
        <v>10632.806399999999</v>
      </c>
      <c r="BA184" s="22">
        <v>1888202.1644735264</v>
      </c>
      <c r="BB184" s="22">
        <v>0</v>
      </c>
      <c r="BC184" s="22">
        <v>101618.41295215115</v>
      </c>
      <c r="BD184" s="22">
        <v>100607.81325215125</v>
      </c>
      <c r="BE184" s="32">
        <v>5.3516189932716139E-2</v>
      </c>
      <c r="BF184" s="32">
        <v>5.3282331280561257E-2</v>
      </c>
      <c r="BG184" s="11"/>
      <c r="BH184" s="22">
        <v>1898834.9708735263</v>
      </c>
      <c r="BI184" s="22">
        <v>10632.806399999999</v>
      </c>
      <c r="BJ184" s="22">
        <v>1888202.1644735264</v>
      </c>
      <c r="BK184" s="26">
        <v>1010.5997000000007</v>
      </c>
      <c r="BL184" s="22">
        <v>0</v>
      </c>
      <c r="BM184" s="22">
        <v>101618.41295215115</v>
      </c>
      <c r="BN184" s="22">
        <v>100607.81325215125</v>
      </c>
      <c r="BO184" s="32">
        <v>5.3516189932716139E-2</v>
      </c>
      <c r="BP184" s="32">
        <v>5.3282331280561257E-2</v>
      </c>
      <c r="BQ184" s="42"/>
      <c r="BR184" s="22">
        <v>1888363.5409136743</v>
      </c>
      <c r="BS184" s="22">
        <v>10632.806399999999</v>
      </c>
      <c r="BT184" s="22">
        <v>1877730.7345136744</v>
      </c>
      <c r="BU184" s="26">
        <v>1010.5997000000007</v>
      </c>
      <c r="BV184" s="22">
        <v>0</v>
      </c>
      <c r="BW184" s="22">
        <v>91146.982992299134</v>
      </c>
      <c r="BX184" s="22">
        <v>90136.38329229923</v>
      </c>
      <c r="BY184" s="32">
        <v>4.8267709589541304E-2</v>
      </c>
      <c r="BZ184" s="32">
        <v>4.800282683536318E-2</v>
      </c>
      <c r="CA184" s="42"/>
      <c r="CB184" s="22">
        <v>1896644.6427505286</v>
      </c>
      <c r="CC184" s="22">
        <v>10632.806399999999</v>
      </c>
      <c r="CD184" s="22">
        <v>1886011.8363505288</v>
      </c>
      <c r="CE184" s="26">
        <v>1010.5997000000007</v>
      </c>
      <c r="CF184" s="22">
        <v>0</v>
      </c>
      <c r="CG184" s="22">
        <v>99428.084829153493</v>
      </c>
      <c r="CH184" s="22">
        <v>98417.485129153589</v>
      </c>
      <c r="CI184" s="32">
        <v>5.2423149064424697E-2</v>
      </c>
      <c r="CJ184" s="32">
        <v>5.2182856561278759E-2</v>
      </c>
      <c r="CK184" s="42"/>
      <c r="CL184" s="22">
        <v>1894454.314627531</v>
      </c>
      <c r="CM184" s="22">
        <v>10632.806399999999</v>
      </c>
      <c r="CN184" s="22">
        <v>1883821.5082275311</v>
      </c>
      <c r="CO184" s="26">
        <v>1010.5997000000007</v>
      </c>
      <c r="CP184" s="22">
        <v>0</v>
      </c>
      <c r="CQ184" s="22">
        <v>97237.756706155837</v>
      </c>
      <c r="CR184" s="22">
        <v>96227.157006155932</v>
      </c>
      <c r="CS184" s="32">
        <v>5.1327580694535656E-2</v>
      </c>
      <c r="CT184" s="32">
        <v>5.1080825113147321E-2</v>
      </c>
      <c r="CU184" s="42"/>
      <c r="CV184" s="22">
        <v>1898834.9708735263</v>
      </c>
      <c r="CW184" s="22">
        <v>10632.806399999999</v>
      </c>
      <c r="CX184" s="22">
        <v>1888202.1644735264</v>
      </c>
      <c r="CY184" s="26">
        <v>1010.5997000000007</v>
      </c>
      <c r="CZ184" s="22">
        <v>0</v>
      </c>
      <c r="DA184" s="22">
        <v>101618.41295215115</v>
      </c>
      <c r="DB184" s="22">
        <v>100607.81325215125</v>
      </c>
      <c r="DC184" s="32">
        <v>5.3516189932716139E-2</v>
      </c>
      <c r="DD184" s="32">
        <v>5.3282331280561257E-2</v>
      </c>
      <c r="DE184" s="42"/>
      <c r="DF184" s="22">
        <v>1898834.9708735263</v>
      </c>
      <c r="DG184" s="22">
        <v>10632.806399999999</v>
      </c>
      <c r="DH184" s="22">
        <v>1888202.1644735264</v>
      </c>
      <c r="DI184" s="26">
        <v>1010.5997000000007</v>
      </c>
      <c r="DJ184" s="22">
        <v>0</v>
      </c>
      <c r="DK184" s="22">
        <v>101618.41295215115</v>
      </c>
      <c r="DL184" s="22">
        <v>100607.81325215125</v>
      </c>
      <c r="DM184" s="32">
        <v>5.3516189932716139E-2</v>
      </c>
      <c r="DN184" s="32">
        <v>5.3282331280561257E-2</v>
      </c>
      <c r="DO184" s="42"/>
      <c r="DP184" s="22">
        <v>1898834.9708735263</v>
      </c>
      <c r="DQ184" s="22">
        <v>10632.806399999999</v>
      </c>
      <c r="DR184" s="22">
        <v>1888202.1644735264</v>
      </c>
      <c r="DS184" s="26">
        <v>1010.5997000000007</v>
      </c>
      <c r="DT184" s="22">
        <v>0</v>
      </c>
      <c r="DU184" s="22">
        <v>101618.41295215115</v>
      </c>
      <c r="DV184" s="22">
        <v>100607.81325215125</v>
      </c>
      <c r="DW184" s="32">
        <v>5.3516189932716139E-2</v>
      </c>
      <c r="DX184" s="32">
        <v>5.3282331280561257E-2</v>
      </c>
      <c r="DY184" s="42"/>
      <c r="DZ184" s="22">
        <v>1898834.9708735263</v>
      </c>
      <c r="EA184" s="22">
        <v>10632.806399999999</v>
      </c>
      <c r="EB184" s="22">
        <v>1888202.1644735264</v>
      </c>
      <c r="EC184" s="26">
        <v>1010.5997000000007</v>
      </c>
      <c r="ED184" s="22">
        <v>0</v>
      </c>
      <c r="EE184" s="22">
        <v>101618.41295215115</v>
      </c>
      <c r="EF184" s="22">
        <v>100607.81325215125</v>
      </c>
      <c r="EG184" s="32">
        <v>5.3516189932716139E-2</v>
      </c>
      <c r="EH184" s="32">
        <v>5.3282331280561257E-2</v>
      </c>
      <c r="EI184" s="42"/>
      <c r="EK184" s="47">
        <f t="shared" si="59"/>
        <v>-2190.3281229976565</v>
      </c>
      <c r="EL184" s="47">
        <f t="shared" si="60"/>
        <v>-4380.6562459953129</v>
      </c>
      <c r="EM184" s="47">
        <f t="shared" si="61"/>
        <v>0</v>
      </c>
      <c r="EN184" s="47">
        <f t="shared" si="62"/>
        <v>0</v>
      </c>
      <c r="EO184" s="47">
        <f t="shared" si="63"/>
        <v>0</v>
      </c>
      <c r="EP184" s="47">
        <f t="shared" si="64"/>
        <v>0</v>
      </c>
      <c r="ER184" s="27" t="str">
        <f t="shared" si="55"/>
        <v>The Flying High Academy</v>
      </c>
      <c r="EV184" s="45">
        <v>0</v>
      </c>
      <c r="EX184" s="27" t="str">
        <f t="shared" si="56"/>
        <v>Y</v>
      </c>
      <c r="EY184" s="27" t="str">
        <f t="shared" si="57"/>
        <v>Y</v>
      </c>
      <c r="EZ184" s="27" t="str">
        <f t="shared" si="46"/>
        <v/>
      </c>
      <c r="FA184" s="27" t="str">
        <f t="shared" si="47"/>
        <v/>
      </c>
      <c r="FB184" s="27" t="str">
        <f t="shared" si="48"/>
        <v/>
      </c>
      <c r="FC184" s="27" t="str">
        <f t="shared" si="49"/>
        <v/>
      </c>
      <c r="FE184" s="82">
        <f t="shared" si="58"/>
        <v>1.160007209084187E-3</v>
      </c>
      <c r="FF184" s="82">
        <f t="shared" si="50"/>
        <v>2.3200144181683741E-3</v>
      </c>
      <c r="FG184" s="82" t="str">
        <f t="shared" si="51"/>
        <v/>
      </c>
      <c r="FH184" s="82" t="str">
        <f t="shared" si="52"/>
        <v/>
      </c>
      <c r="FI184" s="82" t="str">
        <f t="shared" si="53"/>
        <v/>
      </c>
      <c r="FJ184" s="82" t="str">
        <f t="shared" si="54"/>
        <v/>
      </c>
    </row>
    <row r="185" spans="1:166" x14ac:dyDescent="0.3">
      <c r="A185" s="20">
        <v>8912016</v>
      </c>
      <c r="B185" s="20" t="s">
        <v>99</v>
      </c>
      <c r="C185" s="21">
        <v>245</v>
      </c>
      <c r="D185" s="22">
        <v>1146166.2687427716</v>
      </c>
      <c r="E185" s="22">
        <v>6947.7759999999998</v>
      </c>
      <c r="F185" s="22">
        <v>1139218.4927427715</v>
      </c>
      <c r="G185" s="45">
        <v>0</v>
      </c>
      <c r="H185" s="26">
        <v>297.1264000000001</v>
      </c>
      <c r="I185" s="11"/>
      <c r="J185" s="34">
        <v>245</v>
      </c>
      <c r="K185" s="22">
        <v>1210075.8260841609</v>
      </c>
      <c r="L185" s="22">
        <v>7244.9023999999999</v>
      </c>
      <c r="M185" s="22">
        <v>1202830.9236841609</v>
      </c>
      <c r="N185" s="26">
        <v>297.1264000000001</v>
      </c>
      <c r="O185" s="22">
        <v>0</v>
      </c>
      <c r="P185" s="22">
        <v>63909.557341389358</v>
      </c>
      <c r="Q185" s="22">
        <v>63612.430941389408</v>
      </c>
      <c r="R185" s="32">
        <v>5.2814506300983194E-2</v>
      </c>
      <c r="S185" s="32">
        <v>5.2885596544650151E-2</v>
      </c>
      <c r="T185" s="11"/>
      <c r="U185" s="22">
        <v>1210075.8260841609</v>
      </c>
      <c r="V185" s="22">
        <v>7244.9023999999999</v>
      </c>
      <c r="W185" s="22">
        <v>1202830.9236841609</v>
      </c>
      <c r="X185" s="26">
        <v>297.1264000000001</v>
      </c>
      <c r="Y185" s="22">
        <v>0</v>
      </c>
      <c r="Z185" s="22">
        <v>63909.557341389358</v>
      </c>
      <c r="AA185" s="22">
        <v>63612.430941389408</v>
      </c>
      <c r="AB185" s="32">
        <v>5.2814506300983194E-2</v>
      </c>
      <c r="AC185" s="32">
        <v>5.2885596544650151E-2</v>
      </c>
      <c r="AD185" s="42"/>
      <c r="AE185" s="22">
        <v>1210075.8260841609</v>
      </c>
      <c r="AF185" s="22">
        <v>7244.9023999999999</v>
      </c>
      <c r="AG185" s="22">
        <v>1202830.9236841609</v>
      </c>
      <c r="AH185" s="26">
        <v>297.1264000000001</v>
      </c>
      <c r="AI185" s="22">
        <v>0</v>
      </c>
      <c r="AJ185" s="22">
        <v>63909.557341389358</v>
      </c>
      <c r="AK185" s="22">
        <v>63612.430941389408</v>
      </c>
      <c r="AL185" s="32">
        <v>5.2814506300983194E-2</v>
      </c>
      <c r="AM185" s="32">
        <v>5.2885596544650151E-2</v>
      </c>
      <c r="AN185" s="11"/>
      <c r="AO185" s="22">
        <v>1210075.8260841609</v>
      </c>
      <c r="AP185" s="22">
        <v>7244.9023999999999</v>
      </c>
      <c r="AQ185" s="22">
        <v>1202830.9236841609</v>
      </c>
      <c r="AR185" s="26">
        <v>297.1264000000001</v>
      </c>
      <c r="AS185" s="22">
        <v>0</v>
      </c>
      <c r="AT185" s="22">
        <v>63909.557341389358</v>
      </c>
      <c r="AU185" s="22">
        <v>63612.430941389408</v>
      </c>
      <c r="AV185" s="32">
        <v>5.2814506300983194E-2</v>
      </c>
      <c r="AW185" s="32">
        <v>5.2885596544650151E-2</v>
      </c>
      <c r="AX185" s="42"/>
      <c r="AY185" s="22">
        <v>1210075.8260841609</v>
      </c>
      <c r="AZ185" s="22">
        <v>7244.9023999999999</v>
      </c>
      <c r="BA185" s="22">
        <v>1202830.9236841609</v>
      </c>
      <c r="BB185" s="22">
        <v>0</v>
      </c>
      <c r="BC185" s="22">
        <v>63909.557341389358</v>
      </c>
      <c r="BD185" s="22">
        <v>63612.430941389408</v>
      </c>
      <c r="BE185" s="32">
        <v>5.2814506300983194E-2</v>
      </c>
      <c r="BF185" s="32">
        <v>5.2885596544650151E-2</v>
      </c>
      <c r="BG185" s="11"/>
      <c r="BH185" s="22">
        <v>1210075.8260841609</v>
      </c>
      <c r="BI185" s="22">
        <v>7244.9023999999999</v>
      </c>
      <c r="BJ185" s="22">
        <v>1202830.9236841609</v>
      </c>
      <c r="BK185" s="26">
        <v>297.1264000000001</v>
      </c>
      <c r="BL185" s="22">
        <v>0</v>
      </c>
      <c r="BM185" s="22">
        <v>63909.557341389358</v>
      </c>
      <c r="BN185" s="22">
        <v>63612.430941389408</v>
      </c>
      <c r="BO185" s="32">
        <v>5.2814506300983194E-2</v>
      </c>
      <c r="BP185" s="32">
        <v>5.2885596544650151E-2</v>
      </c>
      <c r="BQ185" s="42"/>
      <c r="BR185" s="22">
        <v>1204059.9288883721</v>
      </c>
      <c r="BS185" s="22">
        <v>7244.9023999999999</v>
      </c>
      <c r="BT185" s="22">
        <v>1196815.0264883721</v>
      </c>
      <c r="BU185" s="26">
        <v>297.1264000000001</v>
      </c>
      <c r="BV185" s="22">
        <v>0</v>
      </c>
      <c r="BW185" s="22">
        <v>57893.660145600559</v>
      </c>
      <c r="BX185" s="22">
        <v>57596.533745600609</v>
      </c>
      <c r="BY185" s="32">
        <v>4.8082042061685329E-2</v>
      </c>
      <c r="BZ185" s="32">
        <v>4.8124841743169909E-2</v>
      </c>
      <c r="CA185" s="42"/>
      <c r="CB185" s="22">
        <v>1208738.5174732246</v>
      </c>
      <c r="CC185" s="22">
        <v>7244.9023999999999</v>
      </c>
      <c r="CD185" s="22">
        <v>1201493.6150732245</v>
      </c>
      <c r="CE185" s="26">
        <v>297.1264000000001</v>
      </c>
      <c r="CF185" s="22">
        <v>0</v>
      </c>
      <c r="CG185" s="22">
        <v>62572.248730452964</v>
      </c>
      <c r="CH185" s="22">
        <v>62275.122330453014</v>
      </c>
      <c r="CI185" s="32">
        <v>5.1766571368351416E-2</v>
      </c>
      <c r="CJ185" s="32">
        <v>5.1831421781344783E-2</v>
      </c>
      <c r="CK185" s="42"/>
      <c r="CL185" s="22">
        <v>1207401.2088622879</v>
      </c>
      <c r="CM185" s="22">
        <v>7244.9023999999999</v>
      </c>
      <c r="CN185" s="22">
        <v>1200156.3064622879</v>
      </c>
      <c r="CO185" s="26">
        <v>297.1264000000001</v>
      </c>
      <c r="CP185" s="22">
        <v>0</v>
      </c>
      <c r="CQ185" s="22">
        <v>61234.940119516337</v>
      </c>
      <c r="CR185" s="22">
        <v>60937.813719516387</v>
      </c>
      <c r="CS185" s="32">
        <v>5.071631506582381E-2</v>
      </c>
      <c r="CT185" s="32">
        <v>5.0774897729066105E-2</v>
      </c>
      <c r="CU185" s="42"/>
      <c r="CV185" s="22">
        <v>1210075.8260841609</v>
      </c>
      <c r="CW185" s="22">
        <v>7244.9023999999999</v>
      </c>
      <c r="CX185" s="22">
        <v>1202830.9236841609</v>
      </c>
      <c r="CY185" s="26">
        <v>297.1264000000001</v>
      </c>
      <c r="CZ185" s="22">
        <v>0</v>
      </c>
      <c r="DA185" s="22">
        <v>63909.557341389358</v>
      </c>
      <c r="DB185" s="22">
        <v>63612.430941389408</v>
      </c>
      <c r="DC185" s="32">
        <v>5.2814506300983194E-2</v>
      </c>
      <c r="DD185" s="32">
        <v>5.2885596544650151E-2</v>
      </c>
      <c r="DE185" s="42"/>
      <c r="DF185" s="22">
        <v>1210075.8260841609</v>
      </c>
      <c r="DG185" s="22">
        <v>7244.9023999999999</v>
      </c>
      <c r="DH185" s="22">
        <v>1202830.9236841609</v>
      </c>
      <c r="DI185" s="26">
        <v>297.1264000000001</v>
      </c>
      <c r="DJ185" s="22">
        <v>0</v>
      </c>
      <c r="DK185" s="22">
        <v>63909.557341389358</v>
      </c>
      <c r="DL185" s="22">
        <v>63612.430941389408</v>
      </c>
      <c r="DM185" s="32">
        <v>5.2814506300983194E-2</v>
      </c>
      <c r="DN185" s="32">
        <v>5.2885596544650151E-2</v>
      </c>
      <c r="DO185" s="42"/>
      <c r="DP185" s="22">
        <v>1210075.8260841609</v>
      </c>
      <c r="DQ185" s="22">
        <v>7244.9023999999999</v>
      </c>
      <c r="DR185" s="22">
        <v>1202830.9236841609</v>
      </c>
      <c r="DS185" s="26">
        <v>297.1264000000001</v>
      </c>
      <c r="DT185" s="22">
        <v>0</v>
      </c>
      <c r="DU185" s="22">
        <v>63909.557341389358</v>
      </c>
      <c r="DV185" s="22">
        <v>63612.430941389408</v>
      </c>
      <c r="DW185" s="32">
        <v>5.2814506300983194E-2</v>
      </c>
      <c r="DX185" s="32">
        <v>5.2885596544650151E-2</v>
      </c>
      <c r="DY185" s="42"/>
      <c r="DZ185" s="22">
        <v>1210075.8260841609</v>
      </c>
      <c r="EA185" s="22">
        <v>7244.9023999999999</v>
      </c>
      <c r="EB185" s="22">
        <v>1202830.9236841609</v>
      </c>
      <c r="EC185" s="26">
        <v>297.1264000000001</v>
      </c>
      <c r="ED185" s="22">
        <v>0</v>
      </c>
      <c r="EE185" s="22">
        <v>63909.557341389358</v>
      </c>
      <c r="EF185" s="22">
        <v>63612.430941389408</v>
      </c>
      <c r="EG185" s="32">
        <v>5.2814506300983194E-2</v>
      </c>
      <c r="EH185" s="32">
        <v>5.2885596544650151E-2</v>
      </c>
      <c r="EI185" s="42"/>
      <c r="EK185" s="47">
        <f t="shared" si="59"/>
        <v>-1337.308610936394</v>
      </c>
      <c r="EL185" s="47">
        <f t="shared" si="60"/>
        <v>-2674.6172218730208</v>
      </c>
      <c r="EM185" s="47">
        <f t="shared" si="61"/>
        <v>0</v>
      </c>
      <c r="EN185" s="47">
        <f t="shared" si="62"/>
        <v>0</v>
      </c>
      <c r="EO185" s="47">
        <f t="shared" si="63"/>
        <v>0</v>
      </c>
      <c r="EP185" s="47">
        <f t="shared" si="64"/>
        <v>0</v>
      </c>
      <c r="ER185" s="27" t="str">
        <f t="shared" si="55"/>
        <v>Bishop Alexander L.E.A.D. Academy</v>
      </c>
      <c r="EV185" s="45">
        <v>0</v>
      </c>
      <c r="EX185" s="27" t="str">
        <f t="shared" si="56"/>
        <v>Y</v>
      </c>
      <c r="EY185" s="27" t="str">
        <f t="shared" si="57"/>
        <v>Y</v>
      </c>
      <c r="EZ185" s="27" t="str">
        <f t="shared" si="46"/>
        <v/>
      </c>
      <c r="FA185" s="27" t="str">
        <f t="shared" si="47"/>
        <v/>
      </c>
      <c r="FB185" s="27" t="str">
        <f t="shared" si="48"/>
        <v/>
      </c>
      <c r="FC185" s="27" t="str">
        <f t="shared" si="49"/>
        <v/>
      </c>
      <c r="FE185" s="82">
        <f t="shared" si="58"/>
        <v>1.1118009893197128E-3</v>
      </c>
      <c r="FF185" s="82">
        <f t="shared" si="50"/>
        <v>2.223601978639619E-3</v>
      </c>
      <c r="FG185" s="82" t="str">
        <f t="shared" si="51"/>
        <v/>
      </c>
      <c r="FH185" s="82" t="str">
        <f t="shared" si="52"/>
        <v/>
      </c>
      <c r="FI185" s="82" t="str">
        <f t="shared" si="53"/>
        <v/>
      </c>
      <c r="FJ185" s="82" t="str">
        <f t="shared" si="54"/>
        <v/>
      </c>
    </row>
    <row r="186" spans="1:166" x14ac:dyDescent="0.3">
      <c r="A186" s="20">
        <v>8912017</v>
      </c>
      <c r="B186" s="20" t="s">
        <v>125</v>
      </c>
      <c r="C186" s="21">
        <v>186</v>
      </c>
      <c r="D186" s="22">
        <v>984617.51098008605</v>
      </c>
      <c r="E186" s="22">
        <v>4710.3999782399997</v>
      </c>
      <c r="F186" s="22">
        <v>979907.11100184603</v>
      </c>
      <c r="G186" s="45">
        <v>16926.688269051127</v>
      </c>
      <c r="H186" s="26">
        <v>84.787221760000648</v>
      </c>
      <c r="I186" s="11"/>
      <c r="J186" s="34">
        <v>186</v>
      </c>
      <c r="K186" s="22">
        <v>1024070.5737902113</v>
      </c>
      <c r="L186" s="22">
        <v>4795.1872000000003</v>
      </c>
      <c r="M186" s="22">
        <v>1019275.3865902113</v>
      </c>
      <c r="N186" s="26">
        <v>84.787221760000648</v>
      </c>
      <c r="O186" s="22">
        <v>0</v>
      </c>
      <c r="P186" s="22">
        <v>39453.062810125295</v>
      </c>
      <c r="Q186" s="22">
        <v>39368.275588365272</v>
      </c>
      <c r="R186" s="32">
        <v>3.852572646834744E-2</v>
      </c>
      <c r="S186" s="32">
        <v>3.8623787159291878E-2</v>
      </c>
      <c r="T186" s="11"/>
      <c r="U186" s="22">
        <v>1024070.5737902113</v>
      </c>
      <c r="V186" s="22">
        <v>4795.1872000000003</v>
      </c>
      <c r="W186" s="22">
        <v>1019275.3865902113</v>
      </c>
      <c r="X186" s="26">
        <v>84.787221760000648</v>
      </c>
      <c r="Y186" s="22">
        <v>0</v>
      </c>
      <c r="Z186" s="22">
        <v>39453.062810125295</v>
      </c>
      <c r="AA186" s="22">
        <v>39368.275588365272</v>
      </c>
      <c r="AB186" s="32">
        <v>3.852572646834744E-2</v>
      </c>
      <c r="AC186" s="32">
        <v>3.8623787159291878E-2</v>
      </c>
      <c r="AD186" s="42"/>
      <c r="AE186" s="22">
        <v>1024070.5737902113</v>
      </c>
      <c r="AF186" s="22">
        <v>4795.1872000000003</v>
      </c>
      <c r="AG186" s="22">
        <v>1019275.3865902113</v>
      </c>
      <c r="AH186" s="26">
        <v>84.787221760000648</v>
      </c>
      <c r="AI186" s="22">
        <v>0</v>
      </c>
      <c r="AJ186" s="22">
        <v>39453.062810125295</v>
      </c>
      <c r="AK186" s="22">
        <v>39368.275588365272</v>
      </c>
      <c r="AL186" s="32">
        <v>3.852572646834744E-2</v>
      </c>
      <c r="AM186" s="32">
        <v>3.8623787159291878E-2</v>
      </c>
      <c r="AN186" s="11"/>
      <c r="AO186" s="22">
        <v>1024070.5737902113</v>
      </c>
      <c r="AP186" s="22">
        <v>4795.1872000000003</v>
      </c>
      <c r="AQ186" s="22">
        <v>1019275.3865902113</v>
      </c>
      <c r="AR186" s="26">
        <v>84.787221760000648</v>
      </c>
      <c r="AS186" s="22">
        <v>0</v>
      </c>
      <c r="AT186" s="22">
        <v>39453.062810125295</v>
      </c>
      <c r="AU186" s="22">
        <v>39368.275588365272</v>
      </c>
      <c r="AV186" s="32">
        <v>3.852572646834744E-2</v>
      </c>
      <c r="AW186" s="32">
        <v>3.8623787159291878E-2</v>
      </c>
      <c r="AX186" s="42"/>
      <c r="AY186" s="22">
        <v>1024070.5737902113</v>
      </c>
      <c r="AZ186" s="22">
        <v>4795.1872000000003</v>
      </c>
      <c r="BA186" s="22">
        <v>1019275.3865902113</v>
      </c>
      <c r="BB186" s="22">
        <v>0</v>
      </c>
      <c r="BC186" s="22">
        <v>39453.062810125295</v>
      </c>
      <c r="BD186" s="22">
        <v>39368.275588365272</v>
      </c>
      <c r="BE186" s="32">
        <v>3.852572646834744E-2</v>
      </c>
      <c r="BF186" s="32">
        <v>3.8623787159291878E-2</v>
      </c>
      <c r="BG186" s="11"/>
      <c r="BH186" s="22">
        <v>1024070.5737902113</v>
      </c>
      <c r="BI186" s="22">
        <v>4795.1872000000003</v>
      </c>
      <c r="BJ186" s="22">
        <v>1019275.3865902113</v>
      </c>
      <c r="BK186" s="26">
        <v>84.787221760000648</v>
      </c>
      <c r="BL186" s="22">
        <v>0</v>
      </c>
      <c r="BM186" s="22">
        <v>39453.062810125295</v>
      </c>
      <c r="BN186" s="22">
        <v>39368.275588365272</v>
      </c>
      <c r="BO186" s="32">
        <v>3.852572646834744E-2</v>
      </c>
      <c r="BP186" s="32">
        <v>3.8623787159291878E-2</v>
      </c>
      <c r="BQ186" s="42"/>
      <c r="BR186" s="22">
        <v>1019417.3044295001</v>
      </c>
      <c r="BS186" s="22">
        <v>4795.1872000000003</v>
      </c>
      <c r="BT186" s="22">
        <v>1014622.1172295001</v>
      </c>
      <c r="BU186" s="26">
        <v>84.787221760000648</v>
      </c>
      <c r="BV186" s="22">
        <v>1793.4651947173738</v>
      </c>
      <c r="BW186" s="22">
        <v>34799.793449414079</v>
      </c>
      <c r="BX186" s="22">
        <v>34715.006227654056</v>
      </c>
      <c r="BY186" s="32">
        <v>3.4136945977083645E-2</v>
      </c>
      <c r="BZ186" s="32">
        <v>3.4214714658937183E-2</v>
      </c>
      <c r="CA186" s="42"/>
      <c r="CB186" s="22">
        <v>1022897.527330584</v>
      </c>
      <c r="CC186" s="22">
        <v>4795.1872000000003</v>
      </c>
      <c r="CD186" s="22">
        <v>1018102.340130584</v>
      </c>
      <c r="CE186" s="26">
        <v>84.787221760000648</v>
      </c>
      <c r="CF186" s="22">
        <v>0</v>
      </c>
      <c r="CG186" s="22">
        <v>38280.016350497957</v>
      </c>
      <c r="CH186" s="22">
        <v>38195.229128737934</v>
      </c>
      <c r="CI186" s="32">
        <v>3.7423119450093724E-2</v>
      </c>
      <c r="CJ186" s="32">
        <v>3.7516099927477758E-2</v>
      </c>
      <c r="CK186" s="42"/>
      <c r="CL186" s="22">
        <v>1021724.4808709567</v>
      </c>
      <c r="CM186" s="22">
        <v>4795.1872000000003</v>
      </c>
      <c r="CN186" s="22">
        <v>1016929.2936709566</v>
      </c>
      <c r="CO186" s="26">
        <v>84.787221760000648</v>
      </c>
      <c r="CP186" s="22">
        <v>0</v>
      </c>
      <c r="CQ186" s="22">
        <v>37106.96989087062</v>
      </c>
      <c r="CR186" s="22">
        <v>37022.182669110596</v>
      </c>
      <c r="CS186" s="32">
        <v>3.6317980615712793E-2</v>
      </c>
      <c r="CT186" s="32">
        <v>3.6405857220875477E-2</v>
      </c>
      <c r="CU186" s="42"/>
      <c r="CV186" s="22">
        <v>1024070.5737902113</v>
      </c>
      <c r="CW186" s="22">
        <v>4795.1872000000003</v>
      </c>
      <c r="CX186" s="22">
        <v>1019275.3865902113</v>
      </c>
      <c r="CY186" s="26">
        <v>84.787221760000648</v>
      </c>
      <c r="CZ186" s="22">
        <v>0</v>
      </c>
      <c r="DA186" s="22">
        <v>39453.062810125295</v>
      </c>
      <c r="DB186" s="22">
        <v>39368.275588365272</v>
      </c>
      <c r="DC186" s="32">
        <v>3.852572646834744E-2</v>
      </c>
      <c r="DD186" s="32">
        <v>3.8623787159291878E-2</v>
      </c>
      <c r="DE186" s="42"/>
      <c r="DF186" s="22">
        <v>1024070.5737902113</v>
      </c>
      <c r="DG186" s="22">
        <v>4795.1872000000003</v>
      </c>
      <c r="DH186" s="22">
        <v>1019275.3865902113</v>
      </c>
      <c r="DI186" s="26">
        <v>84.787221760000648</v>
      </c>
      <c r="DJ186" s="22">
        <v>0</v>
      </c>
      <c r="DK186" s="22">
        <v>39453.062810125295</v>
      </c>
      <c r="DL186" s="22">
        <v>39368.275588365272</v>
      </c>
      <c r="DM186" s="32">
        <v>3.852572646834744E-2</v>
      </c>
      <c r="DN186" s="32">
        <v>3.8623787159291878E-2</v>
      </c>
      <c r="DO186" s="42"/>
      <c r="DP186" s="22">
        <v>1024070.5737902113</v>
      </c>
      <c r="DQ186" s="22">
        <v>4795.1872000000003</v>
      </c>
      <c r="DR186" s="22">
        <v>1019275.3865902113</v>
      </c>
      <c r="DS186" s="26">
        <v>84.787221760000648</v>
      </c>
      <c r="DT186" s="22">
        <v>0</v>
      </c>
      <c r="DU186" s="22">
        <v>39453.062810125295</v>
      </c>
      <c r="DV186" s="22">
        <v>39368.275588365272</v>
      </c>
      <c r="DW186" s="32">
        <v>3.852572646834744E-2</v>
      </c>
      <c r="DX186" s="32">
        <v>3.8623787159291878E-2</v>
      </c>
      <c r="DY186" s="42"/>
      <c r="DZ186" s="22">
        <v>1024070.5737902113</v>
      </c>
      <c r="EA186" s="22">
        <v>4795.1872000000003</v>
      </c>
      <c r="EB186" s="22">
        <v>1019275.3865902113</v>
      </c>
      <c r="EC186" s="26">
        <v>84.787221760000648</v>
      </c>
      <c r="ED186" s="22">
        <v>0</v>
      </c>
      <c r="EE186" s="22">
        <v>39453.062810125295</v>
      </c>
      <c r="EF186" s="22">
        <v>39368.275588365272</v>
      </c>
      <c r="EG186" s="32">
        <v>3.852572646834744E-2</v>
      </c>
      <c r="EH186" s="32">
        <v>3.8623787159291878E-2</v>
      </c>
      <c r="EI186" s="42"/>
      <c r="EK186" s="47">
        <f t="shared" si="59"/>
        <v>-1173.0464596273378</v>
      </c>
      <c r="EL186" s="47">
        <f t="shared" si="60"/>
        <v>-2346.0929192546755</v>
      </c>
      <c r="EM186" s="47">
        <f t="shared" si="61"/>
        <v>0</v>
      </c>
      <c r="EN186" s="47">
        <f t="shared" si="62"/>
        <v>0</v>
      </c>
      <c r="EO186" s="47">
        <f t="shared" si="63"/>
        <v>0</v>
      </c>
      <c r="EP186" s="47">
        <f t="shared" si="64"/>
        <v>0</v>
      </c>
      <c r="ER186" s="27" t="str">
        <f t="shared" si="55"/>
        <v>Sunnyside Spencer Academy</v>
      </c>
      <c r="EV186" s="45">
        <v>16926.688269051127</v>
      </c>
      <c r="EX186" s="27" t="str">
        <f t="shared" si="56"/>
        <v>Y</v>
      </c>
      <c r="EY186" s="27" t="str">
        <f t="shared" si="57"/>
        <v>Y</v>
      </c>
      <c r="EZ186" s="27" t="str">
        <f t="shared" si="46"/>
        <v/>
      </c>
      <c r="FA186" s="27" t="str">
        <f t="shared" si="47"/>
        <v/>
      </c>
      <c r="FB186" s="27" t="str">
        <f t="shared" si="48"/>
        <v/>
      </c>
      <c r="FC186" s="27" t="str">
        <f t="shared" si="49"/>
        <v/>
      </c>
      <c r="FE186" s="82">
        <f t="shared" si="58"/>
        <v>1.1508631279241793E-3</v>
      </c>
      <c r="FF186" s="82">
        <f t="shared" si="50"/>
        <v>2.3017262558483586E-3</v>
      </c>
      <c r="FG186" s="82" t="str">
        <f t="shared" si="51"/>
        <v/>
      </c>
      <c r="FH186" s="82" t="str">
        <f t="shared" si="52"/>
        <v/>
      </c>
      <c r="FI186" s="82" t="str">
        <f t="shared" si="53"/>
        <v/>
      </c>
      <c r="FJ186" s="82" t="str">
        <f t="shared" si="54"/>
        <v/>
      </c>
    </row>
    <row r="187" spans="1:166" x14ac:dyDescent="0.3">
      <c r="A187" s="20">
        <v>8912020</v>
      </c>
      <c r="B187" s="20" t="s">
        <v>57</v>
      </c>
      <c r="C187" s="21">
        <v>261</v>
      </c>
      <c r="D187" s="22">
        <v>1258333.6681718568</v>
      </c>
      <c r="E187" s="22">
        <v>2947.3204000000001</v>
      </c>
      <c r="F187" s="22">
        <v>1255386.3477718567</v>
      </c>
      <c r="G187" s="45">
        <v>4658.0285122861378</v>
      </c>
      <c r="H187" s="26">
        <v>-132.75399999999991</v>
      </c>
      <c r="I187" s="11"/>
      <c r="J187" s="34">
        <v>261</v>
      </c>
      <c r="K187" s="22">
        <v>1324859.9579843974</v>
      </c>
      <c r="L187" s="22">
        <v>2814.5664000000002</v>
      </c>
      <c r="M187" s="22">
        <v>1322045.3915843975</v>
      </c>
      <c r="N187" s="26">
        <v>-132.75399999999991</v>
      </c>
      <c r="O187" s="22">
        <v>0</v>
      </c>
      <c r="P187" s="22">
        <v>66526.289812540635</v>
      </c>
      <c r="Q187" s="22">
        <v>66659.043812540825</v>
      </c>
      <c r="R187" s="32">
        <v>5.0213827817508924E-2</v>
      </c>
      <c r="S187" s="32">
        <v>5.0421146079298901E-2</v>
      </c>
      <c r="T187" s="11"/>
      <c r="U187" s="22">
        <v>1324859.9579843974</v>
      </c>
      <c r="V187" s="22">
        <v>2814.5664000000002</v>
      </c>
      <c r="W187" s="22">
        <v>1322045.3915843975</v>
      </c>
      <c r="X187" s="26">
        <v>-132.75399999999991</v>
      </c>
      <c r="Y187" s="22">
        <v>0</v>
      </c>
      <c r="Z187" s="22">
        <v>66526.289812540635</v>
      </c>
      <c r="AA187" s="22">
        <v>66659.043812540825</v>
      </c>
      <c r="AB187" s="32">
        <v>5.0213827817508924E-2</v>
      </c>
      <c r="AC187" s="32">
        <v>5.0421146079298901E-2</v>
      </c>
      <c r="AD187" s="42"/>
      <c r="AE187" s="22">
        <v>1324859.9579843974</v>
      </c>
      <c r="AF187" s="22">
        <v>2814.5664000000002</v>
      </c>
      <c r="AG187" s="22">
        <v>1322045.3915843975</v>
      </c>
      <c r="AH187" s="26">
        <v>-132.75399999999991</v>
      </c>
      <c r="AI187" s="22">
        <v>0</v>
      </c>
      <c r="AJ187" s="22">
        <v>66526.289812540635</v>
      </c>
      <c r="AK187" s="22">
        <v>66659.043812540825</v>
      </c>
      <c r="AL187" s="32">
        <v>5.0213827817508924E-2</v>
      </c>
      <c r="AM187" s="32">
        <v>5.0421146079298901E-2</v>
      </c>
      <c r="AN187" s="11"/>
      <c r="AO187" s="22">
        <v>1324859.9579843974</v>
      </c>
      <c r="AP187" s="22">
        <v>2814.5664000000002</v>
      </c>
      <c r="AQ187" s="22">
        <v>1322045.3915843975</v>
      </c>
      <c r="AR187" s="26">
        <v>-132.75399999999991</v>
      </c>
      <c r="AS187" s="22">
        <v>0</v>
      </c>
      <c r="AT187" s="22">
        <v>66526.289812540635</v>
      </c>
      <c r="AU187" s="22">
        <v>66659.043812540825</v>
      </c>
      <c r="AV187" s="32">
        <v>5.0213827817508924E-2</v>
      </c>
      <c r="AW187" s="32">
        <v>5.0421146079298901E-2</v>
      </c>
      <c r="AX187" s="42"/>
      <c r="AY187" s="22">
        <v>1324859.9579843974</v>
      </c>
      <c r="AZ187" s="22">
        <v>2814.5664000000002</v>
      </c>
      <c r="BA187" s="22">
        <v>1322045.3915843975</v>
      </c>
      <c r="BB187" s="22">
        <v>0</v>
      </c>
      <c r="BC187" s="22">
        <v>66526.289812540635</v>
      </c>
      <c r="BD187" s="22">
        <v>66659.043812540825</v>
      </c>
      <c r="BE187" s="32">
        <v>5.0213827817508924E-2</v>
      </c>
      <c r="BF187" s="32">
        <v>5.0421146079298901E-2</v>
      </c>
      <c r="BG187" s="11"/>
      <c r="BH187" s="22">
        <v>1324859.9579843974</v>
      </c>
      <c r="BI187" s="22">
        <v>2814.5664000000002</v>
      </c>
      <c r="BJ187" s="22">
        <v>1322045.3915843975</v>
      </c>
      <c r="BK187" s="26">
        <v>-132.75399999999991</v>
      </c>
      <c r="BL187" s="22">
        <v>0</v>
      </c>
      <c r="BM187" s="22">
        <v>66526.289812540635</v>
      </c>
      <c r="BN187" s="22">
        <v>66659.043812540825</v>
      </c>
      <c r="BO187" s="32">
        <v>5.0213827817508924E-2</v>
      </c>
      <c r="BP187" s="32">
        <v>5.0421146079298901E-2</v>
      </c>
      <c r="BQ187" s="42"/>
      <c r="BR187" s="22">
        <v>1317225.1623799682</v>
      </c>
      <c r="BS187" s="22">
        <v>2814.5664000000002</v>
      </c>
      <c r="BT187" s="22">
        <v>1314410.5959799683</v>
      </c>
      <c r="BU187" s="26">
        <v>-132.75399999999991</v>
      </c>
      <c r="BV187" s="22">
        <v>0</v>
      </c>
      <c r="BW187" s="22">
        <v>58891.494208111428</v>
      </c>
      <c r="BX187" s="22">
        <v>59024.248208111618</v>
      </c>
      <c r="BY187" s="32">
        <v>4.4708752831373204E-2</v>
      </c>
      <c r="BZ187" s="32">
        <v>4.490548721125126E-2</v>
      </c>
      <c r="CA187" s="42"/>
      <c r="CB187" s="22">
        <v>1323394.8741688172</v>
      </c>
      <c r="CC187" s="22">
        <v>2814.5664000000002</v>
      </c>
      <c r="CD187" s="22">
        <v>1320580.3077688173</v>
      </c>
      <c r="CE187" s="26">
        <v>-132.75399999999991</v>
      </c>
      <c r="CF187" s="22">
        <v>0</v>
      </c>
      <c r="CG187" s="22">
        <v>65061.205996960402</v>
      </c>
      <c r="CH187" s="22">
        <v>65193.959996960592</v>
      </c>
      <c r="CI187" s="32">
        <v>4.9162353026207167E-2</v>
      </c>
      <c r="CJ187" s="32">
        <v>4.936766027286054E-2</v>
      </c>
      <c r="CK187" s="42"/>
      <c r="CL187" s="22">
        <v>1321929.790353237</v>
      </c>
      <c r="CM187" s="22">
        <v>2814.5664000000002</v>
      </c>
      <c r="CN187" s="22">
        <v>1319115.2239532371</v>
      </c>
      <c r="CO187" s="26">
        <v>-132.75399999999991</v>
      </c>
      <c r="CP187" s="22">
        <v>0</v>
      </c>
      <c r="CQ187" s="22">
        <v>63596.122181380168</v>
      </c>
      <c r="CR187" s="22">
        <v>63728.876181380358</v>
      </c>
      <c r="CS187" s="32">
        <v>4.8108547553335983E-2</v>
      </c>
      <c r="CT187" s="32">
        <v>4.8311834344836248E-2</v>
      </c>
      <c r="CU187" s="42"/>
      <c r="CV187" s="22">
        <v>1324859.9579843974</v>
      </c>
      <c r="CW187" s="22">
        <v>2814.5664000000002</v>
      </c>
      <c r="CX187" s="22">
        <v>1322045.3915843975</v>
      </c>
      <c r="CY187" s="26">
        <v>-132.75399999999991</v>
      </c>
      <c r="CZ187" s="22">
        <v>0</v>
      </c>
      <c r="DA187" s="22">
        <v>66526.289812540635</v>
      </c>
      <c r="DB187" s="22">
        <v>66659.043812540825</v>
      </c>
      <c r="DC187" s="32">
        <v>5.0213827817508924E-2</v>
      </c>
      <c r="DD187" s="32">
        <v>5.0421146079298901E-2</v>
      </c>
      <c r="DE187" s="42"/>
      <c r="DF187" s="22">
        <v>1324859.9579843974</v>
      </c>
      <c r="DG187" s="22">
        <v>2814.5664000000002</v>
      </c>
      <c r="DH187" s="22">
        <v>1322045.3915843975</v>
      </c>
      <c r="DI187" s="26">
        <v>-132.75399999999991</v>
      </c>
      <c r="DJ187" s="22">
        <v>0</v>
      </c>
      <c r="DK187" s="22">
        <v>66526.289812540635</v>
      </c>
      <c r="DL187" s="22">
        <v>66659.043812540825</v>
      </c>
      <c r="DM187" s="32">
        <v>5.0213827817508924E-2</v>
      </c>
      <c r="DN187" s="32">
        <v>5.0421146079298901E-2</v>
      </c>
      <c r="DO187" s="42"/>
      <c r="DP187" s="22">
        <v>1324859.9579843974</v>
      </c>
      <c r="DQ187" s="22">
        <v>2814.5664000000002</v>
      </c>
      <c r="DR187" s="22">
        <v>1322045.3915843975</v>
      </c>
      <c r="DS187" s="26">
        <v>-132.75399999999991</v>
      </c>
      <c r="DT187" s="22">
        <v>0</v>
      </c>
      <c r="DU187" s="22">
        <v>66526.289812540635</v>
      </c>
      <c r="DV187" s="22">
        <v>66659.043812540825</v>
      </c>
      <c r="DW187" s="32">
        <v>5.0213827817508924E-2</v>
      </c>
      <c r="DX187" s="32">
        <v>5.0421146079298901E-2</v>
      </c>
      <c r="DY187" s="42"/>
      <c r="DZ187" s="22">
        <v>1324859.9579843974</v>
      </c>
      <c r="EA187" s="22">
        <v>2814.5664000000002</v>
      </c>
      <c r="EB187" s="22">
        <v>1322045.3915843975</v>
      </c>
      <c r="EC187" s="26">
        <v>-132.75399999999991</v>
      </c>
      <c r="ED187" s="22">
        <v>0</v>
      </c>
      <c r="EE187" s="22">
        <v>66526.289812540635</v>
      </c>
      <c r="EF187" s="22">
        <v>66659.043812540825</v>
      </c>
      <c r="EG187" s="32">
        <v>5.0213827817508924E-2</v>
      </c>
      <c r="EH187" s="32">
        <v>5.0421146079298901E-2</v>
      </c>
      <c r="EI187" s="42"/>
      <c r="EK187" s="47">
        <f t="shared" si="59"/>
        <v>-1465.0838155802339</v>
      </c>
      <c r="EL187" s="47">
        <f t="shared" si="60"/>
        <v>-2930.1676311604679</v>
      </c>
      <c r="EM187" s="47">
        <f t="shared" si="61"/>
        <v>0</v>
      </c>
      <c r="EN187" s="47">
        <f t="shared" si="62"/>
        <v>0</v>
      </c>
      <c r="EO187" s="47">
        <f t="shared" si="63"/>
        <v>0</v>
      </c>
      <c r="EP187" s="47">
        <f t="shared" si="64"/>
        <v>0</v>
      </c>
      <c r="ER187" s="27" t="str">
        <f t="shared" si="55"/>
        <v>Birklands Primary School</v>
      </c>
      <c r="EV187" s="45">
        <v>4658.0285122861378</v>
      </c>
      <c r="EX187" s="27" t="str">
        <f t="shared" si="56"/>
        <v>Y</v>
      </c>
      <c r="EY187" s="27" t="str">
        <f t="shared" si="57"/>
        <v>Y</v>
      </c>
      <c r="EZ187" s="27" t="str">
        <f t="shared" si="46"/>
        <v/>
      </c>
      <c r="FA187" s="27" t="str">
        <f t="shared" si="47"/>
        <v/>
      </c>
      <c r="FB187" s="27" t="str">
        <f t="shared" si="48"/>
        <v/>
      </c>
      <c r="FC187" s="27" t="str">
        <f t="shared" si="49"/>
        <v/>
      </c>
      <c r="FE187" s="82">
        <f t="shared" si="58"/>
        <v>1.1081947903652633E-3</v>
      </c>
      <c r="FF187" s="82">
        <f t="shared" si="50"/>
        <v>2.2163895807305266E-3</v>
      </c>
      <c r="FG187" s="82" t="str">
        <f t="shared" si="51"/>
        <v/>
      </c>
      <c r="FH187" s="82" t="str">
        <f t="shared" si="52"/>
        <v/>
      </c>
      <c r="FI187" s="82" t="str">
        <f t="shared" si="53"/>
        <v/>
      </c>
      <c r="FJ187" s="82" t="str">
        <f t="shared" si="54"/>
        <v/>
      </c>
    </row>
    <row r="188" spans="1:166" x14ac:dyDescent="0.3">
      <c r="A188" s="20">
        <v>8912022</v>
      </c>
      <c r="B188" s="20" t="s">
        <v>58</v>
      </c>
      <c r="C188" s="21">
        <v>151</v>
      </c>
      <c r="D188" s="22">
        <v>830050.3672091671</v>
      </c>
      <c r="E188" s="22">
        <v>4147.1999888</v>
      </c>
      <c r="F188" s="22">
        <v>825903.16722036712</v>
      </c>
      <c r="G188" s="45">
        <v>0</v>
      </c>
      <c r="H188" s="26">
        <v>74.649611199999526</v>
      </c>
      <c r="I188" s="11"/>
      <c r="J188" s="34">
        <v>151</v>
      </c>
      <c r="K188" s="22">
        <v>875787.79119439714</v>
      </c>
      <c r="L188" s="22">
        <v>4221.8495999999996</v>
      </c>
      <c r="M188" s="22">
        <v>871565.94159439718</v>
      </c>
      <c r="N188" s="26">
        <v>74.649611199999526</v>
      </c>
      <c r="O188" s="22">
        <v>0</v>
      </c>
      <c r="P188" s="22">
        <v>45737.423985230038</v>
      </c>
      <c r="Q188" s="22">
        <v>45662.774374030065</v>
      </c>
      <c r="R188" s="32">
        <v>5.2224322427301087E-2</v>
      </c>
      <c r="S188" s="32">
        <v>5.2391646110559312E-2</v>
      </c>
      <c r="T188" s="11"/>
      <c r="U188" s="22">
        <v>875787.79119439714</v>
      </c>
      <c r="V188" s="22">
        <v>4221.8495999999996</v>
      </c>
      <c r="W188" s="22">
        <v>871565.94159439718</v>
      </c>
      <c r="X188" s="26">
        <v>74.649611199999526</v>
      </c>
      <c r="Y188" s="22">
        <v>0</v>
      </c>
      <c r="Z188" s="22">
        <v>45737.423985230038</v>
      </c>
      <c r="AA188" s="22">
        <v>45662.774374030065</v>
      </c>
      <c r="AB188" s="32">
        <v>5.2224322427301087E-2</v>
      </c>
      <c r="AC188" s="32">
        <v>5.2391646110559312E-2</v>
      </c>
      <c r="AD188" s="42"/>
      <c r="AE188" s="22">
        <v>875787.79119439714</v>
      </c>
      <c r="AF188" s="22">
        <v>4221.8495999999996</v>
      </c>
      <c r="AG188" s="22">
        <v>871565.94159439718</v>
      </c>
      <c r="AH188" s="26">
        <v>74.649611199999526</v>
      </c>
      <c r="AI188" s="22">
        <v>0</v>
      </c>
      <c r="AJ188" s="22">
        <v>45737.423985230038</v>
      </c>
      <c r="AK188" s="22">
        <v>45662.774374030065</v>
      </c>
      <c r="AL188" s="32">
        <v>5.2224322427301087E-2</v>
      </c>
      <c r="AM188" s="32">
        <v>5.2391646110559312E-2</v>
      </c>
      <c r="AN188" s="11"/>
      <c r="AO188" s="22">
        <v>875787.79119439714</v>
      </c>
      <c r="AP188" s="22">
        <v>4221.8495999999996</v>
      </c>
      <c r="AQ188" s="22">
        <v>871565.94159439718</v>
      </c>
      <c r="AR188" s="26">
        <v>74.649611199999526</v>
      </c>
      <c r="AS188" s="22">
        <v>0</v>
      </c>
      <c r="AT188" s="22">
        <v>45737.423985230038</v>
      </c>
      <c r="AU188" s="22">
        <v>45662.774374030065</v>
      </c>
      <c r="AV188" s="32">
        <v>5.2224322427301087E-2</v>
      </c>
      <c r="AW188" s="32">
        <v>5.2391646110559312E-2</v>
      </c>
      <c r="AX188" s="42"/>
      <c r="AY188" s="22">
        <v>875787.79119439714</v>
      </c>
      <c r="AZ188" s="22">
        <v>4221.8495999999996</v>
      </c>
      <c r="BA188" s="22">
        <v>871565.94159439718</v>
      </c>
      <c r="BB188" s="22">
        <v>0</v>
      </c>
      <c r="BC188" s="22">
        <v>45737.423985230038</v>
      </c>
      <c r="BD188" s="22">
        <v>45662.774374030065</v>
      </c>
      <c r="BE188" s="32">
        <v>5.2224322427301087E-2</v>
      </c>
      <c r="BF188" s="32">
        <v>5.2391646110559312E-2</v>
      </c>
      <c r="BG188" s="11"/>
      <c r="BH188" s="22">
        <v>875787.79119439714</v>
      </c>
      <c r="BI188" s="22">
        <v>4221.8495999999996</v>
      </c>
      <c r="BJ188" s="22">
        <v>871565.94159439718</v>
      </c>
      <c r="BK188" s="26">
        <v>74.649611199999526</v>
      </c>
      <c r="BL188" s="22">
        <v>0</v>
      </c>
      <c r="BM188" s="22">
        <v>45737.423985230038</v>
      </c>
      <c r="BN188" s="22">
        <v>45662.774374030065</v>
      </c>
      <c r="BO188" s="32">
        <v>5.2224322427301087E-2</v>
      </c>
      <c r="BP188" s="32">
        <v>5.2391646110559312E-2</v>
      </c>
      <c r="BQ188" s="42"/>
      <c r="BR188" s="22">
        <v>870055.90649750072</v>
      </c>
      <c r="BS188" s="22">
        <v>4221.8495999999996</v>
      </c>
      <c r="BT188" s="22">
        <v>865834.05689750076</v>
      </c>
      <c r="BU188" s="26">
        <v>74.649611199999526</v>
      </c>
      <c r="BV188" s="22">
        <v>0</v>
      </c>
      <c r="BW188" s="22">
        <v>40005.539288333617</v>
      </c>
      <c r="BX188" s="22">
        <v>39930.889677133644</v>
      </c>
      <c r="BY188" s="32">
        <v>4.5980423774582509E-2</v>
      </c>
      <c r="BZ188" s="32">
        <v>4.6118409594808472E-2</v>
      </c>
      <c r="CA188" s="42"/>
      <c r="CB188" s="22">
        <v>874777.25627291959</v>
      </c>
      <c r="CC188" s="22">
        <v>4221.8495999999996</v>
      </c>
      <c r="CD188" s="22">
        <v>870555.40667291963</v>
      </c>
      <c r="CE188" s="26">
        <v>74.649611199999526</v>
      </c>
      <c r="CF188" s="22">
        <v>0</v>
      </c>
      <c r="CG188" s="22">
        <v>44726.889063752489</v>
      </c>
      <c r="CH188" s="22">
        <v>44652.239452552516</v>
      </c>
      <c r="CI188" s="32">
        <v>5.1129460377509241E-2</v>
      </c>
      <c r="CJ188" s="32">
        <v>5.1291668640832434E-2</v>
      </c>
      <c r="CK188" s="42"/>
      <c r="CL188" s="22">
        <v>873766.72135144204</v>
      </c>
      <c r="CM188" s="22">
        <v>4221.8495999999996</v>
      </c>
      <c r="CN188" s="22">
        <v>869544.87175144209</v>
      </c>
      <c r="CO188" s="26">
        <v>74.649611199999526</v>
      </c>
      <c r="CP188" s="22">
        <v>0</v>
      </c>
      <c r="CQ188" s="22">
        <v>43716.35414227494</v>
      </c>
      <c r="CR188" s="22">
        <v>43641.704531074967</v>
      </c>
      <c r="CS188" s="32">
        <v>5.0032065852381631E-2</v>
      </c>
      <c r="CT188" s="32">
        <v>5.0189134510300319E-2</v>
      </c>
      <c r="CU188" s="42"/>
      <c r="CV188" s="22">
        <v>875787.79119439714</v>
      </c>
      <c r="CW188" s="22">
        <v>4221.8495999999996</v>
      </c>
      <c r="CX188" s="22">
        <v>871565.94159439718</v>
      </c>
      <c r="CY188" s="26">
        <v>74.649611199999526</v>
      </c>
      <c r="CZ188" s="22">
        <v>0</v>
      </c>
      <c r="DA188" s="22">
        <v>45737.423985230038</v>
      </c>
      <c r="DB188" s="22">
        <v>45662.774374030065</v>
      </c>
      <c r="DC188" s="32">
        <v>5.2224322427301087E-2</v>
      </c>
      <c r="DD188" s="32">
        <v>5.2391646110559312E-2</v>
      </c>
      <c r="DE188" s="42"/>
      <c r="DF188" s="22">
        <v>875787.79119439714</v>
      </c>
      <c r="DG188" s="22">
        <v>4221.8495999999996</v>
      </c>
      <c r="DH188" s="22">
        <v>871565.94159439718</v>
      </c>
      <c r="DI188" s="26">
        <v>74.649611199999526</v>
      </c>
      <c r="DJ188" s="22">
        <v>0</v>
      </c>
      <c r="DK188" s="22">
        <v>45737.423985230038</v>
      </c>
      <c r="DL188" s="22">
        <v>45662.774374030065</v>
      </c>
      <c r="DM188" s="32">
        <v>5.2224322427301087E-2</v>
      </c>
      <c r="DN188" s="32">
        <v>5.2391646110559312E-2</v>
      </c>
      <c r="DO188" s="42"/>
      <c r="DP188" s="22">
        <v>875787.79119439714</v>
      </c>
      <c r="DQ188" s="22">
        <v>4221.8495999999996</v>
      </c>
      <c r="DR188" s="22">
        <v>871565.94159439718</v>
      </c>
      <c r="DS188" s="26">
        <v>74.649611199999526</v>
      </c>
      <c r="DT188" s="22">
        <v>0</v>
      </c>
      <c r="DU188" s="22">
        <v>45737.423985230038</v>
      </c>
      <c r="DV188" s="22">
        <v>45662.774374030065</v>
      </c>
      <c r="DW188" s="32">
        <v>5.2224322427301087E-2</v>
      </c>
      <c r="DX188" s="32">
        <v>5.2391646110559312E-2</v>
      </c>
      <c r="DY188" s="42"/>
      <c r="DZ188" s="22">
        <v>875787.79119439714</v>
      </c>
      <c r="EA188" s="22">
        <v>4221.8495999999996</v>
      </c>
      <c r="EB188" s="22">
        <v>871565.94159439718</v>
      </c>
      <c r="EC188" s="26">
        <v>74.649611199999526</v>
      </c>
      <c r="ED188" s="22">
        <v>0</v>
      </c>
      <c r="EE188" s="22">
        <v>45737.423985230038</v>
      </c>
      <c r="EF188" s="22">
        <v>45662.774374030065</v>
      </c>
      <c r="EG188" s="32">
        <v>5.2224322427301087E-2</v>
      </c>
      <c r="EH188" s="32">
        <v>5.2391646110559312E-2</v>
      </c>
      <c r="EI188" s="42"/>
      <c r="EK188" s="47">
        <f t="shared" si="59"/>
        <v>-1010.5349214775488</v>
      </c>
      <c r="EL188" s="47">
        <f t="shared" si="60"/>
        <v>-2021.0698429550976</v>
      </c>
      <c r="EM188" s="47">
        <f t="shared" si="61"/>
        <v>0</v>
      </c>
      <c r="EN188" s="47">
        <f t="shared" si="62"/>
        <v>0</v>
      </c>
      <c r="EO188" s="47">
        <f t="shared" si="63"/>
        <v>0</v>
      </c>
      <c r="EP188" s="47">
        <f t="shared" si="64"/>
        <v>0</v>
      </c>
      <c r="ER188" s="27" t="str">
        <f t="shared" si="55"/>
        <v>The Bramble Academy</v>
      </c>
      <c r="EV188" s="45">
        <v>0</v>
      </c>
      <c r="EX188" s="27" t="str">
        <f t="shared" si="56"/>
        <v>Y</v>
      </c>
      <c r="EY188" s="27" t="str">
        <f t="shared" si="57"/>
        <v>Y</v>
      </c>
      <c r="EZ188" s="27" t="str">
        <f t="shared" si="46"/>
        <v/>
      </c>
      <c r="FA188" s="27" t="str">
        <f t="shared" si="47"/>
        <v/>
      </c>
      <c r="FB188" s="27" t="str">
        <f t="shared" si="48"/>
        <v/>
      </c>
      <c r="FC188" s="27" t="str">
        <f t="shared" si="49"/>
        <v/>
      </c>
      <c r="FE188" s="82">
        <f t="shared" si="58"/>
        <v>1.1594474649031477E-3</v>
      </c>
      <c r="FF188" s="82">
        <f t="shared" si="50"/>
        <v>2.3188949298062955E-3</v>
      </c>
      <c r="FG188" s="82" t="str">
        <f t="shared" si="51"/>
        <v/>
      </c>
      <c r="FH188" s="82" t="str">
        <f t="shared" si="52"/>
        <v/>
      </c>
      <c r="FI188" s="82" t="str">
        <f t="shared" si="53"/>
        <v/>
      </c>
      <c r="FJ188" s="82" t="str">
        <f t="shared" si="54"/>
        <v/>
      </c>
    </row>
    <row r="189" spans="1:166" x14ac:dyDescent="0.3">
      <c r="A189" s="20">
        <v>8912023</v>
      </c>
      <c r="B189" s="20" t="s">
        <v>98</v>
      </c>
      <c r="C189" s="21">
        <v>318</v>
      </c>
      <c r="D189" s="22">
        <v>1608190.0988269087</v>
      </c>
      <c r="E189" s="22">
        <v>4925.4324999999999</v>
      </c>
      <c r="F189" s="22">
        <v>1603264.6663269086</v>
      </c>
      <c r="G189" s="45">
        <v>0</v>
      </c>
      <c r="H189" s="26">
        <v>182.48430000000008</v>
      </c>
      <c r="I189" s="11"/>
      <c r="J189" s="34">
        <v>318</v>
      </c>
      <c r="K189" s="22">
        <v>1696246.6172658182</v>
      </c>
      <c r="L189" s="22">
        <v>5107.9168</v>
      </c>
      <c r="M189" s="22">
        <v>1691138.7004658182</v>
      </c>
      <c r="N189" s="26">
        <v>182.48430000000008</v>
      </c>
      <c r="O189" s="22">
        <v>0</v>
      </c>
      <c r="P189" s="22">
        <v>88056.518438909436</v>
      </c>
      <c r="Q189" s="22">
        <v>87874.034138909541</v>
      </c>
      <c r="R189" s="32">
        <v>5.1912568339176901E-2</v>
      </c>
      <c r="S189" s="32">
        <v>5.1961458935748411E-2</v>
      </c>
      <c r="T189" s="11"/>
      <c r="U189" s="22">
        <v>1696246.6172658182</v>
      </c>
      <c r="V189" s="22">
        <v>5107.9168</v>
      </c>
      <c r="W189" s="22">
        <v>1691138.7004658182</v>
      </c>
      <c r="X189" s="26">
        <v>182.48430000000008</v>
      </c>
      <c r="Y189" s="22">
        <v>0</v>
      </c>
      <c r="Z189" s="22">
        <v>88056.518438909436</v>
      </c>
      <c r="AA189" s="22">
        <v>87874.034138909541</v>
      </c>
      <c r="AB189" s="32">
        <v>5.1912568339176901E-2</v>
      </c>
      <c r="AC189" s="32">
        <v>5.1961458935748411E-2</v>
      </c>
      <c r="AD189" s="42"/>
      <c r="AE189" s="22">
        <v>1696246.6172658182</v>
      </c>
      <c r="AF189" s="22">
        <v>5107.9168</v>
      </c>
      <c r="AG189" s="22">
        <v>1691138.7004658182</v>
      </c>
      <c r="AH189" s="26">
        <v>182.48430000000008</v>
      </c>
      <c r="AI189" s="22">
        <v>0</v>
      </c>
      <c r="AJ189" s="22">
        <v>88056.518438909436</v>
      </c>
      <c r="AK189" s="22">
        <v>87874.034138909541</v>
      </c>
      <c r="AL189" s="32">
        <v>5.1912568339176901E-2</v>
      </c>
      <c r="AM189" s="32">
        <v>5.1961458935748411E-2</v>
      </c>
      <c r="AN189" s="11"/>
      <c r="AO189" s="22">
        <v>1696246.6172658182</v>
      </c>
      <c r="AP189" s="22">
        <v>5107.9168</v>
      </c>
      <c r="AQ189" s="22">
        <v>1691138.7004658182</v>
      </c>
      <c r="AR189" s="26">
        <v>182.48430000000008</v>
      </c>
      <c r="AS189" s="22">
        <v>0</v>
      </c>
      <c r="AT189" s="22">
        <v>88056.518438909436</v>
      </c>
      <c r="AU189" s="22">
        <v>87874.034138909541</v>
      </c>
      <c r="AV189" s="32">
        <v>5.1912568339176901E-2</v>
      </c>
      <c r="AW189" s="32">
        <v>5.1961458935748411E-2</v>
      </c>
      <c r="AX189" s="42"/>
      <c r="AY189" s="22">
        <v>1696246.6172658182</v>
      </c>
      <c r="AZ189" s="22">
        <v>5107.9168</v>
      </c>
      <c r="BA189" s="22">
        <v>1691138.7004658182</v>
      </c>
      <c r="BB189" s="22">
        <v>0</v>
      </c>
      <c r="BC189" s="22">
        <v>88056.518438909436</v>
      </c>
      <c r="BD189" s="22">
        <v>87874.034138909541</v>
      </c>
      <c r="BE189" s="32">
        <v>5.1912568339176901E-2</v>
      </c>
      <c r="BF189" s="32">
        <v>5.1961458935748411E-2</v>
      </c>
      <c r="BG189" s="11"/>
      <c r="BH189" s="22">
        <v>1696246.6172658182</v>
      </c>
      <c r="BI189" s="22">
        <v>5107.9168</v>
      </c>
      <c r="BJ189" s="22">
        <v>1691138.7004658182</v>
      </c>
      <c r="BK189" s="26">
        <v>182.48430000000008</v>
      </c>
      <c r="BL189" s="22">
        <v>0</v>
      </c>
      <c r="BM189" s="22">
        <v>88056.518438909436</v>
      </c>
      <c r="BN189" s="22">
        <v>87874.034138909541</v>
      </c>
      <c r="BO189" s="32">
        <v>5.1912568339176901E-2</v>
      </c>
      <c r="BP189" s="32">
        <v>5.1961458935748411E-2</v>
      </c>
      <c r="BQ189" s="42"/>
      <c r="BR189" s="22">
        <v>1684234.6574545454</v>
      </c>
      <c r="BS189" s="22">
        <v>5107.9168</v>
      </c>
      <c r="BT189" s="22">
        <v>1679126.7406545454</v>
      </c>
      <c r="BU189" s="26">
        <v>182.48430000000008</v>
      </c>
      <c r="BV189" s="22">
        <v>0</v>
      </c>
      <c r="BW189" s="22">
        <v>76044.558627636638</v>
      </c>
      <c r="BX189" s="22">
        <v>75862.074327636743</v>
      </c>
      <c r="BY189" s="32">
        <v>4.5150809770513792E-2</v>
      </c>
      <c r="BZ189" s="32">
        <v>4.5179480792536676E-2</v>
      </c>
      <c r="CA189" s="42"/>
      <c r="CB189" s="22">
        <v>1694096.7918112727</v>
      </c>
      <c r="CC189" s="22">
        <v>5107.9168</v>
      </c>
      <c r="CD189" s="22">
        <v>1688988.8750112727</v>
      </c>
      <c r="CE189" s="26">
        <v>182.48430000000008</v>
      </c>
      <c r="CF189" s="22">
        <v>0</v>
      </c>
      <c r="CG189" s="22">
        <v>85906.692984363995</v>
      </c>
      <c r="CH189" s="22">
        <v>85724.208684364101</v>
      </c>
      <c r="CI189" s="32">
        <v>5.0709436083941448E-2</v>
      </c>
      <c r="CJ189" s="32">
        <v>5.0754750343629085E-2</v>
      </c>
      <c r="CK189" s="42"/>
      <c r="CL189" s="22">
        <v>1691946.9663567271</v>
      </c>
      <c r="CM189" s="22">
        <v>5107.9168</v>
      </c>
      <c r="CN189" s="22">
        <v>1686839.0495567271</v>
      </c>
      <c r="CO189" s="26">
        <v>182.48430000000008</v>
      </c>
      <c r="CP189" s="22">
        <v>0</v>
      </c>
      <c r="CQ189" s="22">
        <v>83756.867529818323</v>
      </c>
      <c r="CR189" s="22">
        <v>83574.383229818428</v>
      </c>
      <c r="CS189" s="32">
        <v>4.9503246375489036E-2</v>
      </c>
      <c r="CT189" s="32">
        <v>4.9544965924152855E-2</v>
      </c>
      <c r="CU189" s="42"/>
      <c r="CV189" s="22">
        <v>1696246.6172658182</v>
      </c>
      <c r="CW189" s="22">
        <v>5107.9168</v>
      </c>
      <c r="CX189" s="22">
        <v>1691138.7004658182</v>
      </c>
      <c r="CY189" s="26">
        <v>182.48430000000008</v>
      </c>
      <c r="CZ189" s="22">
        <v>0</v>
      </c>
      <c r="DA189" s="22">
        <v>88056.518438909436</v>
      </c>
      <c r="DB189" s="22">
        <v>87874.034138909541</v>
      </c>
      <c r="DC189" s="32">
        <v>5.1912568339176901E-2</v>
      </c>
      <c r="DD189" s="32">
        <v>5.1961458935748411E-2</v>
      </c>
      <c r="DE189" s="42"/>
      <c r="DF189" s="22">
        <v>1696246.6172658182</v>
      </c>
      <c r="DG189" s="22">
        <v>5107.9168</v>
      </c>
      <c r="DH189" s="22">
        <v>1691138.7004658182</v>
      </c>
      <c r="DI189" s="26">
        <v>182.48430000000008</v>
      </c>
      <c r="DJ189" s="22">
        <v>0</v>
      </c>
      <c r="DK189" s="22">
        <v>88056.518438909436</v>
      </c>
      <c r="DL189" s="22">
        <v>87874.034138909541</v>
      </c>
      <c r="DM189" s="32">
        <v>5.1912568339176901E-2</v>
      </c>
      <c r="DN189" s="32">
        <v>5.1961458935748411E-2</v>
      </c>
      <c r="DO189" s="42"/>
      <c r="DP189" s="22">
        <v>1696246.6172658182</v>
      </c>
      <c r="DQ189" s="22">
        <v>5107.9168</v>
      </c>
      <c r="DR189" s="22">
        <v>1691138.7004658182</v>
      </c>
      <c r="DS189" s="26">
        <v>182.48430000000008</v>
      </c>
      <c r="DT189" s="22">
        <v>0</v>
      </c>
      <c r="DU189" s="22">
        <v>88056.518438909436</v>
      </c>
      <c r="DV189" s="22">
        <v>87874.034138909541</v>
      </c>
      <c r="DW189" s="32">
        <v>5.1912568339176901E-2</v>
      </c>
      <c r="DX189" s="32">
        <v>5.1961458935748411E-2</v>
      </c>
      <c r="DY189" s="42"/>
      <c r="DZ189" s="22">
        <v>1696246.6172658182</v>
      </c>
      <c r="EA189" s="22">
        <v>5107.9168</v>
      </c>
      <c r="EB189" s="22">
        <v>1691138.7004658182</v>
      </c>
      <c r="EC189" s="26">
        <v>182.48430000000008</v>
      </c>
      <c r="ED189" s="22">
        <v>0</v>
      </c>
      <c r="EE189" s="22">
        <v>88056.518438909436</v>
      </c>
      <c r="EF189" s="22">
        <v>87874.034138909541</v>
      </c>
      <c r="EG189" s="32">
        <v>5.1912568339176901E-2</v>
      </c>
      <c r="EH189" s="32">
        <v>5.1961458935748411E-2</v>
      </c>
      <c r="EI189" s="42"/>
      <c r="EK189" s="47">
        <f t="shared" si="59"/>
        <v>-2149.8254545454402</v>
      </c>
      <c r="EL189" s="47">
        <f t="shared" si="60"/>
        <v>-4299.6509090911131</v>
      </c>
      <c r="EM189" s="47">
        <f t="shared" si="61"/>
        <v>0</v>
      </c>
      <c r="EN189" s="47">
        <f t="shared" si="62"/>
        <v>0</v>
      </c>
      <c r="EO189" s="47">
        <f t="shared" si="63"/>
        <v>0</v>
      </c>
      <c r="EP189" s="47">
        <f t="shared" si="64"/>
        <v>0</v>
      </c>
      <c r="ER189" s="27" t="str">
        <f t="shared" si="55"/>
        <v>Beeston Fields Primary School and Nursery</v>
      </c>
      <c r="EV189" s="45">
        <v>0</v>
      </c>
      <c r="EX189" s="27" t="str">
        <f t="shared" si="56"/>
        <v>Y</v>
      </c>
      <c r="EY189" s="27" t="str">
        <f t="shared" si="57"/>
        <v>Y</v>
      </c>
      <c r="EZ189" s="27" t="str">
        <f t="shared" si="46"/>
        <v/>
      </c>
      <c r="FA189" s="27" t="str">
        <f t="shared" si="47"/>
        <v/>
      </c>
      <c r="FB189" s="27" t="str">
        <f t="shared" si="48"/>
        <v/>
      </c>
      <c r="FC189" s="27" t="str">
        <f t="shared" si="49"/>
        <v/>
      </c>
      <c r="FE189" s="82">
        <f t="shared" si="58"/>
        <v>1.2712295295195352E-3</v>
      </c>
      <c r="FF189" s="82">
        <f t="shared" si="50"/>
        <v>2.5424590590392079E-3</v>
      </c>
      <c r="FG189" s="82" t="str">
        <f t="shared" si="51"/>
        <v/>
      </c>
      <c r="FH189" s="82" t="str">
        <f t="shared" si="52"/>
        <v/>
      </c>
      <c r="FI189" s="82" t="str">
        <f t="shared" si="53"/>
        <v/>
      </c>
      <c r="FJ189" s="82" t="str">
        <f t="shared" si="54"/>
        <v/>
      </c>
    </row>
    <row r="190" spans="1:166" x14ac:dyDescent="0.3">
      <c r="A190" s="20">
        <v>8912024</v>
      </c>
      <c r="B190" s="20" t="s">
        <v>106</v>
      </c>
      <c r="C190" s="21">
        <v>200</v>
      </c>
      <c r="D190" s="22">
        <v>904667.43649318174</v>
      </c>
      <c r="E190" s="22">
        <v>5524.3720000000003</v>
      </c>
      <c r="F190" s="22">
        <v>899143.06449318177</v>
      </c>
      <c r="G190" s="45">
        <v>0</v>
      </c>
      <c r="H190" s="26">
        <v>-598.88079999999991</v>
      </c>
      <c r="I190" s="11"/>
      <c r="J190" s="34">
        <v>200</v>
      </c>
      <c r="K190" s="22">
        <v>954981.0160863637</v>
      </c>
      <c r="L190" s="22">
        <v>4925.4912000000004</v>
      </c>
      <c r="M190" s="22">
        <v>950055.52488636365</v>
      </c>
      <c r="N190" s="26">
        <v>-598.88079999999991</v>
      </c>
      <c r="O190" s="22">
        <v>0</v>
      </c>
      <c r="P190" s="22">
        <v>50313.579593181959</v>
      </c>
      <c r="Q190" s="22">
        <v>50912.460393181886</v>
      </c>
      <c r="R190" s="32">
        <v>5.2685423841589592E-2</v>
      </c>
      <c r="S190" s="32">
        <v>5.3588931446161038E-2</v>
      </c>
      <c r="T190" s="11"/>
      <c r="U190" s="22">
        <v>954981.0160863637</v>
      </c>
      <c r="V190" s="22">
        <v>4925.4912000000004</v>
      </c>
      <c r="W190" s="22">
        <v>950055.52488636365</v>
      </c>
      <c r="X190" s="26">
        <v>-598.88079999999991</v>
      </c>
      <c r="Y190" s="22">
        <v>0</v>
      </c>
      <c r="Z190" s="22">
        <v>50313.579593181959</v>
      </c>
      <c r="AA190" s="22">
        <v>50912.460393181886</v>
      </c>
      <c r="AB190" s="32">
        <v>5.2685423841589592E-2</v>
      </c>
      <c r="AC190" s="32">
        <v>5.3588931446161038E-2</v>
      </c>
      <c r="AD190" s="42"/>
      <c r="AE190" s="22">
        <v>954981.0160863637</v>
      </c>
      <c r="AF190" s="22">
        <v>4925.4912000000004</v>
      </c>
      <c r="AG190" s="22">
        <v>950055.52488636365</v>
      </c>
      <c r="AH190" s="26">
        <v>-598.88079999999991</v>
      </c>
      <c r="AI190" s="22">
        <v>0</v>
      </c>
      <c r="AJ190" s="22">
        <v>50313.579593181959</v>
      </c>
      <c r="AK190" s="22">
        <v>50912.460393181886</v>
      </c>
      <c r="AL190" s="32">
        <v>5.2685423841589592E-2</v>
      </c>
      <c r="AM190" s="32">
        <v>5.3588931446161038E-2</v>
      </c>
      <c r="AN190" s="11"/>
      <c r="AO190" s="22">
        <v>954981.0160863637</v>
      </c>
      <c r="AP190" s="22">
        <v>4925.4912000000004</v>
      </c>
      <c r="AQ190" s="22">
        <v>950055.52488636365</v>
      </c>
      <c r="AR190" s="26">
        <v>-598.88079999999991</v>
      </c>
      <c r="AS190" s="22">
        <v>0</v>
      </c>
      <c r="AT190" s="22">
        <v>50313.579593181959</v>
      </c>
      <c r="AU190" s="22">
        <v>50912.460393181886</v>
      </c>
      <c r="AV190" s="32">
        <v>5.2685423841589592E-2</v>
      </c>
      <c r="AW190" s="32">
        <v>5.3588931446161038E-2</v>
      </c>
      <c r="AX190" s="42"/>
      <c r="AY190" s="22">
        <v>954981.0160863637</v>
      </c>
      <c r="AZ190" s="22">
        <v>4925.4912000000004</v>
      </c>
      <c r="BA190" s="22">
        <v>950055.52488636365</v>
      </c>
      <c r="BB190" s="22">
        <v>0</v>
      </c>
      <c r="BC190" s="22">
        <v>50313.579593181959</v>
      </c>
      <c r="BD190" s="22">
        <v>50912.460393181886</v>
      </c>
      <c r="BE190" s="32">
        <v>5.2685423841589592E-2</v>
      </c>
      <c r="BF190" s="32">
        <v>5.3588931446161038E-2</v>
      </c>
      <c r="BG190" s="11"/>
      <c r="BH190" s="22">
        <v>954981.0160863637</v>
      </c>
      <c r="BI190" s="22">
        <v>4925.4912000000004</v>
      </c>
      <c r="BJ190" s="22">
        <v>950055.52488636365</v>
      </c>
      <c r="BK190" s="26">
        <v>-598.88079999999991</v>
      </c>
      <c r="BL190" s="22">
        <v>0</v>
      </c>
      <c r="BM190" s="22">
        <v>50313.579593181959</v>
      </c>
      <c r="BN190" s="22">
        <v>50912.460393181886</v>
      </c>
      <c r="BO190" s="32">
        <v>5.2685423841589592E-2</v>
      </c>
      <c r="BP190" s="32">
        <v>5.3588931446161038E-2</v>
      </c>
      <c r="BQ190" s="42"/>
      <c r="BR190" s="22">
        <v>951455.68529090914</v>
      </c>
      <c r="BS190" s="22">
        <v>4925.4912000000004</v>
      </c>
      <c r="BT190" s="22">
        <v>946530.19409090909</v>
      </c>
      <c r="BU190" s="26">
        <v>-598.88079999999991</v>
      </c>
      <c r="BV190" s="22">
        <v>0</v>
      </c>
      <c r="BW190" s="22">
        <v>46788.2487977274</v>
      </c>
      <c r="BX190" s="22">
        <v>47387.129597727326</v>
      </c>
      <c r="BY190" s="32">
        <v>4.9175436671463908E-2</v>
      </c>
      <c r="BZ190" s="32">
        <v>5.0064044331137363E-2</v>
      </c>
      <c r="CA190" s="42"/>
      <c r="CB190" s="22">
        <v>954128.10699545464</v>
      </c>
      <c r="CC190" s="22">
        <v>4925.4912000000004</v>
      </c>
      <c r="CD190" s="22">
        <v>949202.61579545459</v>
      </c>
      <c r="CE190" s="26">
        <v>-598.88079999999991</v>
      </c>
      <c r="CF190" s="22">
        <v>0</v>
      </c>
      <c r="CG190" s="22">
        <v>49460.6705022729</v>
      </c>
      <c r="CH190" s="22">
        <v>50059.551302272826</v>
      </c>
      <c r="CI190" s="32">
        <v>5.1838605465700349E-2</v>
      </c>
      <c r="CJ190" s="32">
        <v>5.2738530709085456E-2</v>
      </c>
      <c r="CK190" s="42"/>
      <c r="CL190" s="22">
        <v>953275.19790454546</v>
      </c>
      <c r="CM190" s="22">
        <v>4925.4912000000004</v>
      </c>
      <c r="CN190" s="22">
        <v>948349.70670454542</v>
      </c>
      <c r="CO190" s="26">
        <v>-598.88079999999991</v>
      </c>
      <c r="CP190" s="22">
        <v>0</v>
      </c>
      <c r="CQ190" s="22">
        <v>48607.761411363725</v>
      </c>
      <c r="CR190" s="22">
        <v>49206.642211363651</v>
      </c>
      <c r="CS190" s="32">
        <v>5.099027176854231E-2</v>
      </c>
      <c r="CT190" s="32">
        <v>5.1886600336866859E-2</v>
      </c>
      <c r="CU190" s="42"/>
      <c r="CV190" s="22">
        <v>954981.0160863637</v>
      </c>
      <c r="CW190" s="22">
        <v>4925.4912000000004</v>
      </c>
      <c r="CX190" s="22">
        <v>950055.52488636365</v>
      </c>
      <c r="CY190" s="26">
        <v>-598.88079999999991</v>
      </c>
      <c r="CZ190" s="22">
        <v>0</v>
      </c>
      <c r="DA190" s="22">
        <v>50313.579593181959</v>
      </c>
      <c r="DB190" s="22">
        <v>50912.460393181886</v>
      </c>
      <c r="DC190" s="32">
        <v>5.2685423841589592E-2</v>
      </c>
      <c r="DD190" s="32">
        <v>5.3588931446161038E-2</v>
      </c>
      <c r="DE190" s="42"/>
      <c r="DF190" s="22">
        <v>954981.0160863637</v>
      </c>
      <c r="DG190" s="22">
        <v>4925.4912000000004</v>
      </c>
      <c r="DH190" s="22">
        <v>950055.52488636365</v>
      </c>
      <c r="DI190" s="26">
        <v>-598.88079999999991</v>
      </c>
      <c r="DJ190" s="22">
        <v>0</v>
      </c>
      <c r="DK190" s="22">
        <v>50313.579593181959</v>
      </c>
      <c r="DL190" s="22">
        <v>50912.460393181886</v>
      </c>
      <c r="DM190" s="32">
        <v>5.2685423841589592E-2</v>
      </c>
      <c r="DN190" s="32">
        <v>5.3588931446161038E-2</v>
      </c>
      <c r="DO190" s="42"/>
      <c r="DP190" s="22">
        <v>954981.0160863637</v>
      </c>
      <c r="DQ190" s="22">
        <v>4925.4912000000004</v>
      </c>
      <c r="DR190" s="22">
        <v>950055.52488636365</v>
      </c>
      <c r="DS190" s="26">
        <v>-598.88079999999991</v>
      </c>
      <c r="DT190" s="22">
        <v>0</v>
      </c>
      <c r="DU190" s="22">
        <v>50313.579593181959</v>
      </c>
      <c r="DV190" s="22">
        <v>50912.460393181886</v>
      </c>
      <c r="DW190" s="32">
        <v>5.2685423841589592E-2</v>
      </c>
      <c r="DX190" s="32">
        <v>5.3588931446161038E-2</v>
      </c>
      <c r="DY190" s="42"/>
      <c r="DZ190" s="22">
        <v>954981.0160863637</v>
      </c>
      <c r="EA190" s="22">
        <v>4925.4912000000004</v>
      </c>
      <c r="EB190" s="22">
        <v>950055.52488636365</v>
      </c>
      <c r="EC190" s="26">
        <v>-598.88079999999991</v>
      </c>
      <c r="ED190" s="22">
        <v>0</v>
      </c>
      <c r="EE190" s="22">
        <v>50313.579593181959</v>
      </c>
      <c r="EF190" s="22">
        <v>50912.460393181886</v>
      </c>
      <c r="EG190" s="32">
        <v>5.2685423841589592E-2</v>
      </c>
      <c r="EH190" s="32">
        <v>5.3588931446161038E-2</v>
      </c>
      <c r="EI190" s="42"/>
      <c r="EK190" s="47">
        <f t="shared" si="59"/>
        <v>-852.90909090905916</v>
      </c>
      <c r="EL190" s="47">
        <f t="shared" si="60"/>
        <v>-1705.8181818182347</v>
      </c>
      <c r="EM190" s="47">
        <f t="shared" si="61"/>
        <v>0</v>
      </c>
      <c r="EN190" s="47">
        <f t="shared" si="62"/>
        <v>0</v>
      </c>
      <c r="EO190" s="47">
        <f t="shared" si="63"/>
        <v>0</v>
      </c>
      <c r="EP190" s="47">
        <f t="shared" si="64"/>
        <v>0</v>
      </c>
      <c r="ER190" s="27" t="str">
        <f t="shared" si="55"/>
        <v>Haddon Primary and Nursery School</v>
      </c>
      <c r="EV190" s="45">
        <v>0</v>
      </c>
      <c r="EX190" s="27" t="str">
        <f t="shared" si="56"/>
        <v>Y</v>
      </c>
      <c r="EY190" s="27" t="str">
        <f t="shared" si="57"/>
        <v>Y</v>
      </c>
      <c r="EZ190" s="27" t="str">
        <f t="shared" si="46"/>
        <v/>
      </c>
      <c r="FA190" s="27" t="str">
        <f t="shared" si="47"/>
        <v/>
      </c>
      <c r="FB190" s="27" t="str">
        <f t="shared" si="48"/>
        <v/>
      </c>
      <c r="FC190" s="27" t="str">
        <f t="shared" si="49"/>
        <v/>
      </c>
      <c r="FE190" s="82">
        <f t="shared" si="58"/>
        <v>8.977465722448967E-4</v>
      </c>
      <c r="FF190" s="82">
        <f t="shared" si="50"/>
        <v>1.7954931444899159E-3</v>
      </c>
      <c r="FG190" s="82" t="str">
        <f t="shared" si="51"/>
        <v/>
      </c>
      <c r="FH190" s="82" t="str">
        <f t="shared" si="52"/>
        <v/>
      </c>
      <c r="FI190" s="82" t="str">
        <f t="shared" si="53"/>
        <v/>
      </c>
      <c r="FJ190" s="82" t="str">
        <f t="shared" si="54"/>
        <v/>
      </c>
    </row>
    <row r="191" spans="1:166" x14ac:dyDescent="0.3">
      <c r="A191" s="20">
        <v>8912025</v>
      </c>
      <c r="B191" s="20" t="s">
        <v>59</v>
      </c>
      <c r="C191" s="21">
        <v>289</v>
      </c>
      <c r="D191" s="22">
        <v>1709482.1720356939</v>
      </c>
      <c r="E191" s="22">
        <v>3948.7360000000003</v>
      </c>
      <c r="F191" s="22">
        <v>1705533.4360356939</v>
      </c>
      <c r="G191" s="45">
        <v>257833.79360734488</v>
      </c>
      <c r="H191" s="26">
        <v>168.87039999999934</v>
      </c>
      <c r="I191" s="11"/>
      <c r="J191" s="34">
        <v>289</v>
      </c>
      <c r="K191" s="22">
        <v>1751935.8477999999</v>
      </c>
      <c r="L191" s="22">
        <v>4117.6063999999997</v>
      </c>
      <c r="M191" s="22">
        <v>1747818.2413999999</v>
      </c>
      <c r="N191" s="26">
        <v>168.87039999999934</v>
      </c>
      <c r="O191" s="22">
        <v>218339.9110372804</v>
      </c>
      <c r="P191" s="22">
        <v>42453.675764305983</v>
      </c>
      <c r="Q191" s="22">
        <v>42284.805364306085</v>
      </c>
      <c r="R191" s="32">
        <v>2.4232437402098569E-2</v>
      </c>
      <c r="S191" s="32">
        <v>2.4192907684975305E-2</v>
      </c>
      <c r="T191" s="11"/>
      <c r="U191" s="22">
        <v>1751935.8477999999</v>
      </c>
      <c r="V191" s="22">
        <v>4117.6063999999997</v>
      </c>
      <c r="W191" s="22">
        <v>1747818.2413999999</v>
      </c>
      <c r="X191" s="26">
        <v>168.87039999999934</v>
      </c>
      <c r="Y191" s="22">
        <v>218339.9110372804</v>
      </c>
      <c r="Z191" s="22">
        <v>42453.675764305983</v>
      </c>
      <c r="AA191" s="22">
        <v>42284.805364306085</v>
      </c>
      <c r="AB191" s="32">
        <v>2.4232437402098569E-2</v>
      </c>
      <c r="AC191" s="32">
        <v>2.4192907684975305E-2</v>
      </c>
      <c r="AD191" s="42"/>
      <c r="AE191" s="22">
        <v>1755984.5070034997</v>
      </c>
      <c r="AF191" s="22">
        <v>4117.6063999999997</v>
      </c>
      <c r="AG191" s="22">
        <v>1751866.9006034997</v>
      </c>
      <c r="AH191" s="26">
        <v>168.87039999999934</v>
      </c>
      <c r="AI191" s="22">
        <v>222388.57024078036</v>
      </c>
      <c r="AJ191" s="22">
        <v>46502.334967805771</v>
      </c>
      <c r="AK191" s="22">
        <v>46333.464567805873</v>
      </c>
      <c r="AL191" s="32">
        <v>2.6482201171102414E-2</v>
      </c>
      <c r="AM191" s="32">
        <v>2.6448050677733842E-2</v>
      </c>
      <c r="AN191" s="11"/>
      <c r="AO191" s="22">
        <v>1755984.5070034997</v>
      </c>
      <c r="AP191" s="22">
        <v>4117.6063999999997</v>
      </c>
      <c r="AQ191" s="22">
        <v>1751866.9006034997</v>
      </c>
      <c r="AR191" s="26">
        <v>168.87039999999934</v>
      </c>
      <c r="AS191" s="22">
        <v>222388.57024078036</v>
      </c>
      <c r="AT191" s="22">
        <v>46502.334967805771</v>
      </c>
      <c r="AU191" s="22">
        <v>46333.464567805873</v>
      </c>
      <c r="AV191" s="32">
        <v>2.6482201171102414E-2</v>
      </c>
      <c r="AW191" s="32">
        <v>2.6448050677733842E-2</v>
      </c>
      <c r="AX191" s="42"/>
      <c r="AY191" s="22">
        <v>1760033.1662069997</v>
      </c>
      <c r="AZ191" s="22">
        <v>4117.6063999999997</v>
      </c>
      <c r="BA191" s="22">
        <v>1755915.5598069998</v>
      </c>
      <c r="BB191" s="22">
        <v>226437.22944428038</v>
      </c>
      <c r="BC191" s="22">
        <v>50550.994171305792</v>
      </c>
      <c r="BD191" s="22">
        <v>50382.123771305894</v>
      </c>
      <c r="BE191" s="32">
        <v>2.8721614536529948E-2</v>
      </c>
      <c r="BF191" s="32">
        <v>2.8692794189285283E-2</v>
      </c>
      <c r="BG191" s="11"/>
      <c r="BH191" s="22">
        <v>1760033.1662069997</v>
      </c>
      <c r="BI191" s="22">
        <v>4117.6063999999997</v>
      </c>
      <c r="BJ191" s="22">
        <v>1755915.5598069998</v>
      </c>
      <c r="BK191" s="26">
        <v>168.87039999999934</v>
      </c>
      <c r="BL191" s="22">
        <v>226437.22944428038</v>
      </c>
      <c r="BM191" s="22">
        <v>50550.994171305792</v>
      </c>
      <c r="BN191" s="22">
        <v>50382.123771305894</v>
      </c>
      <c r="BO191" s="32">
        <v>2.8721614536529948E-2</v>
      </c>
      <c r="BP191" s="32">
        <v>2.8692794189285283E-2</v>
      </c>
      <c r="BQ191" s="42"/>
      <c r="BR191" s="22">
        <v>1760033.1662069999</v>
      </c>
      <c r="BS191" s="22">
        <v>4117.6063999999997</v>
      </c>
      <c r="BT191" s="22">
        <v>1755915.559807</v>
      </c>
      <c r="BU191" s="26">
        <v>168.87039999999934</v>
      </c>
      <c r="BV191" s="22">
        <v>236875.40999670356</v>
      </c>
      <c r="BW191" s="22">
        <v>50550.994171306025</v>
      </c>
      <c r="BX191" s="22">
        <v>50382.123771306127</v>
      </c>
      <c r="BY191" s="32">
        <v>2.8721614536530077E-2</v>
      </c>
      <c r="BZ191" s="32">
        <v>2.8692794189285411E-2</v>
      </c>
      <c r="CA191" s="42"/>
      <c r="CB191" s="22">
        <v>1760033.1662069999</v>
      </c>
      <c r="CC191" s="22">
        <v>4117.6063999999997</v>
      </c>
      <c r="CD191" s="22">
        <v>1755915.559807</v>
      </c>
      <c r="CE191" s="26">
        <v>168.87039999999934</v>
      </c>
      <c r="CF191" s="22">
        <v>228256.49472565512</v>
      </c>
      <c r="CG191" s="22">
        <v>50550.994171306025</v>
      </c>
      <c r="CH191" s="22">
        <v>50382.123771306127</v>
      </c>
      <c r="CI191" s="32">
        <v>2.8721614536530077E-2</v>
      </c>
      <c r="CJ191" s="32">
        <v>2.8692794189285411E-2</v>
      </c>
      <c r="CK191" s="42"/>
      <c r="CL191" s="22">
        <v>1760033.1662069999</v>
      </c>
      <c r="CM191" s="22">
        <v>4117.6063999999997</v>
      </c>
      <c r="CN191" s="22">
        <v>1755915.559807</v>
      </c>
      <c r="CO191" s="26">
        <v>168.87039999999934</v>
      </c>
      <c r="CP191" s="22">
        <v>230075.76000702937</v>
      </c>
      <c r="CQ191" s="22">
        <v>50550.994171306025</v>
      </c>
      <c r="CR191" s="22">
        <v>50382.123771306127</v>
      </c>
      <c r="CS191" s="32">
        <v>2.8721614536530077E-2</v>
      </c>
      <c r="CT191" s="32">
        <v>2.8692794189285411E-2</v>
      </c>
      <c r="CU191" s="42"/>
      <c r="CV191" s="22">
        <v>1751935.8477999999</v>
      </c>
      <c r="CW191" s="22">
        <v>4117.6063999999997</v>
      </c>
      <c r="CX191" s="22">
        <v>1747818.2413999999</v>
      </c>
      <c r="CY191" s="26">
        <v>168.87039999999934</v>
      </c>
      <c r="CZ191" s="22">
        <v>218339.9110372804</v>
      </c>
      <c r="DA191" s="22">
        <v>42453.675764305983</v>
      </c>
      <c r="DB191" s="22">
        <v>42284.805364306085</v>
      </c>
      <c r="DC191" s="32">
        <v>2.4232437402098569E-2</v>
      </c>
      <c r="DD191" s="32">
        <v>2.4192907684975305E-2</v>
      </c>
      <c r="DE191" s="42"/>
      <c r="DF191" s="22">
        <v>1751935.8477999999</v>
      </c>
      <c r="DG191" s="22">
        <v>4117.6063999999997</v>
      </c>
      <c r="DH191" s="22">
        <v>1747818.2413999999</v>
      </c>
      <c r="DI191" s="26">
        <v>168.87039999999934</v>
      </c>
      <c r="DJ191" s="22">
        <v>218339.9110372804</v>
      </c>
      <c r="DK191" s="22">
        <v>42453.675764305983</v>
      </c>
      <c r="DL191" s="22">
        <v>42284.805364306085</v>
      </c>
      <c r="DM191" s="32">
        <v>2.4232437402098569E-2</v>
      </c>
      <c r="DN191" s="32">
        <v>2.4192907684975305E-2</v>
      </c>
      <c r="DO191" s="42"/>
      <c r="DP191" s="22">
        <v>1760033.1662069997</v>
      </c>
      <c r="DQ191" s="22">
        <v>4117.6063999999997</v>
      </c>
      <c r="DR191" s="22">
        <v>1755915.5598069998</v>
      </c>
      <c r="DS191" s="26">
        <v>168.87039999999934</v>
      </c>
      <c r="DT191" s="22">
        <v>226437.22944428038</v>
      </c>
      <c r="DU191" s="22">
        <v>50550.994171305792</v>
      </c>
      <c r="DV191" s="22">
        <v>50382.123771305894</v>
      </c>
      <c r="DW191" s="32">
        <v>2.8721614536529948E-2</v>
      </c>
      <c r="DX191" s="32">
        <v>2.8692794189285283E-2</v>
      </c>
      <c r="DY191" s="42"/>
      <c r="DZ191" s="22">
        <v>1760033.1662069997</v>
      </c>
      <c r="EA191" s="22">
        <v>4117.6063999999997</v>
      </c>
      <c r="EB191" s="22">
        <v>1755915.5598069998</v>
      </c>
      <c r="EC191" s="26">
        <v>168.87039999999934</v>
      </c>
      <c r="ED191" s="22">
        <v>226437.22944428038</v>
      </c>
      <c r="EE191" s="22">
        <v>50550.994171305792</v>
      </c>
      <c r="EF191" s="22">
        <v>50382.123771305894</v>
      </c>
      <c r="EG191" s="32">
        <v>2.8721614536529948E-2</v>
      </c>
      <c r="EH191" s="32">
        <v>2.8692794189285283E-2</v>
      </c>
      <c r="EI191" s="42"/>
      <c r="EK191" s="47">
        <f t="shared" si="59"/>
        <v>2.3283064365386963E-10</v>
      </c>
      <c r="EL191" s="47">
        <f t="shared" si="60"/>
        <v>2.3283064365386963E-10</v>
      </c>
      <c r="EM191" s="47">
        <f t="shared" si="61"/>
        <v>-8097.3184069998097</v>
      </c>
      <c r="EN191" s="47">
        <f t="shared" si="62"/>
        <v>-8097.3184069998097</v>
      </c>
      <c r="EO191" s="47">
        <f t="shared" si="63"/>
        <v>0</v>
      </c>
      <c r="EP191" s="47">
        <f t="shared" si="64"/>
        <v>0</v>
      </c>
      <c r="ER191" s="27" t="str">
        <f t="shared" si="55"/>
        <v>The Parkgate Academy</v>
      </c>
      <c r="EV191" s="45">
        <v>257833.79360734488</v>
      </c>
      <c r="EX191" s="27" t="str">
        <f t="shared" si="56"/>
        <v>Y</v>
      </c>
      <c r="EY191" s="27" t="str">
        <f t="shared" si="57"/>
        <v>Y</v>
      </c>
      <c r="EZ191" s="27" t="str">
        <f t="shared" si="46"/>
        <v>Y</v>
      </c>
      <c r="FA191" s="27" t="str">
        <f t="shared" si="47"/>
        <v>Y</v>
      </c>
      <c r="FB191" s="27" t="str">
        <f t="shared" si="48"/>
        <v/>
      </c>
      <c r="FC191" s="27" t="str">
        <f t="shared" si="49"/>
        <v/>
      </c>
      <c r="FE191" s="82">
        <f t="shared" si="58"/>
        <v>-1.3259785890812487E-16</v>
      </c>
      <c r="FF191" s="82">
        <f t="shared" si="50"/>
        <v>-1.3259785890812487E-16</v>
      </c>
      <c r="FG191" s="82">
        <f t="shared" si="51"/>
        <v>4.6114509104810374E-3</v>
      </c>
      <c r="FH191" s="82">
        <f t="shared" si="52"/>
        <v>4.6114509104810374E-3</v>
      </c>
      <c r="FI191" s="82" t="str">
        <f t="shared" si="53"/>
        <v/>
      </c>
      <c r="FJ191" s="82" t="str">
        <f t="shared" si="54"/>
        <v/>
      </c>
    </row>
    <row r="192" spans="1:166" x14ac:dyDescent="0.3">
      <c r="A192" s="20">
        <v>8912026</v>
      </c>
      <c r="B192" s="20" t="s">
        <v>323</v>
      </c>
      <c r="C192" s="21">
        <v>244</v>
      </c>
      <c r="D192" s="22">
        <v>1280789.1597843878</v>
      </c>
      <c r="E192" s="22">
        <v>4873.4399999999996</v>
      </c>
      <c r="F192" s="22">
        <v>1275915.7197843879</v>
      </c>
      <c r="G192" s="45">
        <v>0</v>
      </c>
      <c r="H192" s="26">
        <v>208.41600000000017</v>
      </c>
      <c r="I192" s="11"/>
      <c r="J192" s="34">
        <v>244</v>
      </c>
      <c r="K192" s="22">
        <v>1352012.6675094906</v>
      </c>
      <c r="L192" s="22">
        <v>5081.8559999999998</v>
      </c>
      <c r="M192" s="22">
        <v>1346930.8115094907</v>
      </c>
      <c r="N192" s="26">
        <v>208.41600000000017</v>
      </c>
      <c r="O192" s="22">
        <v>0</v>
      </c>
      <c r="P192" s="22">
        <v>71223.507725102827</v>
      </c>
      <c r="Q192" s="22">
        <v>71015.091725102859</v>
      </c>
      <c r="R192" s="32">
        <v>5.2679615684594068E-2</v>
      </c>
      <c r="S192" s="32">
        <v>5.2723637412018971E-2</v>
      </c>
      <c r="T192" s="11"/>
      <c r="U192" s="22">
        <v>1352012.6675094906</v>
      </c>
      <c r="V192" s="22">
        <v>5081.8559999999998</v>
      </c>
      <c r="W192" s="22">
        <v>1346930.8115094907</v>
      </c>
      <c r="X192" s="26">
        <v>208.41600000000017</v>
      </c>
      <c r="Y192" s="22">
        <v>0</v>
      </c>
      <c r="Z192" s="22">
        <v>71223.507725102827</v>
      </c>
      <c r="AA192" s="22">
        <v>71015.091725102859</v>
      </c>
      <c r="AB192" s="32">
        <v>5.2679615684594068E-2</v>
      </c>
      <c r="AC192" s="32">
        <v>5.2723637412018971E-2</v>
      </c>
      <c r="AD192" s="42"/>
      <c r="AE192" s="22">
        <v>1352012.6675094906</v>
      </c>
      <c r="AF192" s="22">
        <v>5081.8559999999998</v>
      </c>
      <c r="AG192" s="22">
        <v>1346930.8115094907</v>
      </c>
      <c r="AH192" s="26">
        <v>208.41600000000017</v>
      </c>
      <c r="AI192" s="22">
        <v>0</v>
      </c>
      <c r="AJ192" s="22">
        <v>71223.507725102827</v>
      </c>
      <c r="AK192" s="22">
        <v>71015.091725102859</v>
      </c>
      <c r="AL192" s="32">
        <v>5.2679615684594068E-2</v>
      </c>
      <c r="AM192" s="32">
        <v>5.2723637412018971E-2</v>
      </c>
      <c r="AN192" s="11"/>
      <c r="AO192" s="22">
        <v>1352012.6675094906</v>
      </c>
      <c r="AP192" s="22">
        <v>5081.8559999999998</v>
      </c>
      <c r="AQ192" s="22">
        <v>1346930.8115094907</v>
      </c>
      <c r="AR192" s="26">
        <v>208.41600000000017</v>
      </c>
      <c r="AS192" s="22">
        <v>0</v>
      </c>
      <c r="AT192" s="22">
        <v>71223.507725102827</v>
      </c>
      <c r="AU192" s="22">
        <v>71015.091725102859</v>
      </c>
      <c r="AV192" s="32">
        <v>5.2679615684594068E-2</v>
      </c>
      <c r="AW192" s="32">
        <v>5.2723637412018971E-2</v>
      </c>
      <c r="AX192" s="42"/>
      <c r="AY192" s="22">
        <v>1352012.6675094906</v>
      </c>
      <c r="AZ192" s="22">
        <v>5081.8559999999998</v>
      </c>
      <c r="BA192" s="22">
        <v>1346930.8115094907</v>
      </c>
      <c r="BB192" s="22">
        <v>0</v>
      </c>
      <c r="BC192" s="22">
        <v>71223.507725102827</v>
      </c>
      <c r="BD192" s="22">
        <v>71015.091725102859</v>
      </c>
      <c r="BE192" s="32">
        <v>5.2679615684594068E-2</v>
      </c>
      <c r="BF192" s="32">
        <v>5.2723637412018971E-2</v>
      </c>
      <c r="BG192" s="11"/>
      <c r="BH192" s="22">
        <v>1352012.6675094906</v>
      </c>
      <c r="BI192" s="22">
        <v>5081.8559999999998</v>
      </c>
      <c r="BJ192" s="22">
        <v>1346930.8115094907</v>
      </c>
      <c r="BK192" s="26">
        <v>208.41600000000017</v>
      </c>
      <c r="BL192" s="22">
        <v>0</v>
      </c>
      <c r="BM192" s="22">
        <v>71223.507725102827</v>
      </c>
      <c r="BN192" s="22">
        <v>71015.091725102859</v>
      </c>
      <c r="BO192" s="32">
        <v>5.2679615684594068E-2</v>
      </c>
      <c r="BP192" s="32">
        <v>5.2723637412018971E-2</v>
      </c>
      <c r="BQ192" s="42"/>
      <c r="BR192" s="22">
        <v>1342309.6230645687</v>
      </c>
      <c r="BS192" s="22">
        <v>5081.8559999999998</v>
      </c>
      <c r="BT192" s="22">
        <v>1337227.7670645688</v>
      </c>
      <c r="BU192" s="26">
        <v>208.41600000000017</v>
      </c>
      <c r="BV192" s="22">
        <v>0</v>
      </c>
      <c r="BW192" s="22">
        <v>61520.463280180935</v>
      </c>
      <c r="BX192" s="22">
        <v>61312.047280180966</v>
      </c>
      <c r="BY192" s="32">
        <v>4.5831797837913316E-2</v>
      </c>
      <c r="BZ192" s="32">
        <v>4.5850115283479959E-2</v>
      </c>
      <c r="CA192" s="42"/>
      <c r="CB192" s="22">
        <v>1350375.7884746101</v>
      </c>
      <c r="CC192" s="22">
        <v>5081.8559999999998</v>
      </c>
      <c r="CD192" s="22">
        <v>1345293.9324746102</v>
      </c>
      <c r="CE192" s="26">
        <v>208.41600000000017</v>
      </c>
      <c r="CF192" s="22">
        <v>0</v>
      </c>
      <c r="CG192" s="22">
        <v>69586.628690222278</v>
      </c>
      <c r="CH192" s="22">
        <v>69378.21269022231</v>
      </c>
      <c r="CI192" s="32">
        <v>5.1531306532700515E-2</v>
      </c>
      <c r="CJ192" s="32">
        <v>5.1571044078526453E-2</v>
      </c>
      <c r="CK192" s="42"/>
      <c r="CL192" s="22">
        <v>1348738.9094397293</v>
      </c>
      <c r="CM192" s="22">
        <v>5081.8559999999998</v>
      </c>
      <c r="CN192" s="22">
        <v>1343657.0534397294</v>
      </c>
      <c r="CO192" s="26">
        <v>208.41600000000017</v>
      </c>
      <c r="CP192" s="22">
        <v>0</v>
      </c>
      <c r="CQ192" s="22">
        <v>67949.749655341497</v>
      </c>
      <c r="CR192" s="22">
        <v>67741.333655341528</v>
      </c>
      <c r="CS192" s="32">
        <v>5.0380210120554804E-2</v>
      </c>
      <c r="CT192" s="32">
        <v>5.0415642504852975E-2</v>
      </c>
      <c r="CU192" s="42"/>
      <c r="CV192" s="22">
        <v>1352012.6675094906</v>
      </c>
      <c r="CW192" s="22">
        <v>5081.8559999999998</v>
      </c>
      <c r="CX192" s="22">
        <v>1346930.8115094907</v>
      </c>
      <c r="CY192" s="26">
        <v>208.41600000000017</v>
      </c>
      <c r="CZ192" s="22">
        <v>0</v>
      </c>
      <c r="DA192" s="22">
        <v>71223.507725102827</v>
      </c>
      <c r="DB192" s="22">
        <v>71015.091725102859</v>
      </c>
      <c r="DC192" s="32">
        <v>5.2679615684594068E-2</v>
      </c>
      <c r="DD192" s="32">
        <v>5.2723637412018971E-2</v>
      </c>
      <c r="DE192" s="42"/>
      <c r="DF192" s="22">
        <v>1352012.6675094906</v>
      </c>
      <c r="DG192" s="22">
        <v>5081.8559999999998</v>
      </c>
      <c r="DH192" s="22">
        <v>1346930.8115094907</v>
      </c>
      <c r="DI192" s="26">
        <v>208.41600000000017</v>
      </c>
      <c r="DJ192" s="22">
        <v>0</v>
      </c>
      <c r="DK192" s="22">
        <v>71223.507725102827</v>
      </c>
      <c r="DL192" s="22">
        <v>71015.091725102859</v>
      </c>
      <c r="DM192" s="32">
        <v>5.2679615684594068E-2</v>
      </c>
      <c r="DN192" s="32">
        <v>5.2723637412018971E-2</v>
      </c>
      <c r="DO192" s="42"/>
      <c r="DP192" s="22">
        <v>1352012.6675094906</v>
      </c>
      <c r="DQ192" s="22">
        <v>5081.8559999999998</v>
      </c>
      <c r="DR192" s="22">
        <v>1346930.8115094907</v>
      </c>
      <c r="DS192" s="26">
        <v>208.41600000000017</v>
      </c>
      <c r="DT192" s="22">
        <v>0</v>
      </c>
      <c r="DU192" s="22">
        <v>71223.507725102827</v>
      </c>
      <c r="DV192" s="22">
        <v>71015.091725102859</v>
      </c>
      <c r="DW192" s="32">
        <v>5.2679615684594068E-2</v>
      </c>
      <c r="DX192" s="32">
        <v>5.2723637412018971E-2</v>
      </c>
      <c r="DY192" s="42"/>
      <c r="DZ192" s="22">
        <v>1352012.6675094906</v>
      </c>
      <c r="EA192" s="22">
        <v>5081.8559999999998</v>
      </c>
      <c r="EB192" s="22">
        <v>1346930.8115094907</v>
      </c>
      <c r="EC192" s="26">
        <v>208.41600000000017</v>
      </c>
      <c r="ED192" s="22">
        <v>0</v>
      </c>
      <c r="EE192" s="22">
        <v>71223.507725102827</v>
      </c>
      <c r="EF192" s="22">
        <v>71015.091725102859</v>
      </c>
      <c r="EG192" s="32">
        <v>5.2679615684594068E-2</v>
      </c>
      <c r="EH192" s="32">
        <v>5.2723637412018971E-2</v>
      </c>
      <c r="EI192" s="42"/>
      <c r="EK192" s="47">
        <f t="shared" si="59"/>
        <v>-1636.8790348805487</v>
      </c>
      <c r="EL192" s="47">
        <f t="shared" si="60"/>
        <v>-3273.7580697613303</v>
      </c>
      <c r="EM192" s="47">
        <f t="shared" si="61"/>
        <v>0</v>
      </c>
      <c r="EN192" s="47">
        <f t="shared" si="62"/>
        <v>0</v>
      </c>
      <c r="EO192" s="47">
        <f t="shared" si="63"/>
        <v>0</v>
      </c>
      <c r="EP192" s="47">
        <f t="shared" si="64"/>
        <v>0</v>
      </c>
      <c r="ER192" s="27" t="str">
        <f t="shared" si="55"/>
        <v>The King's Church of England Primary Academy</v>
      </c>
      <c r="EV192" s="45">
        <v>0</v>
      </c>
      <c r="EX192" s="27" t="str">
        <f t="shared" si="56"/>
        <v>Y</v>
      </c>
      <c r="EY192" s="27" t="str">
        <f t="shared" si="57"/>
        <v>Y</v>
      </c>
      <c r="EZ192" s="27" t="str">
        <f t="shared" si="46"/>
        <v/>
      </c>
      <c r="FA192" s="27" t="str">
        <f t="shared" si="47"/>
        <v/>
      </c>
      <c r="FB192" s="27" t="str">
        <f t="shared" si="48"/>
        <v/>
      </c>
      <c r="FC192" s="27" t="str">
        <f t="shared" si="49"/>
        <v/>
      </c>
      <c r="FE192" s="82">
        <f t="shared" si="58"/>
        <v>1.2152658628739187E-3</v>
      </c>
      <c r="FF192" s="82">
        <f t="shared" si="50"/>
        <v>2.43053172574801E-3</v>
      </c>
      <c r="FG192" s="82" t="str">
        <f t="shared" si="51"/>
        <v/>
      </c>
      <c r="FH192" s="82" t="str">
        <f t="shared" si="52"/>
        <v/>
      </c>
      <c r="FI192" s="82" t="str">
        <f t="shared" si="53"/>
        <v/>
      </c>
      <c r="FJ192" s="82" t="str">
        <f t="shared" si="54"/>
        <v/>
      </c>
    </row>
    <row r="193" spans="1:166" x14ac:dyDescent="0.3">
      <c r="A193" s="20">
        <v>8912027</v>
      </c>
      <c r="B193" s="20" t="s">
        <v>60</v>
      </c>
      <c r="C193" s="21">
        <v>412</v>
      </c>
      <c r="D193" s="22">
        <v>2135367.8952842834</v>
      </c>
      <c r="E193" s="22">
        <v>5548.2240000000002</v>
      </c>
      <c r="F193" s="22">
        <v>2129819.6712842835</v>
      </c>
      <c r="G193" s="45">
        <v>186308.81204636849</v>
      </c>
      <c r="H193" s="26">
        <v>237.27359999999953</v>
      </c>
      <c r="I193" s="11"/>
      <c r="J193" s="34">
        <v>412</v>
      </c>
      <c r="K193" s="22">
        <v>2192922.4992999998</v>
      </c>
      <c r="L193" s="22">
        <v>5785.4975999999997</v>
      </c>
      <c r="M193" s="22">
        <v>2187137.0016999999</v>
      </c>
      <c r="N193" s="26">
        <v>237.27359999999953</v>
      </c>
      <c r="O193" s="22">
        <v>134441.11534106598</v>
      </c>
      <c r="P193" s="22">
        <v>57554.604015716352</v>
      </c>
      <c r="Q193" s="22">
        <v>57317.330415716395</v>
      </c>
      <c r="R193" s="32">
        <v>2.6245616994712895E-2</v>
      </c>
      <c r="S193" s="32">
        <v>2.6206556960613463E-2</v>
      </c>
      <c r="T193" s="11"/>
      <c r="U193" s="22">
        <v>2192922.4992999998</v>
      </c>
      <c r="V193" s="22">
        <v>5785.4975999999997</v>
      </c>
      <c r="W193" s="22">
        <v>2187137.0016999999</v>
      </c>
      <c r="X193" s="26">
        <v>237.27359999999953</v>
      </c>
      <c r="Y193" s="22">
        <v>134441.11534106598</v>
      </c>
      <c r="Z193" s="22">
        <v>57554.604015716352</v>
      </c>
      <c r="AA193" s="22">
        <v>57317.330415716395</v>
      </c>
      <c r="AB193" s="32">
        <v>2.6245616994712895E-2</v>
      </c>
      <c r="AC193" s="32">
        <v>2.6206556960613463E-2</v>
      </c>
      <c r="AD193" s="42"/>
      <c r="AE193" s="22">
        <v>2198069.45540425</v>
      </c>
      <c r="AF193" s="22">
        <v>5785.4975999999997</v>
      </c>
      <c r="AG193" s="22">
        <v>2192283.9578042501</v>
      </c>
      <c r="AH193" s="26">
        <v>237.27359999999953</v>
      </c>
      <c r="AI193" s="22">
        <v>139588.07144531596</v>
      </c>
      <c r="AJ193" s="22">
        <v>62701.560119966511</v>
      </c>
      <c r="AK193" s="22">
        <v>62464.286519966554</v>
      </c>
      <c r="AL193" s="32">
        <v>2.8525741061460216E-2</v>
      </c>
      <c r="AM193" s="32">
        <v>2.8492790040998885E-2</v>
      </c>
      <c r="AN193" s="11"/>
      <c r="AO193" s="22">
        <v>2198069.45540425</v>
      </c>
      <c r="AP193" s="22">
        <v>5785.4975999999997</v>
      </c>
      <c r="AQ193" s="22">
        <v>2192283.9578042501</v>
      </c>
      <c r="AR193" s="26">
        <v>237.27359999999953</v>
      </c>
      <c r="AS193" s="22">
        <v>139588.07144531596</v>
      </c>
      <c r="AT193" s="22">
        <v>62701.560119966511</v>
      </c>
      <c r="AU193" s="22">
        <v>62464.286519966554</v>
      </c>
      <c r="AV193" s="32">
        <v>2.8525741061460216E-2</v>
      </c>
      <c r="AW193" s="32">
        <v>2.8492790040998885E-2</v>
      </c>
      <c r="AX193" s="42"/>
      <c r="AY193" s="22">
        <v>2203216.4115084996</v>
      </c>
      <c r="AZ193" s="22">
        <v>5785.4975999999997</v>
      </c>
      <c r="BA193" s="22">
        <v>2197430.9139084998</v>
      </c>
      <c r="BB193" s="22">
        <v>144735.02754956597</v>
      </c>
      <c r="BC193" s="22">
        <v>67848.516224216204</v>
      </c>
      <c r="BD193" s="22">
        <v>67611.242624216247</v>
      </c>
      <c r="BE193" s="32">
        <v>3.0795211886498992E-2</v>
      </c>
      <c r="BF193" s="32">
        <v>3.0768313213523652E-2</v>
      </c>
      <c r="BG193" s="11"/>
      <c r="BH193" s="22">
        <v>2203216.4115084996</v>
      </c>
      <c r="BI193" s="22">
        <v>5785.4975999999997</v>
      </c>
      <c r="BJ193" s="22">
        <v>2197430.9139084998</v>
      </c>
      <c r="BK193" s="26">
        <v>237.27359999999953</v>
      </c>
      <c r="BL193" s="22">
        <v>144735.02754956597</v>
      </c>
      <c r="BM193" s="22">
        <v>67848.516224216204</v>
      </c>
      <c r="BN193" s="22">
        <v>67611.242624216247</v>
      </c>
      <c r="BO193" s="32">
        <v>3.0795211886498992E-2</v>
      </c>
      <c r="BP193" s="32">
        <v>3.0768313213523652E-2</v>
      </c>
      <c r="BQ193" s="42"/>
      <c r="BR193" s="22">
        <v>2203216.4115084996</v>
      </c>
      <c r="BS193" s="22">
        <v>5785.4975999999997</v>
      </c>
      <c r="BT193" s="22">
        <v>2197430.9139084998</v>
      </c>
      <c r="BU193" s="26">
        <v>237.27359999999953</v>
      </c>
      <c r="BV193" s="22">
        <v>157787.36254737177</v>
      </c>
      <c r="BW193" s="22">
        <v>67848.516224216204</v>
      </c>
      <c r="BX193" s="22">
        <v>67611.242624216247</v>
      </c>
      <c r="BY193" s="32">
        <v>3.0795211886498992E-2</v>
      </c>
      <c r="BZ193" s="32">
        <v>3.0768313213523652E-2</v>
      </c>
      <c r="CA193" s="42"/>
      <c r="CB193" s="22">
        <v>2203216.4115084996</v>
      </c>
      <c r="CC193" s="22">
        <v>5785.4975999999997</v>
      </c>
      <c r="CD193" s="22">
        <v>2197430.9139084998</v>
      </c>
      <c r="CE193" s="26">
        <v>237.27359999999953</v>
      </c>
      <c r="CF193" s="22">
        <v>147251.70780034983</v>
      </c>
      <c r="CG193" s="22">
        <v>67848.516224216204</v>
      </c>
      <c r="CH193" s="22">
        <v>67611.242624216247</v>
      </c>
      <c r="CI193" s="32">
        <v>3.0795211886498992E-2</v>
      </c>
      <c r="CJ193" s="32">
        <v>3.0768313213523652E-2</v>
      </c>
      <c r="CK193" s="42"/>
      <c r="CL193" s="22">
        <v>2203216.4115084996</v>
      </c>
      <c r="CM193" s="22">
        <v>5785.4975999999997</v>
      </c>
      <c r="CN193" s="22">
        <v>2197430.9139084998</v>
      </c>
      <c r="CO193" s="26">
        <v>237.27359999999953</v>
      </c>
      <c r="CP193" s="22">
        <v>149768.38805113328</v>
      </c>
      <c r="CQ193" s="22">
        <v>67848.516224216204</v>
      </c>
      <c r="CR193" s="22">
        <v>67611.242624216247</v>
      </c>
      <c r="CS193" s="32">
        <v>3.0795211886498992E-2</v>
      </c>
      <c r="CT193" s="32">
        <v>3.0768313213523652E-2</v>
      </c>
      <c r="CU193" s="42"/>
      <c r="CV193" s="22">
        <v>2192922.4992999998</v>
      </c>
      <c r="CW193" s="22">
        <v>5785.4975999999997</v>
      </c>
      <c r="CX193" s="22">
        <v>2187137.0016999999</v>
      </c>
      <c r="CY193" s="26">
        <v>237.27359999999953</v>
      </c>
      <c r="CZ193" s="22">
        <v>134441.11534106598</v>
      </c>
      <c r="DA193" s="22">
        <v>57554.604015716352</v>
      </c>
      <c r="DB193" s="22">
        <v>57317.330415716395</v>
      </c>
      <c r="DC193" s="32">
        <v>2.6245616994712895E-2</v>
      </c>
      <c r="DD193" s="32">
        <v>2.6206556960613463E-2</v>
      </c>
      <c r="DE193" s="42"/>
      <c r="DF193" s="22">
        <v>2192922.4992999998</v>
      </c>
      <c r="DG193" s="22">
        <v>5785.4975999999997</v>
      </c>
      <c r="DH193" s="22">
        <v>2187137.0016999999</v>
      </c>
      <c r="DI193" s="26">
        <v>237.27359999999953</v>
      </c>
      <c r="DJ193" s="22">
        <v>134441.11534106598</v>
      </c>
      <c r="DK193" s="22">
        <v>57554.604015716352</v>
      </c>
      <c r="DL193" s="22">
        <v>57317.330415716395</v>
      </c>
      <c r="DM193" s="32">
        <v>2.6245616994712895E-2</v>
      </c>
      <c r="DN193" s="32">
        <v>2.6206556960613463E-2</v>
      </c>
      <c r="DO193" s="42"/>
      <c r="DP193" s="22">
        <v>2203216.4115084996</v>
      </c>
      <c r="DQ193" s="22">
        <v>5785.4975999999997</v>
      </c>
      <c r="DR193" s="22">
        <v>2197430.9139084998</v>
      </c>
      <c r="DS193" s="26">
        <v>237.27359999999953</v>
      </c>
      <c r="DT193" s="22">
        <v>144735.02754956597</v>
      </c>
      <c r="DU193" s="22">
        <v>67848.516224216204</v>
      </c>
      <c r="DV193" s="22">
        <v>67611.242624216247</v>
      </c>
      <c r="DW193" s="32">
        <v>3.0795211886498992E-2</v>
      </c>
      <c r="DX193" s="32">
        <v>3.0768313213523652E-2</v>
      </c>
      <c r="DY193" s="42"/>
      <c r="DZ193" s="22">
        <v>2203216.4115084996</v>
      </c>
      <c r="EA193" s="22">
        <v>5785.4975999999997</v>
      </c>
      <c r="EB193" s="22">
        <v>2197430.9139084998</v>
      </c>
      <c r="EC193" s="26">
        <v>237.27359999999953</v>
      </c>
      <c r="ED193" s="22">
        <v>144735.02754956597</v>
      </c>
      <c r="EE193" s="22">
        <v>67848.516224216204</v>
      </c>
      <c r="EF193" s="22">
        <v>67611.242624216247</v>
      </c>
      <c r="EG193" s="32">
        <v>3.0795211886498992E-2</v>
      </c>
      <c r="EH193" s="32">
        <v>3.0768313213523652E-2</v>
      </c>
      <c r="EI193" s="42"/>
      <c r="EK193" s="47">
        <f t="shared" si="59"/>
        <v>0</v>
      </c>
      <c r="EL193" s="47">
        <f t="shared" si="60"/>
        <v>0</v>
      </c>
      <c r="EM193" s="47">
        <f t="shared" si="61"/>
        <v>-10293.912208499853</v>
      </c>
      <c r="EN193" s="47">
        <f t="shared" si="62"/>
        <v>-10293.912208499853</v>
      </c>
      <c r="EO193" s="47">
        <f t="shared" si="63"/>
        <v>0</v>
      </c>
      <c r="EP193" s="47">
        <f t="shared" si="64"/>
        <v>0</v>
      </c>
      <c r="ER193" s="27" t="str">
        <f t="shared" si="55"/>
        <v>Leamington Primary and Nursery Academy</v>
      </c>
      <c r="EV193" s="45">
        <v>186308.81204636849</v>
      </c>
      <c r="EX193" s="27" t="str">
        <f t="shared" si="56"/>
        <v/>
      </c>
      <c r="EY193" s="27" t="str">
        <f t="shared" si="57"/>
        <v/>
      </c>
      <c r="EZ193" s="27" t="str">
        <f t="shared" si="46"/>
        <v>Y</v>
      </c>
      <c r="FA193" s="27" t="str">
        <f t="shared" si="47"/>
        <v>Y</v>
      </c>
      <c r="FB193" s="27" t="str">
        <f t="shared" si="48"/>
        <v/>
      </c>
      <c r="FC193" s="27" t="str">
        <f t="shared" si="49"/>
        <v/>
      </c>
      <c r="FE193" s="82" t="str">
        <f t="shared" si="58"/>
        <v/>
      </c>
      <c r="FF193" s="82" t="str">
        <f t="shared" si="50"/>
        <v/>
      </c>
      <c r="FG193" s="82">
        <f t="shared" si="51"/>
        <v>4.6845214306148091E-3</v>
      </c>
      <c r="FH193" s="82">
        <f t="shared" si="52"/>
        <v>4.6845214306148091E-3</v>
      </c>
      <c r="FI193" s="82" t="str">
        <f t="shared" si="53"/>
        <v/>
      </c>
      <c r="FJ193" s="82" t="str">
        <f t="shared" si="54"/>
        <v/>
      </c>
    </row>
    <row r="194" spans="1:166" x14ac:dyDescent="0.3">
      <c r="A194" s="20">
        <v>8912028</v>
      </c>
      <c r="B194" s="20" t="s">
        <v>295</v>
      </c>
      <c r="C194" s="21">
        <v>211</v>
      </c>
      <c r="D194" s="22">
        <v>1083678.0584994475</v>
      </c>
      <c r="E194" s="22">
        <v>5751.8397999999997</v>
      </c>
      <c r="F194" s="22">
        <v>1077926.2186994476</v>
      </c>
      <c r="G194" s="45">
        <v>0</v>
      </c>
      <c r="H194" s="26">
        <v>-18.463799999999537</v>
      </c>
      <c r="I194" s="11"/>
      <c r="J194" s="34">
        <v>211</v>
      </c>
      <c r="K194" s="22">
        <v>1144625.7751234993</v>
      </c>
      <c r="L194" s="22">
        <v>5733.3760000000002</v>
      </c>
      <c r="M194" s="22">
        <v>1138892.3991234994</v>
      </c>
      <c r="N194" s="26">
        <v>-18.463799999999537</v>
      </c>
      <c r="O194" s="22">
        <v>0</v>
      </c>
      <c r="P194" s="22">
        <v>60947.716624051798</v>
      </c>
      <c r="Q194" s="22">
        <v>60966.180424051825</v>
      </c>
      <c r="R194" s="32">
        <v>5.3246849711623738E-2</v>
      </c>
      <c r="S194" s="32">
        <v>5.3531115381024473E-2</v>
      </c>
      <c r="T194" s="11"/>
      <c r="U194" s="22">
        <v>1144625.7751234993</v>
      </c>
      <c r="V194" s="22">
        <v>5733.3760000000002</v>
      </c>
      <c r="W194" s="22">
        <v>1138892.3991234994</v>
      </c>
      <c r="X194" s="26">
        <v>-18.463799999999537</v>
      </c>
      <c r="Y194" s="22">
        <v>0</v>
      </c>
      <c r="Z194" s="22">
        <v>60947.716624051798</v>
      </c>
      <c r="AA194" s="22">
        <v>60966.180424051825</v>
      </c>
      <c r="AB194" s="32">
        <v>5.3246849711623738E-2</v>
      </c>
      <c r="AC194" s="32">
        <v>5.3531115381024473E-2</v>
      </c>
      <c r="AD194" s="42"/>
      <c r="AE194" s="22">
        <v>1144625.7751234993</v>
      </c>
      <c r="AF194" s="22">
        <v>5733.3760000000002</v>
      </c>
      <c r="AG194" s="22">
        <v>1138892.3991234994</v>
      </c>
      <c r="AH194" s="26">
        <v>-18.463799999999537</v>
      </c>
      <c r="AI194" s="22">
        <v>0</v>
      </c>
      <c r="AJ194" s="22">
        <v>60947.716624051798</v>
      </c>
      <c r="AK194" s="22">
        <v>60966.180424051825</v>
      </c>
      <c r="AL194" s="32">
        <v>5.3246849711623738E-2</v>
      </c>
      <c r="AM194" s="32">
        <v>5.3531115381024473E-2</v>
      </c>
      <c r="AN194" s="11"/>
      <c r="AO194" s="22">
        <v>1144625.7751234993</v>
      </c>
      <c r="AP194" s="22">
        <v>5733.3760000000002</v>
      </c>
      <c r="AQ194" s="22">
        <v>1138892.3991234994</v>
      </c>
      <c r="AR194" s="26">
        <v>-18.463799999999537</v>
      </c>
      <c r="AS194" s="22">
        <v>0</v>
      </c>
      <c r="AT194" s="22">
        <v>60947.716624051798</v>
      </c>
      <c r="AU194" s="22">
        <v>60966.180424051825</v>
      </c>
      <c r="AV194" s="32">
        <v>5.3246849711623738E-2</v>
      </c>
      <c r="AW194" s="32">
        <v>5.3531115381024473E-2</v>
      </c>
      <c r="AX194" s="42"/>
      <c r="AY194" s="22">
        <v>1144625.7751234993</v>
      </c>
      <c r="AZ194" s="22">
        <v>5733.3760000000002</v>
      </c>
      <c r="BA194" s="22">
        <v>1138892.3991234994</v>
      </c>
      <c r="BB194" s="22">
        <v>0</v>
      </c>
      <c r="BC194" s="22">
        <v>60947.716624051798</v>
      </c>
      <c r="BD194" s="22">
        <v>60966.180424051825</v>
      </c>
      <c r="BE194" s="32">
        <v>5.3246849711623738E-2</v>
      </c>
      <c r="BF194" s="32">
        <v>5.3531115381024473E-2</v>
      </c>
      <c r="BG194" s="11"/>
      <c r="BH194" s="22">
        <v>1144625.7751234993</v>
      </c>
      <c r="BI194" s="22">
        <v>5733.3760000000002</v>
      </c>
      <c r="BJ194" s="22">
        <v>1138892.3991234994</v>
      </c>
      <c r="BK194" s="26">
        <v>-18.463799999999537</v>
      </c>
      <c r="BL194" s="22">
        <v>0</v>
      </c>
      <c r="BM194" s="22">
        <v>60947.716624051798</v>
      </c>
      <c r="BN194" s="22">
        <v>60966.180424051825</v>
      </c>
      <c r="BO194" s="32">
        <v>5.3246849711623738E-2</v>
      </c>
      <c r="BP194" s="32">
        <v>5.3531115381024473E-2</v>
      </c>
      <c r="BQ194" s="42"/>
      <c r="BR194" s="22">
        <v>1137315.7176226722</v>
      </c>
      <c r="BS194" s="22">
        <v>5733.3760000000002</v>
      </c>
      <c r="BT194" s="22">
        <v>1131582.3416226723</v>
      </c>
      <c r="BU194" s="26">
        <v>-18.463799999999537</v>
      </c>
      <c r="BV194" s="22">
        <v>0</v>
      </c>
      <c r="BW194" s="22">
        <v>53637.659123224672</v>
      </c>
      <c r="BX194" s="22">
        <v>53656.122923224699</v>
      </c>
      <c r="BY194" s="32">
        <v>4.7161626531763159E-2</v>
      </c>
      <c r="BZ194" s="32">
        <v>4.7416896631916873E-2</v>
      </c>
      <c r="CA194" s="42"/>
      <c r="CB194" s="22">
        <v>1143338.2764537479</v>
      </c>
      <c r="CC194" s="22">
        <v>5733.3760000000002</v>
      </c>
      <c r="CD194" s="22">
        <v>1137604.9004537479</v>
      </c>
      <c r="CE194" s="26">
        <v>-18.463799999999537</v>
      </c>
      <c r="CF194" s="22">
        <v>0</v>
      </c>
      <c r="CG194" s="22">
        <v>59660.217954300344</v>
      </c>
      <c r="CH194" s="22">
        <v>59678.681754300371</v>
      </c>
      <c r="CI194" s="32">
        <v>5.2180723048428281E-2</v>
      </c>
      <c r="CJ194" s="32">
        <v>5.2459937303800976E-2</v>
      </c>
      <c r="CK194" s="42"/>
      <c r="CL194" s="22">
        <v>1142050.7777839967</v>
      </c>
      <c r="CM194" s="22">
        <v>5733.3760000000002</v>
      </c>
      <c r="CN194" s="22">
        <v>1136317.4017839967</v>
      </c>
      <c r="CO194" s="26">
        <v>-18.463799999999537</v>
      </c>
      <c r="CP194" s="22">
        <v>0</v>
      </c>
      <c r="CQ194" s="22">
        <v>58372.719284549123</v>
      </c>
      <c r="CR194" s="22">
        <v>58391.183084549149</v>
      </c>
      <c r="CS194" s="32">
        <v>5.111219257502185E-2</v>
      </c>
      <c r="CT194" s="32">
        <v>5.1386331840800908E-2</v>
      </c>
      <c r="CU194" s="42"/>
      <c r="CV194" s="22">
        <v>1144625.7751234993</v>
      </c>
      <c r="CW194" s="22">
        <v>5733.3760000000002</v>
      </c>
      <c r="CX194" s="22">
        <v>1138892.3991234994</v>
      </c>
      <c r="CY194" s="26">
        <v>-18.463799999999537</v>
      </c>
      <c r="CZ194" s="22">
        <v>0</v>
      </c>
      <c r="DA194" s="22">
        <v>60947.716624051798</v>
      </c>
      <c r="DB194" s="22">
        <v>60966.180424051825</v>
      </c>
      <c r="DC194" s="32">
        <v>5.3246849711623738E-2</v>
      </c>
      <c r="DD194" s="32">
        <v>5.3531115381024473E-2</v>
      </c>
      <c r="DE194" s="42"/>
      <c r="DF194" s="22">
        <v>1144625.7751234993</v>
      </c>
      <c r="DG194" s="22">
        <v>5733.3760000000002</v>
      </c>
      <c r="DH194" s="22">
        <v>1138892.3991234994</v>
      </c>
      <c r="DI194" s="26">
        <v>-18.463799999999537</v>
      </c>
      <c r="DJ194" s="22">
        <v>0</v>
      </c>
      <c r="DK194" s="22">
        <v>60947.716624051798</v>
      </c>
      <c r="DL194" s="22">
        <v>60966.180424051825</v>
      </c>
      <c r="DM194" s="32">
        <v>5.3246849711623738E-2</v>
      </c>
      <c r="DN194" s="32">
        <v>5.3531115381024473E-2</v>
      </c>
      <c r="DO194" s="42"/>
      <c r="DP194" s="22">
        <v>1144625.7751234993</v>
      </c>
      <c r="DQ194" s="22">
        <v>5733.3760000000002</v>
      </c>
      <c r="DR194" s="22">
        <v>1138892.3991234994</v>
      </c>
      <c r="DS194" s="26">
        <v>-18.463799999999537</v>
      </c>
      <c r="DT194" s="22">
        <v>0</v>
      </c>
      <c r="DU194" s="22">
        <v>60947.716624051798</v>
      </c>
      <c r="DV194" s="22">
        <v>60966.180424051825</v>
      </c>
      <c r="DW194" s="32">
        <v>5.3246849711623738E-2</v>
      </c>
      <c r="DX194" s="32">
        <v>5.3531115381024473E-2</v>
      </c>
      <c r="DY194" s="42"/>
      <c r="DZ194" s="22">
        <v>1144625.7751234993</v>
      </c>
      <c r="EA194" s="22">
        <v>5733.3760000000002</v>
      </c>
      <c r="EB194" s="22">
        <v>1138892.3991234994</v>
      </c>
      <c r="EC194" s="26">
        <v>-18.463799999999537</v>
      </c>
      <c r="ED194" s="22">
        <v>0</v>
      </c>
      <c r="EE194" s="22">
        <v>60947.716624051798</v>
      </c>
      <c r="EF194" s="22">
        <v>60966.180424051825</v>
      </c>
      <c r="EG194" s="32">
        <v>5.3246849711623738E-2</v>
      </c>
      <c r="EH194" s="32">
        <v>5.3531115381024473E-2</v>
      </c>
      <c r="EI194" s="42"/>
      <c r="EK194" s="47">
        <f t="shared" si="59"/>
        <v>-1287.4986697514541</v>
      </c>
      <c r="EL194" s="47">
        <f t="shared" si="60"/>
        <v>-2574.9973395026755</v>
      </c>
      <c r="EM194" s="47">
        <f t="shared" si="61"/>
        <v>0</v>
      </c>
      <c r="EN194" s="47">
        <f t="shared" si="62"/>
        <v>0</v>
      </c>
      <c r="EO194" s="47">
        <f t="shared" si="63"/>
        <v>0</v>
      </c>
      <c r="EP194" s="47">
        <f t="shared" si="64"/>
        <v>0</v>
      </c>
      <c r="ER194" s="27" t="str">
        <f t="shared" si="55"/>
        <v>St Peter's CofE Primary Academy, Mansfield</v>
      </c>
      <c r="EV194" s="45">
        <v>0</v>
      </c>
      <c r="EX194" s="27" t="str">
        <f t="shared" si="56"/>
        <v>Y</v>
      </c>
      <c r="EY194" s="27" t="str">
        <f t="shared" si="57"/>
        <v>Y</v>
      </c>
      <c r="EZ194" s="27" t="str">
        <f t="shared" si="46"/>
        <v/>
      </c>
      <c r="FA194" s="27" t="str">
        <f t="shared" si="47"/>
        <v/>
      </c>
      <c r="FB194" s="27" t="str">
        <f t="shared" si="48"/>
        <v/>
      </c>
      <c r="FC194" s="27" t="str">
        <f t="shared" si="49"/>
        <v/>
      </c>
      <c r="FE194" s="82">
        <f t="shared" si="58"/>
        <v>1.1304831525281258E-3</v>
      </c>
      <c r="FF194" s="82">
        <f t="shared" si="50"/>
        <v>2.2609663050560474E-3</v>
      </c>
      <c r="FG194" s="82" t="str">
        <f t="shared" si="51"/>
        <v/>
      </c>
      <c r="FH194" s="82" t="str">
        <f t="shared" si="52"/>
        <v/>
      </c>
      <c r="FI194" s="82" t="str">
        <f t="shared" si="53"/>
        <v/>
      </c>
      <c r="FJ194" s="82" t="str">
        <f t="shared" si="54"/>
        <v/>
      </c>
    </row>
    <row r="195" spans="1:166" x14ac:dyDescent="0.3">
      <c r="A195" s="20">
        <v>8912029</v>
      </c>
      <c r="B195" s="20" t="s">
        <v>55</v>
      </c>
      <c r="C195" s="21">
        <v>353</v>
      </c>
      <c r="D195" s="22">
        <v>1754427.6301271219</v>
      </c>
      <c r="E195" s="22">
        <v>10996.48</v>
      </c>
      <c r="F195" s="22">
        <v>1743431.1501271219</v>
      </c>
      <c r="G195" s="45">
        <v>0</v>
      </c>
      <c r="H195" s="26">
        <v>470.27200000000084</v>
      </c>
      <c r="I195" s="11"/>
      <c r="J195" s="34">
        <v>353</v>
      </c>
      <c r="K195" s="22">
        <v>1853767.5835433048</v>
      </c>
      <c r="L195" s="22">
        <v>11466.752</v>
      </c>
      <c r="M195" s="22">
        <v>1842300.8315433047</v>
      </c>
      <c r="N195" s="26">
        <v>470.27200000000084</v>
      </c>
      <c r="O195" s="22">
        <v>0</v>
      </c>
      <c r="P195" s="22">
        <v>99339.953416182892</v>
      </c>
      <c r="Q195" s="22">
        <v>98869.681416182779</v>
      </c>
      <c r="R195" s="32">
        <v>5.3588138177658597E-2</v>
      </c>
      <c r="S195" s="32">
        <v>5.3666415236516586E-2</v>
      </c>
      <c r="T195" s="11"/>
      <c r="U195" s="22">
        <v>1853767.5835433048</v>
      </c>
      <c r="V195" s="22">
        <v>11466.752</v>
      </c>
      <c r="W195" s="22">
        <v>1842300.8315433047</v>
      </c>
      <c r="X195" s="26">
        <v>470.27200000000084</v>
      </c>
      <c r="Y195" s="22">
        <v>0</v>
      </c>
      <c r="Z195" s="22">
        <v>99339.953416182892</v>
      </c>
      <c r="AA195" s="22">
        <v>98869.681416182779</v>
      </c>
      <c r="AB195" s="32">
        <v>5.3588138177658597E-2</v>
      </c>
      <c r="AC195" s="32">
        <v>5.3666415236516586E-2</v>
      </c>
      <c r="AD195" s="42"/>
      <c r="AE195" s="22">
        <v>1853767.5835433048</v>
      </c>
      <c r="AF195" s="22">
        <v>11466.752</v>
      </c>
      <c r="AG195" s="22">
        <v>1842300.8315433047</v>
      </c>
      <c r="AH195" s="26">
        <v>470.27200000000084</v>
      </c>
      <c r="AI195" s="22">
        <v>0</v>
      </c>
      <c r="AJ195" s="22">
        <v>99339.953416182892</v>
      </c>
      <c r="AK195" s="22">
        <v>98869.681416182779</v>
      </c>
      <c r="AL195" s="32">
        <v>5.3588138177658597E-2</v>
      </c>
      <c r="AM195" s="32">
        <v>5.3666415236516586E-2</v>
      </c>
      <c r="AN195" s="11"/>
      <c r="AO195" s="22">
        <v>1853767.5835433048</v>
      </c>
      <c r="AP195" s="22">
        <v>11466.752</v>
      </c>
      <c r="AQ195" s="22">
        <v>1842300.8315433047</v>
      </c>
      <c r="AR195" s="26">
        <v>470.27200000000084</v>
      </c>
      <c r="AS195" s="22">
        <v>0</v>
      </c>
      <c r="AT195" s="22">
        <v>99339.953416182892</v>
      </c>
      <c r="AU195" s="22">
        <v>98869.681416182779</v>
      </c>
      <c r="AV195" s="32">
        <v>5.3588138177658597E-2</v>
      </c>
      <c r="AW195" s="32">
        <v>5.3666415236516586E-2</v>
      </c>
      <c r="AX195" s="42"/>
      <c r="AY195" s="22">
        <v>1853767.5835433048</v>
      </c>
      <c r="AZ195" s="22">
        <v>11466.752</v>
      </c>
      <c r="BA195" s="22">
        <v>1842300.8315433047</v>
      </c>
      <c r="BB195" s="22">
        <v>0</v>
      </c>
      <c r="BC195" s="22">
        <v>99339.953416182892</v>
      </c>
      <c r="BD195" s="22">
        <v>98869.681416182779</v>
      </c>
      <c r="BE195" s="32">
        <v>5.3588138177658597E-2</v>
      </c>
      <c r="BF195" s="32">
        <v>5.3666415236516586E-2</v>
      </c>
      <c r="BG195" s="11"/>
      <c r="BH195" s="22">
        <v>1853767.5835433048</v>
      </c>
      <c r="BI195" s="22">
        <v>11466.752</v>
      </c>
      <c r="BJ195" s="22">
        <v>1842300.8315433047</v>
      </c>
      <c r="BK195" s="26">
        <v>470.27200000000084</v>
      </c>
      <c r="BL195" s="22">
        <v>0</v>
      </c>
      <c r="BM195" s="22">
        <v>99339.953416182892</v>
      </c>
      <c r="BN195" s="22">
        <v>98869.681416182779</v>
      </c>
      <c r="BO195" s="32">
        <v>5.3588138177658597E-2</v>
      </c>
      <c r="BP195" s="32">
        <v>5.3666415236516586E-2</v>
      </c>
      <c r="BQ195" s="42"/>
      <c r="BR195" s="22">
        <v>1840955.3043025294</v>
      </c>
      <c r="BS195" s="22">
        <v>11466.752</v>
      </c>
      <c r="BT195" s="22">
        <v>1829488.5523025293</v>
      </c>
      <c r="BU195" s="26">
        <v>470.27200000000084</v>
      </c>
      <c r="BV195" s="22">
        <v>0</v>
      </c>
      <c r="BW195" s="22">
        <v>86527.674175407505</v>
      </c>
      <c r="BX195" s="22">
        <v>86057.402175407391</v>
      </c>
      <c r="BY195" s="32">
        <v>4.700150730068358E-2</v>
      </c>
      <c r="BZ195" s="32">
        <v>4.7039049283527139E-2</v>
      </c>
      <c r="CA195" s="42"/>
      <c r="CB195" s="22">
        <v>1851379.2562225508</v>
      </c>
      <c r="CC195" s="22">
        <v>11466.752</v>
      </c>
      <c r="CD195" s="22">
        <v>1839912.5042225507</v>
      </c>
      <c r="CE195" s="26">
        <v>470.27200000000084</v>
      </c>
      <c r="CF195" s="22">
        <v>0</v>
      </c>
      <c r="CG195" s="22">
        <v>96951.62609542883</v>
      </c>
      <c r="CH195" s="22">
        <v>96481.354095428716</v>
      </c>
      <c r="CI195" s="32">
        <v>5.2367242297638915E-2</v>
      </c>
      <c r="CJ195" s="32">
        <v>5.2438012065251227E-2</v>
      </c>
      <c r="CK195" s="42"/>
      <c r="CL195" s="22">
        <v>1848990.9289017967</v>
      </c>
      <c r="CM195" s="22">
        <v>11466.752</v>
      </c>
      <c r="CN195" s="22">
        <v>1837524.1769017966</v>
      </c>
      <c r="CO195" s="26">
        <v>470.27200000000084</v>
      </c>
      <c r="CP195" s="22">
        <v>0</v>
      </c>
      <c r="CQ195" s="22">
        <v>94563.298774674768</v>
      </c>
      <c r="CR195" s="22">
        <v>94093.026774674654</v>
      </c>
      <c r="CS195" s="32">
        <v>5.1143192374037437E-2</v>
      </c>
      <c r="CT195" s="32">
        <v>5.120641565289364E-2</v>
      </c>
      <c r="CU195" s="42"/>
      <c r="CV195" s="22">
        <v>1853767.5835433048</v>
      </c>
      <c r="CW195" s="22">
        <v>11466.752</v>
      </c>
      <c r="CX195" s="22">
        <v>1842300.8315433047</v>
      </c>
      <c r="CY195" s="26">
        <v>470.27200000000084</v>
      </c>
      <c r="CZ195" s="22">
        <v>0</v>
      </c>
      <c r="DA195" s="22">
        <v>99339.953416182892</v>
      </c>
      <c r="DB195" s="22">
        <v>98869.681416182779</v>
      </c>
      <c r="DC195" s="32">
        <v>5.3588138177658597E-2</v>
      </c>
      <c r="DD195" s="32">
        <v>5.3666415236516586E-2</v>
      </c>
      <c r="DE195" s="42"/>
      <c r="DF195" s="22">
        <v>1853767.5835433048</v>
      </c>
      <c r="DG195" s="22">
        <v>11466.752</v>
      </c>
      <c r="DH195" s="22">
        <v>1842300.8315433047</v>
      </c>
      <c r="DI195" s="26">
        <v>470.27200000000084</v>
      </c>
      <c r="DJ195" s="22">
        <v>0</v>
      </c>
      <c r="DK195" s="22">
        <v>99339.953416182892</v>
      </c>
      <c r="DL195" s="22">
        <v>98869.681416182779</v>
      </c>
      <c r="DM195" s="32">
        <v>5.3588138177658597E-2</v>
      </c>
      <c r="DN195" s="32">
        <v>5.3666415236516586E-2</v>
      </c>
      <c r="DO195" s="42"/>
      <c r="DP195" s="22">
        <v>1853767.5835433048</v>
      </c>
      <c r="DQ195" s="22">
        <v>11466.752</v>
      </c>
      <c r="DR195" s="22">
        <v>1842300.8315433047</v>
      </c>
      <c r="DS195" s="26">
        <v>470.27200000000084</v>
      </c>
      <c r="DT195" s="22">
        <v>0</v>
      </c>
      <c r="DU195" s="22">
        <v>99339.953416182892</v>
      </c>
      <c r="DV195" s="22">
        <v>98869.681416182779</v>
      </c>
      <c r="DW195" s="32">
        <v>5.3588138177658597E-2</v>
      </c>
      <c r="DX195" s="32">
        <v>5.3666415236516586E-2</v>
      </c>
      <c r="DY195" s="42"/>
      <c r="DZ195" s="22">
        <v>1853767.5835433048</v>
      </c>
      <c r="EA195" s="22">
        <v>11466.752</v>
      </c>
      <c r="EB195" s="22">
        <v>1842300.8315433047</v>
      </c>
      <c r="EC195" s="26">
        <v>470.27200000000084</v>
      </c>
      <c r="ED195" s="22">
        <v>0</v>
      </c>
      <c r="EE195" s="22">
        <v>99339.953416182892</v>
      </c>
      <c r="EF195" s="22">
        <v>98869.681416182779</v>
      </c>
      <c r="EG195" s="32">
        <v>5.3588138177658597E-2</v>
      </c>
      <c r="EH195" s="32">
        <v>5.3666415236516586E-2</v>
      </c>
      <c r="EI195" s="42"/>
      <c r="EK195" s="47">
        <f t="shared" si="59"/>
        <v>-2388.3273207540624</v>
      </c>
      <c r="EL195" s="47">
        <f t="shared" si="60"/>
        <v>-4776.6546415081248</v>
      </c>
      <c r="EM195" s="47">
        <f t="shared" si="61"/>
        <v>0</v>
      </c>
      <c r="EN195" s="47">
        <f t="shared" si="62"/>
        <v>0</v>
      </c>
      <c r="EO195" s="47">
        <f t="shared" si="63"/>
        <v>0</v>
      </c>
      <c r="EP195" s="47">
        <f t="shared" si="64"/>
        <v>0</v>
      </c>
      <c r="ER195" s="27" t="str">
        <f t="shared" si="55"/>
        <v>Wainwright Primary Academy</v>
      </c>
      <c r="EV195" s="45">
        <v>0</v>
      </c>
      <c r="EX195" s="27" t="str">
        <f t="shared" si="56"/>
        <v>Y</v>
      </c>
      <c r="EY195" s="27" t="str">
        <f t="shared" si="57"/>
        <v>Y</v>
      </c>
      <c r="EZ195" s="27" t="str">
        <f t="shared" si="46"/>
        <v/>
      </c>
      <c r="FA195" s="27" t="str">
        <f t="shared" si="47"/>
        <v/>
      </c>
      <c r="FB195" s="27" t="str">
        <f t="shared" si="48"/>
        <v/>
      </c>
      <c r="FC195" s="27" t="str">
        <f t="shared" si="49"/>
        <v/>
      </c>
      <c r="FE195" s="82">
        <f t="shared" si="58"/>
        <v>1.2963829141592192E-3</v>
      </c>
      <c r="FF195" s="82">
        <f t="shared" si="50"/>
        <v>2.5927658283184385E-3</v>
      </c>
      <c r="FG195" s="82" t="str">
        <f t="shared" si="51"/>
        <v/>
      </c>
      <c r="FH195" s="82" t="str">
        <f t="shared" si="52"/>
        <v/>
      </c>
      <c r="FI195" s="82" t="str">
        <f t="shared" si="53"/>
        <v/>
      </c>
      <c r="FJ195" s="82" t="str">
        <f t="shared" si="54"/>
        <v/>
      </c>
    </row>
    <row r="196" spans="1:166" x14ac:dyDescent="0.3">
      <c r="A196" s="20">
        <v>8912030</v>
      </c>
      <c r="B196" s="20" t="s">
        <v>273</v>
      </c>
      <c r="C196" s="21">
        <v>235</v>
      </c>
      <c r="D196" s="22">
        <v>1129102.8446780285</v>
      </c>
      <c r="E196" s="22">
        <v>3648.8319999999999</v>
      </c>
      <c r="F196" s="22">
        <v>1125454.0126780285</v>
      </c>
      <c r="G196" s="45">
        <v>0</v>
      </c>
      <c r="H196" s="26">
        <v>156.04480000000012</v>
      </c>
      <c r="I196" s="11"/>
      <c r="J196" s="34">
        <v>235</v>
      </c>
      <c r="K196" s="22">
        <v>1193392.202643624</v>
      </c>
      <c r="L196" s="22">
        <v>3804.8768</v>
      </c>
      <c r="M196" s="22">
        <v>1189587.3258436241</v>
      </c>
      <c r="N196" s="26">
        <v>156.04480000000012</v>
      </c>
      <c r="O196" s="22">
        <v>0</v>
      </c>
      <c r="P196" s="22">
        <v>64289.357965595555</v>
      </c>
      <c r="Q196" s="22">
        <v>64133.313165595522</v>
      </c>
      <c r="R196" s="32">
        <v>5.3871106098381236E-2</v>
      </c>
      <c r="S196" s="32">
        <v>5.3912236430489757E-2</v>
      </c>
      <c r="T196" s="11"/>
      <c r="U196" s="22">
        <v>1193392.202643624</v>
      </c>
      <c r="V196" s="22">
        <v>3804.8768</v>
      </c>
      <c r="W196" s="22">
        <v>1189587.3258436241</v>
      </c>
      <c r="X196" s="26">
        <v>156.04480000000012</v>
      </c>
      <c r="Y196" s="22">
        <v>0</v>
      </c>
      <c r="Z196" s="22">
        <v>64289.357965595555</v>
      </c>
      <c r="AA196" s="22">
        <v>64133.313165595522</v>
      </c>
      <c r="AB196" s="32">
        <v>5.3871106098381236E-2</v>
      </c>
      <c r="AC196" s="32">
        <v>5.3912236430489757E-2</v>
      </c>
      <c r="AD196" s="42"/>
      <c r="AE196" s="22">
        <v>1193392.202643624</v>
      </c>
      <c r="AF196" s="22">
        <v>3804.8768</v>
      </c>
      <c r="AG196" s="22">
        <v>1189587.3258436241</v>
      </c>
      <c r="AH196" s="26">
        <v>156.04480000000012</v>
      </c>
      <c r="AI196" s="22">
        <v>0</v>
      </c>
      <c r="AJ196" s="22">
        <v>64289.357965595555</v>
      </c>
      <c r="AK196" s="22">
        <v>64133.313165595522</v>
      </c>
      <c r="AL196" s="32">
        <v>5.3871106098381236E-2</v>
      </c>
      <c r="AM196" s="32">
        <v>5.3912236430489757E-2</v>
      </c>
      <c r="AN196" s="11"/>
      <c r="AO196" s="22">
        <v>1193392.202643624</v>
      </c>
      <c r="AP196" s="22">
        <v>3804.8768</v>
      </c>
      <c r="AQ196" s="22">
        <v>1189587.3258436241</v>
      </c>
      <c r="AR196" s="26">
        <v>156.04480000000012</v>
      </c>
      <c r="AS196" s="22">
        <v>0</v>
      </c>
      <c r="AT196" s="22">
        <v>64289.357965595555</v>
      </c>
      <c r="AU196" s="22">
        <v>64133.313165595522</v>
      </c>
      <c r="AV196" s="32">
        <v>5.3871106098381236E-2</v>
      </c>
      <c r="AW196" s="32">
        <v>5.3912236430489757E-2</v>
      </c>
      <c r="AX196" s="42"/>
      <c r="AY196" s="22">
        <v>1193392.202643624</v>
      </c>
      <c r="AZ196" s="22">
        <v>3804.8768</v>
      </c>
      <c r="BA196" s="22">
        <v>1189587.3258436241</v>
      </c>
      <c r="BB196" s="22">
        <v>0</v>
      </c>
      <c r="BC196" s="22">
        <v>64289.357965595555</v>
      </c>
      <c r="BD196" s="22">
        <v>64133.313165595522</v>
      </c>
      <c r="BE196" s="32">
        <v>5.3871106098381236E-2</v>
      </c>
      <c r="BF196" s="32">
        <v>5.3912236430489757E-2</v>
      </c>
      <c r="BG196" s="11"/>
      <c r="BH196" s="22">
        <v>1193392.202643624</v>
      </c>
      <c r="BI196" s="22">
        <v>3804.8768</v>
      </c>
      <c r="BJ196" s="22">
        <v>1189587.3258436241</v>
      </c>
      <c r="BK196" s="26">
        <v>156.04480000000012</v>
      </c>
      <c r="BL196" s="22">
        <v>0</v>
      </c>
      <c r="BM196" s="22">
        <v>64289.357965595555</v>
      </c>
      <c r="BN196" s="22">
        <v>64133.313165595522</v>
      </c>
      <c r="BO196" s="32">
        <v>5.3871106098381236E-2</v>
      </c>
      <c r="BP196" s="32">
        <v>5.3912236430489757E-2</v>
      </c>
      <c r="BQ196" s="42"/>
      <c r="BR196" s="22">
        <v>1186856.6560084287</v>
      </c>
      <c r="BS196" s="22">
        <v>3804.8768</v>
      </c>
      <c r="BT196" s="22">
        <v>1183051.7792084287</v>
      </c>
      <c r="BU196" s="26">
        <v>156.04480000000012</v>
      </c>
      <c r="BV196" s="22">
        <v>0</v>
      </c>
      <c r="BW196" s="22">
        <v>57753.811330400174</v>
      </c>
      <c r="BX196" s="22">
        <v>57597.766530400142</v>
      </c>
      <c r="BY196" s="32">
        <v>4.8661151317661758E-2</v>
      </c>
      <c r="BZ196" s="32">
        <v>4.8685752849244167E-2</v>
      </c>
      <c r="CA196" s="42"/>
      <c r="CB196" s="22">
        <v>1192151.9193703074</v>
      </c>
      <c r="CC196" s="22">
        <v>3804.8768</v>
      </c>
      <c r="CD196" s="22">
        <v>1188347.0425703074</v>
      </c>
      <c r="CE196" s="26">
        <v>156.04480000000012</v>
      </c>
      <c r="CF196" s="22">
        <v>0</v>
      </c>
      <c r="CG196" s="22">
        <v>63049.074692278868</v>
      </c>
      <c r="CH196" s="22">
        <v>62893.029892278835</v>
      </c>
      <c r="CI196" s="32">
        <v>5.2886778662891626E-2</v>
      </c>
      <c r="CJ196" s="32">
        <v>5.2924800280771372E-2</v>
      </c>
      <c r="CK196" s="42"/>
      <c r="CL196" s="22">
        <v>1190911.6360969907</v>
      </c>
      <c r="CM196" s="22">
        <v>3804.8768</v>
      </c>
      <c r="CN196" s="22">
        <v>1187106.7592969907</v>
      </c>
      <c r="CO196" s="26">
        <v>156.04480000000012</v>
      </c>
      <c r="CP196" s="22">
        <v>0</v>
      </c>
      <c r="CQ196" s="22">
        <v>61808.791418962181</v>
      </c>
      <c r="CR196" s="22">
        <v>61652.746618962148</v>
      </c>
      <c r="CS196" s="32">
        <v>5.1900400957983692E-2</v>
      </c>
      <c r="CT196" s="32">
        <v>5.1935300794237874E-2</v>
      </c>
      <c r="CU196" s="42"/>
      <c r="CV196" s="22">
        <v>1193392.202643624</v>
      </c>
      <c r="CW196" s="22">
        <v>3804.8768</v>
      </c>
      <c r="CX196" s="22">
        <v>1189587.3258436241</v>
      </c>
      <c r="CY196" s="26">
        <v>156.04480000000012</v>
      </c>
      <c r="CZ196" s="22">
        <v>0</v>
      </c>
      <c r="DA196" s="22">
        <v>64289.357965595555</v>
      </c>
      <c r="DB196" s="22">
        <v>64133.313165595522</v>
      </c>
      <c r="DC196" s="32">
        <v>5.3871106098381236E-2</v>
      </c>
      <c r="DD196" s="32">
        <v>5.3912236430489757E-2</v>
      </c>
      <c r="DE196" s="42"/>
      <c r="DF196" s="22">
        <v>1193392.202643624</v>
      </c>
      <c r="DG196" s="22">
        <v>3804.8768</v>
      </c>
      <c r="DH196" s="22">
        <v>1189587.3258436241</v>
      </c>
      <c r="DI196" s="26">
        <v>156.04480000000012</v>
      </c>
      <c r="DJ196" s="22">
        <v>0</v>
      </c>
      <c r="DK196" s="22">
        <v>64289.357965595555</v>
      </c>
      <c r="DL196" s="22">
        <v>64133.313165595522</v>
      </c>
      <c r="DM196" s="32">
        <v>5.3871106098381236E-2</v>
      </c>
      <c r="DN196" s="32">
        <v>5.3912236430489757E-2</v>
      </c>
      <c r="DO196" s="42"/>
      <c r="DP196" s="22">
        <v>1193392.202643624</v>
      </c>
      <c r="DQ196" s="22">
        <v>3804.8768</v>
      </c>
      <c r="DR196" s="22">
        <v>1189587.3258436241</v>
      </c>
      <c r="DS196" s="26">
        <v>156.04480000000012</v>
      </c>
      <c r="DT196" s="22">
        <v>0</v>
      </c>
      <c r="DU196" s="22">
        <v>64289.357965595555</v>
      </c>
      <c r="DV196" s="22">
        <v>64133.313165595522</v>
      </c>
      <c r="DW196" s="32">
        <v>5.3871106098381236E-2</v>
      </c>
      <c r="DX196" s="32">
        <v>5.3912236430489757E-2</v>
      </c>
      <c r="DY196" s="42"/>
      <c r="DZ196" s="22">
        <v>1193392.202643624</v>
      </c>
      <c r="EA196" s="22">
        <v>3804.8768</v>
      </c>
      <c r="EB196" s="22">
        <v>1189587.3258436241</v>
      </c>
      <c r="EC196" s="26">
        <v>156.04480000000012</v>
      </c>
      <c r="ED196" s="22">
        <v>0</v>
      </c>
      <c r="EE196" s="22">
        <v>64289.357965595555</v>
      </c>
      <c r="EF196" s="22">
        <v>64133.313165595522</v>
      </c>
      <c r="EG196" s="32">
        <v>5.3871106098381236E-2</v>
      </c>
      <c r="EH196" s="32">
        <v>5.3912236430489757E-2</v>
      </c>
      <c r="EI196" s="42"/>
      <c r="EK196" s="47">
        <f t="shared" si="59"/>
        <v>-1240.283273316687</v>
      </c>
      <c r="EL196" s="47">
        <f t="shared" si="60"/>
        <v>-2480.5665466333739</v>
      </c>
      <c r="EM196" s="47">
        <f t="shared" si="61"/>
        <v>0</v>
      </c>
      <c r="EN196" s="47">
        <f t="shared" si="62"/>
        <v>0</v>
      </c>
      <c r="EO196" s="47">
        <f t="shared" si="63"/>
        <v>0</v>
      </c>
      <c r="EP196" s="47">
        <f t="shared" si="64"/>
        <v>0</v>
      </c>
      <c r="ER196" s="27" t="str">
        <f t="shared" si="55"/>
        <v>Samuel Barlow Primary Academy</v>
      </c>
      <c r="EV196" s="45">
        <v>0</v>
      </c>
      <c r="EX196" s="27" t="str">
        <f t="shared" si="56"/>
        <v>Y</v>
      </c>
      <c r="EY196" s="27" t="str">
        <f t="shared" si="57"/>
        <v>Y</v>
      </c>
      <c r="EZ196" s="27" t="str">
        <f t="shared" si="46"/>
        <v/>
      </c>
      <c r="FA196" s="27" t="str">
        <f t="shared" si="47"/>
        <v/>
      </c>
      <c r="FB196" s="27" t="str">
        <f t="shared" si="48"/>
        <v/>
      </c>
      <c r="FC196" s="27" t="str">
        <f t="shared" si="49"/>
        <v/>
      </c>
      <c r="FE196" s="82">
        <f t="shared" si="58"/>
        <v>1.0426164152657819E-3</v>
      </c>
      <c r="FF196" s="82">
        <f t="shared" si="50"/>
        <v>2.0852328305315639E-3</v>
      </c>
      <c r="FG196" s="82" t="str">
        <f t="shared" si="51"/>
        <v/>
      </c>
      <c r="FH196" s="82" t="str">
        <f t="shared" si="52"/>
        <v/>
      </c>
      <c r="FI196" s="82" t="str">
        <f t="shared" si="53"/>
        <v/>
      </c>
      <c r="FJ196" s="82" t="str">
        <f t="shared" si="54"/>
        <v/>
      </c>
    </row>
    <row r="197" spans="1:166" x14ac:dyDescent="0.3">
      <c r="A197" s="20">
        <v>8912032</v>
      </c>
      <c r="B197" s="20" t="s">
        <v>301</v>
      </c>
      <c r="C197" s="21">
        <v>204</v>
      </c>
      <c r="D197" s="22">
        <v>1090236.2027068513</v>
      </c>
      <c r="E197" s="22">
        <v>6068.2064</v>
      </c>
      <c r="F197" s="22">
        <v>1084167.9963068513</v>
      </c>
      <c r="G197" s="45">
        <v>0</v>
      </c>
      <c r="H197" s="26">
        <v>-652.77220000000034</v>
      </c>
      <c r="I197" s="11"/>
      <c r="J197" s="34">
        <v>204</v>
      </c>
      <c r="K197" s="22">
        <v>1151236.028279399</v>
      </c>
      <c r="L197" s="22">
        <v>5415.4341999999997</v>
      </c>
      <c r="M197" s="22">
        <v>1145820.594079399</v>
      </c>
      <c r="N197" s="26">
        <v>-652.77220000000034</v>
      </c>
      <c r="O197" s="22">
        <v>0</v>
      </c>
      <c r="P197" s="22">
        <v>60999.825572547736</v>
      </c>
      <c r="Q197" s="22">
        <v>61652.597772547742</v>
      </c>
      <c r="R197" s="32">
        <v>5.2986376445945796E-2</v>
      </c>
      <c r="S197" s="32">
        <v>5.3806501725588256E-2</v>
      </c>
      <c r="T197" s="11"/>
      <c r="U197" s="22">
        <v>1151236.028279399</v>
      </c>
      <c r="V197" s="22">
        <v>5415.4341999999997</v>
      </c>
      <c r="W197" s="22">
        <v>1145820.594079399</v>
      </c>
      <c r="X197" s="26">
        <v>-652.77220000000034</v>
      </c>
      <c r="Y197" s="22">
        <v>0</v>
      </c>
      <c r="Z197" s="22">
        <v>60999.825572547736</v>
      </c>
      <c r="AA197" s="22">
        <v>61652.597772547742</v>
      </c>
      <c r="AB197" s="32">
        <v>5.2986376445945796E-2</v>
      </c>
      <c r="AC197" s="32">
        <v>5.3806501725588256E-2</v>
      </c>
      <c r="AD197" s="42"/>
      <c r="AE197" s="22">
        <v>1151236.028279399</v>
      </c>
      <c r="AF197" s="22">
        <v>5415.4341999999997</v>
      </c>
      <c r="AG197" s="22">
        <v>1145820.594079399</v>
      </c>
      <c r="AH197" s="26">
        <v>-652.77220000000034</v>
      </c>
      <c r="AI197" s="22">
        <v>0</v>
      </c>
      <c r="AJ197" s="22">
        <v>60999.825572547736</v>
      </c>
      <c r="AK197" s="22">
        <v>61652.597772547742</v>
      </c>
      <c r="AL197" s="32">
        <v>5.2986376445945796E-2</v>
      </c>
      <c r="AM197" s="32">
        <v>5.3806501725588256E-2</v>
      </c>
      <c r="AN197" s="11"/>
      <c r="AO197" s="22">
        <v>1151236.028279399</v>
      </c>
      <c r="AP197" s="22">
        <v>5415.4341999999997</v>
      </c>
      <c r="AQ197" s="22">
        <v>1145820.594079399</v>
      </c>
      <c r="AR197" s="26">
        <v>-652.77220000000034</v>
      </c>
      <c r="AS197" s="22">
        <v>0</v>
      </c>
      <c r="AT197" s="22">
        <v>60999.825572547736</v>
      </c>
      <c r="AU197" s="22">
        <v>61652.597772547742</v>
      </c>
      <c r="AV197" s="32">
        <v>5.2986376445945796E-2</v>
      </c>
      <c r="AW197" s="32">
        <v>5.3806501725588256E-2</v>
      </c>
      <c r="AX197" s="42"/>
      <c r="AY197" s="22">
        <v>1151236.028279399</v>
      </c>
      <c r="AZ197" s="22">
        <v>5415.4341999999997</v>
      </c>
      <c r="BA197" s="22">
        <v>1145820.594079399</v>
      </c>
      <c r="BB197" s="22">
        <v>0</v>
      </c>
      <c r="BC197" s="22">
        <v>60999.825572547736</v>
      </c>
      <c r="BD197" s="22">
        <v>61652.597772547742</v>
      </c>
      <c r="BE197" s="32">
        <v>5.2986376445945796E-2</v>
      </c>
      <c r="BF197" s="32">
        <v>5.3806501725588256E-2</v>
      </c>
      <c r="BG197" s="11"/>
      <c r="BH197" s="22">
        <v>1151236.028279399</v>
      </c>
      <c r="BI197" s="22">
        <v>5415.4341999999997</v>
      </c>
      <c r="BJ197" s="22">
        <v>1145820.594079399</v>
      </c>
      <c r="BK197" s="26">
        <v>-652.77220000000034</v>
      </c>
      <c r="BL197" s="22">
        <v>0</v>
      </c>
      <c r="BM197" s="22">
        <v>60999.825572547736</v>
      </c>
      <c r="BN197" s="22">
        <v>61652.597772547742</v>
      </c>
      <c r="BO197" s="32">
        <v>5.2986376445945796E-2</v>
      </c>
      <c r="BP197" s="32">
        <v>5.3806501725588256E-2</v>
      </c>
      <c r="BQ197" s="42"/>
      <c r="BR197" s="22">
        <v>1143157.2504103759</v>
      </c>
      <c r="BS197" s="22">
        <v>5415.4341999999997</v>
      </c>
      <c r="BT197" s="22">
        <v>1137741.8162103759</v>
      </c>
      <c r="BU197" s="26">
        <v>-652.77220000000034</v>
      </c>
      <c r="BV197" s="22">
        <v>0</v>
      </c>
      <c r="BW197" s="22">
        <v>52921.047703524586</v>
      </c>
      <c r="BX197" s="22">
        <v>53573.819903524593</v>
      </c>
      <c r="BY197" s="32">
        <v>4.6293760271849511E-2</v>
      </c>
      <c r="BZ197" s="32">
        <v>4.7087853448131017E-2</v>
      </c>
      <c r="CA197" s="42"/>
      <c r="CB197" s="22">
        <v>1149854.3043437998</v>
      </c>
      <c r="CC197" s="22">
        <v>5415.4341999999997</v>
      </c>
      <c r="CD197" s="22">
        <v>1144438.8701437998</v>
      </c>
      <c r="CE197" s="26">
        <v>-652.77220000000034</v>
      </c>
      <c r="CF197" s="22">
        <v>0</v>
      </c>
      <c r="CG197" s="22">
        <v>59618.10163694853</v>
      </c>
      <c r="CH197" s="22">
        <v>60270.873836948536</v>
      </c>
      <c r="CI197" s="32">
        <v>5.1848396280928355E-2</v>
      </c>
      <c r="CJ197" s="32">
        <v>5.2664126856662469E-2</v>
      </c>
      <c r="CK197" s="42"/>
      <c r="CL197" s="22">
        <v>1148472.5804082004</v>
      </c>
      <c r="CM197" s="22">
        <v>5415.4341999999997</v>
      </c>
      <c r="CN197" s="22">
        <v>1143057.1462082004</v>
      </c>
      <c r="CO197" s="26">
        <v>-652.77220000000034</v>
      </c>
      <c r="CP197" s="22">
        <v>0</v>
      </c>
      <c r="CQ197" s="22">
        <v>58236.377701349091</v>
      </c>
      <c r="CR197" s="22">
        <v>58889.149901349097</v>
      </c>
      <c r="CS197" s="32">
        <v>5.0707677914826839E-2</v>
      </c>
      <c r="CT197" s="32">
        <v>5.1518990189334618E-2</v>
      </c>
      <c r="CU197" s="42"/>
      <c r="CV197" s="22">
        <v>1151236.028279399</v>
      </c>
      <c r="CW197" s="22">
        <v>5415.4341999999997</v>
      </c>
      <c r="CX197" s="22">
        <v>1145820.594079399</v>
      </c>
      <c r="CY197" s="26">
        <v>-652.77220000000034</v>
      </c>
      <c r="CZ197" s="22">
        <v>0</v>
      </c>
      <c r="DA197" s="22">
        <v>60999.825572547736</v>
      </c>
      <c r="DB197" s="22">
        <v>61652.597772547742</v>
      </c>
      <c r="DC197" s="32">
        <v>5.2986376445945796E-2</v>
      </c>
      <c r="DD197" s="32">
        <v>5.3806501725588256E-2</v>
      </c>
      <c r="DE197" s="42"/>
      <c r="DF197" s="22">
        <v>1151236.028279399</v>
      </c>
      <c r="DG197" s="22">
        <v>5415.4341999999997</v>
      </c>
      <c r="DH197" s="22">
        <v>1145820.594079399</v>
      </c>
      <c r="DI197" s="26">
        <v>-652.77220000000034</v>
      </c>
      <c r="DJ197" s="22">
        <v>0</v>
      </c>
      <c r="DK197" s="22">
        <v>60999.825572547736</v>
      </c>
      <c r="DL197" s="22">
        <v>61652.597772547742</v>
      </c>
      <c r="DM197" s="32">
        <v>5.2986376445945796E-2</v>
      </c>
      <c r="DN197" s="32">
        <v>5.3806501725588256E-2</v>
      </c>
      <c r="DO197" s="42"/>
      <c r="DP197" s="22">
        <v>1151236.028279399</v>
      </c>
      <c r="DQ197" s="22">
        <v>5415.4341999999997</v>
      </c>
      <c r="DR197" s="22">
        <v>1145820.594079399</v>
      </c>
      <c r="DS197" s="26">
        <v>-652.77220000000034</v>
      </c>
      <c r="DT197" s="22">
        <v>0</v>
      </c>
      <c r="DU197" s="22">
        <v>60999.825572547736</v>
      </c>
      <c r="DV197" s="22">
        <v>61652.597772547742</v>
      </c>
      <c r="DW197" s="32">
        <v>5.2986376445945796E-2</v>
      </c>
      <c r="DX197" s="32">
        <v>5.3806501725588256E-2</v>
      </c>
      <c r="DY197" s="42"/>
      <c r="DZ197" s="22">
        <v>1151236.028279399</v>
      </c>
      <c r="EA197" s="22">
        <v>5415.4341999999997</v>
      </c>
      <c r="EB197" s="22">
        <v>1145820.594079399</v>
      </c>
      <c r="EC197" s="26">
        <v>-652.77220000000034</v>
      </c>
      <c r="ED197" s="22">
        <v>0</v>
      </c>
      <c r="EE197" s="22">
        <v>60999.825572547736</v>
      </c>
      <c r="EF197" s="22">
        <v>61652.597772547742</v>
      </c>
      <c r="EG197" s="32">
        <v>5.2986376445945796E-2</v>
      </c>
      <c r="EH197" s="32">
        <v>5.3806501725588256E-2</v>
      </c>
      <c r="EI197" s="42"/>
      <c r="EK197" s="47">
        <f t="shared" si="59"/>
        <v>-1381.723935599206</v>
      </c>
      <c r="EL197" s="47">
        <f t="shared" si="60"/>
        <v>-2763.4478711986449</v>
      </c>
      <c r="EM197" s="47">
        <f t="shared" si="61"/>
        <v>0</v>
      </c>
      <c r="EN197" s="47">
        <f t="shared" si="62"/>
        <v>0</v>
      </c>
      <c r="EO197" s="47">
        <f t="shared" si="63"/>
        <v>0</v>
      </c>
      <c r="EP197" s="47">
        <f t="shared" si="64"/>
        <v>0</v>
      </c>
      <c r="ER197" s="27" t="str">
        <f t="shared" si="55"/>
        <v>The West Park Academy</v>
      </c>
      <c r="EV197" s="45">
        <v>0</v>
      </c>
      <c r="EX197" s="27" t="str">
        <f t="shared" si="56"/>
        <v>Y</v>
      </c>
      <c r="EY197" s="27" t="str">
        <f t="shared" si="57"/>
        <v>Y</v>
      </c>
      <c r="EZ197" s="27" t="str">
        <f t="shared" si="46"/>
        <v/>
      </c>
      <c r="FA197" s="27" t="str">
        <f t="shared" si="47"/>
        <v/>
      </c>
      <c r="FB197" s="27" t="str">
        <f t="shared" si="48"/>
        <v/>
      </c>
      <c r="FC197" s="27" t="str">
        <f t="shared" si="49"/>
        <v/>
      </c>
      <c r="FE197" s="82">
        <f t="shared" si="58"/>
        <v>1.205881568841361E-3</v>
      </c>
      <c r="FF197" s="82">
        <f t="shared" si="50"/>
        <v>2.4117631376829253E-3</v>
      </c>
      <c r="FG197" s="82" t="str">
        <f t="shared" si="51"/>
        <v/>
      </c>
      <c r="FH197" s="82" t="str">
        <f t="shared" si="52"/>
        <v/>
      </c>
      <c r="FI197" s="82" t="str">
        <f t="shared" si="53"/>
        <v/>
      </c>
      <c r="FJ197" s="82" t="str">
        <f t="shared" si="54"/>
        <v/>
      </c>
    </row>
    <row r="198" spans="1:166" x14ac:dyDescent="0.3">
      <c r="A198" s="20">
        <v>8912033</v>
      </c>
      <c r="B198" s="20" t="s">
        <v>49</v>
      </c>
      <c r="C198" s="21">
        <v>378</v>
      </c>
      <c r="D198" s="22">
        <v>1800174.6676247166</v>
      </c>
      <c r="E198" s="22">
        <v>9846.8479999999981</v>
      </c>
      <c r="F198" s="22">
        <v>1790327.8196247166</v>
      </c>
      <c r="G198" s="45">
        <v>0</v>
      </c>
      <c r="H198" s="26">
        <v>421.10720000000219</v>
      </c>
      <c r="I198" s="11"/>
      <c r="J198" s="34">
        <v>378</v>
      </c>
      <c r="K198" s="22">
        <v>1902899.8341890972</v>
      </c>
      <c r="L198" s="22">
        <v>10267.9552</v>
      </c>
      <c r="M198" s="22">
        <v>1892631.8789890972</v>
      </c>
      <c r="N198" s="26">
        <v>421.10720000000219</v>
      </c>
      <c r="O198" s="22">
        <v>0</v>
      </c>
      <c r="P198" s="22">
        <v>102725.16656438052</v>
      </c>
      <c r="Q198" s="22">
        <v>102304.05936438055</v>
      </c>
      <c r="R198" s="32">
        <v>5.3983486003169406E-2</v>
      </c>
      <c r="S198" s="32">
        <v>5.4053860394142651E-2</v>
      </c>
      <c r="T198" s="11"/>
      <c r="U198" s="22">
        <v>1902899.8341890972</v>
      </c>
      <c r="V198" s="22">
        <v>10267.9552</v>
      </c>
      <c r="W198" s="22">
        <v>1892631.8789890972</v>
      </c>
      <c r="X198" s="26">
        <v>421.10720000000219</v>
      </c>
      <c r="Y198" s="22">
        <v>0</v>
      </c>
      <c r="Z198" s="22">
        <v>102725.16656438052</v>
      </c>
      <c r="AA198" s="22">
        <v>102304.05936438055</v>
      </c>
      <c r="AB198" s="32">
        <v>5.3983486003169406E-2</v>
      </c>
      <c r="AC198" s="32">
        <v>5.4053860394142651E-2</v>
      </c>
      <c r="AD198" s="42"/>
      <c r="AE198" s="22">
        <v>1902899.8341890972</v>
      </c>
      <c r="AF198" s="22">
        <v>10267.9552</v>
      </c>
      <c r="AG198" s="22">
        <v>1892631.8789890972</v>
      </c>
      <c r="AH198" s="26">
        <v>421.10720000000219</v>
      </c>
      <c r="AI198" s="22">
        <v>0</v>
      </c>
      <c r="AJ198" s="22">
        <v>102725.16656438052</v>
      </c>
      <c r="AK198" s="22">
        <v>102304.05936438055</v>
      </c>
      <c r="AL198" s="32">
        <v>5.3983486003169406E-2</v>
      </c>
      <c r="AM198" s="32">
        <v>5.4053860394142651E-2</v>
      </c>
      <c r="AN198" s="11"/>
      <c r="AO198" s="22">
        <v>1902899.8341890972</v>
      </c>
      <c r="AP198" s="22">
        <v>10267.9552</v>
      </c>
      <c r="AQ198" s="22">
        <v>1892631.8789890972</v>
      </c>
      <c r="AR198" s="26">
        <v>421.10720000000219</v>
      </c>
      <c r="AS198" s="22">
        <v>0</v>
      </c>
      <c r="AT198" s="22">
        <v>102725.16656438052</v>
      </c>
      <c r="AU198" s="22">
        <v>102304.05936438055</v>
      </c>
      <c r="AV198" s="32">
        <v>5.3983486003169406E-2</v>
      </c>
      <c r="AW198" s="32">
        <v>5.4053860394142651E-2</v>
      </c>
      <c r="AX198" s="42"/>
      <c r="AY198" s="22">
        <v>1902899.8341890972</v>
      </c>
      <c r="AZ198" s="22">
        <v>10267.9552</v>
      </c>
      <c r="BA198" s="22">
        <v>1892631.8789890972</v>
      </c>
      <c r="BB198" s="22">
        <v>0</v>
      </c>
      <c r="BC198" s="22">
        <v>102725.16656438052</v>
      </c>
      <c r="BD198" s="22">
        <v>102304.05936438055</v>
      </c>
      <c r="BE198" s="32">
        <v>5.3983486003169406E-2</v>
      </c>
      <c r="BF198" s="32">
        <v>5.4053860394142651E-2</v>
      </c>
      <c r="BG198" s="11"/>
      <c r="BH198" s="22">
        <v>1902899.8341890972</v>
      </c>
      <c r="BI198" s="22">
        <v>10267.9552</v>
      </c>
      <c r="BJ198" s="22">
        <v>1892631.8789890972</v>
      </c>
      <c r="BK198" s="26">
        <v>421.10720000000219</v>
      </c>
      <c r="BL198" s="22">
        <v>0</v>
      </c>
      <c r="BM198" s="22">
        <v>102725.16656438052</v>
      </c>
      <c r="BN198" s="22">
        <v>102304.05936438055</v>
      </c>
      <c r="BO198" s="32">
        <v>5.3983486003169406E-2</v>
      </c>
      <c r="BP198" s="32">
        <v>5.4053860394142651E-2</v>
      </c>
      <c r="BQ198" s="42"/>
      <c r="BR198" s="22">
        <v>1890955.9347722933</v>
      </c>
      <c r="BS198" s="22">
        <v>10267.9552</v>
      </c>
      <c r="BT198" s="22">
        <v>1880687.9795722933</v>
      </c>
      <c r="BU198" s="26">
        <v>421.10720000000219</v>
      </c>
      <c r="BV198" s="22">
        <v>0</v>
      </c>
      <c r="BW198" s="22">
        <v>90781.267147576669</v>
      </c>
      <c r="BX198" s="22">
        <v>90360.1599475767</v>
      </c>
      <c r="BY198" s="32">
        <v>4.8008134657304136E-2</v>
      </c>
      <c r="BZ198" s="32">
        <v>4.8046332474633267E-2</v>
      </c>
      <c r="CA198" s="42"/>
      <c r="CB198" s="22">
        <v>1900604.5301495886</v>
      </c>
      <c r="CC198" s="22">
        <v>10267.9552</v>
      </c>
      <c r="CD198" s="22">
        <v>1890336.5749495886</v>
      </c>
      <c r="CE198" s="26">
        <v>421.10720000000219</v>
      </c>
      <c r="CF198" s="22">
        <v>0</v>
      </c>
      <c r="CG198" s="22">
        <v>100429.86252487195</v>
      </c>
      <c r="CH198" s="22">
        <v>100008.75532487198</v>
      </c>
      <c r="CI198" s="32">
        <v>5.2841009758599039E-2</v>
      </c>
      <c r="CJ198" s="32">
        <v>5.2905263882723638E-2</v>
      </c>
      <c r="CK198" s="42"/>
      <c r="CL198" s="22">
        <v>1898309.22611008</v>
      </c>
      <c r="CM198" s="22">
        <v>10267.9552</v>
      </c>
      <c r="CN198" s="22">
        <v>1888041.2709100801</v>
      </c>
      <c r="CO198" s="26">
        <v>421.10720000000219</v>
      </c>
      <c r="CP198" s="22">
        <v>0</v>
      </c>
      <c r="CQ198" s="22">
        <v>98134.558485363377</v>
      </c>
      <c r="CR198" s="22">
        <v>97713.451285363408</v>
      </c>
      <c r="CS198" s="32">
        <v>5.1695770707734373E-2</v>
      </c>
      <c r="CT198" s="32">
        <v>5.1753874658822072E-2</v>
      </c>
      <c r="CU198" s="42"/>
      <c r="CV198" s="22">
        <v>1902899.8341890972</v>
      </c>
      <c r="CW198" s="22">
        <v>10267.9552</v>
      </c>
      <c r="CX198" s="22">
        <v>1892631.8789890972</v>
      </c>
      <c r="CY198" s="26">
        <v>421.10720000000219</v>
      </c>
      <c r="CZ198" s="22">
        <v>0</v>
      </c>
      <c r="DA198" s="22">
        <v>102725.16656438052</v>
      </c>
      <c r="DB198" s="22">
        <v>102304.05936438055</v>
      </c>
      <c r="DC198" s="32">
        <v>5.3983486003169406E-2</v>
      </c>
      <c r="DD198" s="32">
        <v>5.4053860394142651E-2</v>
      </c>
      <c r="DE198" s="42"/>
      <c r="DF198" s="22">
        <v>1902899.8341890972</v>
      </c>
      <c r="DG198" s="22">
        <v>10267.9552</v>
      </c>
      <c r="DH198" s="22">
        <v>1892631.8789890972</v>
      </c>
      <c r="DI198" s="26">
        <v>421.10720000000219</v>
      </c>
      <c r="DJ198" s="22">
        <v>0</v>
      </c>
      <c r="DK198" s="22">
        <v>102725.16656438052</v>
      </c>
      <c r="DL198" s="22">
        <v>102304.05936438055</v>
      </c>
      <c r="DM198" s="32">
        <v>5.3983486003169406E-2</v>
      </c>
      <c r="DN198" s="32">
        <v>5.4053860394142651E-2</v>
      </c>
      <c r="DO198" s="42"/>
      <c r="DP198" s="22">
        <v>1902899.8341890972</v>
      </c>
      <c r="DQ198" s="22">
        <v>10267.9552</v>
      </c>
      <c r="DR198" s="22">
        <v>1892631.8789890972</v>
      </c>
      <c r="DS198" s="26">
        <v>421.10720000000219</v>
      </c>
      <c r="DT198" s="22">
        <v>0</v>
      </c>
      <c r="DU198" s="22">
        <v>102725.16656438052</v>
      </c>
      <c r="DV198" s="22">
        <v>102304.05936438055</v>
      </c>
      <c r="DW198" s="32">
        <v>5.3983486003169406E-2</v>
      </c>
      <c r="DX198" s="32">
        <v>5.4053860394142651E-2</v>
      </c>
      <c r="DY198" s="42"/>
      <c r="DZ198" s="22">
        <v>1902899.8341890972</v>
      </c>
      <c r="EA198" s="22">
        <v>10267.9552</v>
      </c>
      <c r="EB198" s="22">
        <v>1892631.8789890972</v>
      </c>
      <c r="EC198" s="26">
        <v>421.10720000000219</v>
      </c>
      <c r="ED198" s="22">
        <v>0</v>
      </c>
      <c r="EE198" s="22">
        <v>102725.16656438052</v>
      </c>
      <c r="EF198" s="22">
        <v>102304.05936438055</v>
      </c>
      <c r="EG198" s="32">
        <v>5.3983486003169406E-2</v>
      </c>
      <c r="EH198" s="32">
        <v>5.4053860394142651E-2</v>
      </c>
      <c r="EI198" s="42"/>
      <c r="EK198" s="47">
        <f t="shared" si="59"/>
        <v>-2295.30403950857</v>
      </c>
      <c r="EL198" s="47">
        <f t="shared" si="60"/>
        <v>-4590.60807901714</v>
      </c>
      <c r="EM198" s="47">
        <f t="shared" si="61"/>
        <v>0</v>
      </c>
      <c r="EN198" s="47">
        <f t="shared" si="62"/>
        <v>0</v>
      </c>
      <c r="EO198" s="47">
        <f t="shared" si="63"/>
        <v>0</v>
      </c>
      <c r="EP198" s="47">
        <f t="shared" si="64"/>
        <v>0</v>
      </c>
      <c r="ER198" s="27" t="str">
        <f t="shared" si="55"/>
        <v>Netherfield Primary School</v>
      </c>
      <c r="EV198" s="45">
        <v>0</v>
      </c>
      <c r="EX198" s="27" t="str">
        <f t="shared" si="56"/>
        <v>Y</v>
      </c>
      <c r="EY198" s="27" t="str">
        <f t="shared" si="57"/>
        <v>Y</v>
      </c>
      <c r="EZ198" s="27" t="str">
        <f t="shared" si="46"/>
        <v/>
      </c>
      <c r="FA198" s="27" t="str">
        <f t="shared" si="47"/>
        <v/>
      </c>
      <c r="FB198" s="27" t="str">
        <f t="shared" si="48"/>
        <v/>
      </c>
      <c r="FC198" s="27" t="str">
        <f t="shared" si="49"/>
        <v/>
      </c>
      <c r="FE198" s="82">
        <f t="shared" si="58"/>
        <v>1.2127577818960495E-3</v>
      </c>
      <c r="FF198" s="82">
        <f t="shared" si="50"/>
        <v>2.425515563792099E-3</v>
      </c>
      <c r="FG198" s="82" t="str">
        <f t="shared" si="51"/>
        <v/>
      </c>
      <c r="FH198" s="82" t="str">
        <f t="shared" si="52"/>
        <v/>
      </c>
      <c r="FI198" s="82" t="str">
        <f t="shared" si="53"/>
        <v/>
      </c>
      <c r="FJ198" s="82" t="str">
        <f t="shared" si="54"/>
        <v/>
      </c>
    </row>
    <row r="199" spans="1:166" x14ac:dyDescent="0.3">
      <c r="A199" s="20">
        <v>8912034</v>
      </c>
      <c r="B199" s="20" t="s">
        <v>294</v>
      </c>
      <c r="C199" s="21">
        <v>271</v>
      </c>
      <c r="D199" s="22">
        <v>1263275.4692392366</v>
      </c>
      <c r="E199" s="22">
        <v>4848.4479999999994</v>
      </c>
      <c r="F199" s="22">
        <v>1258427.0212392365</v>
      </c>
      <c r="G199" s="45">
        <v>7038.1094181246126</v>
      </c>
      <c r="H199" s="26">
        <v>207.34720000000016</v>
      </c>
      <c r="I199" s="11"/>
      <c r="J199" s="34">
        <v>271</v>
      </c>
      <c r="K199" s="22">
        <v>1328807.7566942144</v>
      </c>
      <c r="L199" s="22">
        <v>5055.7951999999996</v>
      </c>
      <c r="M199" s="22">
        <v>1323751.9614942144</v>
      </c>
      <c r="N199" s="26">
        <v>207.34720000000016</v>
      </c>
      <c r="O199" s="22">
        <v>0</v>
      </c>
      <c r="P199" s="22">
        <v>65532.287454977864</v>
      </c>
      <c r="Q199" s="22">
        <v>65324.940254977904</v>
      </c>
      <c r="R199" s="32">
        <v>4.9316605148368477E-2</v>
      </c>
      <c r="S199" s="32">
        <v>4.9348323670275002E-2</v>
      </c>
      <c r="T199" s="11"/>
      <c r="U199" s="22">
        <v>1328807.7566942144</v>
      </c>
      <c r="V199" s="22">
        <v>5055.7951999999996</v>
      </c>
      <c r="W199" s="22">
        <v>1323751.9614942144</v>
      </c>
      <c r="X199" s="26">
        <v>207.34720000000016</v>
      </c>
      <c r="Y199" s="22">
        <v>0</v>
      </c>
      <c r="Z199" s="22">
        <v>65532.287454977864</v>
      </c>
      <c r="AA199" s="22">
        <v>65324.940254977904</v>
      </c>
      <c r="AB199" s="32">
        <v>4.9316605148368477E-2</v>
      </c>
      <c r="AC199" s="32">
        <v>4.9348323670275002E-2</v>
      </c>
      <c r="AD199" s="42"/>
      <c r="AE199" s="22">
        <v>1328807.7566942144</v>
      </c>
      <c r="AF199" s="22">
        <v>5055.7951999999996</v>
      </c>
      <c r="AG199" s="22">
        <v>1323751.9614942144</v>
      </c>
      <c r="AH199" s="26">
        <v>207.34720000000016</v>
      </c>
      <c r="AI199" s="22">
        <v>0</v>
      </c>
      <c r="AJ199" s="22">
        <v>65532.287454977864</v>
      </c>
      <c r="AK199" s="22">
        <v>65324.940254977904</v>
      </c>
      <c r="AL199" s="32">
        <v>4.9316605148368477E-2</v>
      </c>
      <c r="AM199" s="32">
        <v>4.9348323670275002E-2</v>
      </c>
      <c r="AN199" s="11"/>
      <c r="AO199" s="22">
        <v>1328807.7566942144</v>
      </c>
      <c r="AP199" s="22">
        <v>5055.7951999999996</v>
      </c>
      <c r="AQ199" s="22">
        <v>1323751.9614942144</v>
      </c>
      <c r="AR199" s="26">
        <v>207.34720000000016</v>
      </c>
      <c r="AS199" s="22">
        <v>0</v>
      </c>
      <c r="AT199" s="22">
        <v>65532.287454977864</v>
      </c>
      <c r="AU199" s="22">
        <v>65324.940254977904</v>
      </c>
      <c r="AV199" s="32">
        <v>4.9316605148368477E-2</v>
      </c>
      <c r="AW199" s="32">
        <v>4.9348323670275002E-2</v>
      </c>
      <c r="AX199" s="42"/>
      <c r="AY199" s="22">
        <v>1328807.7566942144</v>
      </c>
      <c r="AZ199" s="22">
        <v>5055.7951999999996</v>
      </c>
      <c r="BA199" s="22">
        <v>1323751.9614942144</v>
      </c>
      <c r="BB199" s="22">
        <v>0</v>
      </c>
      <c r="BC199" s="22">
        <v>65532.287454977864</v>
      </c>
      <c r="BD199" s="22">
        <v>65324.940254977904</v>
      </c>
      <c r="BE199" s="32">
        <v>4.9316605148368477E-2</v>
      </c>
      <c r="BF199" s="32">
        <v>4.9348323670275002E-2</v>
      </c>
      <c r="BG199" s="11"/>
      <c r="BH199" s="22">
        <v>1328807.7566942144</v>
      </c>
      <c r="BI199" s="22">
        <v>5055.7951999999996</v>
      </c>
      <c r="BJ199" s="22">
        <v>1323751.9614942144</v>
      </c>
      <c r="BK199" s="26">
        <v>207.34720000000016</v>
      </c>
      <c r="BL199" s="22">
        <v>0</v>
      </c>
      <c r="BM199" s="22">
        <v>65532.287454977864</v>
      </c>
      <c r="BN199" s="22">
        <v>65324.940254977904</v>
      </c>
      <c r="BO199" s="32">
        <v>4.9316605148368477E-2</v>
      </c>
      <c r="BP199" s="32">
        <v>4.9348323670275002E-2</v>
      </c>
      <c r="BQ199" s="42"/>
      <c r="BR199" s="22">
        <v>1321981.2981078457</v>
      </c>
      <c r="BS199" s="22">
        <v>5055.7951999999996</v>
      </c>
      <c r="BT199" s="22">
        <v>1316925.5029078457</v>
      </c>
      <c r="BU199" s="26">
        <v>207.34720000000016</v>
      </c>
      <c r="BV199" s="22">
        <v>0</v>
      </c>
      <c r="BW199" s="22">
        <v>58705.828868609155</v>
      </c>
      <c r="BX199" s="22">
        <v>58498.481668609194</v>
      </c>
      <c r="BY199" s="32">
        <v>4.4407457921405484E-2</v>
      </c>
      <c r="BZ199" s="32">
        <v>4.4420494203689771E-2</v>
      </c>
      <c r="CA199" s="42"/>
      <c r="CB199" s="22">
        <v>1327306.8205439486</v>
      </c>
      <c r="CC199" s="22">
        <v>5055.7951999999996</v>
      </c>
      <c r="CD199" s="22">
        <v>1322251.0253439485</v>
      </c>
      <c r="CE199" s="26">
        <v>207.34720000000016</v>
      </c>
      <c r="CF199" s="22">
        <v>0</v>
      </c>
      <c r="CG199" s="22">
        <v>64031.351304712007</v>
      </c>
      <c r="CH199" s="22">
        <v>63824.004104712047</v>
      </c>
      <c r="CI199" s="32">
        <v>4.8241559761194534E-2</v>
      </c>
      <c r="CJ199" s="32">
        <v>4.8269203715013136E-2</v>
      </c>
      <c r="CK199" s="42"/>
      <c r="CL199" s="22">
        <v>1325805.8843936822</v>
      </c>
      <c r="CM199" s="22">
        <v>5055.7951999999996</v>
      </c>
      <c r="CN199" s="22">
        <v>1320750.0891936822</v>
      </c>
      <c r="CO199" s="26">
        <v>207.34720000000016</v>
      </c>
      <c r="CP199" s="22">
        <v>0</v>
      </c>
      <c r="CQ199" s="22">
        <v>62530.415154445684</v>
      </c>
      <c r="CR199" s="22">
        <v>62323.067954445723</v>
      </c>
      <c r="CS199" s="32">
        <v>4.7164080270349761E-2</v>
      </c>
      <c r="CT199" s="32">
        <v>4.7187631077499265E-2</v>
      </c>
      <c r="CU199" s="42"/>
      <c r="CV199" s="22">
        <v>1328807.7566942144</v>
      </c>
      <c r="CW199" s="22">
        <v>5055.7951999999996</v>
      </c>
      <c r="CX199" s="22">
        <v>1323751.9614942144</v>
      </c>
      <c r="CY199" s="26">
        <v>207.34720000000016</v>
      </c>
      <c r="CZ199" s="22">
        <v>0</v>
      </c>
      <c r="DA199" s="22">
        <v>65532.287454977864</v>
      </c>
      <c r="DB199" s="22">
        <v>65324.940254977904</v>
      </c>
      <c r="DC199" s="32">
        <v>4.9316605148368477E-2</v>
      </c>
      <c r="DD199" s="32">
        <v>4.9348323670275002E-2</v>
      </c>
      <c r="DE199" s="42"/>
      <c r="DF199" s="22">
        <v>1328807.7566942144</v>
      </c>
      <c r="DG199" s="22">
        <v>5055.7951999999996</v>
      </c>
      <c r="DH199" s="22">
        <v>1323751.9614942144</v>
      </c>
      <c r="DI199" s="26">
        <v>207.34720000000016</v>
      </c>
      <c r="DJ199" s="22">
        <v>0</v>
      </c>
      <c r="DK199" s="22">
        <v>65532.287454977864</v>
      </c>
      <c r="DL199" s="22">
        <v>65324.940254977904</v>
      </c>
      <c r="DM199" s="32">
        <v>4.9316605148368477E-2</v>
      </c>
      <c r="DN199" s="32">
        <v>4.9348323670275002E-2</v>
      </c>
      <c r="DO199" s="42"/>
      <c r="DP199" s="22">
        <v>1328807.7566942144</v>
      </c>
      <c r="DQ199" s="22">
        <v>5055.7951999999996</v>
      </c>
      <c r="DR199" s="22">
        <v>1323751.9614942144</v>
      </c>
      <c r="DS199" s="26">
        <v>207.34720000000016</v>
      </c>
      <c r="DT199" s="22">
        <v>0</v>
      </c>
      <c r="DU199" s="22">
        <v>65532.287454977864</v>
      </c>
      <c r="DV199" s="22">
        <v>65324.940254977904</v>
      </c>
      <c r="DW199" s="32">
        <v>4.9316605148368477E-2</v>
      </c>
      <c r="DX199" s="32">
        <v>4.9348323670275002E-2</v>
      </c>
      <c r="DY199" s="42"/>
      <c r="DZ199" s="22">
        <v>1328807.7566942144</v>
      </c>
      <c r="EA199" s="22">
        <v>5055.7951999999996</v>
      </c>
      <c r="EB199" s="22">
        <v>1323751.9614942144</v>
      </c>
      <c r="EC199" s="26">
        <v>207.34720000000016</v>
      </c>
      <c r="ED199" s="22">
        <v>0</v>
      </c>
      <c r="EE199" s="22">
        <v>65532.287454977864</v>
      </c>
      <c r="EF199" s="22">
        <v>65324.940254977904</v>
      </c>
      <c r="EG199" s="32">
        <v>4.9316605148368477E-2</v>
      </c>
      <c r="EH199" s="32">
        <v>4.9348323670275002E-2</v>
      </c>
      <c r="EI199" s="42"/>
      <c r="EK199" s="47">
        <f t="shared" si="59"/>
        <v>-1500.9361502658576</v>
      </c>
      <c r="EL199" s="47">
        <f t="shared" si="60"/>
        <v>-3001.8723005321808</v>
      </c>
      <c r="EM199" s="47">
        <f t="shared" si="61"/>
        <v>0</v>
      </c>
      <c r="EN199" s="47">
        <f t="shared" si="62"/>
        <v>0</v>
      </c>
      <c r="EO199" s="47">
        <f t="shared" si="63"/>
        <v>0</v>
      </c>
      <c r="EP199" s="47">
        <f t="shared" si="64"/>
        <v>0</v>
      </c>
      <c r="ER199" s="27" t="str">
        <f t="shared" si="55"/>
        <v>Robert Mellors Primary Academy</v>
      </c>
      <c r="EV199" s="45">
        <v>7038.1094181246126</v>
      </c>
      <c r="EX199" s="27" t="str">
        <f t="shared" si="56"/>
        <v>Y</v>
      </c>
      <c r="EY199" s="27" t="str">
        <f t="shared" si="57"/>
        <v>Y</v>
      </c>
      <c r="EZ199" s="27" t="str">
        <f t="shared" si="46"/>
        <v/>
      </c>
      <c r="FA199" s="27" t="str">
        <f t="shared" si="47"/>
        <v/>
      </c>
      <c r="FB199" s="27" t="str">
        <f t="shared" si="48"/>
        <v/>
      </c>
      <c r="FC199" s="27" t="str">
        <f t="shared" si="49"/>
        <v/>
      </c>
      <c r="FE199" s="82">
        <f t="shared" si="58"/>
        <v>1.1338499914830288E-3</v>
      </c>
      <c r="FF199" s="82">
        <f t="shared" si="50"/>
        <v>2.2676999829664094E-3</v>
      </c>
      <c r="FG199" s="82" t="str">
        <f t="shared" si="51"/>
        <v/>
      </c>
      <c r="FH199" s="82" t="str">
        <f t="shared" si="52"/>
        <v/>
      </c>
      <c r="FI199" s="82" t="str">
        <f t="shared" si="53"/>
        <v/>
      </c>
      <c r="FJ199" s="82" t="str">
        <f t="shared" si="54"/>
        <v/>
      </c>
    </row>
    <row r="200" spans="1:166" x14ac:dyDescent="0.3">
      <c r="A200" s="20">
        <v>8912035</v>
      </c>
      <c r="B200" s="20" t="s">
        <v>324</v>
      </c>
      <c r="C200" s="21">
        <v>271</v>
      </c>
      <c r="D200" s="22">
        <v>1350741.0996775036</v>
      </c>
      <c r="E200" s="22">
        <v>2858.94</v>
      </c>
      <c r="F200" s="22">
        <v>1347882.1596775036</v>
      </c>
      <c r="G200" s="45">
        <v>0</v>
      </c>
      <c r="H200" s="26">
        <v>424.72080000000005</v>
      </c>
      <c r="I200" s="11"/>
      <c r="J200" s="34">
        <v>271</v>
      </c>
      <c r="K200" s="22">
        <v>1427802.656857624</v>
      </c>
      <c r="L200" s="22">
        <v>3283.6608000000001</v>
      </c>
      <c r="M200" s="22">
        <v>1424518.996057624</v>
      </c>
      <c r="N200" s="26">
        <v>424.72080000000005</v>
      </c>
      <c r="O200" s="22">
        <v>0</v>
      </c>
      <c r="P200" s="22">
        <v>77061.557180120377</v>
      </c>
      <c r="Q200" s="22">
        <v>76636.836380120367</v>
      </c>
      <c r="R200" s="32">
        <v>5.3972134601374899E-2</v>
      </c>
      <c r="S200" s="32">
        <v>5.379839552313017E-2</v>
      </c>
      <c r="T200" s="11"/>
      <c r="U200" s="22">
        <v>1427802.656857624</v>
      </c>
      <c r="V200" s="22">
        <v>3283.6608000000001</v>
      </c>
      <c r="W200" s="22">
        <v>1424518.996057624</v>
      </c>
      <c r="X200" s="26">
        <v>424.72080000000005</v>
      </c>
      <c r="Y200" s="22">
        <v>0</v>
      </c>
      <c r="Z200" s="22">
        <v>77061.557180120377</v>
      </c>
      <c r="AA200" s="22">
        <v>76636.836380120367</v>
      </c>
      <c r="AB200" s="32">
        <v>5.3972134601374899E-2</v>
      </c>
      <c r="AC200" s="32">
        <v>5.379839552313017E-2</v>
      </c>
      <c r="AD200" s="42"/>
      <c r="AE200" s="22">
        <v>1427802.656857624</v>
      </c>
      <c r="AF200" s="22">
        <v>3283.6608000000001</v>
      </c>
      <c r="AG200" s="22">
        <v>1424518.996057624</v>
      </c>
      <c r="AH200" s="26">
        <v>424.72080000000005</v>
      </c>
      <c r="AI200" s="22">
        <v>0</v>
      </c>
      <c r="AJ200" s="22">
        <v>77061.557180120377</v>
      </c>
      <c r="AK200" s="22">
        <v>76636.836380120367</v>
      </c>
      <c r="AL200" s="32">
        <v>5.3972134601374899E-2</v>
      </c>
      <c r="AM200" s="32">
        <v>5.379839552313017E-2</v>
      </c>
      <c r="AN200" s="11"/>
      <c r="AO200" s="22">
        <v>1427802.656857624</v>
      </c>
      <c r="AP200" s="22">
        <v>3283.6608000000001</v>
      </c>
      <c r="AQ200" s="22">
        <v>1424518.996057624</v>
      </c>
      <c r="AR200" s="26">
        <v>424.72080000000005</v>
      </c>
      <c r="AS200" s="22">
        <v>0</v>
      </c>
      <c r="AT200" s="22">
        <v>77061.557180120377</v>
      </c>
      <c r="AU200" s="22">
        <v>76636.836380120367</v>
      </c>
      <c r="AV200" s="32">
        <v>5.3972134601374899E-2</v>
      </c>
      <c r="AW200" s="32">
        <v>5.379839552313017E-2</v>
      </c>
      <c r="AX200" s="42"/>
      <c r="AY200" s="22">
        <v>1427802.656857624</v>
      </c>
      <c r="AZ200" s="22">
        <v>3283.6608000000001</v>
      </c>
      <c r="BA200" s="22">
        <v>1424518.996057624</v>
      </c>
      <c r="BB200" s="22">
        <v>0</v>
      </c>
      <c r="BC200" s="22">
        <v>77061.557180120377</v>
      </c>
      <c r="BD200" s="22">
        <v>76636.836380120367</v>
      </c>
      <c r="BE200" s="32">
        <v>5.3972134601374899E-2</v>
      </c>
      <c r="BF200" s="32">
        <v>5.379839552313017E-2</v>
      </c>
      <c r="BG200" s="11"/>
      <c r="BH200" s="22">
        <v>1427802.656857624</v>
      </c>
      <c r="BI200" s="22">
        <v>3283.6608000000001</v>
      </c>
      <c r="BJ200" s="22">
        <v>1424518.996057624</v>
      </c>
      <c r="BK200" s="26">
        <v>424.72080000000005</v>
      </c>
      <c r="BL200" s="22">
        <v>0</v>
      </c>
      <c r="BM200" s="22">
        <v>77061.557180120377</v>
      </c>
      <c r="BN200" s="22">
        <v>76636.836380120367</v>
      </c>
      <c r="BO200" s="32">
        <v>5.3972134601374899E-2</v>
      </c>
      <c r="BP200" s="32">
        <v>5.379839552313017E-2</v>
      </c>
      <c r="BQ200" s="42"/>
      <c r="BR200" s="22">
        <v>1418457.3066386362</v>
      </c>
      <c r="BS200" s="22">
        <v>3283.6608000000001</v>
      </c>
      <c r="BT200" s="22">
        <v>1415173.6458386362</v>
      </c>
      <c r="BU200" s="26">
        <v>424.72080000000005</v>
      </c>
      <c r="BV200" s="22">
        <v>0</v>
      </c>
      <c r="BW200" s="22">
        <v>67716.206961132586</v>
      </c>
      <c r="BX200" s="22">
        <v>67291.486161132576</v>
      </c>
      <c r="BY200" s="32">
        <v>4.773933388351452E-2</v>
      </c>
      <c r="BZ200" s="32">
        <v>4.7549985373883524E-2</v>
      </c>
      <c r="CA200" s="42"/>
      <c r="CB200" s="22">
        <v>1426029.1699582734</v>
      </c>
      <c r="CC200" s="22">
        <v>3283.6608000000001</v>
      </c>
      <c r="CD200" s="22">
        <v>1422745.5091582735</v>
      </c>
      <c r="CE200" s="26">
        <v>424.72080000000005</v>
      </c>
      <c r="CF200" s="22">
        <v>0</v>
      </c>
      <c r="CG200" s="22">
        <v>75288.07028076984</v>
      </c>
      <c r="CH200" s="22">
        <v>74863.34948076983</v>
      </c>
      <c r="CI200" s="32">
        <v>5.2795603250509117E-2</v>
      </c>
      <c r="CJ200" s="32">
        <v>5.2618932197551323E-2</v>
      </c>
      <c r="CK200" s="42"/>
      <c r="CL200" s="22">
        <v>1424255.6830589226</v>
      </c>
      <c r="CM200" s="22">
        <v>3283.6608000000001</v>
      </c>
      <c r="CN200" s="22">
        <v>1420972.0222589227</v>
      </c>
      <c r="CO200" s="26">
        <v>424.72080000000005</v>
      </c>
      <c r="CP200" s="22">
        <v>0</v>
      </c>
      <c r="CQ200" s="22">
        <v>73514.58338141907</v>
      </c>
      <c r="CR200" s="22">
        <v>73089.86258141906</v>
      </c>
      <c r="CS200" s="32">
        <v>5.161614185981641E-2</v>
      </c>
      <c r="CT200" s="32">
        <v>5.1436524742568775E-2</v>
      </c>
      <c r="CU200" s="42"/>
      <c r="CV200" s="22">
        <v>1427802.656857624</v>
      </c>
      <c r="CW200" s="22">
        <v>3283.6608000000001</v>
      </c>
      <c r="CX200" s="22">
        <v>1424518.996057624</v>
      </c>
      <c r="CY200" s="26">
        <v>424.72080000000005</v>
      </c>
      <c r="CZ200" s="22">
        <v>0</v>
      </c>
      <c r="DA200" s="22">
        <v>77061.557180120377</v>
      </c>
      <c r="DB200" s="22">
        <v>76636.836380120367</v>
      </c>
      <c r="DC200" s="32">
        <v>5.3972134601374899E-2</v>
      </c>
      <c r="DD200" s="32">
        <v>5.379839552313017E-2</v>
      </c>
      <c r="DE200" s="42"/>
      <c r="DF200" s="22">
        <v>1427802.656857624</v>
      </c>
      <c r="DG200" s="22">
        <v>3283.6608000000001</v>
      </c>
      <c r="DH200" s="22">
        <v>1424518.996057624</v>
      </c>
      <c r="DI200" s="26">
        <v>424.72080000000005</v>
      </c>
      <c r="DJ200" s="22">
        <v>0</v>
      </c>
      <c r="DK200" s="22">
        <v>77061.557180120377</v>
      </c>
      <c r="DL200" s="22">
        <v>76636.836380120367</v>
      </c>
      <c r="DM200" s="32">
        <v>5.3972134601374899E-2</v>
      </c>
      <c r="DN200" s="32">
        <v>5.379839552313017E-2</v>
      </c>
      <c r="DO200" s="42"/>
      <c r="DP200" s="22">
        <v>1427802.656857624</v>
      </c>
      <c r="DQ200" s="22">
        <v>3283.6608000000001</v>
      </c>
      <c r="DR200" s="22">
        <v>1424518.996057624</v>
      </c>
      <c r="DS200" s="26">
        <v>424.72080000000005</v>
      </c>
      <c r="DT200" s="22">
        <v>0</v>
      </c>
      <c r="DU200" s="22">
        <v>77061.557180120377</v>
      </c>
      <c r="DV200" s="22">
        <v>76636.836380120367</v>
      </c>
      <c r="DW200" s="32">
        <v>5.3972134601374899E-2</v>
      </c>
      <c r="DX200" s="32">
        <v>5.379839552313017E-2</v>
      </c>
      <c r="DY200" s="42"/>
      <c r="DZ200" s="22">
        <v>1427802.656857624</v>
      </c>
      <c r="EA200" s="22">
        <v>3283.6608000000001</v>
      </c>
      <c r="EB200" s="22">
        <v>1424518.996057624</v>
      </c>
      <c r="EC200" s="26">
        <v>424.72080000000005</v>
      </c>
      <c r="ED200" s="22">
        <v>0</v>
      </c>
      <c r="EE200" s="22">
        <v>77061.557180120377</v>
      </c>
      <c r="EF200" s="22">
        <v>76636.836380120367</v>
      </c>
      <c r="EG200" s="32">
        <v>5.3972134601374899E-2</v>
      </c>
      <c r="EH200" s="32">
        <v>5.379839552313017E-2</v>
      </c>
      <c r="EI200" s="42"/>
      <c r="EK200" s="47">
        <f t="shared" si="59"/>
        <v>-1773.486899350537</v>
      </c>
      <c r="EL200" s="47">
        <f t="shared" si="60"/>
        <v>-3546.9737987013068</v>
      </c>
      <c r="EM200" s="47">
        <f t="shared" si="61"/>
        <v>0</v>
      </c>
      <c r="EN200" s="47">
        <f t="shared" si="62"/>
        <v>0</v>
      </c>
      <c r="EO200" s="47">
        <f t="shared" si="63"/>
        <v>0</v>
      </c>
      <c r="EP200" s="47">
        <f t="shared" si="64"/>
        <v>0</v>
      </c>
      <c r="ER200" s="27" t="str">
        <f t="shared" si="55"/>
        <v>Hillocks Primary Academy</v>
      </c>
      <c r="EV200" s="45">
        <v>0</v>
      </c>
      <c r="EX200" s="27" t="str">
        <f t="shared" si="56"/>
        <v>Y</v>
      </c>
      <c r="EY200" s="27" t="str">
        <f t="shared" si="57"/>
        <v>Y</v>
      </c>
      <c r="EZ200" s="27" t="str">
        <f t="shared" ref="EZ200:EZ263" si="65">IF(EM200=0,"","Y")</f>
        <v/>
      </c>
      <c r="FA200" s="27" t="str">
        <f t="shared" ref="FA200:FA263" si="66">IF(EN200=0,"","Y")</f>
        <v/>
      </c>
      <c r="FB200" s="27" t="str">
        <f t="shared" ref="FB200:FB263" si="67">IF(EO200=0,"","Y")</f>
        <v/>
      </c>
      <c r="FC200" s="27" t="str">
        <f t="shared" ref="FC200:FC263" si="68">IF(EP200=0,"","Y")</f>
        <v/>
      </c>
      <c r="FE200" s="82">
        <f t="shared" si="58"/>
        <v>1.2449724463195553E-3</v>
      </c>
      <c r="FF200" s="82">
        <f t="shared" ref="FF200:FF263" si="69">IF(EL200=0,"",-EL200/$BJ200)</f>
        <v>2.4899448926392737E-3</v>
      </c>
      <c r="FG200" s="82" t="str">
        <f t="shared" ref="FG200:FG263" si="70">IF(EM200=0,"",-EM200/$BJ200)</f>
        <v/>
      </c>
      <c r="FH200" s="82" t="str">
        <f t="shared" ref="FH200:FH263" si="71">IF(EN200=0,"",-EN200/$BJ200)</f>
        <v/>
      </c>
      <c r="FI200" s="82" t="str">
        <f t="shared" ref="FI200:FI263" si="72">IF(EO200=0,"",-EO200/$BJ200)</f>
        <v/>
      </c>
      <c r="FJ200" s="82" t="str">
        <f t="shared" ref="FJ200:FJ263" si="73">IF(EP200=0,"",-EP200/$BJ200)</f>
        <v/>
      </c>
    </row>
    <row r="201" spans="1:166" x14ac:dyDescent="0.3">
      <c r="A201" s="20">
        <v>8912036</v>
      </c>
      <c r="B201" s="20" t="s">
        <v>300</v>
      </c>
      <c r="C201" s="21">
        <v>299</v>
      </c>
      <c r="D201" s="22">
        <v>1376908.3533118041</v>
      </c>
      <c r="E201" s="22">
        <v>4123.6799999999994</v>
      </c>
      <c r="F201" s="22">
        <v>1372784.6733118042</v>
      </c>
      <c r="G201" s="45">
        <v>0</v>
      </c>
      <c r="H201" s="26">
        <v>176.35200000000077</v>
      </c>
      <c r="I201" s="11"/>
      <c r="J201" s="34">
        <v>299</v>
      </c>
      <c r="K201" s="22">
        <v>1454041.406204534</v>
      </c>
      <c r="L201" s="22">
        <v>4300.0320000000002</v>
      </c>
      <c r="M201" s="22">
        <v>1449741.3742045341</v>
      </c>
      <c r="N201" s="26">
        <v>176.35200000000077</v>
      </c>
      <c r="O201" s="22">
        <v>0</v>
      </c>
      <c r="P201" s="22">
        <v>77133.052892729873</v>
      </c>
      <c r="Q201" s="22">
        <v>76956.700892729918</v>
      </c>
      <c r="R201" s="32">
        <v>5.3047356535787599E-2</v>
      </c>
      <c r="S201" s="32">
        <v>5.3083054855184553E-2</v>
      </c>
      <c r="T201" s="11"/>
      <c r="U201" s="22">
        <v>1454041.406204534</v>
      </c>
      <c r="V201" s="22">
        <v>4300.0320000000002</v>
      </c>
      <c r="W201" s="22">
        <v>1449741.3742045341</v>
      </c>
      <c r="X201" s="26">
        <v>176.35200000000077</v>
      </c>
      <c r="Y201" s="22">
        <v>0</v>
      </c>
      <c r="Z201" s="22">
        <v>77133.052892729873</v>
      </c>
      <c r="AA201" s="22">
        <v>76956.700892729918</v>
      </c>
      <c r="AB201" s="32">
        <v>5.3047356535787599E-2</v>
      </c>
      <c r="AC201" s="32">
        <v>5.3083054855184553E-2</v>
      </c>
      <c r="AD201" s="42"/>
      <c r="AE201" s="22">
        <v>1454041.406204534</v>
      </c>
      <c r="AF201" s="22">
        <v>4300.0320000000002</v>
      </c>
      <c r="AG201" s="22">
        <v>1449741.3742045341</v>
      </c>
      <c r="AH201" s="26">
        <v>176.35200000000077</v>
      </c>
      <c r="AI201" s="22">
        <v>0</v>
      </c>
      <c r="AJ201" s="22">
        <v>77133.052892729873</v>
      </c>
      <c r="AK201" s="22">
        <v>76956.700892729918</v>
      </c>
      <c r="AL201" s="32">
        <v>5.3047356535787599E-2</v>
      </c>
      <c r="AM201" s="32">
        <v>5.3083054855184553E-2</v>
      </c>
      <c r="AN201" s="11"/>
      <c r="AO201" s="22">
        <v>1454041.406204534</v>
      </c>
      <c r="AP201" s="22">
        <v>4300.0320000000002</v>
      </c>
      <c r="AQ201" s="22">
        <v>1449741.3742045341</v>
      </c>
      <c r="AR201" s="26">
        <v>176.35200000000077</v>
      </c>
      <c r="AS201" s="22">
        <v>0</v>
      </c>
      <c r="AT201" s="22">
        <v>77133.052892729873</v>
      </c>
      <c r="AU201" s="22">
        <v>76956.700892729918</v>
      </c>
      <c r="AV201" s="32">
        <v>5.3047356535787599E-2</v>
      </c>
      <c r="AW201" s="32">
        <v>5.3083054855184553E-2</v>
      </c>
      <c r="AX201" s="42"/>
      <c r="AY201" s="22">
        <v>1454041.406204534</v>
      </c>
      <c r="AZ201" s="22">
        <v>4300.0320000000002</v>
      </c>
      <c r="BA201" s="22">
        <v>1449741.3742045341</v>
      </c>
      <c r="BB201" s="22">
        <v>0</v>
      </c>
      <c r="BC201" s="22">
        <v>77133.052892729873</v>
      </c>
      <c r="BD201" s="22">
        <v>76956.700892729918</v>
      </c>
      <c r="BE201" s="32">
        <v>5.3047356535787599E-2</v>
      </c>
      <c r="BF201" s="32">
        <v>5.3083054855184553E-2</v>
      </c>
      <c r="BG201" s="11"/>
      <c r="BH201" s="22">
        <v>1454041.406204534</v>
      </c>
      <c r="BI201" s="22">
        <v>4300.0320000000002</v>
      </c>
      <c r="BJ201" s="22">
        <v>1449741.3742045341</v>
      </c>
      <c r="BK201" s="26">
        <v>176.35200000000077</v>
      </c>
      <c r="BL201" s="22">
        <v>0</v>
      </c>
      <c r="BM201" s="22">
        <v>77133.052892729873</v>
      </c>
      <c r="BN201" s="22">
        <v>76956.700892729918</v>
      </c>
      <c r="BO201" s="32">
        <v>5.3047356535787599E-2</v>
      </c>
      <c r="BP201" s="32">
        <v>5.3083054855184553E-2</v>
      </c>
      <c r="BQ201" s="42"/>
      <c r="BR201" s="22">
        <v>1446447.0291368421</v>
      </c>
      <c r="BS201" s="22">
        <v>4300.0320000000002</v>
      </c>
      <c r="BT201" s="22">
        <v>1442146.9971368422</v>
      </c>
      <c r="BU201" s="26">
        <v>176.35200000000077</v>
      </c>
      <c r="BV201" s="22">
        <v>0</v>
      </c>
      <c r="BW201" s="22">
        <v>69538.675825037993</v>
      </c>
      <c r="BX201" s="22">
        <v>69362.323825038038</v>
      </c>
      <c r="BY201" s="32">
        <v>4.8075508072034097E-2</v>
      </c>
      <c r="BZ201" s="32">
        <v>4.8096569880009529E-2</v>
      </c>
      <c r="CA201" s="42"/>
      <c r="CB201" s="22">
        <v>1452549.8974827293</v>
      </c>
      <c r="CC201" s="22">
        <v>4300.0320000000002</v>
      </c>
      <c r="CD201" s="22">
        <v>1448249.8654827294</v>
      </c>
      <c r="CE201" s="26">
        <v>176.35200000000077</v>
      </c>
      <c r="CF201" s="22">
        <v>0</v>
      </c>
      <c r="CG201" s="22">
        <v>75641.544170925161</v>
      </c>
      <c r="CH201" s="22">
        <v>75465.192170925206</v>
      </c>
      <c r="CI201" s="32">
        <v>5.2075005686215703E-2</v>
      </c>
      <c r="CJ201" s="32">
        <v>5.2107853740950436E-2</v>
      </c>
      <c r="CK201" s="42"/>
      <c r="CL201" s="22">
        <v>1451058.388760925</v>
      </c>
      <c r="CM201" s="22">
        <v>4300.0320000000002</v>
      </c>
      <c r="CN201" s="22">
        <v>1446758.3567609251</v>
      </c>
      <c r="CO201" s="26">
        <v>176.35200000000077</v>
      </c>
      <c r="CP201" s="22">
        <v>0</v>
      </c>
      <c r="CQ201" s="22">
        <v>74150.035449120915</v>
      </c>
      <c r="CR201" s="22">
        <v>73973.683449120959</v>
      </c>
      <c r="CS201" s="32">
        <v>5.1100655923596881E-2</v>
      </c>
      <c r="CT201" s="32">
        <v>5.1130641895676988E-2</v>
      </c>
      <c r="CU201" s="42"/>
      <c r="CV201" s="22">
        <v>1454041.406204534</v>
      </c>
      <c r="CW201" s="22">
        <v>4300.0320000000002</v>
      </c>
      <c r="CX201" s="22">
        <v>1449741.3742045341</v>
      </c>
      <c r="CY201" s="26">
        <v>176.35200000000077</v>
      </c>
      <c r="CZ201" s="22">
        <v>0</v>
      </c>
      <c r="DA201" s="22">
        <v>77133.052892729873</v>
      </c>
      <c r="DB201" s="22">
        <v>76956.700892729918</v>
      </c>
      <c r="DC201" s="32">
        <v>5.3047356535787599E-2</v>
      </c>
      <c r="DD201" s="32">
        <v>5.3083054855184553E-2</v>
      </c>
      <c r="DE201" s="42"/>
      <c r="DF201" s="22">
        <v>1454041.406204534</v>
      </c>
      <c r="DG201" s="22">
        <v>4300.0320000000002</v>
      </c>
      <c r="DH201" s="22">
        <v>1449741.3742045341</v>
      </c>
      <c r="DI201" s="26">
        <v>176.35200000000077</v>
      </c>
      <c r="DJ201" s="22">
        <v>0</v>
      </c>
      <c r="DK201" s="22">
        <v>77133.052892729873</v>
      </c>
      <c r="DL201" s="22">
        <v>76956.700892729918</v>
      </c>
      <c r="DM201" s="32">
        <v>5.3047356535787599E-2</v>
      </c>
      <c r="DN201" s="32">
        <v>5.3083054855184553E-2</v>
      </c>
      <c r="DO201" s="42"/>
      <c r="DP201" s="22">
        <v>1454041.406204534</v>
      </c>
      <c r="DQ201" s="22">
        <v>4300.0320000000002</v>
      </c>
      <c r="DR201" s="22">
        <v>1449741.3742045341</v>
      </c>
      <c r="DS201" s="26">
        <v>176.35200000000077</v>
      </c>
      <c r="DT201" s="22">
        <v>0</v>
      </c>
      <c r="DU201" s="22">
        <v>77133.052892729873</v>
      </c>
      <c r="DV201" s="22">
        <v>76956.700892729918</v>
      </c>
      <c r="DW201" s="32">
        <v>5.3047356535787599E-2</v>
      </c>
      <c r="DX201" s="32">
        <v>5.3083054855184553E-2</v>
      </c>
      <c r="DY201" s="42"/>
      <c r="DZ201" s="22">
        <v>1454041.406204534</v>
      </c>
      <c r="EA201" s="22">
        <v>4300.0320000000002</v>
      </c>
      <c r="EB201" s="22">
        <v>1449741.3742045341</v>
      </c>
      <c r="EC201" s="26">
        <v>176.35200000000077</v>
      </c>
      <c r="ED201" s="22">
        <v>0</v>
      </c>
      <c r="EE201" s="22">
        <v>77133.052892729873</v>
      </c>
      <c r="EF201" s="22">
        <v>76956.700892729918</v>
      </c>
      <c r="EG201" s="32">
        <v>5.3047356535787599E-2</v>
      </c>
      <c r="EH201" s="32">
        <v>5.3083054855184553E-2</v>
      </c>
      <c r="EI201" s="42"/>
      <c r="EK201" s="47">
        <f t="shared" si="59"/>
        <v>-1491.508721804712</v>
      </c>
      <c r="EL201" s="47">
        <f t="shared" si="60"/>
        <v>-2983.0174436089583</v>
      </c>
      <c r="EM201" s="47">
        <f t="shared" si="61"/>
        <v>0</v>
      </c>
      <c r="EN201" s="47">
        <f t="shared" si="62"/>
        <v>0</v>
      </c>
      <c r="EO201" s="47">
        <f t="shared" si="63"/>
        <v>0</v>
      </c>
      <c r="EP201" s="47">
        <f t="shared" si="64"/>
        <v>0</v>
      </c>
      <c r="ER201" s="27" t="str">
        <f t="shared" ref="ER201:ER264" si="74">B201</f>
        <v>The Python Hill Academy</v>
      </c>
      <c r="EV201" s="45">
        <v>0</v>
      </c>
      <c r="EX201" s="27" t="str">
        <f t="shared" ref="EX201:EX264" si="75">IF(EK201=0,"","Y")</f>
        <v>Y</v>
      </c>
      <c r="EY201" s="27" t="str">
        <f t="shared" ref="EY201:EY264" si="76">IF(EL201=0,"","Y")</f>
        <v>Y</v>
      </c>
      <c r="EZ201" s="27" t="str">
        <f t="shared" si="65"/>
        <v/>
      </c>
      <c r="FA201" s="27" t="str">
        <f t="shared" si="66"/>
        <v/>
      </c>
      <c r="FB201" s="27" t="str">
        <f t="shared" si="67"/>
        <v/>
      </c>
      <c r="FC201" s="27" t="str">
        <f t="shared" si="68"/>
        <v/>
      </c>
      <c r="FE201" s="82">
        <f t="shared" ref="FE201:FE264" si="77">IF(EK201=0,"",-EK201/$BJ201)</f>
        <v>1.0288102059742175E-3</v>
      </c>
      <c r="FF201" s="82">
        <f t="shared" si="69"/>
        <v>2.0576204119481141E-3</v>
      </c>
      <c r="FG201" s="82" t="str">
        <f t="shared" si="70"/>
        <v/>
      </c>
      <c r="FH201" s="82" t="str">
        <f t="shared" si="71"/>
        <v/>
      </c>
      <c r="FI201" s="82" t="str">
        <f t="shared" si="72"/>
        <v/>
      </c>
      <c r="FJ201" s="82" t="str">
        <f t="shared" si="73"/>
        <v/>
      </c>
    </row>
    <row r="202" spans="1:166" x14ac:dyDescent="0.3">
      <c r="A202" s="20">
        <v>8912037</v>
      </c>
      <c r="B202" s="20" t="s">
        <v>47</v>
      </c>
      <c r="C202" s="21">
        <v>200</v>
      </c>
      <c r="D202" s="22">
        <v>1126347.211065846</v>
      </c>
      <c r="E202" s="22">
        <v>5598.2079999999996</v>
      </c>
      <c r="F202" s="22">
        <v>1120749.0030658459</v>
      </c>
      <c r="G202" s="45">
        <v>0</v>
      </c>
      <c r="H202" s="26">
        <v>239.41120000000046</v>
      </c>
      <c r="I202" s="11"/>
      <c r="J202" s="34">
        <v>200</v>
      </c>
      <c r="K202" s="22">
        <v>1193282.423054897</v>
      </c>
      <c r="L202" s="22">
        <v>5837.6192000000001</v>
      </c>
      <c r="M202" s="22">
        <v>1187444.8038548969</v>
      </c>
      <c r="N202" s="26">
        <v>239.41120000000046</v>
      </c>
      <c r="O202" s="22">
        <v>0</v>
      </c>
      <c r="P202" s="22">
        <v>66935.211989050964</v>
      </c>
      <c r="Q202" s="22">
        <v>66695.800789050991</v>
      </c>
      <c r="R202" s="32">
        <v>5.6093352835694631E-2</v>
      </c>
      <c r="S202" s="32">
        <v>5.6167495594347701E-2</v>
      </c>
      <c r="T202" s="11"/>
      <c r="U202" s="22">
        <v>1193282.423054897</v>
      </c>
      <c r="V202" s="22">
        <v>5837.6192000000001</v>
      </c>
      <c r="W202" s="22">
        <v>1187444.8038548969</v>
      </c>
      <c r="X202" s="26">
        <v>239.41120000000046</v>
      </c>
      <c r="Y202" s="22">
        <v>0</v>
      </c>
      <c r="Z202" s="22">
        <v>66935.211989050964</v>
      </c>
      <c r="AA202" s="22">
        <v>66695.800789050991</v>
      </c>
      <c r="AB202" s="32">
        <v>5.6093352835694631E-2</v>
      </c>
      <c r="AC202" s="32">
        <v>5.6167495594347701E-2</v>
      </c>
      <c r="AD202" s="42"/>
      <c r="AE202" s="22">
        <v>1193282.423054897</v>
      </c>
      <c r="AF202" s="22">
        <v>5837.6192000000001</v>
      </c>
      <c r="AG202" s="22">
        <v>1187444.8038548969</v>
      </c>
      <c r="AH202" s="26">
        <v>239.41120000000046</v>
      </c>
      <c r="AI202" s="22">
        <v>0</v>
      </c>
      <c r="AJ202" s="22">
        <v>66935.211989050964</v>
      </c>
      <c r="AK202" s="22">
        <v>66695.800789050991</v>
      </c>
      <c r="AL202" s="32">
        <v>5.6093352835694631E-2</v>
      </c>
      <c r="AM202" s="32">
        <v>5.6167495594347701E-2</v>
      </c>
      <c r="AN202" s="11"/>
      <c r="AO202" s="22">
        <v>1193282.423054897</v>
      </c>
      <c r="AP202" s="22">
        <v>5837.6192000000001</v>
      </c>
      <c r="AQ202" s="22">
        <v>1187444.8038548969</v>
      </c>
      <c r="AR202" s="26">
        <v>239.41120000000046</v>
      </c>
      <c r="AS202" s="22">
        <v>0</v>
      </c>
      <c r="AT202" s="22">
        <v>66935.211989050964</v>
      </c>
      <c r="AU202" s="22">
        <v>66695.800789050991</v>
      </c>
      <c r="AV202" s="32">
        <v>5.6093352835694631E-2</v>
      </c>
      <c r="AW202" s="32">
        <v>5.6167495594347701E-2</v>
      </c>
      <c r="AX202" s="42"/>
      <c r="AY202" s="22">
        <v>1193282.423054897</v>
      </c>
      <c r="AZ202" s="22">
        <v>5837.6192000000001</v>
      </c>
      <c r="BA202" s="22">
        <v>1187444.8038548969</v>
      </c>
      <c r="BB202" s="22">
        <v>0</v>
      </c>
      <c r="BC202" s="22">
        <v>66935.211989050964</v>
      </c>
      <c r="BD202" s="22">
        <v>66695.800789050991</v>
      </c>
      <c r="BE202" s="32">
        <v>5.6093352835694631E-2</v>
      </c>
      <c r="BF202" s="32">
        <v>5.6167495594347701E-2</v>
      </c>
      <c r="BG202" s="11"/>
      <c r="BH202" s="22">
        <v>1193282.423054897</v>
      </c>
      <c r="BI202" s="22">
        <v>5837.6192000000001</v>
      </c>
      <c r="BJ202" s="22">
        <v>1187444.8038548969</v>
      </c>
      <c r="BK202" s="26">
        <v>239.41120000000046</v>
      </c>
      <c r="BL202" s="22">
        <v>0</v>
      </c>
      <c r="BM202" s="22">
        <v>66935.211989050964</v>
      </c>
      <c r="BN202" s="22">
        <v>66695.800789050991</v>
      </c>
      <c r="BO202" s="32">
        <v>5.6093352835694631E-2</v>
      </c>
      <c r="BP202" s="32">
        <v>5.6167495594347701E-2</v>
      </c>
      <c r="BQ202" s="42"/>
      <c r="BR202" s="22">
        <v>1183822.9694712204</v>
      </c>
      <c r="BS202" s="22">
        <v>5837.6192000000001</v>
      </c>
      <c r="BT202" s="22">
        <v>1177985.3502712203</v>
      </c>
      <c r="BU202" s="26">
        <v>239.41120000000046</v>
      </c>
      <c r="BV202" s="22">
        <v>0</v>
      </c>
      <c r="BW202" s="22">
        <v>57475.758405374363</v>
      </c>
      <c r="BX202" s="22">
        <v>57236.34720537439</v>
      </c>
      <c r="BY202" s="32">
        <v>4.8550974163854184E-2</v>
      </c>
      <c r="BZ202" s="32">
        <v>4.8588335323691625E-2</v>
      </c>
      <c r="CA202" s="42"/>
      <c r="CB202" s="22">
        <v>1191725.0257671019</v>
      </c>
      <c r="CC202" s="22">
        <v>5837.6192000000001</v>
      </c>
      <c r="CD202" s="22">
        <v>1185887.4065671018</v>
      </c>
      <c r="CE202" s="26">
        <v>239.41120000000046</v>
      </c>
      <c r="CF202" s="22">
        <v>0</v>
      </c>
      <c r="CG202" s="22">
        <v>65377.814701255877</v>
      </c>
      <c r="CH202" s="22">
        <v>65138.403501255903</v>
      </c>
      <c r="CI202" s="32">
        <v>5.4859815215487995E-2</v>
      </c>
      <c r="CJ202" s="32">
        <v>5.4927983163104897E-2</v>
      </c>
      <c r="CK202" s="42"/>
      <c r="CL202" s="22">
        <v>1190167.6284793068</v>
      </c>
      <c r="CM202" s="22">
        <v>5837.6192000000001</v>
      </c>
      <c r="CN202" s="22">
        <v>1184330.0092793067</v>
      </c>
      <c r="CO202" s="26">
        <v>239.41120000000046</v>
      </c>
      <c r="CP202" s="22">
        <v>0</v>
      </c>
      <c r="CQ202" s="22">
        <v>63820.417413460789</v>
      </c>
      <c r="CR202" s="22">
        <v>63581.006213460816</v>
      </c>
      <c r="CS202" s="32">
        <v>5.3623049296849884E-2</v>
      </c>
      <c r="CT202" s="32">
        <v>5.368521080720684E-2</v>
      </c>
      <c r="CU202" s="42"/>
      <c r="CV202" s="22">
        <v>1193282.423054897</v>
      </c>
      <c r="CW202" s="22">
        <v>5837.6192000000001</v>
      </c>
      <c r="CX202" s="22">
        <v>1187444.8038548969</v>
      </c>
      <c r="CY202" s="26">
        <v>239.41120000000046</v>
      </c>
      <c r="CZ202" s="22">
        <v>0</v>
      </c>
      <c r="DA202" s="22">
        <v>66935.211989050964</v>
      </c>
      <c r="DB202" s="22">
        <v>66695.800789050991</v>
      </c>
      <c r="DC202" s="32">
        <v>5.6093352835694631E-2</v>
      </c>
      <c r="DD202" s="32">
        <v>5.6167495594347701E-2</v>
      </c>
      <c r="DE202" s="42"/>
      <c r="DF202" s="22">
        <v>1193282.423054897</v>
      </c>
      <c r="DG202" s="22">
        <v>5837.6192000000001</v>
      </c>
      <c r="DH202" s="22">
        <v>1187444.8038548969</v>
      </c>
      <c r="DI202" s="26">
        <v>239.41120000000046</v>
      </c>
      <c r="DJ202" s="22">
        <v>0</v>
      </c>
      <c r="DK202" s="22">
        <v>66935.211989050964</v>
      </c>
      <c r="DL202" s="22">
        <v>66695.800789050991</v>
      </c>
      <c r="DM202" s="32">
        <v>5.6093352835694631E-2</v>
      </c>
      <c r="DN202" s="32">
        <v>5.6167495594347701E-2</v>
      </c>
      <c r="DO202" s="42"/>
      <c r="DP202" s="22">
        <v>1193282.423054897</v>
      </c>
      <c r="DQ202" s="22">
        <v>5837.6192000000001</v>
      </c>
      <c r="DR202" s="22">
        <v>1187444.8038548969</v>
      </c>
      <c r="DS202" s="26">
        <v>239.41120000000046</v>
      </c>
      <c r="DT202" s="22">
        <v>0</v>
      </c>
      <c r="DU202" s="22">
        <v>66935.211989050964</v>
      </c>
      <c r="DV202" s="22">
        <v>66695.800789050991</v>
      </c>
      <c r="DW202" s="32">
        <v>5.6093352835694631E-2</v>
      </c>
      <c r="DX202" s="32">
        <v>5.6167495594347701E-2</v>
      </c>
      <c r="DY202" s="42"/>
      <c r="DZ202" s="22">
        <v>1193282.423054897</v>
      </c>
      <c r="EA202" s="22">
        <v>5837.6192000000001</v>
      </c>
      <c r="EB202" s="22">
        <v>1187444.8038548969</v>
      </c>
      <c r="EC202" s="26">
        <v>239.41120000000046</v>
      </c>
      <c r="ED202" s="22">
        <v>0</v>
      </c>
      <c r="EE202" s="22">
        <v>66935.211989050964</v>
      </c>
      <c r="EF202" s="22">
        <v>66695.800789050991</v>
      </c>
      <c r="EG202" s="32">
        <v>5.6093352835694631E-2</v>
      </c>
      <c r="EH202" s="32">
        <v>5.6167495594347701E-2</v>
      </c>
      <c r="EI202" s="42"/>
      <c r="EK202" s="47">
        <f t="shared" si="59"/>
        <v>-1557.3972877950873</v>
      </c>
      <c r="EL202" s="47">
        <f t="shared" si="60"/>
        <v>-3114.7945755901746</v>
      </c>
      <c r="EM202" s="47">
        <f t="shared" si="61"/>
        <v>0</v>
      </c>
      <c r="EN202" s="47">
        <f t="shared" si="62"/>
        <v>0</v>
      </c>
      <c r="EO202" s="47">
        <f t="shared" si="63"/>
        <v>0</v>
      </c>
      <c r="EP202" s="47">
        <f t="shared" si="64"/>
        <v>0</v>
      </c>
      <c r="ER202" s="27" t="str">
        <f t="shared" si="74"/>
        <v>Oak Tree Primary School</v>
      </c>
      <c r="EV202" s="45">
        <v>0</v>
      </c>
      <c r="EX202" s="27" t="str">
        <f t="shared" si="75"/>
        <v>Y</v>
      </c>
      <c r="EY202" s="27" t="str">
        <f t="shared" si="76"/>
        <v>Y</v>
      </c>
      <c r="EZ202" s="27" t="str">
        <f t="shared" si="65"/>
        <v/>
      </c>
      <c r="FA202" s="27" t="str">
        <f t="shared" si="66"/>
        <v/>
      </c>
      <c r="FB202" s="27" t="str">
        <f t="shared" si="67"/>
        <v/>
      </c>
      <c r="FC202" s="27" t="str">
        <f t="shared" si="68"/>
        <v/>
      </c>
      <c r="FE202" s="82">
        <f t="shared" si="77"/>
        <v>1.311553415147537E-3</v>
      </c>
      <c r="FF202" s="82">
        <f t="shared" si="69"/>
        <v>2.6231068302950741E-3</v>
      </c>
      <c r="FG202" s="82" t="str">
        <f t="shared" si="70"/>
        <v/>
      </c>
      <c r="FH202" s="82" t="str">
        <f t="shared" si="71"/>
        <v/>
      </c>
      <c r="FI202" s="82" t="str">
        <f t="shared" si="72"/>
        <v/>
      </c>
      <c r="FJ202" s="82" t="str">
        <f t="shared" si="73"/>
        <v/>
      </c>
    </row>
    <row r="203" spans="1:166" x14ac:dyDescent="0.3">
      <c r="A203" s="20">
        <v>8912038</v>
      </c>
      <c r="B203" s="20" t="s">
        <v>253</v>
      </c>
      <c r="C203" s="21">
        <v>251</v>
      </c>
      <c r="D203" s="22">
        <v>1199611.1556397651</v>
      </c>
      <c r="E203" s="22">
        <v>-9207.0871000000006</v>
      </c>
      <c r="F203" s="22">
        <v>1208818.242739765</v>
      </c>
      <c r="G203" s="45">
        <v>0</v>
      </c>
      <c r="H203" s="26">
        <v>13950.152700000001</v>
      </c>
      <c r="I203" s="11"/>
      <c r="J203" s="34">
        <v>251</v>
      </c>
      <c r="K203" s="22">
        <v>1279272.6693582158</v>
      </c>
      <c r="L203" s="22">
        <v>4743.0655999999999</v>
      </c>
      <c r="M203" s="22">
        <v>1274529.6037582157</v>
      </c>
      <c r="N203" s="26">
        <v>13950.152700000001</v>
      </c>
      <c r="O203" s="22">
        <v>0</v>
      </c>
      <c r="P203" s="22">
        <v>79661.513718450675</v>
      </c>
      <c r="Q203" s="22">
        <v>65711.361018450698</v>
      </c>
      <c r="R203" s="32">
        <v>6.2270941626866132E-2</v>
      </c>
      <c r="S203" s="32">
        <v>5.1557343842533812E-2</v>
      </c>
      <c r="T203" s="11"/>
      <c r="U203" s="22">
        <v>1279272.6693582158</v>
      </c>
      <c r="V203" s="22">
        <v>4743.0655999999999</v>
      </c>
      <c r="W203" s="22">
        <v>1274529.6037582157</v>
      </c>
      <c r="X203" s="26">
        <v>13950.152700000001</v>
      </c>
      <c r="Y203" s="22">
        <v>0</v>
      </c>
      <c r="Z203" s="22">
        <v>79661.513718450675</v>
      </c>
      <c r="AA203" s="22">
        <v>65711.361018450698</v>
      </c>
      <c r="AB203" s="32">
        <v>6.2270941626866132E-2</v>
      </c>
      <c r="AC203" s="32">
        <v>5.1557343842533812E-2</v>
      </c>
      <c r="AD203" s="42"/>
      <c r="AE203" s="22">
        <v>1279272.6693582158</v>
      </c>
      <c r="AF203" s="22">
        <v>4743.0655999999999</v>
      </c>
      <c r="AG203" s="22">
        <v>1274529.6037582157</v>
      </c>
      <c r="AH203" s="26">
        <v>13950.152700000001</v>
      </c>
      <c r="AI203" s="22">
        <v>0</v>
      </c>
      <c r="AJ203" s="22">
        <v>79661.513718450675</v>
      </c>
      <c r="AK203" s="22">
        <v>65711.361018450698</v>
      </c>
      <c r="AL203" s="32">
        <v>6.2270941626866132E-2</v>
      </c>
      <c r="AM203" s="32">
        <v>5.1557343842533812E-2</v>
      </c>
      <c r="AN203" s="11"/>
      <c r="AO203" s="22">
        <v>1279272.6693582158</v>
      </c>
      <c r="AP203" s="22">
        <v>4743.0655999999999</v>
      </c>
      <c r="AQ203" s="22">
        <v>1274529.6037582157</v>
      </c>
      <c r="AR203" s="26">
        <v>13950.152700000001</v>
      </c>
      <c r="AS203" s="22">
        <v>0</v>
      </c>
      <c r="AT203" s="22">
        <v>79661.513718450675</v>
      </c>
      <c r="AU203" s="22">
        <v>65711.361018450698</v>
      </c>
      <c r="AV203" s="32">
        <v>6.2270941626866132E-2</v>
      </c>
      <c r="AW203" s="32">
        <v>5.1557343842533812E-2</v>
      </c>
      <c r="AX203" s="42"/>
      <c r="AY203" s="22">
        <v>1279272.6693582158</v>
      </c>
      <c r="AZ203" s="22">
        <v>4743.0655999999999</v>
      </c>
      <c r="BA203" s="22">
        <v>1274529.6037582157</v>
      </c>
      <c r="BB203" s="22">
        <v>0</v>
      </c>
      <c r="BC203" s="22">
        <v>79661.513718450675</v>
      </c>
      <c r="BD203" s="22">
        <v>65711.361018450698</v>
      </c>
      <c r="BE203" s="32">
        <v>6.2270941626866132E-2</v>
      </c>
      <c r="BF203" s="32">
        <v>5.1557343842533812E-2</v>
      </c>
      <c r="BG203" s="11"/>
      <c r="BH203" s="22">
        <v>1279272.6693582158</v>
      </c>
      <c r="BI203" s="22">
        <v>4743.0655999999999</v>
      </c>
      <c r="BJ203" s="22">
        <v>1274529.6037582157</v>
      </c>
      <c r="BK203" s="26">
        <v>13950.152700000001</v>
      </c>
      <c r="BL203" s="22">
        <v>0</v>
      </c>
      <c r="BM203" s="22">
        <v>79661.513718450675</v>
      </c>
      <c r="BN203" s="22">
        <v>65711.361018450698</v>
      </c>
      <c r="BO203" s="32">
        <v>6.2270941626866132E-2</v>
      </c>
      <c r="BP203" s="32">
        <v>5.1557343842533812E-2</v>
      </c>
      <c r="BQ203" s="42"/>
      <c r="BR203" s="22">
        <v>1271975.2396760562</v>
      </c>
      <c r="BS203" s="22">
        <v>4743.0655999999999</v>
      </c>
      <c r="BT203" s="22">
        <v>1267232.1740760561</v>
      </c>
      <c r="BU203" s="26">
        <v>13950.152700000001</v>
      </c>
      <c r="BV203" s="22">
        <v>0</v>
      </c>
      <c r="BW203" s="22">
        <v>72364.084036291111</v>
      </c>
      <c r="BX203" s="22">
        <v>58413.931336291134</v>
      </c>
      <c r="BY203" s="32">
        <v>5.6891110596398585E-2</v>
      </c>
      <c r="BZ203" s="32">
        <v>4.6095682015713464E-2</v>
      </c>
      <c r="CA203" s="42"/>
      <c r="CB203" s="22">
        <v>1277822.5566821597</v>
      </c>
      <c r="CC203" s="22">
        <v>4743.0655999999999</v>
      </c>
      <c r="CD203" s="22">
        <v>1273079.4910821596</v>
      </c>
      <c r="CE203" s="26">
        <v>13950.152700000001</v>
      </c>
      <c r="CF203" s="22">
        <v>0</v>
      </c>
      <c r="CG203" s="22">
        <v>78211.401042394573</v>
      </c>
      <c r="CH203" s="22">
        <v>64261.248342394596</v>
      </c>
      <c r="CI203" s="32">
        <v>6.1206777602571746E-2</v>
      </c>
      <c r="CJ203" s="32">
        <v>5.0477011681156231E-2</v>
      </c>
      <c r="CK203" s="42"/>
      <c r="CL203" s="22">
        <v>1276372.4440061031</v>
      </c>
      <c r="CM203" s="22">
        <v>4743.0655999999999</v>
      </c>
      <c r="CN203" s="22">
        <v>1271629.378406103</v>
      </c>
      <c r="CO203" s="26">
        <v>13950.152700000001</v>
      </c>
      <c r="CP203" s="22">
        <v>0</v>
      </c>
      <c r="CQ203" s="22">
        <v>76761.288366338005</v>
      </c>
      <c r="CR203" s="22">
        <v>62811.135666338028</v>
      </c>
      <c r="CS203" s="32">
        <v>6.0140195541522487E-2</v>
      </c>
      <c r="CT203" s="32">
        <v>4.9394215589032175E-2</v>
      </c>
      <c r="CU203" s="42"/>
      <c r="CV203" s="22">
        <v>1279272.6693582158</v>
      </c>
      <c r="CW203" s="22">
        <v>4743.0655999999999</v>
      </c>
      <c r="CX203" s="22">
        <v>1274529.6037582157</v>
      </c>
      <c r="CY203" s="26">
        <v>13950.152700000001</v>
      </c>
      <c r="CZ203" s="22">
        <v>0</v>
      </c>
      <c r="DA203" s="22">
        <v>79661.513718450675</v>
      </c>
      <c r="DB203" s="22">
        <v>65711.361018450698</v>
      </c>
      <c r="DC203" s="32">
        <v>6.2270941626866132E-2</v>
      </c>
      <c r="DD203" s="32">
        <v>5.1557343842533812E-2</v>
      </c>
      <c r="DE203" s="42"/>
      <c r="DF203" s="22">
        <v>1279272.6693582158</v>
      </c>
      <c r="DG203" s="22">
        <v>4743.0655999999999</v>
      </c>
      <c r="DH203" s="22">
        <v>1274529.6037582157</v>
      </c>
      <c r="DI203" s="26">
        <v>13950.152700000001</v>
      </c>
      <c r="DJ203" s="22">
        <v>0</v>
      </c>
      <c r="DK203" s="22">
        <v>79661.513718450675</v>
      </c>
      <c r="DL203" s="22">
        <v>65711.361018450698</v>
      </c>
      <c r="DM203" s="32">
        <v>6.2270941626866132E-2</v>
      </c>
      <c r="DN203" s="32">
        <v>5.1557343842533812E-2</v>
      </c>
      <c r="DO203" s="42"/>
      <c r="DP203" s="22">
        <v>1279272.6693582158</v>
      </c>
      <c r="DQ203" s="22">
        <v>4743.0655999999999</v>
      </c>
      <c r="DR203" s="22">
        <v>1274529.6037582157</v>
      </c>
      <c r="DS203" s="26">
        <v>13950.152700000001</v>
      </c>
      <c r="DT203" s="22">
        <v>0</v>
      </c>
      <c r="DU203" s="22">
        <v>79661.513718450675</v>
      </c>
      <c r="DV203" s="22">
        <v>65711.361018450698</v>
      </c>
      <c r="DW203" s="32">
        <v>6.2270941626866132E-2</v>
      </c>
      <c r="DX203" s="32">
        <v>5.1557343842533812E-2</v>
      </c>
      <c r="DY203" s="42"/>
      <c r="DZ203" s="22">
        <v>1279272.6693582158</v>
      </c>
      <c r="EA203" s="22">
        <v>4743.0655999999999</v>
      </c>
      <c r="EB203" s="22">
        <v>1274529.6037582157</v>
      </c>
      <c r="EC203" s="26">
        <v>13950.152700000001</v>
      </c>
      <c r="ED203" s="22">
        <v>0</v>
      </c>
      <c r="EE203" s="22">
        <v>79661.513718450675</v>
      </c>
      <c r="EF203" s="22">
        <v>65711.361018450698</v>
      </c>
      <c r="EG203" s="32">
        <v>6.2270941626866132E-2</v>
      </c>
      <c r="EH203" s="32">
        <v>5.1557343842533812E-2</v>
      </c>
      <c r="EI203" s="42"/>
      <c r="EK203" s="47">
        <f t="shared" si="59"/>
        <v>-1450.1126760561019</v>
      </c>
      <c r="EL203" s="47">
        <f t="shared" si="60"/>
        <v>-2900.2253521126695</v>
      </c>
      <c r="EM203" s="47">
        <f t="shared" si="61"/>
        <v>0</v>
      </c>
      <c r="EN203" s="47">
        <f t="shared" si="62"/>
        <v>0</v>
      </c>
      <c r="EO203" s="47">
        <f t="shared" si="63"/>
        <v>0</v>
      </c>
      <c r="EP203" s="47">
        <f t="shared" si="64"/>
        <v>0</v>
      </c>
      <c r="ER203" s="27" t="str">
        <f t="shared" si="74"/>
        <v>Langold Dyscarr Community School</v>
      </c>
      <c r="EV203" s="45">
        <v>0</v>
      </c>
      <c r="EX203" s="27" t="str">
        <f t="shared" si="75"/>
        <v>Y</v>
      </c>
      <c r="EY203" s="27" t="str">
        <f t="shared" si="76"/>
        <v>Y</v>
      </c>
      <c r="EZ203" s="27" t="str">
        <f t="shared" si="65"/>
        <v/>
      </c>
      <c r="FA203" s="27" t="str">
        <f t="shared" si="66"/>
        <v/>
      </c>
      <c r="FB203" s="27" t="str">
        <f t="shared" si="67"/>
        <v/>
      </c>
      <c r="FC203" s="27" t="str">
        <f t="shared" si="68"/>
        <v/>
      </c>
      <c r="FE203" s="82">
        <f t="shared" si="77"/>
        <v>1.1377630396188076E-3</v>
      </c>
      <c r="FF203" s="82">
        <f t="shared" si="69"/>
        <v>2.2755260792379807E-3</v>
      </c>
      <c r="FG203" s="82" t="str">
        <f t="shared" si="70"/>
        <v/>
      </c>
      <c r="FH203" s="82" t="str">
        <f t="shared" si="71"/>
        <v/>
      </c>
      <c r="FI203" s="82" t="str">
        <f t="shared" si="72"/>
        <v/>
      </c>
      <c r="FJ203" s="82" t="str">
        <f t="shared" si="73"/>
        <v/>
      </c>
    </row>
    <row r="204" spans="1:166" x14ac:dyDescent="0.3">
      <c r="A204" s="59">
        <v>8912039</v>
      </c>
      <c r="B204" s="20" t="s">
        <v>291</v>
      </c>
      <c r="C204" s="21">
        <v>159</v>
      </c>
      <c r="D204" s="22">
        <v>816913.81797549024</v>
      </c>
      <c r="E204" s="22">
        <v>14272</v>
      </c>
      <c r="F204" s="22">
        <v>802641.81797549024</v>
      </c>
      <c r="G204" s="45">
        <v>-1557.7524434426687</v>
      </c>
      <c r="H204" s="26">
        <v>-4890.1119999999992</v>
      </c>
      <c r="I204" s="11"/>
      <c r="J204" s="34">
        <v>159</v>
      </c>
      <c r="K204" s="22">
        <v>856483.4551696009</v>
      </c>
      <c r="L204" s="22">
        <v>9381.8880000000008</v>
      </c>
      <c r="M204" s="22">
        <v>847101.56716960086</v>
      </c>
      <c r="N204" s="26">
        <v>-4890.1119999999992</v>
      </c>
      <c r="O204" s="22">
        <v>0</v>
      </c>
      <c r="P204" s="22">
        <v>39569.637194110663</v>
      </c>
      <c r="Q204" s="22">
        <v>44459.749194110627</v>
      </c>
      <c r="R204" s="32">
        <v>4.6200118584047933E-2</v>
      </c>
      <c r="S204" s="32">
        <v>5.2484555473864686E-2</v>
      </c>
      <c r="T204" s="11"/>
      <c r="U204" s="22">
        <v>856483.4551696009</v>
      </c>
      <c r="V204" s="22">
        <v>9381.8880000000008</v>
      </c>
      <c r="W204" s="22">
        <v>847101.56716960086</v>
      </c>
      <c r="X204" s="26">
        <v>-4890.1119999999992</v>
      </c>
      <c r="Y204" s="22">
        <v>0</v>
      </c>
      <c r="Z204" s="22">
        <v>39569.637194110663</v>
      </c>
      <c r="AA204" s="22">
        <v>44459.749194110627</v>
      </c>
      <c r="AB204" s="32">
        <v>4.6200118584047933E-2</v>
      </c>
      <c r="AC204" s="32">
        <v>5.2484555473864686E-2</v>
      </c>
      <c r="AD204" s="42"/>
      <c r="AE204" s="22">
        <v>856483.4551696009</v>
      </c>
      <c r="AF204" s="22">
        <v>9381.8880000000008</v>
      </c>
      <c r="AG204" s="22">
        <v>847101.56716960086</v>
      </c>
      <c r="AH204" s="26">
        <v>-4890.1119999999992</v>
      </c>
      <c r="AI204" s="22">
        <v>0</v>
      </c>
      <c r="AJ204" s="22">
        <v>39569.637194110663</v>
      </c>
      <c r="AK204" s="22">
        <v>44459.749194110627</v>
      </c>
      <c r="AL204" s="32">
        <v>4.6200118584047933E-2</v>
      </c>
      <c r="AM204" s="32">
        <v>5.2484555473864686E-2</v>
      </c>
      <c r="AN204" s="11"/>
      <c r="AO204" s="22">
        <v>856483.4551696009</v>
      </c>
      <c r="AP204" s="22">
        <v>9381.8880000000008</v>
      </c>
      <c r="AQ204" s="22">
        <v>847101.56716960086</v>
      </c>
      <c r="AR204" s="26">
        <v>-4890.1119999999992</v>
      </c>
      <c r="AS204" s="22">
        <v>0</v>
      </c>
      <c r="AT204" s="22">
        <v>39569.637194110663</v>
      </c>
      <c r="AU204" s="22">
        <v>44459.749194110627</v>
      </c>
      <c r="AV204" s="32">
        <v>4.6200118584047933E-2</v>
      </c>
      <c r="AW204" s="32">
        <v>5.2484555473864686E-2</v>
      </c>
      <c r="AX204" s="42"/>
      <c r="AY204" s="22">
        <v>856483.4551696009</v>
      </c>
      <c r="AZ204" s="22">
        <v>9381.8880000000008</v>
      </c>
      <c r="BA204" s="22">
        <v>847101.56716960086</v>
      </c>
      <c r="BB204" s="22">
        <v>0</v>
      </c>
      <c r="BC204" s="22">
        <v>39569.637194110663</v>
      </c>
      <c r="BD204" s="22">
        <v>44459.749194110627</v>
      </c>
      <c r="BE204" s="32">
        <v>4.6200118584047933E-2</v>
      </c>
      <c r="BF204" s="32">
        <v>5.2484555473864686E-2</v>
      </c>
      <c r="BG204" s="11"/>
      <c r="BH204" s="22">
        <v>856483.4551696009</v>
      </c>
      <c r="BI204" s="22">
        <v>9381.8880000000008</v>
      </c>
      <c r="BJ204" s="22">
        <v>847101.56716960086</v>
      </c>
      <c r="BK204" s="26">
        <v>-4890.1119999999992</v>
      </c>
      <c r="BL204" s="22">
        <v>0</v>
      </c>
      <c r="BM204" s="22">
        <v>39569.637194110663</v>
      </c>
      <c r="BN204" s="22">
        <v>44459.749194110627</v>
      </c>
      <c r="BO204" s="32">
        <v>4.6200118584047933E-2</v>
      </c>
      <c r="BP204" s="32">
        <v>5.2484555473864686E-2</v>
      </c>
      <c r="BQ204" s="42"/>
      <c r="BR204" s="22">
        <v>852043.38140536682</v>
      </c>
      <c r="BS204" s="22">
        <v>9381.8880000000008</v>
      </c>
      <c r="BT204" s="22">
        <v>842661.49340536678</v>
      </c>
      <c r="BU204" s="26">
        <v>-4890.1119999999992</v>
      </c>
      <c r="BV204" s="22">
        <v>0</v>
      </c>
      <c r="BW204" s="22">
        <v>35129.56342987658</v>
      </c>
      <c r="BX204" s="22">
        <v>40019.675429876545</v>
      </c>
      <c r="BY204" s="32">
        <v>4.1229782657232324E-2</v>
      </c>
      <c r="BZ204" s="32">
        <v>4.7491994998073168E-2</v>
      </c>
      <c r="CA204" s="42"/>
      <c r="CB204" s="22">
        <v>855611.55791429803</v>
      </c>
      <c r="CC204" s="22">
        <v>9381.8880000000008</v>
      </c>
      <c r="CD204" s="22">
        <v>846229.66991429799</v>
      </c>
      <c r="CE204" s="26">
        <v>-4890.1119999999992</v>
      </c>
      <c r="CF204" s="22">
        <v>0</v>
      </c>
      <c r="CG204" s="22">
        <v>38697.73993880779</v>
      </c>
      <c r="CH204" s="22">
        <v>43587.851938807755</v>
      </c>
      <c r="CI204" s="32">
        <v>4.5228164090186276E-2</v>
      </c>
      <c r="CJ204" s="32">
        <v>5.1508300274111303E-2</v>
      </c>
      <c r="CK204" s="42"/>
      <c r="CL204" s="22">
        <v>854739.66065899527</v>
      </c>
      <c r="CM204" s="22">
        <v>9381.8880000000008</v>
      </c>
      <c r="CN204" s="22">
        <v>845357.77265899524</v>
      </c>
      <c r="CO204" s="26">
        <v>-4890.1119999999992</v>
      </c>
      <c r="CP204" s="22">
        <v>0</v>
      </c>
      <c r="CQ204" s="22">
        <v>37825.842683505034</v>
      </c>
      <c r="CR204" s="22">
        <v>42715.954683504999</v>
      </c>
      <c r="CS204" s="32">
        <v>4.4254226666329846E-2</v>
      </c>
      <c r="CT204" s="32">
        <v>5.0530031266106286E-2</v>
      </c>
      <c r="CU204" s="42"/>
      <c r="CV204" s="22">
        <v>856483.4551696009</v>
      </c>
      <c r="CW204" s="22">
        <v>9381.8880000000008</v>
      </c>
      <c r="CX204" s="22">
        <v>847101.56716960086</v>
      </c>
      <c r="CY204" s="26">
        <v>-4890.1119999999992</v>
      </c>
      <c r="CZ204" s="22">
        <v>0</v>
      </c>
      <c r="DA204" s="22">
        <v>39569.637194110663</v>
      </c>
      <c r="DB204" s="22">
        <v>44459.749194110627</v>
      </c>
      <c r="DC204" s="32">
        <v>4.6200118584047933E-2</v>
      </c>
      <c r="DD204" s="32">
        <v>5.2484555473864686E-2</v>
      </c>
      <c r="DE204" s="42"/>
      <c r="DF204" s="22">
        <v>856483.4551696009</v>
      </c>
      <c r="DG204" s="22">
        <v>9381.8880000000008</v>
      </c>
      <c r="DH204" s="22">
        <v>847101.56716960086</v>
      </c>
      <c r="DI204" s="26">
        <v>-4890.1119999999992</v>
      </c>
      <c r="DJ204" s="22">
        <v>0</v>
      </c>
      <c r="DK204" s="22">
        <v>39569.637194110663</v>
      </c>
      <c r="DL204" s="22">
        <v>44459.749194110627</v>
      </c>
      <c r="DM204" s="32">
        <v>4.6200118584047933E-2</v>
      </c>
      <c r="DN204" s="32">
        <v>5.2484555473864686E-2</v>
      </c>
      <c r="DO204" s="42"/>
      <c r="DP204" s="22">
        <v>856483.4551696009</v>
      </c>
      <c r="DQ204" s="22">
        <v>9381.8880000000008</v>
      </c>
      <c r="DR204" s="22">
        <v>847101.56716960086</v>
      </c>
      <c r="DS204" s="26">
        <v>-4890.1119999999992</v>
      </c>
      <c r="DT204" s="22">
        <v>0</v>
      </c>
      <c r="DU204" s="22">
        <v>39569.637194110663</v>
      </c>
      <c r="DV204" s="22">
        <v>44459.749194110627</v>
      </c>
      <c r="DW204" s="32">
        <v>4.6200118584047933E-2</v>
      </c>
      <c r="DX204" s="32">
        <v>5.2484555473864686E-2</v>
      </c>
      <c r="DY204" s="42"/>
      <c r="DZ204" s="22">
        <v>856483.4551696009</v>
      </c>
      <c r="EA204" s="22">
        <v>9381.8880000000008</v>
      </c>
      <c r="EB204" s="22">
        <v>847101.56716960086</v>
      </c>
      <c r="EC204" s="26">
        <v>-4890.1119999999992</v>
      </c>
      <c r="ED204" s="22">
        <v>0</v>
      </c>
      <c r="EE204" s="22">
        <v>39569.637194110663</v>
      </c>
      <c r="EF204" s="22">
        <v>44459.749194110627</v>
      </c>
      <c r="EG204" s="32">
        <v>4.6200118584047933E-2</v>
      </c>
      <c r="EH204" s="32">
        <v>5.2484555473864686E-2</v>
      </c>
      <c r="EI204" s="42"/>
      <c r="EK204" s="47">
        <f t="shared" si="59"/>
        <v>-871.89725530287251</v>
      </c>
      <c r="EL204" s="47">
        <f t="shared" si="60"/>
        <v>-1743.7945106056286</v>
      </c>
      <c r="EM204" s="47">
        <f t="shared" si="61"/>
        <v>0</v>
      </c>
      <c r="EN204" s="47">
        <f t="shared" si="62"/>
        <v>0</v>
      </c>
      <c r="EO204" s="47">
        <f t="shared" si="63"/>
        <v>0</v>
      </c>
      <c r="EP204" s="47">
        <f t="shared" si="64"/>
        <v>0</v>
      </c>
      <c r="ER204" s="27" t="str">
        <f t="shared" si="74"/>
        <v>Hucknall Flying High Academy</v>
      </c>
      <c r="EV204" s="45">
        <v>-1557.7524434426687</v>
      </c>
      <c r="EX204" s="27" t="str">
        <f t="shared" si="75"/>
        <v>Y</v>
      </c>
      <c r="EY204" s="27" t="str">
        <f t="shared" si="76"/>
        <v>Y</v>
      </c>
      <c r="EZ204" s="27" t="str">
        <f t="shared" si="65"/>
        <v/>
      </c>
      <c r="FA204" s="27" t="str">
        <f t="shared" si="66"/>
        <v/>
      </c>
      <c r="FB204" s="27" t="str">
        <f t="shared" si="67"/>
        <v/>
      </c>
      <c r="FC204" s="27" t="str">
        <f t="shared" si="68"/>
        <v/>
      </c>
      <c r="FE204" s="82">
        <f t="shared" si="77"/>
        <v>1.0292712103179326E-3</v>
      </c>
      <c r="FF204" s="82">
        <f t="shared" si="69"/>
        <v>2.0585424206357276E-3</v>
      </c>
      <c r="FG204" s="82" t="str">
        <f t="shared" si="70"/>
        <v/>
      </c>
      <c r="FH204" s="82" t="str">
        <f t="shared" si="71"/>
        <v/>
      </c>
      <c r="FI204" s="82" t="str">
        <f t="shared" si="72"/>
        <v/>
      </c>
      <c r="FJ204" s="82" t="str">
        <f t="shared" si="73"/>
        <v/>
      </c>
    </row>
    <row r="205" spans="1:166" x14ac:dyDescent="0.3">
      <c r="A205" s="20">
        <v>8912040</v>
      </c>
      <c r="B205" s="20" t="s">
        <v>198</v>
      </c>
      <c r="C205" s="21">
        <v>78</v>
      </c>
      <c r="D205" s="22">
        <v>465510.0574866666</v>
      </c>
      <c r="E205" s="22">
        <v>-5380.0382999999993</v>
      </c>
      <c r="F205" s="22">
        <v>470890.09578666661</v>
      </c>
      <c r="G205" s="45">
        <v>0</v>
      </c>
      <c r="H205" s="26">
        <v>7412.7806999999993</v>
      </c>
      <c r="I205" s="11"/>
      <c r="J205" s="34">
        <v>78</v>
      </c>
      <c r="K205" s="22">
        <v>499107.83806666668</v>
      </c>
      <c r="L205" s="22">
        <v>2032.7424000000001</v>
      </c>
      <c r="M205" s="22">
        <v>497075.09566666669</v>
      </c>
      <c r="N205" s="26">
        <v>7412.7806999999993</v>
      </c>
      <c r="O205" s="22">
        <v>0</v>
      </c>
      <c r="P205" s="22">
        <v>33597.780580000079</v>
      </c>
      <c r="Q205" s="22">
        <v>26184.999880000076</v>
      </c>
      <c r="R205" s="32">
        <v>6.7315674123940253E-2</v>
      </c>
      <c r="S205" s="32">
        <v>5.2678156898770603E-2</v>
      </c>
      <c r="T205" s="11"/>
      <c r="U205" s="22">
        <v>499107.83806666668</v>
      </c>
      <c r="V205" s="22">
        <v>2032.7424000000001</v>
      </c>
      <c r="W205" s="22">
        <v>497075.09566666669</v>
      </c>
      <c r="X205" s="26">
        <v>7412.7806999999993</v>
      </c>
      <c r="Y205" s="22">
        <v>0</v>
      </c>
      <c r="Z205" s="22">
        <v>33597.780580000079</v>
      </c>
      <c r="AA205" s="22">
        <v>26184.999880000076</v>
      </c>
      <c r="AB205" s="32">
        <v>6.7315674123940253E-2</v>
      </c>
      <c r="AC205" s="32">
        <v>5.2678156898770603E-2</v>
      </c>
      <c r="AD205" s="42"/>
      <c r="AE205" s="22">
        <v>499107.83806666668</v>
      </c>
      <c r="AF205" s="22">
        <v>2032.7424000000001</v>
      </c>
      <c r="AG205" s="22">
        <v>497075.09566666669</v>
      </c>
      <c r="AH205" s="26">
        <v>7412.7806999999993</v>
      </c>
      <c r="AI205" s="22">
        <v>0</v>
      </c>
      <c r="AJ205" s="22">
        <v>33597.780580000079</v>
      </c>
      <c r="AK205" s="22">
        <v>26184.999880000076</v>
      </c>
      <c r="AL205" s="32">
        <v>6.7315674123940253E-2</v>
      </c>
      <c r="AM205" s="32">
        <v>5.2678156898770603E-2</v>
      </c>
      <c r="AN205" s="11"/>
      <c r="AO205" s="22">
        <v>499107.83806666668</v>
      </c>
      <c r="AP205" s="22">
        <v>2032.7424000000001</v>
      </c>
      <c r="AQ205" s="22">
        <v>497075.09566666669</v>
      </c>
      <c r="AR205" s="26">
        <v>7412.7806999999993</v>
      </c>
      <c r="AS205" s="22">
        <v>0</v>
      </c>
      <c r="AT205" s="22">
        <v>33597.780580000079</v>
      </c>
      <c r="AU205" s="22">
        <v>26184.999880000076</v>
      </c>
      <c r="AV205" s="32">
        <v>6.7315674123940253E-2</v>
      </c>
      <c r="AW205" s="32">
        <v>5.2678156898770603E-2</v>
      </c>
      <c r="AX205" s="42"/>
      <c r="AY205" s="22">
        <v>499107.83806666668</v>
      </c>
      <c r="AZ205" s="22">
        <v>2032.7424000000001</v>
      </c>
      <c r="BA205" s="22">
        <v>497075.09566666669</v>
      </c>
      <c r="BB205" s="22">
        <v>0</v>
      </c>
      <c r="BC205" s="22">
        <v>33597.780580000079</v>
      </c>
      <c r="BD205" s="22">
        <v>26184.999880000076</v>
      </c>
      <c r="BE205" s="32">
        <v>6.7315674123940253E-2</v>
      </c>
      <c r="BF205" s="32">
        <v>5.2678156898770603E-2</v>
      </c>
      <c r="BG205" s="11"/>
      <c r="BH205" s="22">
        <v>499107.83806666668</v>
      </c>
      <c r="BI205" s="22">
        <v>2032.7424000000001</v>
      </c>
      <c r="BJ205" s="22">
        <v>497075.09566666669</v>
      </c>
      <c r="BK205" s="26">
        <v>7412.7806999999993</v>
      </c>
      <c r="BL205" s="22">
        <v>0</v>
      </c>
      <c r="BM205" s="22">
        <v>33597.780580000079</v>
      </c>
      <c r="BN205" s="22">
        <v>26184.999880000076</v>
      </c>
      <c r="BO205" s="32">
        <v>6.7315674123940253E-2</v>
      </c>
      <c r="BP205" s="32">
        <v>5.2678156898770603E-2</v>
      </c>
      <c r="BQ205" s="42"/>
      <c r="BR205" s="22">
        <v>496526.54826666665</v>
      </c>
      <c r="BS205" s="22">
        <v>2032.7424000000001</v>
      </c>
      <c r="BT205" s="22">
        <v>494493.80586666666</v>
      </c>
      <c r="BU205" s="26">
        <v>7412.7806999999993</v>
      </c>
      <c r="BV205" s="22">
        <v>0</v>
      </c>
      <c r="BW205" s="22">
        <v>31016.490780000051</v>
      </c>
      <c r="BX205" s="22">
        <v>23603.710080000048</v>
      </c>
      <c r="BY205" s="32">
        <v>6.2466933315602297E-2</v>
      </c>
      <c r="BZ205" s="32">
        <v>4.7733075318570233E-2</v>
      </c>
      <c r="CA205" s="42"/>
      <c r="CB205" s="22">
        <v>498630.50473333331</v>
      </c>
      <c r="CC205" s="22">
        <v>2032.7424000000001</v>
      </c>
      <c r="CD205" s="22">
        <v>496597.76233333332</v>
      </c>
      <c r="CE205" s="26">
        <v>7412.7806999999993</v>
      </c>
      <c r="CF205" s="22">
        <v>0</v>
      </c>
      <c r="CG205" s="22">
        <v>33120.447246666707</v>
      </c>
      <c r="CH205" s="22">
        <v>25707.666546666704</v>
      </c>
      <c r="CI205" s="32">
        <v>6.6422825984903316E-2</v>
      </c>
      <c r="CJ205" s="32">
        <v>5.1767584344068876E-2</v>
      </c>
      <c r="CK205" s="42"/>
      <c r="CL205" s="22">
        <v>498153.17139999999</v>
      </c>
      <c r="CM205" s="22">
        <v>2032.7424000000001</v>
      </c>
      <c r="CN205" s="22">
        <v>496120.429</v>
      </c>
      <c r="CO205" s="26">
        <v>7412.7806999999993</v>
      </c>
      <c r="CP205" s="22">
        <v>0</v>
      </c>
      <c r="CQ205" s="22">
        <v>32643.113913333393</v>
      </c>
      <c r="CR205" s="22">
        <v>25230.33321333339</v>
      </c>
      <c r="CS205" s="32">
        <v>6.5528266781066186E-2</v>
      </c>
      <c r="CT205" s="32">
        <v>5.085525960740752E-2</v>
      </c>
      <c r="CU205" s="42"/>
      <c r="CV205" s="22">
        <v>499107.83806666668</v>
      </c>
      <c r="CW205" s="22">
        <v>2032.7424000000001</v>
      </c>
      <c r="CX205" s="22">
        <v>497075.09566666669</v>
      </c>
      <c r="CY205" s="26">
        <v>7412.7806999999993</v>
      </c>
      <c r="CZ205" s="22">
        <v>0</v>
      </c>
      <c r="DA205" s="22">
        <v>33597.780580000079</v>
      </c>
      <c r="DB205" s="22">
        <v>26184.999880000076</v>
      </c>
      <c r="DC205" s="32">
        <v>6.7315674123940253E-2</v>
      </c>
      <c r="DD205" s="32">
        <v>5.2678156898770603E-2</v>
      </c>
      <c r="DE205" s="42"/>
      <c r="DF205" s="22">
        <v>499107.83806666668</v>
      </c>
      <c r="DG205" s="22">
        <v>2032.7424000000001</v>
      </c>
      <c r="DH205" s="22">
        <v>497075.09566666669</v>
      </c>
      <c r="DI205" s="26">
        <v>7412.7806999999993</v>
      </c>
      <c r="DJ205" s="22">
        <v>0</v>
      </c>
      <c r="DK205" s="22">
        <v>33597.780580000079</v>
      </c>
      <c r="DL205" s="22">
        <v>26184.999880000076</v>
      </c>
      <c r="DM205" s="32">
        <v>6.7315674123940253E-2</v>
      </c>
      <c r="DN205" s="32">
        <v>5.2678156898770603E-2</v>
      </c>
      <c r="DO205" s="42"/>
      <c r="DP205" s="22">
        <v>499107.83806666668</v>
      </c>
      <c r="DQ205" s="22">
        <v>2032.7424000000001</v>
      </c>
      <c r="DR205" s="22">
        <v>497075.09566666669</v>
      </c>
      <c r="DS205" s="26">
        <v>7412.7806999999993</v>
      </c>
      <c r="DT205" s="22">
        <v>0</v>
      </c>
      <c r="DU205" s="22">
        <v>33597.780580000079</v>
      </c>
      <c r="DV205" s="22">
        <v>26184.999880000076</v>
      </c>
      <c r="DW205" s="32">
        <v>6.7315674123940253E-2</v>
      </c>
      <c r="DX205" s="32">
        <v>5.2678156898770603E-2</v>
      </c>
      <c r="DY205" s="42"/>
      <c r="DZ205" s="22">
        <v>499107.83806666668</v>
      </c>
      <c r="EA205" s="22">
        <v>2032.7424000000001</v>
      </c>
      <c r="EB205" s="22">
        <v>497075.09566666669</v>
      </c>
      <c r="EC205" s="26">
        <v>7412.7806999999993</v>
      </c>
      <c r="ED205" s="22">
        <v>0</v>
      </c>
      <c r="EE205" s="22">
        <v>33597.780580000079</v>
      </c>
      <c r="EF205" s="22">
        <v>26184.999880000076</v>
      </c>
      <c r="EG205" s="32">
        <v>6.7315674123940253E-2</v>
      </c>
      <c r="EH205" s="32">
        <v>5.2678156898770603E-2</v>
      </c>
      <c r="EI205" s="42"/>
      <c r="EK205" s="47">
        <f t="shared" si="59"/>
        <v>-477.33333333337214</v>
      </c>
      <c r="EL205" s="47">
        <f t="shared" si="60"/>
        <v>-954.66666666668607</v>
      </c>
      <c r="EM205" s="47">
        <f t="shared" si="61"/>
        <v>0</v>
      </c>
      <c r="EN205" s="47">
        <f t="shared" si="62"/>
        <v>0</v>
      </c>
      <c r="EO205" s="47">
        <f t="shared" si="63"/>
        <v>0</v>
      </c>
      <c r="EP205" s="47">
        <f t="shared" si="64"/>
        <v>0</v>
      </c>
      <c r="ER205" s="27" t="str">
        <f t="shared" si="74"/>
        <v>Haggonfields Primary and Nursery School</v>
      </c>
      <c r="EV205" s="45">
        <v>0</v>
      </c>
      <c r="EX205" s="27" t="str">
        <f t="shared" si="75"/>
        <v>Y</v>
      </c>
      <c r="EY205" s="27" t="str">
        <f t="shared" si="76"/>
        <v>Y</v>
      </c>
      <c r="EZ205" s="27" t="str">
        <f t="shared" si="65"/>
        <v/>
      </c>
      <c r="FA205" s="27" t="str">
        <f t="shared" si="66"/>
        <v/>
      </c>
      <c r="FB205" s="27" t="str">
        <f t="shared" si="67"/>
        <v/>
      </c>
      <c r="FC205" s="27" t="str">
        <f t="shared" si="68"/>
        <v/>
      </c>
      <c r="FE205" s="82">
        <f t="shared" si="77"/>
        <v>9.6028414518169072E-4</v>
      </c>
      <c r="FF205" s="82">
        <f t="shared" si="69"/>
        <v>1.9205682903632644E-3</v>
      </c>
      <c r="FG205" s="82" t="str">
        <f t="shared" si="70"/>
        <v/>
      </c>
      <c r="FH205" s="82" t="str">
        <f t="shared" si="71"/>
        <v/>
      </c>
      <c r="FI205" s="82" t="str">
        <f t="shared" si="72"/>
        <v/>
      </c>
      <c r="FJ205" s="82" t="str">
        <f t="shared" si="73"/>
        <v/>
      </c>
    </row>
    <row r="206" spans="1:166" x14ac:dyDescent="0.3">
      <c r="A206" s="20">
        <v>8912041</v>
      </c>
      <c r="B206" s="20" t="s">
        <v>304</v>
      </c>
      <c r="C206" s="21">
        <v>182.5</v>
      </c>
      <c r="D206" s="22">
        <v>805266.20020390709</v>
      </c>
      <c r="E206" s="22">
        <v>4493.7821999999996</v>
      </c>
      <c r="F206" s="22">
        <v>800772.41800390708</v>
      </c>
      <c r="G206" s="45">
        <v>0</v>
      </c>
      <c r="H206" s="26">
        <v>80.888100000000122</v>
      </c>
      <c r="I206" s="11"/>
      <c r="J206" s="34">
        <v>182.5</v>
      </c>
      <c r="K206" s="22">
        <v>848711.60772272944</v>
      </c>
      <c r="L206" s="22">
        <v>4574.6702999999998</v>
      </c>
      <c r="M206" s="22">
        <v>844136.93742272945</v>
      </c>
      <c r="N206" s="26">
        <v>80.888100000000122</v>
      </c>
      <c r="O206" s="22">
        <v>0</v>
      </c>
      <c r="P206" s="22">
        <v>43445.407518822351</v>
      </c>
      <c r="Q206" s="22">
        <v>43364.519418822369</v>
      </c>
      <c r="R206" s="32">
        <v>5.1189835420532841E-2</v>
      </c>
      <c r="S206" s="32">
        <v>5.1371427426479446E-2</v>
      </c>
      <c r="T206" s="11"/>
      <c r="U206" s="22">
        <v>848711.60772272944</v>
      </c>
      <c r="V206" s="22">
        <v>4574.6702999999998</v>
      </c>
      <c r="W206" s="22">
        <v>844136.93742272945</v>
      </c>
      <c r="X206" s="26">
        <v>80.888100000000122</v>
      </c>
      <c r="Y206" s="22">
        <v>0</v>
      </c>
      <c r="Z206" s="22">
        <v>43445.407518822351</v>
      </c>
      <c r="AA206" s="22">
        <v>43364.519418822369</v>
      </c>
      <c r="AB206" s="32">
        <v>5.1189835420532841E-2</v>
      </c>
      <c r="AC206" s="32">
        <v>5.1371427426479446E-2</v>
      </c>
      <c r="AD206" s="42"/>
      <c r="AE206" s="22">
        <v>848711.60772272944</v>
      </c>
      <c r="AF206" s="22">
        <v>4574.6702999999998</v>
      </c>
      <c r="AG206" s="22">
        <v>844136.93742272945</v>
      </c>
      <c r="AH206" s="26">
        <v>80.888100000000122</v>
      </c>
      <c r="AI206" s="22">
        <v>0</v>
      </c>
      <c r="AJ206" s="22">
        <v>43445.407518822351</v>
      </c>
      <c r="AK206" s="22">
        <v>43364.519418822369</v>
      </c>
      <c r="AL206" s="32">
        <v>5.1189835420532841E-2</v>
      </c>
      <c r="AM206" s="32">
        <v>5.1371427426479446E-2</v>
      </c>
      <c r="AN206" s="11"/>
      <c r="AO206" s="22">
        <v>848711.60772272944</v>
      </c>
      <c r="AP206" s="22">
        <v>4574.6702999999998</v>
      </c>
      <c r="AQ206" s="22">
        <v>844136.93742272945</v>
      </c>
      <c r="AR206" s="26">
        <v>80.888100000000122</v>
      </c>
      <c r="AS206" s="22">
        <v>0</v>
      </c>
      <c r="AT206" s="22">
        <v>43445.407518822351</v>
      </c>
      <c r="AU206" s="22">
        <v>43364.519418822369</v>
      </c>
      <c r="AV206" s="32">
        <v>5.1189835420532841E-2</v>
      </c>
      <c r="AW206" s="32">
        <v>5.1371427426479446E-2</v>
      </c>
      <c r="AX206" s="42"/>
      <c r="AY206" s="22">
        <v>848711.60772272944</v>
      </c>
      <c r="AZ206" s="22">
        <v>4574.6702999999998</v>
      </c>
      <c r="BA206" s="22">
        <v>844136.93742272945</v>
      </c>
      <c r="BB206" s="22">
        <v>0</v>
      </c>
      <c r="BC206" s="22">
        <v>43445.407518822351</v>
      </c>
      <c r="BD206" s="22">
        <v>43364.519418822369</v>
      </c>
      <c r="BE206" s="32">
        <v>5.1189835420532841E-2</v>
      </c>
      <c r="BF206" s="32">
        <v>5.1371427426479446E-2</v>
      </c>
      <c r="BG206" s="11"/>
      <c r="BH206" s="22">
        <v>848711.60772272944</v>
      </c>
      <c r="BI206" s="22">
        <v>4574.6702999999998</v>
      </c>
      <c r="BJ206" s="22">
        <v>844136.93742272945</v>
      </c>
      <c r="BK206" s="26">
        <v>80.888100000000122</v>
      </c>
      <c r="BL206" s="22">
        <v>0</v>
      </c>
      <c r="BM206" s="22">
        <v>43445.407518822351</v>
      </c>
      <c r="BN206" s="22">
        <v>43364.519418822369</v>
      </c>
      <c r="BO206" s="32">
        <v>5.1189835420532841E-2</v>
      </c>
      <c r="BP206" s="32">
        <v>5.1371427426479446E-2</v>
      </c>
      <c r="BQ206" s="42"/>
      <c r="BR206" s="22">
        <v>846345.15485939872</v>
      </c>
      <c r="BS206" s="22">
        <v>4574.6702999999998</v>
      </c>
      <c r="BT206" s="22">
        <v>841770.48455939873</v>
      </c>
      <c r="BU206" s="26">
        <v>80.888100000000122</v>
      </c>
      <c r="BV206" s="22">
        <v>0</v>
      </c>
      <c r="BW206" s="22">
        <v>41078.954655491631</v>
      </c>
      <c r="BX206" s="22">
        <v>40998.066555491649</v>
      </c>
      <c r="BY206" s="32">
        <v>4.8536881696116023E-2</v>
      </c>
      <c r="BZ206" s="32">
        <v>4.8704566514886707E-2</v>
      </c>
      <c r="CA206" s="42"/>
      <c r="CB206" s="22">
        <v>848104.50471436209</v>
      </c>
      <c r="CC206" s="22">
        <v>4574.6702999999998</v>
      </c>
      <c r="CD206" s="22">
        <v>843529.83441436209</v>
      </c>
      <c r="CE206" s="26">
        <v>80.888100000000122</v>
      </c>
      <c r="CF206" s="22">
        <v>0</v>
      </c>
      <c r="CG206" s="22">
        <v>42838.304510454996</v>
      </c>
      <c r="CH206" s="22">
        <v>42757.416410455015</v>
      </c>
      <c r="CI206" s="32">
        <v>5.0510643761858987E-2</v>
      </c>
      <c r="CJ206" s="32">
        <v>5.068868303886398E-2</v>
      </c>
      <c r="CK206" s="42"/>
      <c r="CL206" s="22">
        <v>847497.40170599474</v>
      </c>
      <c r="CM206" s="22">
        <v>4574.6702999999998</v>
      </c>
      <c r="CN206" s="22">
        <v>842922.73140599474</v>
      </c>
      <c r="CO206" s="26">
        <v>80.888100000000122</v>
      </c>
      <c r="CP206" s="22">
        <v>0</v>
      </c>
      <c r="CQ206" s="22">
        <v>42231.201502087642</v>
      </c>
      <c r="CR206" s="22">
        <v>42150.313402087661</v>
      </c>
      <c r="CS206" s="32">
        <v>4.9830479028109241E-2</v>
      </c>
      <c r="CT206" s="32">
        <v>5.0004955177541548E-2</v>
      </c>
      <c r="CU206" s="42"/>
      <c r="CV206" s="22">
        <v>848711.60772272944</v>
      </c>
      <c r="CW206" s="22">
        <v>4574.6702999999998</v>
      </c>
      <c r="CX206" s="22">
        <v>844136.93742272945</v>
      </c>
      <c r="CY206" s="26">
        <v>80.888100000000122</v>
      </c>
      <c r="CZ206" s="22">
        <v>0</v>
      </c>
      <c r="DA206" s="22">
        <v>43445.407518822351</v>
      </c>
      <c r="DB206" s="22">
        <v>43364.519418822369</v>
      </c>
      <c r="DC206" s="32">
        <v>5.1189835420532841E-2</v>
      </c>
      <c r="DD206" s="32">
        <v>5.1371427426479446E-2</v>
      </c>
      <c r="DE206" s="42"/>
      <c r="DF206" s="22">
        <v>848711.60772272944</v>
      </c>
      <c r="DG206" s="22">
        <v>4574.6702999999998</v>
      </c>
      <c r="DH206" s="22">
        <v>844136.93742272945</v>
      </c>
      <c r="DI206" s="26">
        <v>80.888100000000122</v>
      </c>
      <c r="DJ206" s="22">
        <v>0</v>
      </c>
      <c r="DK206" s="22">
        <v>43445.407518822351</v>
      </c>
      <c r="DL206" s="22">
        <v>43364.519418822369</v>
      </c>
      <c r="DM206" s="32">
        <v>5.1189835420532841E-2</v>
      </c>
      <c r="DN206" s="32">
        <v>5.1371427426479446E-2</v>
      </c>
      <c r="DO206" s="42"/>
      <c r="DP206" s="22">
        <v>848711.60772272944</v>
      </c>
      <c r="DQ206" s="22">
        <v>4574.6702999999998</v>
      </c>
      <c r="DR206" s="22">
        <v>844136.93742272945</v>
      </c>
      <c r="DS206" s="26">
        <v>80.888100000000122</v>
      </c>
      <c r="DT206" s="22">
        <v>0</v>
      </c>
      <c r="DU206" s="22">
        <v>43445.407518822351</v>
      </c>
      <c r="DV206" s="22">
        <v>43364.519418822369</v>
      </c>
      <c r="DW206" s="32">
        <v>5.1189835420532841E-2</v>
      </c>
      <c r="DX206" s="32">
        <v>5.1371427426479446E-2</v>
      </c>
      <c r="DY206" s="42"/>
      <c r="DZ206" s="22">
        <v>848711.60772272944</v>
      </c>
      <c r="EA206" s="22">
        <v>4574.6702999999998</v>
      </c>
      <c r="EB206" s="22">
        <v>844136.93742272945</v>
      </c>
      <c r="EC206" s="26">
        <v>80.888100000000122</v>
      </c>
      <c r="ED206" s="22">
        <v>0</v>
      </c>
      <c r="EE206" s="22">
        <v>43445.407518822351</v>
      </c>
      <c r="EF206" s="22">
        <v>43364.519418822369</v>
      </c>
      <c r="EG206" s="32">
        <v>5.1189835420532841E-2</v>
      </c>
      <c r="EH206" s="32">
        <v>5.1371427426479446E-2</v>
      </c>
      <c r="EI206" s="42"/>
      <c r="EK206" s="47">
        <f t="shared" si="59"/>
        <v>-607.10300836735405</v>
      </c>
      <c r="EL206" s="47">
        <f t="shared" si="60"/>
        <v>-1214.2060167347081</v>
      </c>
      <c r="EM206" s="47">
        <f t="shared" si="61"/>
        <v>0</v>
      </c>
      <c r="EN206" s="47">
        <f t="shared" si="62"/>
        <v>0</v>
      </c>
      <c r="EO206" s="47">
        <f t="shared" si="63"/>
        <v>0</v>
      </c>
      <c r="EP206" s="47">
        <f t="shared" si="64"/>
        <v>0</v>
      </c>
      <c r="ER206" s="27" t="str">
        <f t="shared" si="74"/>
        <v>Rosecliffe Spencer Academy</v>
      </c>
      <c r="EV206" s="45">
        <v>0</v>
      </c>
      <c r="EX206" s="27" t="str">
        <f t="shared" si="75"/>
        <v>Y</v>
      </c>
      <c r="EY206" s="27" t="str">
        <f t="shared" si="76"/>
        <v>Y</v>
      </c>
      <c r="EZ206" s="27" t="str">
        <f t="shared" si="65"/>
        <v/>
      </c>
      <c r="FA206" s="27" t="str">
        <f t="shared" si="66"/>
        <v/>
      </c>
      <c r="FB206" s="27" t="str">
        <f t="shared" si="67"/>
        <v/>
      </c>
      <c r="FC206" s="27" t="str">
        <f t="shared" si="68"/>
        <v/>
      </c>
      <c r="FE206" s="82">
        <f t="shared" si="77"/>
        <v>7.1919967182211715E-4</v>
      </c>
      <c r="FF206" s="82">
        <f t="shared" si="69"/>
        <v>1.4383993436442343E-3</v>
      </c>
      <c r="FG206" s="82" t="str">
        <f t="shared" si="70"/>
        <v/>
      </c>
      <c r="FH206" s="82" t="str">
        <f t="shared" si="71"/>
        <v/>
      </c>
      <c r="FI206" s="82" t="str">
        <f t="shared" si="72"/>
        <v/>
      </c>
      <c r="FJ206" s="82" t="str">
        <f t="shared" si="73"/>
        <v/>
      </c>
    </row>
    <row r="207" spans="1:166" x14ac:dyDescent="0.3">
      <c r="A207" s="20">
        <v>8912087</v>
      </c>
      <c r="B207" s="20" t="s">
        <v>114</v>
      </c>
      <c r="C207" s="21">
        <v>311</v>
      </c>
      <c r="D207" s="22">
        <v>1331563.352</v>
      </c>
      <c r="E207" s="22">
        <v>5148.3519999999999</v>
      </c>
      <c r="F207" s="22">
        <v>1326415</v>
      </c>
      <c r="G207" s="45">
        <v>0</v>
      </c>
      <c r="H207" s="26">
        <v>220.17280000000028</v>
      </c>
      <c r="I207" s="11"/>
      <c r="J207" s="34">
        <v>311</v>
      </c>
      <c r="K207" s="22">
        <v>1375323.5248</v>
      </c>
      <c r="L207" s="22">
        <v>5368.5248000000001</v>
      </c>
      <c r="M207" s="22">
        <v>1369955</v>
      </c>
      <c r="N207" s="26">
        <v>220.17280000000028</v>
      </c>
      <c r="O207" s="22">
        <v>0</v>
      </c>
      <c r="P207" s="22">
        <v>43760.172800000058</v>
      </c>
      <c r="Q207" s="22">
        <v>43540</v>
      </c>
      <c r="R207" s="32">
        <v>3.1818093714614297E-2</v>
      </c>
      <c r="S207" s="32">
        <v>3.1782065834279227E-2</v>
      </c>
      <c r="T207" s="11"/>
      <c r="U207" s="22">
        <v>1375323.5248</v>
      </c>
      <c r="V207" s="22">
        <v>5368.5248000000001</v>
      </c>
      <c r="W207" s="22">
        <v>1369955</v>
      </c>
      <c r="X207" s="26">
        <v>220.17280000000028</v>
      </c>
      <c r="Y207" s="22">
        <v>0</v>
      </c>
      <c r="Z207" s="22">
        <v>43760.172800000058</v>
      </c>
      <c r="AA207" s="22">
        <v>43540</v>
      </c>
      <c r="AB207" s="32">
        <v>3.1818093714614297E-2</v>
      </c>
      <c r="AC207" s="32">
        <v>3.1782065834279227E-2</v>
      </c>
      <c r="AD207" s="42"/>
      <c r="AE207" s="22">
        <v>1375323.5248</v>
      </c>
      <c r="AF207" s="22">
        <v>5368.5248000000001</v>
      </c>
      <c r="AG207" s="22">
        <v>1369955</v>
      </c>
      <c r="AH207" s="26">
        <v>220.17280000000028</v>
      </c>
      <c r="AI207" s="22">
        <v>0</v>
      </c>
      <c r="AJ207" s="22">
        <v>43760.172800000058</v>
      </c>
      <c r="AK207" s="22">
        <v>43540</v>
      </c>
      <c r="AL207" s="32">
        <v>3.1818093714614297E-2</v>
      </c>
      <c r="AM207" s="32">
        <v>3.1782065834279227E-2</v>
      </c>
      <c r="AN207" s="11"/>
      <c r="AO207" s="22">
        <v>1375323.5248</v>
      </c>
      <c r="AP207" s="22">
        <v>5368.5248000000001</v>
      </c>
      <c r="AQ207" s="22">
        <v>1369955</v>
      </c>
      <c r="AR207" s="26">
        <v>220.17280000000028</v>
      </c>
      <c r="AS207" s="22">
        <v>0</v>
      </c>
      <c r="AT207" s="22">
        <v>43760.172800000058</v>
      </c>
      <c r="AU207" s="22">
        <v>43540</v>
      </c>
      <c r="AV207" s="32">
        <v>3.1818093714614297E-2</v>
      </c>
      <c r="AW207" s="32">
        <v>3.1782065834279227E-2</v>
      </c>
      <c r="AX207" s="42"/>
      <c r="AY207" s="22">
        <v>1375824.7218345001</v>
      </c>
      <c r="AZ207" s="22">
        <v>5368.5248000000001</v>
      </c>
      <c r="BA207" s="22">
        <v>1370456.1970345001</v>
      </c>
      <c r="BB207" s="22">
        <v>501.19703449999821</v>
      </c>
      <c r="BC207" s="22">
        <v>44261.369834500132</v>
      </c>
      <c r="BD207" s="22">
        <v>44041.197034500074</v>
      </c>
      <c r="BE207" s="32">
        <v>3.2170791185873453E-2</v>
      </c>
      <c r="BF207" s="32">
        <v>3.2136158112750959E-2</v>
      </c>
      <c r="BG207" s="11"/>
      <c r="BH207" s="22">
        <v>1375824.7218345001</v>
      </c>
      <c r="BI207" s="22">
        <v>5368.5248000000001</v>
      </c>
      <c r="BJ207" s="22">
        <v>1370456.1970345001</v>
      </c>
      <c r="BK207" s="26">
        <v>220.17280000000028</v>
      </c>
      <c r="BL207" s="22">
        <v>501.19703449999821</v>
      </c>
      <c r="BM207" s="22">
        <v>44261.369834500132</v>
      </c>
      <c r="BN207" s="22">
        <v>44041.197034500074</v>
      </c>
      <c r="BO207" s="32">
        <v>3.2170791185873453E-2</v>
      </c>
      <c r="BP207" s="32">
        <v>3.2136158112750959E-2</v>
      </c>
      <c r="BQ207" s="42"/>
      <c r="BR207" s="22">
        <v>1375824.7218345001</v>
      </c>
      <c r="BS207" s="22">
        <v>5368.5248000000001</v>
      </c>
      <c r="BT207" s="22">
        <v>1370456.1970345001</v>
      </c>
      <c r="BU207" s="26">
        <v>220.17280000000028</v>
      </c>
      <c r="BV207" s="22">
        <v>501.19703449999821</v>
      </c>
      <c r="BW207" s="22">
        <v>44261.369834500132</v>
      </c>
      <c r="BX207" s="22">
        <v>44041.197034500074</v>
      </c>
      <c r="BY207" s="32">
        <v>3.2170791185873453E-2</v>
      </c>
      <c r="BZ207" s="32">
        <v>3.2136158112750959E-2</v>
      </c>
      <c r="CA207" s="42"/>
      <c r="CB207" s="22">
        <v>1375824.7218345001</v>
      </c>
      <c r="CC207" s="22">
        <v>5368.5248000000001</v>
      </c>
      <c r="CD207" s="22">
        <v>1370456.1970345001</v>
      </c>
      <c r="CE207" s="26">
        <v>220.17280000000028</v>
      </c>
      <c r="CF207" s="22">
        <v>501.19703449999821</v>
      </c>
      <c r="CG207" s="22">
        <v>44261.369834500132</v>
      </c>
      <c r="CH207" s="22">
        <v>44041.197034500074</v>
      </c>
      <c r="CI207" s="32">
        <v>3.2170791185873453E-2</v>
      </c>
      <c r="CJ207" s="32">
        <v>3.2136158112750959E-2</v>
      </c>
      <c r="CK207" s="42"/>
      <c r="CL207" s="22">
        <v>1375824.7218345001</v>
      </c>
      <c r="CM207" s="22">
        <v>5368.5248000000001</v>
      </c>
      <c r="CN207" s="22">
        <v>1370456.1970345001</v>
      </c>
      <c r="CO207" s="26">
        <v>220.17280000000028</v>
      </c>
      <c r="CP207" s="22">
        <v>501.19703449999821</v>
      </c>
      <c r="CQ207" s="22">
        <v>44261.369834500132</v>
      </c>
      <c r="CR207" s="22">
        <v>44041.197034500074</v>
      </c>
      <c r="CS207" s="32">
        <v>3.2170791185873453E-2</v>
      </c>
      <c r="CT207" s="32">
        <v>3.2136158112750959E-2</v>
      </c>
      <c r="CU207" s="42"/>
      <c r="CV207" s="22">
        <v>1375323.5248</v>
      </c>
      <c r="CW207" s="22">
        <v>5368.5248000000001</v>
      </c>
      <c r="CX207" s="22">
        <v>1369955</v>
      </c>
      <c r="CY207" s="26">
        <v>220.17280000000028</v>
      </c>
      <c r="CZ207" s="22">
        <v>0</v>
      </c>
      <c r="DA207" s="22">
        <v>43760.172800000058</v>
      </c>
      <c r="DB207" s="22">
        <v>43540</v>
      </c>
      <c r="DC207" s="32">
        <v>3.1818093714614297E-2</v>
      </c>
      <c r="DD207" s="32">
        <v>3.1782065834279227E-2</v>
      </c>
      <c r="DE207" s="42"/>
      <c r="DF207" s="22">
        <v>1375323.5248</v>
      </c>
      <c r="DG207" s="22">
        <v>5368.5248000000001</v>
      </c>
      <c r="DH207" s="22">
        <v>1369955</v>
      </c>
      <c r="DI207" s="26">
        <v>220.17280000000028</v>
      </c>
      <c r="DJ207" s="22">
        <v>0</v>
      </c>
      <c r="DK207" s="22">
        <v>43760.172800000058</v>
      </c>
      <c r="DL207" s="22">
        <v>43540</v>
      </c>
      <c r="DM207" s="32">
        <v>3.1818093714614297E-2</v>
      </c>
      <c r="DN207" s="32">
        <v>3.1782065834279227E-2</v>
      </c>
      <c r="DO207" s="42"/>
      <c r="DP207" s="22">
        <v>1375824.7218345001</v>
      </c>
      <c r="DQ207" s="22">
        <v>5368.5248000000001</v>
      </c>
      <c r="DR207" s="22">
        <v>1370456.1970345001</v>
      </c>
      <c r="DS207" s="26">
        <v>220.17280000000028</v>
      </c>
      <c r="DT207" s="22">
        <v>501.19703449999821</v>
      </c>
      <c r="DU207" s="22">
        <v>44261.369834500132</v>
      </c>
      <c r="DV207" s="22">
        <v>44041.197034500074</v>
      </c>
      <c r="DW207" s="32">
        <v>3.2170791185873453E-2</v>
      </c>
      <c r="DX207" s="32">
        <v>3.2136158112750959E-2</v>
      </c>
      <c r="DY207" s="42"/>
      <c r="DZ207" s="22">
        <v>1375824.7218345001</v>
      </c>
      <c r="EA207" s="22">
        <v>5368.5248000000001</v>
      </c>
      <c r="EB207" s="22">
        <v>1370456.1970345001</v>
      </c>
      <c r="EC207" s="26">
        <v>220.17280000000028</v>
      </c>
      <c r="ED207" s="22">
        <v>501.19703449999821</v>
      </c>
      <c r="EE207" s="22">
        <v>44261.369834500132</v>
      </c>
      <c r="EF207" s="22">
        <v>44041.197034500074</v>
      </c>
      <c r="EG207" s="32">
        <v>3.2170791185873453E-2</v>
      </c>
      <c r="EH207" s="32">
        <v>3.2136158112750959E-2</v>
      </c>
      <c r="EI207" s="42"/>
      <c r="EK207" s="47">
        <f t="shared" si="59"/>
        <v>0</v>
      </c>
      <c r="EL207" s="47">
        <f t="shared" si="60"/>
        <v>0</v>
      </c>
      <c r="EM207" s="47">
        <f t="shared" si="61"/>
        <v>-501.19703450007364</v>
      </c>
      <c r="EN207" s="47">
        <f t="shared" si="62"/>
        <v>-501.19703450007364</v>
      </c>
      <c r="EO207" s="47">
        <f t="shared" si="63"/>
        <v>0</v>
      </c>
      <c r="EP207" s="47">
        <f t="shared" si="64"/>
        <v>0</v>
      </c>
      <c r="ER207" s="27" t="str">
        <f t="shared" si="74"/>
        <v>Peafield Lane Academy</v>
      </c>
      <c r="EV207" s="45">
        <v>0</v>
      </c>
      <c r="EX207" s="27" t="str">
        <f t="shared" si="75"/>
        <v/>
      </c>
      <c r="EY207" s="27" t="str">
        <f t="shared" si="76"/>
        <v/>
      </c>
      <c r="EZ207" s="27" t="str">
        <f t="shared" si="65"/>
        <v>Y</v>
      </c>
      <c r="FA207" s="27" t="str">
        <f t="shared" si="66"/>
        <v>Y</v>
      </c>
      <c r="FB207" s="27" t="str">
        <f t="shared" si="67"/>
        <v/>
      </c>
      <c r="FC207" s="27" t="str">
        <f t="shared" si="68"/>
        <v/>
      </c>
      <c r="FE207" s="82" t="str">
        <f t="shared" si="77"/>
        <v/>
      </c>
      <c r="FF207" s="82" t="str">
        <f t="shared" si="69"/>
        <v/>
      </c>
      <c r="FG207" s="82">
        <f t="shared" si="70"/>
        <v>3.6571547166892518E-4</v>
      </c>
      <c r="FH207" s="82">
        <f t="shared" si="71"/>
        <v>3.6571547166892518E-4</v>
      </c>
      <c r="FI207" s="82" t="str">
        <f t="shared" si="72"/>
        <v/>
      </c>
      <c r="FJ207" s="82" t="str">
        <f t="shared" si="73"/>
        <v/>
      </c>
    </row>
    <row r="208" spans="1:166" x14ac:dyDescent="0.3">
      <c r="A208" s="20">
        <v>8912120</v>
      </c>
      <c r="B208" s="20" t="s">
        <v>3</v>
      </c>
      <c r="C208" s="21">
        <v>303</v>
      </c>
      <c r="D208" s="22">
        <v>1296490.7504</v>
      </c>
      <c r="E208" s="22">
        <v>4195.7503999999999</v>
      </c>
      <c r="F208" s="22">
        <v>1292295</v>
      </c>
      <c r="G208" s="45">
        <v>0</v>
      </c>
      <c r="H208" s="26">
        <v>52.159999999999854</v>
      </c>
      <c r="I208" s="11"/>
      <c r="J208" s="34">
        <v>303</v>
      </c>
      <c r="K208" s="22">
        <v>1343267.5408565952</v>
      </c>
      <c r="L208" s="22">
        <v>4247.9103999999998</v>
      </c>
      <c r="M208" s="22">
        <v>1339019.6304565952</v>
      </c>
      <c r="N208" s="26">
        <v>52.159999999999854</v>
      </c>
      <c r="O208" s="22">
        <v>0</v>
      </c>
      <c r="P208" s="22">
        <v>46776.790456595132</v>
      </c>
      <c r="Q208" s="22">
        <v>46724.630456595216</v>
      </c>
      <c r="R208" s="32">
        <v>3.4823137635534469E-2</v>
      </c>
      <c r="S208" s="32">
        <v>3.4894656802501457E-2</v>
      </c>
      <c r="T208" s="11"/>
      <c r="U208" s="22">
        <v>1343267.5408565952</v>
      </c>
      <c r="V208" s="22">
        <v>4247.9103999999998</v>
      </c>
      <c r="W208" s="22">
        <v>1339019.6304565952</v>
      </c>
      <c r="X208" s="26">
        <v>52.159999999999854</v>
      </c>
      <c r="Y208" s="22">
        <v>0</v>
      </c>
      <c r="Z208" s="22">
        <v>46776.790456595132</v>
      </c>
      <c r="AA208" s="22">
        <v>46724.630456595216</v>
      </c>
      <c r="AB208" s="32">
        <v>3.4823137635534469E-2</v>
      </c>
      <c r="AC208" s="32">
        <v>3.4894656802501457E-2</v>
      </c>
      <c r="AD208" s="42"/>
      <c r="AE208" s="22">
        <v>1343267.5408565952</v>
      </c>
      <c r="AF208" s="22">
        <v>4247.9103999999998</v>
      </c>
      <c r="AG208" s="22">
        <v>1339019.6304565952</v>
      </c>
      <c r="AH208" s="26">
        <v>52.159999999999854</v>
      </c>
      <c r="AI208" s="22">
        <v>0</v>
      </c>
      <c r="AJ208" s="22">
        <v>46776.790456595132</v>
      </c>
      <c r="AK208" s="22">
        <v>46724.630456595216</v>
      </c>
      <c r="AL208" s="32">
        <v>3.4823137635534469E-2</v>
      </c>
      <c r="AM208" s="32">
        <v>3.4894656802501457E-2</v>
      </c>
      <c r="AN208" s="11"/>
      <c r="AO208" s="22">
        <v>1343267.5408565952</v>
      </c>
      <c r="AP208" s="22">
        <v>4247.9103999999998</v>
      </c>
      <c r="AQ208" s="22">
        <v>1339019.6304565952</v>
      </c>
      <c r="AR208" s="26">
        <v>52.159999999999854</v>
      </c>
      <c r="AS208" s="22">
        <v>0</v>
      </c>
      <c r="AT208" s="22">
        <v>46776.790456595132</v>
      </c>
      <c r="AU208" s="22">
        <v>46724.630456595216</v>
      </c>
      <c r="AV208" s="32">
        <v>3.4823137635534469E-2</v>
      </c>
      <c r="AW208" s="32">
        <v>3.4894656802501457E-2</v>
      </c>
      <c r="AX208" s="42"/>
      <c r="AY208" s="22">
        <v>1343267.5408565952</v>
      </c>
      <c r="AZ208" s="22">
        <v>4247.9103999999998</v>
      </c>
      <c r="BA208" s="22">
        <v>1339019.6304565952</v>
      </c>
      <c r="BB208" s="22">
        <v>0</v>
      </c>
      <c r="BC208" s="22">
        <v>46776.790456595132</v>
      </c>
      <c r="BD208" s="22">
        <v>46724.630456595216</v>
      </c>
      <c r="BE208" s="32">
        <v>3.4823137635534469E-2</v>
      </c>
      <c r="BF208" s="32">
        <v>3.4894656802501457E-2</v>
      </c>
      <c r="BG208" s="11"/>
      <c r="BH208" s="22">
        <v>1343267.5408565952</v>
      </c>
      <c r="BI208" s="22">
        <v>4247.9103999999998</v>
      </c>
      <c r="BJ208" s="22">
        <v>1339019.6304565952</v>
      </c>
      <c r="BK208" s="26">
        <v>52.159999999999854</v>
      </c>
      <c r="BL208" s="22">
        <v>0</v>
      </c>
      <c r="BM208" s="22">
        <v>46776.790456595132</v>
      </c>
      <c r="BN208" s="22">
        <v>46724.630456595216</v>
      </c>
      <c r="BO208" s="32">
        <v>3.4823137635534469E-2</v>
      </c>
      <c r="BP208" s="32">
        <v>3.4894656802501457E-2</v>
      </c>
      <c r="BQ208" s="42"/>
      <c r="BR208" s="22">
        <v>1339802.7904414998</v>
      </c>
      <c r="BS208" s="22">
        <v>4247.9103999999998</v>
      </c>
      <c r="BT208" s="22">
        <v>1335554.8800414999</v>
      </c>
      <c r="BU208" s="26">
        <v>52.159999999999854</v>
      </c>
      <c r="BV208" s="22">
        <v>839.8800414998932</v>
      </c>
      <c r="BW208" s="22">
        <v>43312.040041499771</v>
      </c>
      <c r="BX208" s="22">
        <v>43259.880041499855</v>
      </c>
      <c r="BY208" s="32">
        <v>3.2327175574270395E-2</v>
      </c>
      <c r="BZ208" s="32">
        <v>3.2390941538962166E-2</v>
      </c>
      <c r="CA208" s="42"/>
      <c r="CB208" s="22">
        <v>1342051.4105701626</v>
      </c>
      <c r="CC208" s="22">
        <v>4247.9103999999998</v>
      </c>
      <c r="CD208" s="22">
        <v>1337803.5001701626</v>
      </c>
      <c r="CE208" s="26">
        <v>52.159999999999854</v>
      </c>
      <c r="CF208" s="22">
        <v>0</v>
      </c>
      <c r="CG208" s="22">
        <v>45560.660170162562</v>
      </c>
      <c r="CH208" s="22">
        <v>45508.500170162646</v>
      </c>
      <c r="CI208" s="32">
        <v>3.3948520758088088E-2</v>
      </c>
      <c r="CJ208" s="32">
        <v>3.4017327779733098E-2</v>
      </c>
      <c r="CK208" s="42"/>
      <c r="CL208" s="22">
        <v>1340835.28028373</v>
      </c>
      <c r="CM208" s="22">
        <v>4247.9103999999998</v>
      </c>
      <c r="CN208" s="22">
        <v>1336587.3698837301</v>
      </c>
      <c r="CO208" s="26">
        <v>52.159999999999854</v>
      </c>
      <c r="CP208" s="22">
        <v>0</v>
      </c>
      <c r="CQ208" s="22">
        <v>44344.529883729992</v>
      </c>
      <c r="CR208" s="22">
        <v>44292.369883730076</v>
      </c>
      <c r="CS208" s="32">
        <v>3.307231733516617E-2</v>
      </c>
      <c r="CT208" s="32">
        <v>3.3138402233729825E-2</v>
      </c>
      <c r="CU208" s="42"/>
      <c r="CV208" s="22">
        <v>1343267.5408565952</v>
      </c>
      <c r="CW208" s="22">
        <v>4247.9103999999998</v>
      </c>
      <c r="CX208" s="22">
        <v>1339019.6304565952</v>
      </c>
      <c r="CY208" s="26">
        <v>52.159999999999854</v>
      </c>
      <c r="CZ208" s="22">
        <v>0</v>
      </c>
      <c r="DA208" s="22">
        <v>46776.790456595132</v>
      </c>
      <c r="DB208" s="22">
        <v>46724.630456595216</v>
      </c>
      <c r="DC208" s="32">
        <v>3.4823137635534469E-2</v>
      </c>
      <c r="DD208" s="32">
        <v>3.4894656802501457E-2</v>
      </c>
      <c r="DE208" s="42"/>
      <c r="DF208" s="22">
        <v>1343267.5408565952</v>
      </c>
      <c r="DG208" s="22">
        <v>4247.9103999999998</v>
      </c>
      <c r="DH208" s="22">
        <v>1339019.6304565952</v>
      </c>
      <c r="DI208" s="26">
        <v>52.159999999999854</v>
      </c>
      <c r="DJ208" s="22">
        <v>0</v>
      </c>
      <c r="DK208" s="22">
        <v>46776.790456595132</v>
      </c>
      <c r="DL208" s="22">
        <v>46724.630456595216</v>
      </c>
      <c r="DM208" s="32">
        <v>3.4823137635534469E-2</v>
      </c>
      <c r="DN208" s="32">
        <v>3.4894656802501457E-2</v>
      </c>
      <c r="DO208" s="42"/>
      <c r="DP208" s="22">
        <v>1343267.5408565952</v>
      </c>
      <c r="DQ208" s="22">
        <v>4247.9103999999998</v>
      </c>
      <c r="DR208" s="22">
        <v>1339019.6304565952</v>
      </c>
      <c r="DS208" s="26">
        <v>52.159999999999854</v>
      </c>
      <c r="DT208" s="22">
        <v>0</v>
      </c>
      <c r="DU208" s="22">
        <v>46776.790456595132</v>
      </c>
      <c r="DV208" s="22">
        <v>46724.630456595216</v>
      </c>
      <c r="DW208" s="32">
        <v>3.4823137635534469E-2</v>
      </c>
      <c r="DX208" s="32">
        <v>3.4894656802501457E-2</v>
      </c>
      <c r="DY208" s="42"/>
      <c r="DZ208" s="22">
        <v>1343267.5408565952</v>
      </c>
      <c r="EA208" s="22">
        <v>4247.9103999999998</v>
      </c>
      <c r="EB208" s="22">
        <v>1339019.6304565952</v>
      </c>
      <c r="EC208" s="26">
        <v>52.159999999999854</v>
      </c>
      <c r="ED208" s="22">
        <v>0</v>
      </c>
      <c r="EE208" s="22">
        <v>46776.790456595132</v>
      </c>
      <c r="EF208" s="22">
        <v>46724.630456595216</v>
      </c>
      <c r="EG208" s="32">
        <v>3.4823137635534469E-2</v>
      </c>
      <c r="EH208" s="32">
        <v>3.4894656802501457E-2</v>
      </c>
      <c r="EI208" s="42"/>
      <c r="EK208" s="47">
        <f t="shared" si="59"/>
        <v>-1216.1302864325698</v>
      </c>
      <c r="EL208" s="47">
        <f t="shared" si="60"/>
        <v>-2432.2605728651397</v>
      </c>
      <c r="EM208" s="47">
        <f t="shared" si="61"/>
        <v>0</v>
      </c>
      <c r="EN208" s="47">
        <f t="shared" si="62"/>
        <v>0</v>
      </c>
      <c r="EO208" s="47">
        <f t="shared" si="63"/>
        <v>0</v>
      </c>
      <c r="EP208" s="47">
        <f t="shared" si="64"/>
        <v>0</v>
      </c>
      <c r="ER208" s="27" t="str">
        <f t="shared" si="74"/>
        <v>Mapplewells Primary and Nursery School</v>
      </c>
      <c r="EV208" s="45">
        <v>0</v>
      </c>
      <c r="EX208" s="27" t="str">
        <f t="shared" si="75"/>
        <v>Y</v>
      </c>
      <c r="EY208" s="27" t="str">
        <f t="shared" si="76"/>
        <v>Y</v>
      </c>
      <c r="EZ208" s="27" t="str">
        <f t="shared" si="65"/>
        <v/>
      </c>
      <c r="FA208" s="27" t="str">
        <f t="shared" si="66"/>
        <v/>
      </c>
      <c r="FB208" s="27" t="str">
        <f t="shared" si="67"/>
        <v/>
      </c>
      <c r="FC208" s="27" t="str">
        <f t="shared" si="68"/>
        <v/>
      </c>
      <c r="FE208" s="82">
        <f t="shared" si="77"/>
        <v>9.0822438952435592E-4</v>
      </c>
      <c r="FF208" s="82">
        <f t="shared" si="69"/>
        <v>1.8164487790487118E-3</v>
      </c>
      <c r="FG208" s="82" t="str">
        <f t="shared" si="70"/>
        <v/>
      </c>
      <c r="FH208" s="82" t="str">
        <f t="shared" si="71"/>
        <v/>
      </c>
      <c r="FI208" s="82" t="str">
        <f t="shared" si="72"/>
        <v/>
      </c>
      <c r="FJ208" s="82" t="str">
        <f t="shared" si="73"/>
        <v/>
      </c>
    </row>
    <row r="209" spans="1:166" x14ac:dyDescent="0.3">
      <c r="A209" s="20">
        <v>8912201</v>
      </c>
      <c r="B209" s="20" t="s">
        <v>61</v>
      </c>
      <c r="C209" s="21">
        <v>277</v>
      </c>
      <c r="D209" s="22">
        <v>1185955.7608</v>
      </c>
      <c r="E209" s="22">
        <v>4550.7608</v>
      </c>
      <c r="F209" s="22">
        <v>1181405</v>
      </c>
      <c r="G209" s="45">
        <v>0</v>
      </c>
      <c r="H209" s="26">
        <v>140.1832000000004</v>
      </c>
      <c r="I209" s="11"/>
      <c r="J209" s="34">
        <v>277</v>
      </c>
      <c r="K209" s="22">
        <v>1224875.9439999999</v>
      </c>
      <c r="L209" s="22">
        <v>4690.9440000000004</v>
      </c>
      <c r="M209" s="22">
        <v>1220185</v>
      </c>
      <c r="N209" s="26">
        <v>140.1832000000004</v>
      </c>
      <c r="O209" s="22">
        <v>0</v>
      </c>
      <c r="P209" s="22">
        <v>38920.183199999854</v>
      </c>
      <c r="Q209" s="22">
        <v>38780</v>
      </c>
      <c r="R209" s="32">
        <v>3.1774795962520641E-2</v>
      </c>
      <c r="S209" s="32">
        <v>3.1782065834279227E-2</v>
      </c>
      <c r="T209" s="11"/>
      <c r="U209" s="22">
        <v>1224875.9439999999</v>
      </c>
      <c r="V209" s="22">
        <v>4690.9440000000004</v>
      </c>
      <c r="W209" s="22">
        <v>1220185</v>
      </c>
      <c r="X209" s="26">
        <v>140.1832000000004</v>
      </c>
      <c r="Y209" s="22">
        <v>0</v>
      </c>
      <c r="Z209" s="22">
        <v>38920.183199999854</v>
      </c>
      <c r="AA209" s="22">
        <v>38780</v>
      </c>
      <c r="AB209" s="32">
        <v>3.1774795962520641E-2</v>
      </c>
      <c r="AC209" s="32">
        <v>3.1782065834279227E-2</v>
      </c>
      <c r="AD209" s="42"/>
      <c r="AE209" s="22">
        <v>1224875.9439999999</v>
      </c>
      <c r="AF209" s="22">
        <v>4690.9440000000004</v>
      </c>
      <c r="AG209" s="22">
        <v>1220185</v>
      </c>
      <c r="AH209" s="26">
        <v>140.1832000000004</v>
      </c>
      <c r="AI209" s="22">
        <v>0</v>
      </c>
      <c r="AJ209" s="22">
        <v>38920.183199999854</v>
      </c>
      <c r="AK209" s="22">
        <v>38780</v>
      </c>
      <c r="AL209" s="32">
        <v>3.1774795962520641E-2</v>
      </c>
      <c r="AM209" s="32">
        <v>3.1782065834279227E-2</v>
      </c>
      <c r="AN209" s="11"/>
      <c r="AO209" s="22">
        <v>1224875.9439999999</v>
      </c>
      <c r="AP209" s="22">
        <v>4690.9440000000004</v>
      </c>
      <c r="AQ209" s="22">
        <v>1220185</v>
      </c>
      <c r="AR209" s="26">
        <v>140.1832000000004</v>
      </c>
      <c r="AS209" s="22">
        <v>0</v>
      </c>
      <c r="AT209" s="22">
        <v>38920.183199999854</v>
      </c>
      <c r="AU209" s="22">
        <v>38780</v>
      </c>
      <c r="AV209" s="32">
        <v>3.1774795962520641E-2</v>
      </c>
      <c r="AW209" s="32">
        <v>3.1782065834279227E-2</v>
      </c>
      <c r="AX209" s="42"/>
      <c r="AY209" s="22">
        <v>1224875.9439999999</v>
      </c>
      <c r="AZ209" s="22">
        <v>4690.9440000000004</v>
      </c>
      <c r="BA209" s="22">
        <v>1220185</v>
      </c>
      <c r="BB209" s="22">
        <v>0</v>
      </c>
      <c r="BC209" s="22">
        <v>38920.183199999854</v>
      </c>
      <c r="BD209" s="22">
        <v>38780</v>
      </c>
      <c r="BE209" s="32">
        <v>3.1774795962520641E-2</v>
      </c>
      <c r="BF209" s="32">
        <v>3.1782065834279227E-2</v>
      </c>
      <c r="BG209" s="11"/>
      <c r="BH209" s="22">
        <v>1224875.9439999999</v>
      </c>
      <c r="BI209" s="22">
        <v>4690.9440000000004</v>
      </c>
      <c r="BJ209" s="22">
        <v>1220185</v>
      </c>
      <c r="BK209" s="26">
        <v>140.1832000000004</v>
      </c>
      <c r="BL209" s="22">
        <v>0</v>
      </c>
      <c r="BM209" s="22">
        <v>38920.183199999854</v>
      </c>
      <c r="BN209" s="22">
        <v>38780</v>
      </c>
      <c r="BO209" s="32">
        <v>3.1774795962520641E-2</v>
      </c>
      <c r="BP209" s="32">
        <v>3.1782065834279227E-2</v>
      </c>
      <c r="BQ209" s="42"/>
      <c r="BR209" s="22">
        <v>1224875.9439999999</v>
      </c>
      <c r="BS209" s="22">
        <v>4690.9440000000004</v>
      </c>
      <c r="BT209" s="22">
        <v>1220185</v>
      </c>
      <c r="BU209" s="26">
        <v>140.1832000000004</v>
      </c>
      <c r="BV209" s="22">
        <v>0</v>
      </c>
      <c r="BW209" s="22">
        <v>38920.183199999854</v>
      </c>
      <c r="BX209" s="22">
        <v>38780</v>
      </c>
      <c r="BY209" s="32">
        <v>3.1774795962520641E-2</v>
      </c>
      <c r="BZ209" s="32">
        <v>3.1782065834279227E-2</v>
      </c>
      <c r="CA209" s="42"/>
      <c r="CB209" s="22">
        <v>1224875.9439999999</v>
      </c>
      <c r="CC209" s="22">
        <v>4690.9440000000004</v>
      </c>
      <c r="CD209" s="22">
        <v>1220185</v>
      </c>
      <c r="CE209" s="26">
        <v>140.1832000000004</v>
      </c>
      <c r="CF209" s="22">
        <v>0</v>
      </c>
      <c r="CG209" s="22">
        <v>38920.183199999854</v>
      </c>
      <c r="CH209" s="22">
        <v>38780</v>
      </c>
      <c r="CI209" s="32">
        <v>3.1774795962520641E-2</v>
      </c>
      <c r="CJ209" s="32">
        <v>3.1782065834279227E-2</v>
      </c>
      <c r="CK209" s="42"/>
      <c r="CL209" s="22">
        <v>1224875.9439999999</v>
      </c>
      <c r="CM209" s="22">
        <v>4690.9440000000004</v>
      </c>
      <c r="CN209" s="22">
        <v>1220185</v>
      </c>
      <c r="CO209" s="26">
        <v>140.1832000000004</v>
      </c>
      <c r="CP209" s="22">
        <v>0</v>
      </c>
      <c r="CQ209" s="22">
        <v>38920.183199999854</v>
      </c>
      <c r="CR209" s="22">
        <v>38780</v>
      </c>
      <c r="CS209" s="32">
        <v>3.1774795962520641E-2</v>
      </c>
      <c r="CT209" s="32">
        <v>3.1782065834279227E-2</v>
      </c>
      <c r="CU209" s="42"/>
      <c r="CV209" s="22">
        <v>1224875.9439999999</v>
      </c>
      <c r="CW209" s="22">
        <v>4690.9440000000004</v>
      </c>
      <c r="CX209" s="22">
        <v>1220185</v>
      </c>
      <c r="CY209" s="26">
        <v>140.1832000000004</v>
      </c>
      <c r="CZ209" s="22">
        <v>0</v>
      </c>
      <c r="DA209" s="22">
        <v>38920.183199999854</v>
      </c>
      <c r="DB209" s="22">
        <v>38780</v>
      </c>
      <c r="DC209" s="32">
        <v>3.1774795962520641E-2</v>
      </c>
      <c r="DD209" s="32">
        <v>3.1782065834279227E-2</v>
      </c>
      <c r="DE209" s="42"/>
      <c r="DF209" s="22">
        <v>1224875.9439999999</v>
      </c>
      <c r="DG209" s="22">
        <v>4690.9440000000004</v>
      </c>
      <c r="DH209" s="22">
        <v>1220185</v>
      </c>
      <c r="DI209" s="26">
        <v>140.1832000000004</v>
      </c>
      <c r="DJ209" s="22">
        <v>0</v>
      </c>
      <c r="DK209" s="22">
        <v>38920.183199999854</v>
      </c>
      <c r="DL209" s="22">
        <v>38780</v>
      </c>
      <c r="DM209" s="32">
        <v>3.1774795962520641E-2</v>
      </c>
      <c r="DN209" s="32">
        <v>3.1782065834279227E-2</v>
      </c>
      <c r="DO209" s="42"/>
      <c r="DP209" s="22">
        <v>1224875.9439999999</v>
      </c>
      <c r="DQ209" s="22">
        <v>4690.9440000000004</v>
      </c>
      <c r="DR209" s="22">
        <v>1220185</v>
      </c>
      <c r="DS209" s="26">
        <v>140.1832000000004</v>
      </c>
      <c r="DT209" s="22">
        <v>0</v>
      </c>
      <c r="DU209" s="22">
        <v>38920.183199999854</v>
      </c>
      <c r="DV209" s="22">
        <v>38780</v>
      </c>
      <c r="DW209" s="32">
        <v>3.1774795962520641E-2</v>
      </c>
      <c r="DX209" s="32">
        <v>3.1782065834279227E-2</v>
      </c>
      <c r="DY209" s="42"/>
      <c r="DZ209" s="22">
        <v>1224875.9439999999</v>
      </c>
      <c r="EA209" s="22">
        <v>4690.9440000000004</v>
      </c>
      <c r="EB209" s="22">
        <v>1220185</v>
      </c>
      <c r="EC209" s="26">
        <v>140.1832000000004</v>
      </c>
      <c r="ED209" s="22">
        <v>0</v>
      </c>
      <c r="EE209" s="22">
        <v>38920.183199999854</v>
      </c>
      <c r="EF209" s="22">
        <v>38780</v>
      </c>
      <c r="EG209" s="32">
        <v>3.1774795962520641E-2</v>
      </c>
      <c r="EH209" s="32">
        <v>3.1782065834279227E-2</v>
      </c>
      <c r="EI209" s="42"/>
      <c r="EK209" s="47">
        <f t="shared" si="59"/>
        <v>0</v>
      </c>
      <c r="EL209" s="47">
        <f t="shared" si="60"/>
        <v>0</v>
      </c>
      <c r="EM209" s="47">
        <f t="shared" si="61"/>
        <v>0</v>
      </c>
      <c r="EN209" s="47">
        <f t="shared" si="62"/>
        <v>0</v>
      </c>
      <c r="EO209" s="47">
        <f t="shared" si="63"/>
        <v>0</v>
      </c>
      <c r="EP209" s="47">
        <f t="shared" si="64"/>
        <v>0</v>
      </c>
      <c r="ER209" s="27" t="str">
        <f t="shared" si="74"/>
        <v>Ernehale Junior School</v>
      </c>
      <c r="EV209" s="45">
        <v>0</v>
      </c>
      <c r="EX209" s="27" t="str">
        <f t="shared" si="75"/>
        <v/>
      </c>
      <c r="EY209" s="27" t="str">
        <f t="shared" si="76"/>
        <v/>
      </c>
      <c r="EZ209" s="27" t="str">
        <f t="shared" si="65"/>
        <v/>
      </c>
      <c r="FA209" s="27" t="str">
        <f t="shared" si="66"/>
        <v/>
      </c>
      <c r="FB209" s="27" t="str">
        <f t="shared" si="67"/>
        <v/>
      </c>
      <c r="FC209" s="27" t="str">
        <f t="shared" si="68"/>
        <v/>
      </c>
      <c r="FE209" s="82" t="str">
        <f t="shared" si="77"/>
        <v/>
      </c>
      <c r="FF209" s="82" t="str">
        <f t="shared" si="69"/>
        <v/>
      </c>
      <c r="FG209" s="82" t="str">
        <f t="shared" si="70"/>
        <v/>
      </c>
      <c r="FH209" s="82" t="str">
        <f t="shared" si="71"/>
        <v/>
      </c>
      <c r="FI209" s="82" t="str">
        <f t="shared" si="72"/>
        <v/>
      </c>
      <c r="FJ209" s="82" t="str">
        <f t="shared" si="73"/>
        <v/>
      </c>
    </row>
    <row r="210" spans="1:166" x14ac:dyDescent="0.3">
      <c r="A210" s="20">
        <v>8912203</v>
      </c>
      <c r="B210" s="20" t="s">
        <v>172</v>
      </c>
      <c r="C210" s="21">
        <v>420</v>
      </c>
      <c r="D210" s="22">
        <v>1799002.2080000001</v>
      </c>
      <c r="E210" s="22">
        <v>7702.2079999999996</v>
      </c>
      <c r="F210" s="22">
        <v>1791300</v>
      </c>
      <c r="G210" s="45">
        <v>0</v>
      </c>
      <c r="H210" s="26">
        <v>325.5608000000002</v>
      </c>
      <c r="I210" s="11"/>
      <c r="J210" s="34">
        <v>420</v>
      </c>
      <c r="K210" s="22">
        <v>1858127.7688</v>
      </c>
      <c r="L210" s="22">
        <v>8027.7687999999998</v>
      </c>
      <c r="M210" s="22">
        <v>1850100</v>
      </c>
      <c r="N210" s="26">
        <v>325.5608000000002</v>
      </c>
      <c r="O210" s="22">
        <v>0</v>
      </c>
      <c r="P210" s="22">
        <v>59125.560799999861</v>
      </c>
      <c r="Q210" s="22">
        <v>58800</v>
      </c>
      <c r="R210" s="32">
        <v>3.1819965124456333E-2</v>
      </c>
      <c r="S210" s="32">
        <v>3.1782065834279227E-2</v>
      </c>
      <c r="T210" s="11"/>
      <c r="U210" s="22">
        <v>1858127.7688</v>
      </c>
      <c r="V210" s="22">
        <v>8027.7687999999998</v>
      </c>
      <c r="W210" s="22">
        <v>1850100</v>
      </c>
      <c r="X210" s="26">
        <v>325.5608000000002</v>
      </c>
      <c r="Y210" s="22">
        <v>0</v>
      </c>
      <c r="Z210" s="22">
        <v>59125.560799999861</v>
      </c>
      <c r="AA210" s="22">
        <v>58800</v>
      </c>
      <c r="AB210" s="32">
        <v>3.1819965124456333E-2</v>
      </c>
      <c r="AC210" s="32">
        <v>3.1782065834279227E-2</v>
      </c>
      <c r="AD210" s="42"/>
      <c r="AE210" s="22">
        <v>1858127.7688</v>
      </c>
      <c r="AF210" s="22">
        <v>8027.7687999999998</v>
      </c>
      <c r="AG210" s="22">
        <v>1850100</v>
      </c>
      <c r="AH210" s="26">
        <v>325.5608000000002</v>
      </c>
      <c r="AI210" s="22">
        <v>0</v>
      </c>
      <c r="AJ210" s="22">
        <v>59125.560799999861</v>
      </c>
      <c r="AK210" s="22">
        <v>58800</v>
      </c>
      <c r="AL210" s="32">
        <v>3.1819965124456333E-2</v>
      </c>
      <c r="AM210" s="32">
        <v>3.1782065834279227E-2</v>
      </c>
      <c r="AN210" s="11"/>
      <c r="AO210" s="22">
        <v>1858127.7688</v>
      </c>
      <c r="AP210" s="22">
        <v>8027.7687999999998</v>
      </c>
      <c r="AQ210" s="22">
        <v>1850100</v>
      </c>
      <c r="AR210" s="26">
        <v>325.5608000000002</v>
      </c>
      <c r="AS210" s="22">
        <v>0</v>
      </c>
      <c r="AT210" s="22">
        <v>59125.560799999861</v>
      </c>
      <c r="AU210" s="22">
        <v>58800</v>
      </c>
      <c r="AV210" s="32">
        <v>3.1819965124456333E-2</v>
      </c>
      <c r="AW210" s="32">
        <v>3.1782065834279227E-2</v>
      </c>
      <c r="AX210" s="42"/>
      <c r="AY210" s="22">
        <v>1858127.7688</v>
      </c>
      <c r="AZ210" s="22">
        <v>8027.7687999999998</v>
      </c>
      <c r="BA210" s="22">
        <v>1850100</v>
      </c>
      <c r="BB210" s="22">
        <v>0</v>
      </c>
      <c r="BC210" s="22">
        <v>59125.560799999861</v>
      </c>
      <c r="BD210" s="22">
        <v>58800</v>
      </c>
      <c r="BE210" s="32">
        <v>3.1819965124456333E-2</v>
      </c>
      <c r="BF210" s="32">
        <v>3.1782065834279227E-2</v>
      </c>
      <c r="BG210" s="11"/>
      <c r="BH210" s="22">
        <v>1858127.7688</v>
      </c>
      <c r="BI210" s="22">
        <v>8027.7687999999998</v>
      </c>
      <c r="BJ210" s="22">
        <v>1850100</v>
      </c>
      <c r="BK210" s="26">
        <v>325.5608000000002</v>
      </c>
      <c r="BL210" s="22">
        <v>0</v>
      </c>
      <c r="BM210" s="22">
        <v>59125.560799999861</v>
      </c>
      <c r="BN210" s="22">
        <v>58800</v>
      </c>
      <c r="BO210" s="32">
        <v>3.1819965124456333E-2</v>
      </c>
      <c r="BP210" s="32">
        <v>3.1782065834279227E-2</v>
      </c>
      <c r="BQ210" s="42"/>
      <c r="BR210" s="22">
        <v>1858127.7688</v>
      </c>
      <c r="BS210" s="22">
        <v>8027.7687999999998</v>
      </c>
      <c r="BT210" s="22">
        <v>1850100</v>
      </c>
      <c r="BU210" s="26">
        <v>325.5608000000002</v>
      </c>
      <c r="BV210" s="22">
        <v>0</v>
      </c>
      <c r="BW210" s="22">
        <v>59125.560799999861</v>
      </c>
      <c r="BX210" s="22">
        <v>58800</v>
      </c>
      <c r="BY210" s="32">
        <v>3.1819965124456333E-2</v>
      </c>
      <c r="BZ210" s="32">
        <v>3.1782065834279227E-2</v>
      </c>
      <c r="CA210" s="42"/>
      <c r="CB210" s="22">
        <v>1858127.7688</v>
      </c>
      <c r="CC210" s="22">
        <v>8027.7687999999998</v>
      </c>
      <c r="CD210" s="22">
        <v>1850100</v>
      </c>
      <c r="CE210" s="26">
        <v>325.5608000000002</v>
      </c>
      <c r="CF210" s="22">
        <v>0</v>
      </c>
      <c r="CG210" s="22">
        <v>59125.560799999861</v>
      </c>
      <c r="CH210" s="22">
        <v>58800</v>
      </c>
      <c r="CI210" s="32">
        <v>3.1819965124456333E-2</v>
      </c>
      <c r="CJ210" s="32">
        <v>3.1782065834279227E-2</v>
      </c>
      <c r="CK210" s="42"/>
      <c r="CL210" s="22">
        <v>1858127.7688</v>
      </c>
      <c r="CM210" s="22">
        <v>8027.7687999999998</v>
      </c>
      <c r="CN210" s="22">
        <v>1850100</v>
      </c>
      <c r="CO210" s="26">
        <v>325.5608000000002</v>
      </c>
      <c r="CP210" s="22">
        <v>0</v>
      </c>
      <c r="CQ210" s="22">
        <v>59125.560799999861</v>
      </c>
      <c r="CR210" s="22">
        <v>58800</v>
      </c>
      <c r="CS210" s="32">
        <v>3.1819965124456333E-2</v>
      </c>
      <c r="CT210" s="32">
        <v>3.1782065834279227E-2</v>
      </c>
      <c r="CU210" s="42"/>
      <c r="CV210" s="22">
        <v>1858127.7688</v>
      </c>
      <c r="CW210" s="22">
        <v>8027.7687999999998</v>
      </c>
      <c r="CX210" s="22">
        <v>1850100</v>
      </c>
      <c r="CY210" s="26">
        <v>325.5608000000002</v>
      </c>
      <c r="CZ210" s="22">
        <v>0</v>
      </c>
      <c r="DA210" s="22">
        <v>59125.560799999861</v>
      </c>
      <c r="DB210" s="22">
        <v>58800</v>
      </c>
      <c r="DC210" s="32">
        <v>3.1819965124456333E-2</v>
      </c>
      <c r="DD210" s="32">
        <v>3.1782065834279227E-2</v>
      </c>
      <c r="DE210" s="42"/>
      <c r="DF210" s="22">
        <v>1858127.7688</v>
      </c>
      <c r="DG210" s="22">
        <v>8027.7687999999998</v>
      </c>
      <c r="DH210" s="22">
        <v>1850100</v>
      </c>
      <c r="DI210" s="26">
        <v>325.5608000000002</v>
      </c>
      <c r="DJ210" s="22">
        <v>0</v>
      </c>
      <c r="DK210" s="22">
        <v>59125.560799999861</v>
      </c>
      <c r="DL210" s="22">
        <v>58800</v>
      </c>
      <c r="DM210" s="32">
        <v>3.1819965124456333E-2</v>
      </c>
      <c r="DN210" s="32">
        <v>3.1782065834279227E-2</v>
      </c>
      <c r="DO210" s="42"/>
      <c r="DP210" s="22">
        <v>1858127.7688</v>
      </c>
      <c r="DQ210" s="22">
        <v>8027.7687999999998</v>
      </c>
      <c r="DR210" s="22">
        <v>1850100</v>
      </c>
      <c r="DS210" s="26">
        <v>325.5608000000002</v>
      </c>
      <c r="DT210" s="22">
        <v>0</v>
      </c>
      <c r="DU210" s="22">
        <v>59125.560799999861</v>
      </c>
      <c r="DV210" s="22">
        <v>58800</v>
      </c>
      <c r="DW210" s="32">
        <v>3.1819965124456333E-2</v>
      </c>
      <c r="DX210" s="32">
        <v>3.1782065834279227E-2</v>
      </c>
      <c r="DY210" s="42"/>
      <c r="DZ210" s="22">
        <v>1858127.7688</v>
      </c>
      <c r="EA210" s="22">
        <v>8027.7687999999998</v>
      </c>
      <c r="EB210" s="22">
        <v>1850100</v>
      </c>
      <c r="EC210" s="26">
        <v>325.5608000000002</v>
      </c>
      <c r="ED210" s="22">
        <v>0</v>
      </c>
      <c r="EE210" s="22">
        <v>59125.560799999861</v>
      </c>
      <c r="EF210" s="22">
        <v>58800</v>
      </c>
      <c r="EG210" s="32">
        <v>3.1819965124456333E-2</v>
      </c>
      <c r="EH210" s="32">
        <v>3.1782065834279227E-2</v>
      </c>
      <c r="EI210" s="42"/>
      <c r="EK210" s="47">
        <f t="shared" si="59"/>
        <v>0</v>
      </c>
      <c r="EL210" s="47">
        <f t="shared" si="60"/>
        <v>0</v>
      </c>
      <c r="EM210" s="47">
        <f t="shared" si="61"/>
        <v>0</v>
      </c>
      <c r="EN210" s="47">
        <f t="shared" si="62"/>
        <v>0</v>
      </c>
      <c r="EO210" s="47">
        <f t="shared" si="63"/>
        <v>0</v>
      </c>
      <c r="EP210" s="47">
        <f t="shared" si="64"/>
        <v>0</v>
      </c>
      <c r="ER210" s="27" t="str">
        <f t="shared" si="74"/>
        <v>Richard Bonington Primary and Nursery School</v>
      </c>
      <c r="EV210" s="45">
        <v>0</v>
      </c>
      <c r="EX210" s="27" t="str">
        <f t="shared" si="75"/>
        <v/>
      </c>
      <c r="EY210" s="27" t="str">
        <f t="shared" si="76"/>
        <v/>
      </c>
      <c r="EZ210" s="27" t="str">
        <f t="shared" si="65"/>
        <v/>
      </c>
      <c r="FA210" s="27" t="str">
        <f t="shared" si="66"/>
        <v/>
      </c>
      <c r="FB210" s="27" t="str">
        <f t="shared" si="67"/>
        <v/>
      </c>
      <c r="FC210" s="27" t="str">
        <f t="shared" si="68"/>
        <v/>
      </c>
      <c r="FE210" s="82" t="str">
        <f t="shared" si="77"/>
        <v/>
      </c>
      <c r="FF210" s="82" t="str">
        <f t="shared" si="69"/>
        <v/>
      </c>
      <c r="FG210" s="82" t="str">
        <f t="shared" si="70"/>
        <v/>
      </c>
      <c r="FH210" s="82" t="str">
        <f t="shared" si="71"/>
        <v/>
      </c>
      <c r="FI210" s="82" t="str">
        <f t="shared" si="72"/>
        <v/>
      </c>
      <c r="FJ210" s="82" t="str">
        <f t="shared" si="73"/>
        <v/>
      </c>
    </row>
    <row r="211" spans="1:166" x14ac:dyDescent="0.3">
      <c r="A211" s="20">
        <v>8912206</v>
      </c>
      <c r="B211" s="20" t="s">
        <v>138</v>
      </c>
      <c r="C211" s="21">
        <v>210</v>
      </c>
      <c r="D211" s="22">
        <v>902853.3846181035</v>
      </c>
      <c r="E211" s="22">
        <v>3973.7280000000001</v>
      </c>
      <c r="F211" s="22">
        <v>898879.6566181035</v>
      </c>
      <c r="G211" s="45">
        <v>0</v>
      </c>
      <c r="H211" s="26">
        <v>169.9391999999998</v>
      </c>
      <c r="I211" s="11"/>
      <c r="J211" s="34">
        <v>210</v>
      </c>
      <c r="K211" s="22">
        <v>950674.00507241371</v>
      </c>
      <c r="L211" s="22">
        <v>4143.6671999999999</v>
      </c>
      <c r="M211" s="22">
        <v>946530.33787241369</v>
      </c>
      <c r="N211" s="26">
        <v>169.9391999999998</v>
      </c>
      <c r="O211" s="22">
        <v>0</v>
      </c>
      <c r="P211" s="22">
        <v>47820.620454310207</v>
      </c>
      <c r="Q211" s="22">
        <v>47650.681254310184</v>
      </c>
      <c r="R211" s="32">
        <v>5.0301807138050089E-2</v>
      </c>
      <c r="S211" s="32">
        <v>5.034247646136536E-2</v>
      </c>
      <c r="T211" s="11"/>
      <c r="U211" s="22">
        <v>950674.00507241371</v>
      </c>
      <c r="V211" s="22">
        <v>4143.6671999999999</v>
      </c>
      <c r="W211" s="22">
        <v>946530.33787241369</v>
      </c>
      <c r="X211" s="26">
        <v>169.9391999999998</v>
      </c>
      <c r="Y211" s="22">
        <v>0</v>
      </c>
      <c r="Z211" s="22">
        <v>47820.620454310207</v>
      </c>
      <c r="AA211" s="22">
        <v>47650.681254310184</v>
      </c>
      <c r="AB211" s="32">
        <v>5.0301807138050089E-2</v>
      </c>
      <c r="AC211" s="32">
        <v>5.034247646136536E-2</v>
      </c>
      <c r="AD211" s="42"/>
      <c r="AE211" s="22">
        <v>950674.00507241371</v>
      </c>
      <c r="AF211" s="22">
        <v>4143.6671999999999</v>
      </c>
      <c r="AG211" s="22">
        <v>946530.33787241369</v>
      </c>
      <c r="AH211" s="26">
        <v>169.9391999999998</v>
      </c>
      <c r="AI211" s="22">
        <v>0</v>
      </c>
      <c r="AJ211" s="22">
        <v>47820.620454310207</v>
      </c>
      <c r="AK211" s="22">
        <v>47650.681254310184</v>
      </c>
      <c r="AL211" s="32">
        <v>5.0301807138050089E-2</v>
      </c>
      <c r="AM211" s="32">
        <v>5.034247646136536E-2</v>
      </c>
      <c r="AN211" s="11"/>
      <c r="AO211" s="22">
        <v>950674.00507241371</v>
      </c>
      <c r="AP211" s="22">
        <v>4143.6671999999999</v>
      </c>
      <c r="AQ211" s="22">
        <v>946530.33787241369</v>
      </c>
      <c r="AR211" s="26">
        <v>169.9391999999998</v>
      </c>
      <c r="AS211" s="22">
        <v>0</v>
      </c>
      <c r="AT211" s="22">
        <v>47820.620454310207</v>
      </c>
      <c r="AU211" s="22">
        <v>47650.681254310184</v>
      </c>
      <c r="AV211" s="32">
        <v>5.0301807138050089E-2</v>
      </c>
      <c r="AW211" s="32">
        <v>5.034247646136536E-2</v>
      </c>
      <c r="AX211" s="42"/>
      <c r="AY211" s="22">
        <v>950674.00507241371</v>
      </c>
      <c r="AZ211" s="22">
        <v>4143.6671999999999</v>
      </c>
      <c r="BA211" s="22">
        <v>946530.33787241369</v>
      </c>
      <c r="BB211" s="22">
        <v>0</v>
      </c>
      <c r="BC211" s="22">
        <v>47820.620454310207</v>
      </c>
      <c r="BD211" s="22">
        <v>47650.681254310184</v>
      </c>
      <c r="BE211" s="32">
        <v>5.0301807138050089E-2</v>
      </c>
      <c r="BF211" s="32">
        <v>5.034247646136536E-2</v>
      </c>
      <c r="BG211" s="11"/>
      <c r="BH211" s="22">
        <v>950674.00507241371</v>
      </c>
      <c r="BI211" s="22">
        <v>4143.6671999999999</v>
      </c>
      <c r="BJ211" s="22">
        <v>946530.33787241369</v>
      </c>
      <c r="BK211" s="26">
        <v>169.9391999999998</v>
      </c>
      <c r="BL211" s="22">
        <v>0</v>
      </c>
      <c r="BM211" s="22">
        <v>47820.620454310207</v>
      </c>
      <c r="BN211" s="22">
        <v>47650.681254310184</v>
      </c>
      <c r="BO211" s="32">
        <v>5.0301807138050089E-2</v>
      </c>
      <c r="BP211" s="32">
        <v>5.034247646136536E-2</v>
      </c>
      <c r="BQ211" s="42"/>
      <c r="BR211" s="22">
        <v>948087.37895862071</v>
      </c>
      <c r="BS211" s="22">
        <v>4143.6671999999999</v>
      </c>
      <c r="BT211" s="22">
        <v>943943.71175862069</v>
      </c>
      <c r="BU211" s="26">
        <v>169.9391999999998</v>
      </c>
      <c r="BV211" s="22">
        <v>0</v>
      </c>
      <c r="BW211" s="22">
        <v>45233.994340517209</v>
      </c>
      <c r="BX211" s="22">
        <v>45064.055140517186</v>
      </c>
      <c r="BY211" s="32">
        <v>4.7710786309804305E-2</v>
      </c>
      <c r="BZ211" s="32">
        <v>4.7740193169527337E-2</v>
      </c>
      <c r="CA211" s="42"/>
      <c r="CB211" s="22">
        <v>949983.2809344827</v>
      </c>
      <c r="CC211" s="22">
        <v>4143.6671999999999</v>
      </c>
      <c r="CD211" s="22">
        <v>945839.61373448267</v>
      </c>
      <c r="CE211" s="26">
        <v>169.9391999999998</v>
      </c>
      <c r="CF211" s="22">
        <v>0</v>
      </c>
      <c r="CG211" s="22">
        <v>47129.896316379192</v>
      </c>
      <c r="CH211" s="22">
        <v>46959.95711637917</v>
      </c>
      <c r="CI211" s="32">
        <v>4.9611290285044067E-2</v>
      </c>
      <c r="CJ211" s="32">
        <v>4.9648964194855379E-2</v>
      </c>
      <c r="CK211" s="42"/>
      <c r="CL211" s="22">
        <v>949292.55679655168</v>
      </c>
      <c r="CM211" s="22">
        <v>4143.6671999999999</v>
      </c>
      <c r="CN211" s="22">
        <v>945148.88959655166</v>
      </c>
      <c r="CO211" s="26">
        <v>169.9391999999998</v>
      </c>
      <c r="CP211" s="22">
        <v>0</v>
      </c>
      <c r="CQ211" s="22">
        <v>46439.172178448178</v>
      </c>
      <c r="CR211" s="22">
        <v>46269.232978448155</v>
      </c>
      <c r="CS211" s="32">
        <v>4.8919768564456179E-2</v>
      </c>
      <c r="CT211" s="32">
        <v>4.8954438277125568E-2</v>
      </c>
      <c r="CU211" s="42"/>
      <c r="CV211" s="22">
        <v>950674.00507241371</v>
      </c>
      <c r="CW211" s="22">
        <v>4143.6671999999999</v>
      </c>
      <c r="CX211" s="22">
        <v>946530.33787241369</v>
      </c>
      <c r="CY211" s="26">
        <v>169.9391999999998</v>
      </c>
      <c r="CZ211" s="22">
        <v>0</v>
      </c>
      <c r="DA211" s="22">
        <v>47820.620454310207</v>
      </c>
      <c r="DB211" s="22">
        <v>47650.681254310184</v>
      </c>
      <c r="DC211" s="32">
        <v>5.0301807138050089E-2</v>
      </c>
      <c r="DD211" s="32">
        <v>5.034247646136536E-2</v>
      </c>
      <c r="DE211" s="42"/>
      <c r="DF211" s="22">
        <v>950674.00507241371</v>
      </c>
      <c r="DG211" s="22">
        <v>4143.6671999999999</v>
      </c>
      <c r="DH211" s="22">
        <v>946530.33787241369</v>
      </c>
      <c r="DI211" s="26">
        <v>169.9391999999998</v>
      </c>
      <c r="DJ211" s="22">
        <v>0</v>
      </c>
      <c r="DK211" s="22">
        <v>47820.620454310207</v>
      </c>
      <c r="DL211" s="22">
        <v>47650.681254310184</v>
      </c>
      <c r="DM211" s="32">
        <v>5.0301807138050089E-2</v>
      </c>
      <c r="DN211" s="32">
        <v>5.034247646136536E-2</v>
      </c>
      <c r="DO211" s="42"/>
      <c r="DP211" s="22">
        <v>950674.00507241371</v>
      </c>
      <c r="DQ211" s="22">
        <v>4143.6671999999999</v>
      </c>
      <c r="DR211" s="22">
        <v>946530.33787241369</v>
      </c>
      <c r="DS211" s="26">
        <v>169.9391999999998</v>
      </c>
      <c r="DT211" s="22">
        <v>0</v>
      </c>
      <c r="DU211" s="22">
        <v>47820.620454310207</v>
      </c>
      <c r="DV211" s="22">
        <v>47650.681254310184</v>
      </c>
      <c r="DW211" s="32">
        <v>5.0301807138050089E-2</v>
      </c>
      <c r="DX211" s="32">
        <v>5.034247646136536E-2</v>
      </c>
      <c r="DY211" s="42"/>
      <c r="DZ211" s="22">
        <v>950674.00507241371</v>
      </c>
      <c r="EA211" s="22">
        <v>4143.6671999999999</v>
      </c>
      <c r="EB211" s="22">
        <v>946530.33787241369</v>
      </c>
      <c r="EC211" s="26">
        <v>169.9391999999998</v>
      </c>
      <c r="ED211" s="22">
        <v>0</v>
      </c>
      <c r="EE211" s="22">
        <v>47820.620454310207</v>
      </c>
      <c r="EF211" s="22">
        <v>47650.681254310184</v>
      </c>
      <c r="EG211" s="32">
        <v>5.0301807138050089E-2</v>
      </c>
      <c r="EH211" s="32">
        <v>5.034247646136536E-2</v>
      </c>
      <c r="EI211" s="42"/>
      <c r="EK211" s="47">
        <f t="shared" si="59"/>
        <v>-690.72413793101441</v>
      </c>
      <c r="EL211" s="47">
        <f t="shared" si="60"/>
        <v>-1381.4482758620288</v>
      </c>
      <c r="EM211" s="47">
        <f t="shared" si="61"/>
        <v>0</v>
      </c>
      <c r="EN211" s="47">
        <f t="shared" si="62"/>
        <v>0</v>
      </c>
      <c r="EO211" s="47">
        <f t="shared" si="63"/>
        <v>0</v>
      </c>
      <c r="EP211" s="47">
        <f t="shared" si="64"/>
        <v>0</v>
      </c>
      <c r="ER211" s="27" t="str">
        <f t="shared" si="74"/>
        <v>Ernehale Infant School</v>
      </c>
      <c r="EV211" s="45">
        <v>0</v>
      </c>
      <c r="EX211" s="27" t="str">
        <f t="shared" si="75"/>
        <v>Y</v>
      </c>
      <c r="EY211" s="27" t="str">
        <f t="shared" si="76"/>
        <v>Y</v>
      </c>
      <c r="EZ211" s="27" t="str">
        <f t="shared" si="65"/>
        <v/>
      </c>
      <c r="FA211" s="27" t="str">
        <f t="shared" si="66"/>
        <v/>
      </c>
      <c r="FB211" s="27" t="str">
        <f t="shared" si="67"/>
        <v/>
      </c>
      <c r="FC211" s="27" t="str">
        <f t="shared" si="68"/>
        <v/>
      </c>
      <c r="FE211" s="82">
        <f t="shared" si="77"/>
        <v>7.2974326367985858E-4</v>
      </c>
      <c r="FF211" s="82">
        <f t="shared" si="69"/>
        <v>1.4594865273597172E-3</v>
      </c>
      <c r="FG211" s="82" t="str">
        <f t="shared" si="70"/>
        <v/>
      </c>
      <c r="FH211" s="82" t="str">
        <f t="shared" si="71"/>
        <v/>
      </c>
      <c r="FI211" s="82" t="str">
        <f t="shared" si="72"/>
        <v/>
      </c>
      <c r="FJ211" s="82" t="str">
        <f t="shared" si="73"/>
        <v/>
      </c>
    </row>
    <row r="212" spans="1:166" x14ac:dyDescent="0.3">
      <c r="A212" s="20">
        <v>8912222</v>
      </c>
      <c r="B212" s="20" t="s">
        <v>8</v>
      </c>
      <c r="C212" s="21">
        <v>214</v>
      </c>
      <c r="D212" s="22">
        <v>1028382.7253043335</v>
      </c>
      <c r="E212" s="22">
        <v>3780.3133999999995</v>
      </c>
      <c r="F212" s="22">
        <v>1024602.4119043335</v>
      </c>
      <c r="G212" s="45">
        <v>4111.7843831651753</v>
      </c>
      <c r="H212" s="26">
        <v>-340.28779999999961</v>
      </c>
      <c r="I212" s="11"/>
      <c r="J212" s="34">
        <v>214</v>
      </c>
      <c r="K212" s="22">
        <v>1082478.5664539519</v>
      </c>
      <c r="L212" s="22">
        <v>3440.0255999999999</v>
      </c>
      <c r="M212" s="22">
        <v>1079038.5408539518</v>
      </c>
      <c r="N212" s="26">
        <v>-340.28779999999961</v>
      </c>
      <c r="O212" s="22">
        <v>0</v>
      </c>
      <c r="P212" s="22">
        <v>54095.841149618383</v>
      </c>
      <c r="Q212" s="22">
        <v>54436.128949618316</v>
      </c>
      <c r="R212" s="32">
        <v>4.9974052906034697E-2</v>
      </c>
      <c r="S212" s="32">
        <v>5.0448734580451154E-2</v>
      </c>
      <c r="T212" s="11"/>
      <c r="U212" s="22">
        <v>1082478.5664539519</v>
      </c>
      <c r="V212" s="22">
        <v>3440.0255999999999</v>
      </c>
      <c r="W212" s="22">
        <v>1079038.5408539518</v>
      </c>
      <c r="X212" s="26">
        <v>-340.28779999999961</v>
      </c>
      <c r="Y212" s="22">
        <v>0</v>
      </c>
      <c r="Z212" s="22">
        <v>54095.841149618383</v>
      </c>
      <c r="AA212" s="22">
        <v>54436.128949618316</v>
      </c>
      <c r="AB212" s="32">
        <v>4.9974052906034697E-2</v>
      </c>
      <c r="AC212" s="32">
        <v>5.0448734580451154E-2</v>
      </c>
      <c r="AD212" s="42"/>
      <c r="AE212" s="22">
        <v>1082478.5664539519</v>
      </c>
      <c r="AF212" s="22">
        <v>3440.0255999999999</v>
      </c>
      <c r="AG212" s="22">
        <v>1079038.5408539518</v>
      </c>
      <c r="AH212" s="26">
        <v>-340.28779999999961</v>
      </c>
      <c r="AI212" s="22">
        <v>0</v>
      </c>
      <c r="AJ212" s="22">
        <v>54095.841149618383</v>
      </c>
      <c r="AK212" s="22">
        <v>54436.128949618316</v>
      </c>
      <c r="AL212" s="32">
        <v>4.9974052906034697E-2</v>
      </c>
      <c r="AM212" s="32">
        <v>5.0448734580451154E-2</v>
      </c>
      <c r="AN212" s="11"/>
      <c r="AO212" s="22">
        <v>1082478.5664539519</v>
      </c>
      <c r="AP212" s="22">
        <v>3440.0255999999999</v>
      </c>
      <c r="AQ212" s="22">
        <v>1079038.5408539518</v>
      </c>
      <c r="AR212" s="26">
        <v>-340.28779999999961</v>
      </c>
      <c r="AS212" s="22">
        <v>0</v>
      </c>
      <c r="AT212" s="22">
        <v>54095.841149618383</v>
      </c>
      <c r="AU212" s="22">
        <v>54436.128949618316</v>
      </c>
      <c r="AV212" s="32">
        <v>4.9974052906034697E-2</v>
      </c>
      <c r="AW212" s="32">
        <v>5.0448734580451154E-2</v>
      </c>
      <c r="AX212" s="42"/>
      <c r="AY212" s="22">
        <v>1082478.5664539519</v>
      </c>
      <c r="AZ212" s="22">
        <v>3440.0255999999999</v>
      </c>
      <c r="BA212" s="22">
        <v>1079038.5408539518</v>
      </c>
      <c r="BB212" s="22">
        <v>0</v>
      </c>
      <c r="BC212" s="22">
        <v>54095.841149618383</v>
      </c>
      <c r="BD212" s="22">
        <v>54436.128949618316</v>
      </c>
      <c r="BE212" s="32">
        <v>4.9974052906034697E-2</v>
      </c>
      <c r="BF212" s="32">
        <v>5.0448734580451154E-2</v>
      </c>
      <c r="BG212" s="11"/>
      <c r="BH212" s="22">
        <v>1082478.5664539519</v>
      </c>
      <c r="BI212" s="22">
        <v>3440.0255999999999</v>
      </c>
      <c r="BJ212" s="22">
        <v>1079038.5408539518</v>
      </c>
      <c r="BK212" s="26">
        <v>-340.28779999999961</v>
      </c>
      <c r="BL212" s="22">
        <v>0</v>
      </c>
      <c r="BM212" s="22">
        <v>54095.841149618383</v>
      </c>
      <c r="BN212" s="22">
        <v>54436.128949618316</v>
      </c>
      <c r="BO212" s="32">
        <v>4.9974052906034697E-2</v>
      </c>
      <c r="BP212" s="32">
        <v>5.0448734580451154E-2</v>
      </c>
      <c r="BQ212" s="42"/>
      <c r="BR212" s="22">
        <v>1076919.8755436428</v>
      </c>
      <c r="BS212" s="22">
        <v>3440.0255999999999</v>
      </c>
      <c r="BT212" s="22">
        <v>1073479.8499436427</v>
      </c>
      <c r="BU212" s="26">
        <v>-340.28779999999961</v>
      </c>
      <c r="BV212" s="22">
        <v>0</v>
      </c>
      <c r="BW212" s="22">
        <v>48537.150239309296</v>
      </c>
      <c r="BX212" s="22">
        <v>48877.438039309229</v>
      </c>
      <c r="BY212" s="32">
        <v>4.5070344917542846E-2</v>
      </c>
      <c r="BZ212" s="32">
        <v>4.5531770383836524E-2</v>
      </c>
      <c r="CA212" s="42"/>
      <c r="CB212" s="22">
        <v>1081346.3121584193</v>
      </c>
      <c r="CC212" s="22">
        <v>3440.0255999999999</v>
      </c>
      <c r="CD212" s="22">
        <v>1077906.2865584192</v>
      </c>
      <c r="CE212" s="26">
        <v>-340.28779999999961</v>
      </c>
      <c r="CF212" s="22">
        <v>0</v>
      </c>
      <c r="CG212" s="22">
        <v>52963.586854085792</v>
      </c>
      <c r="CH212" s="22">
        <v>53303.874654085725</v>
      </c>
      <c r="CI212" s="32">
        <v>4.8979301319637299E-2</v>
      </c>
      <c r="CJ212" s="32">
        <v>4.9451306963127925E-2</v>
      </c>
      <c r="CK212" s="42"/>
      <c r="CL212" s="22">
        <v>1080214.0578628867</v>
      </c>
      <c r="CM212" s="22">
        <v>3440.0255999999999</v>
      </c>
      <c r="CN212" s="22">
        <v>1076774.0322628866</v>
      </c>
      <c r="CO212" s="26">
        <v>-340.28779999999961</v>
      </c>
      <c r="CP212" s="22">
        <v>0</v>
      </c>
      <c r="CQ212" s="22">
        <v>51831.3325585532</v>
      </c>
      <c r="CR212" s="22">
        <v>52171.620358553133</v>
      </c>
      <c r="CS212" s="32">
        <v>4.7982464384047331E-2</v>
      </c>
      <c r="CT212" s="32">
        <v>4.845178170661512E-2</v>
      </c>
      <c r="CU212" s="42"/>
      <c r="CV212" s="22">
        <v>1082478.5664539519</v>
      </c>
      <c r="CW212" s="22">
        <v>3440.0255999999999</v>
      </c>
      <c r="CX212" s="22">
        <v>1079038.5408539518</v>
      </c>
      <c r="CY212" s="26">
        <v>-340.28779999999961</v>
      </c>
      <c r="CZ212" s="22">
        <v>0</v>
      </c>
      <c r="DA212" s="22">
        <v>54095.841149618383</v>
      </c>
      <c r="DB212" s="22">
        <v>54436.128949618316</v>
      </c>
      <c r="DC212" s="32">
        <v>4.9974052906034697E-2</v>
      </c>
      <c r="DD212" s="32">
        <v>5.0448734580451154E-2</v>
      </c>
      <c r="DE212" s="42"/>
      <c r="DF212" s="22">
        <v>1082478.5664539519</v>
      </c>
      <c r="DG212" s="22">
        <v>3440.0255999999999</v>
      </c>
      <c r="DH212" s="22">
        <v>1079038.5408539518</v>
      </c>
      <c r="DI212" s="26">
        <v>-340.28779999999961</v>
      </c>
      <c r="DJ212" s="22">
        <v>0</v>
      </c>
      <c r="DK212" s="22">
        <v>54095.841149618383</v>
      </c>
      <c r="DL212" s="22">
        <v>54436.128949618316</v>
      </c>
      <c r="DM212" s="32">
        <v>4.9974052906034697E-2</v>
      </c>
      <c r="DN212" s="32">
        <v>5.0448734580451154E-2</v>
      </c>
      <c r="DO212" s="42"/>
      <c r="DP212" s="22">
        <v>1082478.5664539519</v>
      </c>
      <c r="DQ212" s="22">
        <v>3440.0255999999999</v>
      </c>
      <c r="DR212" s="22">
        <v>1079038.5408539518</v>
      </c>
      <c r="DS212" s="26">
        <v>-340.28779999999961</v>
      </c>
      <c r="DT212" s="22">
        <v>0</v>
      </c>
      <c r="DU212" s="22">
        <v>54095.841149618383</v>
      </c>
      <c r="DV212" s="22">
        <v>54436.128949618316</v>
      </c>
      <c r="DW212" s="32">
        <v>4.9974052906034697E-2</v>
      </c>
      <c r="DX212" s="32">
        <v>5.0448734580451154E-2</v>
      </c>
      <c r="DY212" s="42"/>
      <c r="DZ212" s="22">
        <v>1082478.5664539519</v>
      </c>
      <c r="EA212" s="22">
        <v>3440.0255999999999</v>
      </c>
      <c r="EB212" s="22">
        <v>1079038.5408539518</v>
      </c>
      <c r="EC212" s="26">
        <v>-340.28779999999961</v>
      </c>
      <c r="ED212" s="22">
        <v>0</v>
      </c>
      <c r="EE212" s="22">
        <v>54095.841149618383</v>
      </c>
      <c r="EF212" s="22">
        <v>54436.128949618316</v>
      </c>
      <c r="EG212" s="32">
        <v>4.9974052906034697E-2</v>
      </c>
      <c r="EH212" s="32">
        <v>5.0448734580451154E-2</v>
      </c>
      <c r="EI212" s="42"/>
      <c r="EK212" s="47">
        <f t="shared" si="59"/>
        <v>-1132.2542955325916</v>
      </c>
      <c r="EL212" s="47">
        <f t="shared" si="60"/>
        <v>-2264.5085910651833</v>
      </c>
      <c r="EM212" s="47">
        <f t="shared" si="61"/>
        <v>0</v>
      </c>
      <c r="EN212" s="47">
        <f t="shared" si="62"/>
        <v>0</v>
      </c>
      <c r="EO212" s="47">
        <f t="shared" si="63"/>
        <v>0</v>
      </c>
      <c r="EP212" s="47">
        <f t="shared" si="64"/>
        <v>0</v>
      </c>
      <c r="ER212" s="27" t="str">
        <f t="shared" si="74"/>
        <v>Killisick Junior School</v>
      </c>
      <c r="EV212" s="45">
        <v>4111.7843831651753</v>
      </c>
      <c r="EX212" s="27" t="str">
        <f t="shared" si="75"/>
        <v>Y</v>
      </c>
      <c r="EY212" s="27" t="str">
        <f t="shared" si="76"/>
        <v>Y</v>
      </c>
      <c r="EZ212" s="27" t="str">
        <f t="shared" si="65"/>
        <v/>
      </c>
      <c r="FA212" s="27" t="str">
        <f t="shared" si="66"/>
        <v/>
      </c>
      <c r="FB212" s="27" t="str">
        <f t="shared" si="67"/>
        <v/>
      </c>
      <c r="FC212" s="27" t="str">
        <f t="shared" si="68"/>
        <v/>
      </c>
      <c r="FE212" s="82">
        <f t="shared" si="77"/>
        <v>1.0493177515573493E-3</v>
      </c>
      <c r="FF212" s="82">
        <f t="shared" si="69"/>
        <v>2.0986355031146985E-3</v>
      </c>
      <c r="FG212" s="82" t="str">
        <f t="shared" si="70"/>
        <v/>
      </c>
      <c r="FH212" s="82" t="str">
        <f t="shared" si="71"/>
        <v/>
      </c>
      <c r="FI212" s="82" t="str">
        <f t="shared" si="72"/>
        <v/>
      </c>
      <c r="FJ212" s="82" t="str">
        <f t="shared" si="73"/>
        <v/>
      </c>
    </row>
    <row r="213" spans="1:166" x14ac:dyDescent="0.3">
      <c r="A213" s="20">
        <v>8912226</v>
      </c>
      <c r="B213" s="20" t="s">
        <v>298</v>
      </c>
      <c r="C213" s="21">
        <v>228</v>
      </c>
      <c r="D213" s="22">
        <v>1084421.0358795172</v>
      </c>
      <c r="E213" s="22">
        <v>4145.6489999999994</v>
      </c>
      <c r="F213" s="22">
        <v>1080275.3868795172</v>
      </c>
      <c r="G213" s="45">
        <v>0</v>
      </c>
      <c r="H213" s="26">
        <v>-861.98819999999932</v>
      </c>
      <c r="I213" s="11"/>
      <c r="J213" s="34">
        <v>228</v>
      </c>
      <c r="K213" s="22">
        <v>1145040.1880336679</v>
      </c>
      <c r="L213" s="22">
        <v>3283.6608000000001</v>
      </c>
      <c r="M213" s="22">
        <v>1141756.5272336679</v>
      </c>
      <c r="N213" s="26">
        <v>-861.98819999999932</v>
      </c>
      <c r="O213" s="22">
        <v>0</v>
      </c>
      <c r="P213" s="22">
        <v>60619.152154150652</v>
      </c>
      <c r="Q213" s="22">
        <v>61481.140354150673</v>
      </c>
      <c r="R213" s="32">
        <v>5.2940632815909737E-2</v>
      </c>
      <c r="S213" s="32">
        <v>5.3847855376935504E-2</v>
      </c>
      <c r="T213" s="11"/>
      <c r="U213" s="22">
        <v>1145040.1880336679</v>
      </c>
      <c r="V213" s="22">
        <v>3283.6608000000001</v>
      </c>
      <c r="W213" s="22">
        <v>1141756.5272336679</v>
      </c>
      <c r="X213" s="26">
        <v>-861.98819999999932</v>
      </c>
      <c r="Y213" s="22">
        <v>0</v>
      </c>
      <c r="Z213" s="22">
        <v>60619.152154150652</v>
      </c>
      <c r="AA213" s="22">
        <v>61481.140354150673</v>
      </c>
      <c r="AB213" s="32">
        <v>5.2940632815909737E-2</v>
      </c>
      <c r="AC213" s="32">
        <v>5.3847855376935504E-2</v>
      </c>
      <c r="AD213" s="42"/>
      <c r="AE213" s="22">
        <v>1145040.1880336679</v>
      </c>
      <c r="AF213" s="22">
        <v>3283.6608000000001</v>
      </c>
      <c r="AG213" s="22">
        <v>1141756.5272336679</v>
      </c>
      <c r="AH213" s="26">
        <v>-861.98819999999932</v>
      </c>
      <c r="AI213" s="22">
        <v>0</v>
      </c>
      <c r="AJ213" s="22">
        <v>60619.152154150652</v>
      </c>
      <c r="AK213" s="22">
        <v>61481.140354150673</v>
      </c>
      <c r="AL213" s="32">
        <v>5.2940632815909737E-2</v>
      </c>
      <c r="AM213" s="32">
        <v>5.3847855376935504E-2</v>
      </c>
      <c r="AN213" s="11"/>
      <c r="AO213" s="22">
        <v>1145040.1880336679</v>
      </c>
      <c r="AP213" s="22">
        <v>3283.6608000000001</v>
      </c>
      <c r="AQ213" s="22">
        <v>1141756.5272336679</v>
      </c>
      <c r="AR213" s="26">
        <v>-861.98819999999932</v>
      </c>
      <c r="AS213" s="22">
        <v>0</v>
      </c>
      <c r="AT213" s="22">
        <v>60619.152154150652</v>
      </c>
      <c r="AU213" s="22">
        <v>61481.140354150673</v>
      </c>
      <c r="AV213" s="32">
        <v>5.2940632815909737E-2</v>
      </c>
      <c r="AW213" s="32">
        <v>5.3847855376935504E-2</v>
      </c>
      <c r="AX213" s="42"/>
      <c r="AY213" s="22">
        <v>1145040.1880336679</v>
      </c>
      <c r="AZ213" s="22">
        <v>3283.6608000000001</v>
      </c>
      <c r="BA213" s="22">
        <v>1141756.5272336679</v>
      </c>
      <c r="BB213" s="22">
        <v>0</v>
      </c>
      <c r="BC213" s="22">
        <v>60619.152154150652</v>
      </c>
      <c r="BD213" s="22">
        <v>61481.140354150673</v>
      </c>
      <c r="BE213" s="32">
        <v>5.2940632815909737E-2</v>
      </c>
      <c r="BF213" s="32">
        <v>5.3847855376935504E-2</v>
      </c>
      <c r="BG213" s="11"/>
      <c r="BH213" s="22">
        <v>1145040.1880336679</v>
      </c>
      <c r="BI213" s="22">
        <v>3283.6608000000001</v>
      </c>
      <c r="BJ213" s="22">
        <v>1141756.5272336679</v>
      </c>
      <c r="BK213" s="26">
        <v>-861.98819999999932</v>
      </c>
      <c r="BL213" s="22">
        <v>0</v>
      </c>
      <c r="BM213" s="22">
        <v>60619.152154150652</v>
      </c>
      <c r="BN213" s="22">
        <v>61481.140354150673</v>
      </c>
      <c r="BO213" s="32">
        <v>5.2940632815909737E-2</v>
      </c>
      <c r="BP213" s="32">
        <v>5.3847855376935504E-2</v>
      </c>
      <c r="BQ213" s="42"/>
      <c r="BR213" s="22">
        <v>1139104.5950002819</v>
      </c>
      <c r="BS213" s="22">
        <v>3283.6608000000001</v>
      </c>
      <c r="BT213" s="22">
        <v>1135820.934200282</v>
      </c>
      <c r="BU213" s="26">
        <v>-861.98819999999932</v>
      </c>
      <c r="BV213" s="22">
        <v>0</v>
      </c>
      <c r="BW213" s="22">
        <v>54683.559120764723</v>
      </c>
      <c r="BX213" s="22">
        <v>55545.547320764745</v>
      </c>
      <c r="BY213" s="32">
        <v>4.800574008811824E-2</v>
      </c>
      <c r="BZ213" s="32">
        <v>4.8903436843126778E-2</v>
      </c>
      <c r="CA213" s="42"/>
      <c r="CB213" s="22">
        <v>1143891.5053213066</v>
      </c>
      <c r="CC213" s="22">
        <v>3283.6608000000001</v>
      </c>
      <c r="CD213" s="22">
        <v>1140607.8445213067</v>
      </c>
      <c r="CE213" s="26">
        <v>-861.98819999999932</v>
      </c>
      <c r="CF213" s="22">
        <v>0</v>
      </c>
      <c r="CG213" s="22">
        <v>59470.469441789435</v>
      </c>
      <c r="CH213" s="22">
        <v>60332.457641789457</v>
      </c>
      <c r="CI213" s="32">
        <v>5.1989606676102404E-2</v>
      </c>
      <c r="CJ213" s="32">
        <v>5.2895005002451076E-2</v>
      </c>
      <c r="CK213" s="42"/>
      <c r="CL213" s="22">
        <v>1142742.8226089454</v>
      </c>
      <c r="CM213" s="22">
        <v>3283.6608000000001</v>
      </c>
      <c r="CN213" s="22">
        <v>1139459.1618089455</v>
      </c>
      <c r="CO213" s="26">
        <v>-861.98819999999932</v>
      </c>
      <c r="CP213" s="22">
        <v>0</v>
      </c>
      <c r="CQ213" s="22">
        <v>58321.786729428219</v>
      </c>
      <c r="CR213" s="22">
        <v>59183.77492942824</v>
      </c>
      <c r="CS213" s="32">
        <v>5.103666859729325E-2</v>
      </c>
      <c r="CT213" s="32">
        <v>5.1940233501191209E-2</v>
      </c>
      <c r="CU213" s="42"/>
      <c r="CV213" s="22">
        <v>1145040.1880336679</v>
      </c>
      <c r="CW213" s="22">
        <v>3283.6608000000001</v>
      </c>
      <c r="CX213" s="22">
        <v>1141756.5272336679</v>
      </c>
      <c r="CY213" s="26">
        <v>-861.98819999999932</v>
      </c>
      <c r="CZ213" s="22">
        <v>0</v>
      </c>
      <c r="DA213" s="22">
        <v>60619.152154150652</v>
      </c>
      <c r="DB213" s="22">
        <v>61481.140354150673</v>
      </c>
      <c r="DC213" s="32">
        <v>5.2940632815909737E-2</v>
      </c>
      <c r="DD213" s="32">
        <v>5.3847855376935504E-2</v>
      </c>
      <c r="DE213" s="42"/>
      <c r="DF213" s="22">
        <v>1145040.1880336679</v>
      </c>
      <c r="DG213" s="22">
        <v>3283.6608000000001</v>
      </c>
      <c r="DH213" s="22">
        <v>1141756.5272336679</v>
      </c>
      <c r="DI213" s="26">
        <v>-861.98819999999932</v>
      </c>
      <c r="DJ213" s="22">
        <v>0</v>
      </c>
      <c r="DK213" s="22">
        <v>60619.152154150652</v>
      </c>
      <c r="DL213" s="22">
        <v>61481.140354150673</v>
      </c>
      <c r="DM213" s="32">
        <v>5.2940632815909737E-2</v>
      </c>
      <c r="DN213" s="32">
        <v>5.3847855376935504E-2</v>
      </c>
      <c r="DO213" s="42"/>
      <c r="DP213" s="22">
        <v>1145040.1880336679</v>
      </c>
      <c r="DQ213" s="22">
        <v>3283.6608000000001</v>
      </c>
      <c r="DR213" s="22">
        <v>1141756.5272336679</v>
      </c>
      <c r="DS213" s="26">
        <v>-861.98819999999932</v>
      </c>
      <c r="DT213" s="22">
        <v>0</v>
      </c>
      <c r="DU213" s="22">
        <v>60619.152154150652</v>
      </c>
      <c r="DV213" s="22">
        <v>61481.140354150673</v>
      </c>
      <c r="DW213" s="32">
        <v>5.2940632815909737E-2</v>
      </c>
      <c r="DX213" s="32">
        <v>5.3847855376935504E-2</v>
      </c>
      <c r="DY213" s="42"/>
      <c r="DZ213" s="22">
        <v>1145040.1880336679</v>
      </c>
      <c r="EA213" s="22">
        <v>3283.6608000000001</v>
      </c>
      <c r="EB213" s="22">
        <v>1141756.5272336679</v>
      </c>
      <c r="EC213" s="26">
        <v>-861.98819999999932</v>
      </c>
      <c r="ED213" s="22">
        <v>0</v>
      </c>
      <c r="EE213" s="22">
        <v>60619.152154150652</v>
      </c>
      <c r="EF213" s="22">
        <v>61481.140354150673</v>
      </c>
      <c r="EG213" s="32">
        <v>5.2940632815909737E-2</v>
      </c>
      <c r="EH213" s="32">
        <v>5.3847855376935504E-2</v>
      </c>
      <c r="EI213" s="42"/>
      <c r="EK213" s="47">
        <f t="shared" si="59"/>
        <v>-1148.6827123612165</v>
      </c>
      <c r="EL213" s="47">
        <f t="shared" si="60"/>
        <v>-2297.3654247224331</v>
      </c>
      <c r="EM213" s="47">
        <f t="shared" si="61"/>
        <v>0</v>
      </c>
      <c r="EN213" s="47">
        <f t="shared" si="62"/>
        <v>0</v>
      </c>
      <c r="EO213" s="47">
        <f t="shared" si="63"/>
        <v>0</v>
      </c>
      <c r="EP213" s="47">
        <f t="shared" si="64"/>
        <v>0</v>
      </c>
      <c r="ER213" s="27" t="str">
        <f t="shared" si="74"/>
        <v>The Carlton Junior Academy</v>
      </c>
      <c r="EV213" s="45">
        <v>0</v>
      </c>
      <c r="EX213" s="27" t="str">
        <f t="shared" si="75"/>
        <v>Y</v>
      </c>
      <c r="EY213" s="27" t="str">
        <f t="shared" si="76"/>
        <v>Y</v>
      </c>
      <c r="EZ213" s="27" t="str">
        <f t="shared" si="65"/>
        <v/>
      </c>
      <c r="FA213" s="27" t="str">
        <f t="shared" si="66"/>
        <v/>
      </c>
      <c r="FB213" s="27" t="str">
        <f t="shared" si="67"/>
        <v/>
      </c>
      <c r="FC213" s="27" t="str">
        <f t="shared" si="68"/>
        <v/>
      </c>
      <c r="FE213" s="82">
        <f t="shared" si="77"/>
        <v>1.0060662540238153E-3</v>
      </c>
      <c r="FF213" s="82">
        <f t="shared" si="69"/>
        <v>2.0121325080476307E-3</v>
      </c>
      <c r="FG213" s="82" t="str">
        <f t="shared" si="70"/>
        <v/>
      </c>
      <c r="FH213" s="82" t="str">
        <f t="shared" si="71"/>
        <v/>
      </c>
      <c r="FI213" s="82" t="str">
        <f t="shared" si="72"/>
        <v/>
      </c>
      <c r="FJ213" s="82" t="str">
        <f t="shared" si="73"/>
        <v/>
      </c>
    </row>
    <row r="214" spans="1:166" x14ac:dyDescent="0.3">
      <c r="A214" s="20">
        <v>8912227</v>
      </c>
      <c r="B214" s="20" t="s">
        <v>297</v>
      </c>
      <c r="C214" s="21">
        <v>173</v>
      </c>
      <c r="D214" s="22">
        <v>831597.36469376727</v>
      </c>
      <c r="E214" s="22">
        <v>3024.0319999999997</v>
      </c>
      <c r="F214" s="22">
        <v>828573.33269376727</v>
      </c>
      <c r="G214" s="45">
        <v>17164.166783411896</v>
      </c>
      <c r="H214" s="26">
        <v>129.32480000000032</v>
      </c>
      <c r="I214" s="11"/>
      <c r="J214" s="34">
        <v>173</v>
      </c>
      <c r="K214" s="22">
        <v>860030.58881108928</v>
      </c>
      <c r="L214" s="22">
        <v>3153.3568</v>
      </c>
      <c r="M214" s="22">
        <v>856877.23201108933</v>
      </c>
      <c r="N214" s="26">
        <v>129.32480000000032</v>
      </c>
      <c r="O214" s="22">
        <v>0</v>
      </c>
      <c r="P214" s="22">
        <v>28433.22411732201</v>
      </c>
      <c r="Q214" s="22">
        <v>28303.899317322066</v>
      </c>
      <c r="R214" s="32">
        <v>3.3060712592360521E-2</v>
      </c>
      <c r="S214" s="32">
        <v>3.3031452184687955E-2</v>
      </c>
      <c r="T214" s="11"/>
      <c r="U214" s="22">
        <v>860030.58881108928</v>
      </c>
      <c r="V214" s="22">
        <v>3153.3568</v>
      </c>
      <c r="W214" s="22">
        <v>856877.23201108933</v>
      </c>
      <c r="X214" s="26">
        <v>129.32480000000032</v>
      </c>
      <c r="Y214" s="22">
        <v>0</v>
      </c>
      <c r="Z214" s="22">
        <v>28433.22411732201</v>
      </c>
      <c r="AA214" s="22">
        <v>28303.899317322066</v>
      </c>
      <c r="AB214" s="32">
        <v>3.3060712592360521E-2</v>
      </c>
      <c r="AC214" s="32">
        <v>3.3031452184687955E-2</v>
      </c>
      <c r="AD214" s="42"/>
      <c r="AE214" s="22">
        <v>860030.58881108928</v>
      </c>
      <c r="AF214" s="22">
        <v>3153.3568</v>
      </c>
      <c r="AG214" s="22">
        <v>856877.23201108933</v>
      </c>
      <c r="AH214" s="26">
        <v>129.32480000000032</v>
      </c>
      <c r="AI214" s="22">
        <v>0</v>
      </c>
      <c r="AJ214" s="22">
        <v>28433.22411732201</v>
      </c>
      <c r="AK214" s="22">
        <v>28303.899317322066</v>
      </c>
      <c r="AL214" s="32">
        <v>3.3060712592360521E-2</v>
      </c>
      <c r="AM214" s="32">
        <v>3.3031452184687955E-2</v>
      </c>
      <c r="AN214" s="11"/>
      <c r="AO214" s="22">
        <v>860030.58881108928</v>
      </c>
      <c r="AP214" s="22">
        <v>3153.3568</v>
      </c>
      <c r="AQ214" s="22">
        <v>856877.23201108933</v>
      </c>
      <c r="AR214" s="26">
        <v>129.32480000000032</v>
      </c>
      <c r="AS214" s="22">
        <v>0</v>
      </c>
      <c r="AT214" s="22">
        <v>28433.22411732201</v>
      </c>
      <c r="AU214" s="22">
        <v>28303.899317322066</v>
      </c>
      <c r="AV214" s="32">
        <v>3.3060712592360521E-2</v>
      </c>
      <c r="AW214" s="32">
        <v>3.3031452184687955E-2</v>
      </c>
      <c r="AX214" s="42"/>
      <c r="AY214" s="22">
        <v>860030.58881108928</v>
      </c>
      <c r="AZ214" s="22">
        <v>3153.3568</v>
      </c>
      <c r="BA214" s="22">
        <v>856877.23201108933</v>
      </c>
      <c r="BB214" s="22">
        <v>0</v>
      </c>
      <c r="BC214" s="22">
        <v>28433.22411732201</v>
      </c>
      <c r="BD214" s="22">
        <v>28303.899317322066</v>
      </c>
      <c r="BE214" s="32">
        <v>3.3060712592360521E-2</v>
      </c>
      <c r="BF214" s="32">
        <v>3.3031452184687955E-2</v>
      </c>
      <c r="BG214" s="11"/>
      <c r="BH214" s="22">
        <v>860030.58881108928</v>
      </c>
      <c r="BI214" s="22">
        <v>3153.3568</v>
      </c>
      <c r="BJ214" s="22">
        <v>856877.23201108933</v>
      </c>
      <c r="BK214" s="26">
        <v>129.32480000000032</v>
      </c>
      <c r="BL214" s="22">
        <v>0</v>
      </c>
      <c r="BM214" s="22">
        <v>28433.22411732201</v>
      </c>
      <c r="BN214" s="22">
        <v>28303.899317322066</v>
      </c>
      <c r="BO214" s="32">
        <v>3.3060712592360521E-2</v>
      </c>
      <c r="BP214" s="32">
        <v>3.3031452184687955E-2</v>
      </c>
      <c r="BQ214" s="42"/>
      <c r="BR214" s="22">
        <v>859788.48360199993</v>
      </c>
      <c r="BS214" s="22">
        <v>3153.3568</v>
      </c>
      <c r="BT214" s="22">
        <v>856635.12680199998</v>
      </c>
      <c r="BU214" s="26">
        <v>129.32480000000032</v>
      </c>
      <c r="BV214" s="22">
        <v>3251.1513968408444</v>
      </c>
      <c r="BW214" s="22">
        <v>28191.11890823266</v>
      </c>
      <c r="BX214" s="22">
        <v>28061.794108232716</v>
      </c>
      <c r="BY214" s="32">
        <v>3.2788435116191277E-2</v>
      </c>
      <c r="BZ214" s="32">
        <v>3.2758164159101585E-2</v>
      </c>
      <c r="CA214" s="42"/>
      <c r="CB214" s="22">
        <v>859788.48360200005</v>
      </c>
      <c r="CC214" s="22">
        <v>3153.3568</v>
      </c>
      <c r="CD214" s="22">
        <v>856635.1268020001</v>
      </c>
      <c r="CE214" s="26">
        <v>129.32480000000032</v>
      </c>
      <c r="CF214" s="22">
        <v>547.14295984961109</v>
      </c>
      <c r="CG214" s="22">
        <v>28191.118908232776</v>
      </c>
      <c r="CH214" s="22">
        <v>28061.794108232833</v>
      </c>
      <c r="CI214" s="32">
        <v>3.2788435116191408E-2</v>
      </c>
      <c r="CJ214" s="32">
        <v>3.2758164159101717E-2</v>
      </c>
      <c r="CK214" s="42"/>
      <c r="CL214" s="22">
        <v>859788.48360200005</v>
      </c>
      <c r="CM214" s="22">
        <v>3153.3568</v>
      </c>
      <c r="CN214" s="22">
        <v>856635.1268020001</v>
      </c>
      <c r="CO214" s="26">
        <v>129.32480000000032</v>
      </c>
      <c r="CP214" s="22">
        <v>1336.391128788337</v>
      </c>
      <c r="CQ214" s="22">
        <v>28191.118908232776</v>
      </c>
      <c r="CR214" s="22">
        <v>28061.794108232833</v>
      </c>
      <c r="CS214" s="32">
        <v>3.2788435116191408E-2</v>
      </c>
      <c r="CT214" s="32">
        <v>3.2758164159101717E-2</v>
      </c>
      <c r="CU214" s="42"/>
      <c r="CV214" s="22">
        <v>860030.58881108928</v>
      </c>
      <c r="CW214" s="22">
        <v>3153.3568</v>
      </c>
      <c r="CX214" s="22">
        <v>856877.23201108933</v>
      </c>
      <c r="CY214" s="26">
        <v>129.32480000000032</v>
      </c>
      <c r="CZ214" s="22">
        <v>0</v>
      </c>
      <c r="DA214" s="22">
        <v>28433.22411732201</v>
      </c>
      <c r="DB214" s="22">
        <v>28303.899317322066</v>
      </c>
      <c r="DC214" s="32">
        <v>3.3060712592360521E-2</v>
      </c>
      <c r="DD214" s="32">
        <v>3.3031452184687955E-2</v>
      </c>
      <c r="DE214" s="42"/>
      <c r="DF214" s="22">
        <v>860030.58881108928</v>
      </c>
      <c r="DG214" s="22">
        <v>3153.3568</v>
      </c>
      <c r="DH214" s="22">
        <v>856877.23201108933</v>
      </c>
      <c r="DI214" s="26">
        <v>129.32480000000032</v>
      </c>
      <c r="DJ214" s="22">
        <v>0</v>
      </c>
      <c r="DK214" s="22">
        <v>28433.22411732201</v>
      </c>
      <c r="DL214" s="22">
        <v>28303.899317322066</v>
      </c>
      <c r="DM214" s="32">
        <v>3.3060712592360521E-2</v>
      </c>
      <c r="DN214" s="32">
        <v>3.3031452184687955E-2</v>
      </c>
      <c r="DO214" s="42"/>
      <c r="DP214" s="22">
        <v>860030.58881108928</v>
      </c>
      <c r="DQ214" s="22">
        <v>3153.3568</v>
      </c>
      <c r="DR214" s="22">
        <v>856877.23201108933</v>
      </c>
      <c r="DS214" s="26">
        <v>129.32480000000032</v>
      </c>
      <c r="DT214" s="22">
        <v>0</v>
      </c>
      <c r="DU214" s="22">
        <v>28433.22411732201</v>
      </c>
      <c r="DV214" s="22">
        <v>28303.899317322066</v>
      </c>
      <c r="DW214" s="32">
        <v>3.3060712592360521E-2</v>
      </c>
      <c r="DX214" s="32">
        <v>3.3031452184687955E-2</v>
      </c>
      <c r="DY214" s="42"/>
      <c r="DZ214" s="22">
        <v>860030.58881108928</v>
      </c>
      <c r="EA214" s="22">
        <v>3153.3568</v>
      </c>
      <c r="EB214" s="22">
        <v>856877.23201108933</v>
      </c>
      <c r="EC214" s="26">
        <v>129.32480000000032</v>
      </c>
      <c r="ED214" s="22">
        <v>0</v>
      </c>
      <c r="EE214" s="22">
        <v>28433.22411732201</v>
      </c>
      <c r="EF214" s="22">
        <v>28303.899317322066</v>
      </c>
      <c r="EG214" s="32">
        <v>3.3060712592360521E-2</v>
      </c>
      <c r="EH214" s="32">
        <v>3.3031452184687955E-2</v>
      </c>
      <c r="EI214" s="42"/>
      <c r="EK214" s="47">
        <f t="shared" si="59"/>
        <v>-242.10520908923354</v>
      </c>
      <c r="EL214" s="47">
        <f t="shared" si="60"/>
        <v>-242.10520908923354</v>
      </c>
      <c r="EM214" s="47">
        <f t="shared" si="61"/>
        <v>0</v>
      </c>
      <c r="EN214" s="47">
        <f t="shared" si="62"/>
        <v>0</v>
      </c>
      <c r="EO214" s="47">
        <f t="shared" si="63"/>
        <v>0</v>
      </c>
      <c r="EP214" s="47">
        <f t="shared" si="64"/>
        <v>0</v>
      </c>
      <c r="ER214" s="27" t="str">
        <f t="shared" si="74"/>
        <v>The Carlton Infant Academy</v>
      </c>
      <c r="EV214" s="45">
        <v>17164.166783411896</v>
      </c>
      <c r="EX214" s="27" t="str">
        <f t="shared" si="75"/>
        <v>Y</v>
      </c>
      <c r="EY214" s="27" t="str">
        <f t="shared" si="76"/>
        <v>Y</v>
      </c>
      <c r="EZ214" s="27" t="str">
        <f t="shared" si="65"/>
        <v/>
      </c>
      <c r="FA214" s="27" t="str">
        <f t="shared" si="66"/>
        <v/>
      </c>
      <c r="FB214" s="27" t="str">
        <f t="shared" si="67"/>
        <v/>
      </c>
      <c r="FC214" s="27" t="str">
        <f t="shared" si="68"/>
        <v/>
      </c>
      <c r="FE214" s="82">
        <f t="shared" si="77"/>
        <v>2.825436364098659E-4</v>
      </c>
      <c r="FF214" s="82">
        <f t="shared" si="69"/>
        <v>2.825436364098659E-4</v>
      </c>
      <c r="FG214" s="82" t="str">
        <f t="shared" si="70"/>
        <v/>
      </c>
      <c r="FH214" s="82" t="str">
        <f t="shared" si="71"/>
        <v/>
      </c>
      <c r="FI214" s="82" t="str">
        <f t="shared" si="72"/>
        <v/>
      </c>
      <c r="FJ214" s="82" t="str">
        <f t="shared" si="73"/>
        <v/>
      </c>
    </row>
    <row r="215" spans="1:166" x14ac:dyDescent="0.3">
      <c r="A215" s="20">
        <v>8912234</v>
      </c>
      <c r="B215" s="20" t="s">
        <v>139</v>
      </c>
      <c r="C215" s="21">
        <v>415</v>
      </c>
      <c r="D215" s="22">
        <v>1777972.44</v>
      </c>
      <c r="E215" s="22">
        <v>7997.44</v>
      </c>
      <c r="F215" s="22">
        <v>1769975</v>
      </c>
      <c r="G215" s="45">
        <v>0</v>
      </c>
      <c r="H215" s="26">
        <v>342.01600000000053</v>
      </c>
      <c r="I215" s="11"/>
      <c r="J215" s="34">
        <v>415</v>
      </c>
      <c r="K215" s="22">
        <v>1836414.456</v>
      </c>
      <c r="L215" s="22">
        <v>8339.4560000000001</v>
      </c>
      <c r="M215" s="22">
        <v>1828075</v>
      </c>
      <c r="N215" s="26">
        <v>342.01600000000053</v>
      </c>
      <c r="O215" s="22">
        <v>0</v>
      </c>
      <c r="P215" s="22">
        <v>58442.016000000061</v>
      </c>
      <c r="Q215" s="22">
        <v>58100</v>
      </c>
      <c r="R215" s="32">
        <v>3.1823979499320636E-2</v>
      </c>
      <c r="S215" s="32">
        <v>3.1782065834279227E-2</v>
      </c>
      <c r="T215" s="11"/>
      <c r="U215" s="22">
        <v>1836414.456</v>
      </c>
      <c r="V215" s="22">
        <v>8339.4560000000001</v>
      </c>
      <c r="W215" s="22">
        <v>1828075</v>
      </c>
      <c r="X215" s="26">
        <v>342.01600000000053</v>
      </c>
      <c r="Y215" s="22">
        <v>0</v>
      </c>
      <c r="Z215" s="22">
        <v>58442.016000000061</v>
      </c>
      <c r="AA215" s="22">
        <v>58100</v>
      </c>
      <c r="AB215" s="32">
        <v>3.1823979499320636E-2</v>
      </c>
      <c r="AC215" s="32">
        <v>3.1782065834279227E-2</v>
      </c>
      <c r="AD215" s="42"/>
      <c r="AE215" s="22">
        <v>1836414.456</v>
      </c>
      <c r="AF215" s="22">
        <v>8339.4560000000001</v>
      </c>
      <c r="AG215" s="22">
        <v>1828075</v>
      </c>
      <c r="AH215" s="26">
        <v>342.01600000000053</v>
      </c>
      <c r="AI215" s="22">
        <v>0</v>
      </c>
      <c r="AJ215" s="22">
        <v>58442.016000000061</v>
      </c>
      <c r="AK215" s="22">
        <v>58100</v>
      </c>
      <c r="AL215" s="32">
        <v>3.1823979499320636E-2</v>
      </c>
      <c r="AM215" s="32">
        <v>3.1782065834279227E-2</v>
      </c>
      <c r="AN215" s="11"/>
      <c r="AO215" s="22">
        <v>1836414.456</v>
      </c>
      <c r="AP215" s="22">
        <v>8339.4560000000001</v>
      </c>
      <c r="AQ215" s="22">
        <v>1828075</v>
      </c>
      <c r="AR215" s="26">
        <v>342.01600000000053</v>
      </c>
      <c r="AS215" s="22">
        <v>0</v>
      </c>
      <c r="AT215" s="22">
        <v>58442.016000000061</v>
      </c>
      <c r="AU215" s="22">
        <v>58100</v>
      </c>
      <c r="AV215" s="32">
        <v>3.1823979499320636E-2</v>
      </c>
      <c r="AW215" s="32">
        <v>3.1782065834279227E-2</v>
      </c>
      <c r="AX215" s="42"/>
      <c r="AY215" s="22">
        <v>1836624.5322525001</v>
      </c>
      <c r="AZ215" s="22">
        <v>8339.4560000000001</v>
      </c>
      <c r="BA215" s="22">
        <v>1828285.0762525001</v>
      </c>
      <c r="BB215" s="22">
        <v>210.07625250003767</v>
      </c>
      <c r="BC215" s="22">
        <v>58652.092252500122</v>
      </c>
      <c r="BD215" s="22">
        <v>58310.076252500061</v>
      </c>
      <c r="BE215" s="32">
        <v>3.1934721127005287E-2</v>
      </c>
      <c r="BF215" s="32">
        <v>3.189331740978834E-2</v>
      </c>
      <c r="BG215" s="11"/>
      <c r="BH215" s="22">
        <v>1836624.5322525001</v>
      </c>
      <c r="BI215" s="22">
        <v>8339.4560000000001</v>
      </c>
      <c r="BJ215" s="22">
        <v>1828285.0762525001</v>
      </c>
      <c r="BK215" s="26">
        <v>342.01600000000053</v>
      </c>
      <c r="BL215" s="22">
        <v>210.07625250003767</v>
      </c>
      <c r="BM215" s="22">
        <v>58652.092252500122</v>
      </c>
      <c r="BN215" s="22">
        <v>58310.076252500061</v>
      </c>
      <c r="BO215" s="32">
        <v>3.1934721127005287E-2</v>
      </c>
      <c r="BP215" s="32">
        <v>3.189331740978834E-2</v>
      </c>
      <c r="BQ215" s="42"/>
      <c r="BR215" s="22">
        <v>1836624.5322525001</v>
      </c>
      <c r="BS215" s="22">
        <v>8339.4560000000001</v>
      </c>
      <c r="BT215" s="22">
        <v>1828285.0762525001</v>
      </c>
      <c r="BU215" s="26">
        <v>342.01600000000053</v>
      </c>
      <c r="BV215" s="22">
        <v>210.07625250003767</v>
      </c>
      <c r="BW215" s="22">
        <v>58652.092252500122</v>
      </c>
      <c r="BX215" s="22">
        <v>58310.076252500061</v>
      </c>
      <c r="BY215" s="32">
        <v>3.1934721127005287E-2</v>
      </c>
      <c r="BZ215" s="32">
        <v>3.189331740978834E-2</v>
      </c>
      <c r="CA215" s="42"/>
      <c r="CB215" s="22">
        <v>1836624.5322525001</v>
      </c>
      <c r="CC215" s="22">
        <v>8339.4560000000001</v>
      </c>
      <c r="CD215" s="22">
        <v>1828285.0762525001</v>
      </c>
      <c r="CE215" s="26">
        <v>342.01600000000053</v>
      </c>
      <c r="CF215" s="22">
        <v>210.07625250003767</v>
      </c>
      <c r="CG215" s="22">
        <v>58652.092252500122</v>
      </c>
      <c r="CH215" s="22">
        <v>58310.076252500061</v>
      </c>
      <c r="CI215" s="32">
        <v>3.1934721127005287E-2</v>
      </c>
      <c r="CJ215" s="32">
        <v>3.189331740978834E-2</v>
      </c>
      <c r="CK215" s="42"/>
      <c r="CL215" s="22">
        <v>1836624.5322525001</v>
      </c>
      <c r="CM215" s="22">
        <v>8339.4560000000001</v>
      </c>
      <c r="CN215" s="22">
        <v>1828285.0762525001</v>
      </c>
      <c r="CO215" s="26">
        <v>342.01600000000053</v>
      </c>
      <c r="CP215" s="22">
        <v>210.07625250003767</v>
      </c>
      <c r="CQ215" s="22">
        <v>58652.092252500122</v>
      </c>
      <c r="CR215" s="22">
        <v>58310.076252500061</v>
      </c>
      <c r="CS215" s="32">
        <v>3.1934721127005287E-2</v>
      </c>
      <c r="CT215" s="32">
        <v>3.189331740978834E-2</v>
      </c>
      <c r="CU215" s="42"/>
      <c r="CV215" s="22">
        <v>1836414.456</v>
      </c>
      <c r="CW215" s="22">
        <v>8339.4560000000001</v>
      </c>
      <c r="CX215" s="22">
        <v>1828075</v>
      </c>
      <c r="CY215" s="26">
        <v>342.01600000000053</v>
      </c>
      <c r="CZ215" s="22">
        <v>0</v>
      </c>
      <c r="DA215" s="22">
        <v>58442.016000000061</v>
      </c>
      <c r="DB215" s="22">
        <v>58100</v>
      </c>
      <c r="DC215" s="32">
        <v>3.1823979499320636E-2</v>
      </c>
      <c r="DD215" s="32">
        <v>3.1782065834279227E-2</v>
      </c>
      <c r="DE215" s="42"/>
      <c r="DF215" s="22">
        <v>1836414.456</v>
      </c>
      <c r="DG215" s="22">
        <v>8339.4560000000001</v>
      </c>
      <c r="DH215" s="22">
        <v>1828075</v>
      </c>
      <c r="DI215" s="26">
        <v>342.01600000000053</v>
      </c>
      <c r="DJ215" s="22">
        <v>0</v>
      </c>
      <c r="DK215" s="22">
        <v>58442.016000000061</v>
      </c>
      <c r="DL215" s="22">
        <v>58100</v>
      </c>
      <c r="DM215" s="32">
        <v>3.1823979499320636E-2</v>
      </c>
      <c r="DN215" s="32">
        <v>3.1782065834279227E-2</v>
      </c>
      <c r="DO215" s="42"/>
      <c r="DP215" s="22">
        <v>1836624.5322525001</v>
      </c>
      <c r="DQ215" s="22">
        <v>8339.4560000000001</v>
      </c>
      <c r="DR215" s="22">
        <v>1828285.0762525001</v>
      </c>
      <c r="DS215" s="26">
        <v>342.01600000000053</v>
      </c>
      <c r="DT215" s="22">
        <v>210.07625250003767</v>
      </c>
      <c r="DU215" s="22">
        <v>58652.092252500122</v>
      </c>
      <c r="DV215" s="22">
        <v>58310.076252500061</v>
      </c>
      <c r="DW215" s="32">
        <v>3.1934721127005287E-2</v>
      </c>
      <c r="DX215" s="32">
        <v>3.189331740978834E-2</v>
      </c>
      <c r="DY215" s="42"/>
      <c r="DZ215" s="22">
        <v>1836624.5322525001</v>
      </c>
      <c r="EA215" s="22">
        <v>8339.4560000000001</v>
      </c>
      <c r="EB215" s="22">
        <v>1828285.0762525001</v>
      </c>
      <c r="EC215" s="26">
        <v>342.01600000000053</v>
      </c>
      <c r="ED215" s="22">
        <v>210.07625250003767</v>
      </c>
      <c r="EE215" s="22">
        <v>58652.092252500122</v>
      </c>
      <c r="EF215" s="22">
        <v>58310.076252500061</v>
      </c>
      <c r="EG215" s="32">
        <v>3.1934721127005287E-2</v>
      </c>
      <c r="EH215" s="32">
        <v>3.189331740978834E-2</v>
      </c>
      <c r="EI215" s="42"/>
      <c r="EK215" s="47">
        <f t="shared" si="59"/>
        <v>0</v>
      </c>
      <c r="EL215" s="47">
        <f t="shared" si="60"/>
        <v>0</v>
      </c>
      <c r="EM215" s="47">
        <f t="shared" si="61"/>
        <v>-210.07625250006095</v>
      </c>
      <c r="EN215" s="47">
        <f t="shared" si="62"/>
        <v>-210.07625250006095</v>
      </c>
      <c r="EO215" s="47">
        <f t="shared" si="63"/>
        <v>0</v>
      </c>
      <c r="EP215" s="47">
        <f t="shared" si="64"/>
        <v>0</v>
      </c>
      <c r="ER215" s="27" t="str">
        <f t="shared" si="74"/>
        <v>Parkdale Primary School</v>
      </c>
      <c r="EV215" s="45">
        <v>0</v>
      </c>
      <c r="EX215" s="27" t="str">
        <f t="shared" si="75"/>
        <v/>
      </c>
      <c r="EY215" s="27" t="str">
        <f t="shared" si="76"/>
        <v/>
      </c>
      <c r="EZ215" s="27" t="str">
        <f t="shared" si="65"/>
        <v>Y</v>
      </c>
      <c r="FA215" s="27" t="str">
        <f t="shared" si="66"/>
        <v>Y</v>
      </c>
      <c r="FB215" s="27" t="str">
        <f t="shared" si="67"/>
        <v/>
      </c>
      <c r="FC215" s="27" t="str">
        <f t="shared" si="68"/>
        <v/>
      </c>
      <c r="FE215" s="82" t="str">
        <f t="shared" si="77"/>
        <v/>
      </c>
      <c r="FF215" s="82" t="str">
        <f t="shared" si="69"/>
        <v/>
      </c>
      <c r="FG215" s="82">
        <f t="shared" si="70"/>
        <v>1.1490344434176622E-4</v>
      </c>
      <c r="FH215" s="82">
        <f t="shared" si="71"/>
        <v>1.1490344434176622E-4</v>
      </c>
      <c r="FI215" s="82" t="str">
        <f t="shared" si="72"/>
        <v/>
      </c>
      <c r="FJ215" s="82" t="str">
        <f t="shared" si="73"/>
        <v/>
      </c>
    </row>
    <row r="216" spans="1:166" x14ac:dyDescent="0.3">
      <c r="A216" s="20">
        <v>8912236</v>
      </c>
      <c r="B216" s="20" t="s">
        <v>140</v>
      </c>
      <c r="C216" s="21">
        <v>174</v>
      </c>
      <c r="D216" s="22">
        <v>805642.09522660216</v>
      </c>
      <c r="E216" s="22">
        <v>3665.7650000000003</v>
      </c>
      <c r="F216" s="22">
        <v>801976.33022660215</v>
      </c>
      <c r="G216" s="45">
        <v>0</v>
      </c>
      <c r="H216" s="26">
        <v>60.929399999999532</v>
      </c>
      <c r="I216" s="11"/>
      <c r="J216" s="34">
        <v>174</v>
      </c>
      <c r="K216" s="22">
        <v>851077.42973166017</v>
      </c>
      <c r="L216" s="22">
        <v>3726.6943999999999</v>
      </c>
      <c r="M216" s="22">
        <v>847350.73533166014</v>
      </c>
      <c r="N216" s="26">
        <v>60.929399999999532</v>
      </c>
      <c r="O216" s="22">
        <v>0</v>
      </c>
      <c r="P216" s="22">
        <v>45435.33450505801</v>
      </c>
      <c r="Q216" s="22">
        <v>45374.405105057987</v>
      </c>
      <c r="R216" s="32">
        <v>5.3385664944003403E-2</v>
      </c>
      <c r="S216" s="32">
        <v>5.3548552226485135E-2</v>
      </c>
      <c r="T216" s="11"/>
      <c r="U216" s="22">
        <v>851077.42973166017</v>
      </c>
      <c r="V216" s="22">
        <v>3726.6943999999999</v>
      </c>
      <c r="W216" s="22">
        <v>847350.73533166014</v>
      </c>
      <c r="X216" s="26">
        <v>60.929399999999532</v>
      </c>
      <c r="Y216" s="22">
        <v>0</v>
      </c>
      <c r="Z216" s="22">
        <v>45435.33450505801</v>
      </c>
      <c r="AA216" s="22">
        <v>45374.405105057987</v>
      </c>
      <c r="AB216" s="32">
        <v>5.3385664944003403E-2</v>
      </c>
      <c r="AC216" s="32">
        <v>5.3548552226485135E-2</v>
      </c>
      <c r="AD216" s="42"/>
      <c r="AE216" s="22">
        <v>851077.42973166017</v>
      </c>
      <c r="AF216" s="22">
        <v>3726.6943999999999</v>
      </c>
      <c r="AG216" s="22">
        <v>847350.73533166014</v>
      </c>
      <c r="AH216" s="26">
        <v>60.929399999999532</v>
      </c>
      <c r="AI216" s="22">
        <v>0</v>
      </c>
      <c r="AJ216" s="22">
        <v>45435.33450505801</v>
      </c>
      <c r="AK216" s="22">
        <v>45374.405105057987</v>
      </c>
      <c r="AL216" s="32">
        <v>5.3385664944003403E-2</v>
      </c>
      <c r="AM216" s="32">
        <v>5.3548552226485135E-2</v>
      </c>
      <c r="AN216" s="11"/>
      <c r="AO216" s="22">
        <v>851077.42973166017</v>
      </c>
      <c r="AP216" s="22">
        <v>3726.6943999999999</v>
      </c>
      <c r="AQ216" s="22">
        <v>847350.73533166014</v>
      </c>
      <c r="AR216" s="26">
        <v>60.929399999999532</v>
      </c>
      <c r="AS216" s="22">
        <v>0</v>
      </c>
      <c r="AT216" s="22">
        <v>45435.33450505801</v>
      </c>
      <c r="AU216" s="22">
        <v>45374.405105057987</v>
      </c>
      <c r="AV216" s="32">
        <v>5.3385664944003403E-2</v>
      </c>
      <c r="AW216" s="32">
        <v>5.3548552226485135E-2</v>
      </c>
      <c r="AX216" s="42"/>
      <c r="AY216" s="22">
        <v>851077.42973166017</v>
      </c>
      <c r="AZ216" s="22">
        <v>3726.6943999999999</v>
      </c>
      <c r="BA216" s="22">
        <v>847350.73533166014</v>
      </c>
      <c r="BB216" s="22">
        <v>0</v>
      </c>
      <c r="BC216" s="22">
        <v>45435.33450505801</v>
      </c>
      <c r="BD216" s="22">
        <v>45374.405105057987</v>
      </c>
      <c r="BE216" s="32">
        <v>5.3385664944003403E-2</v>
      </c>
      <c r="BF216" s="32">
        <v>5.3548552226485135E-2</v>
      </c>
      <c r="BG216" s="11"/>
      <c r="BH216" s="22">
        <v>851077.42973166017</v>
      </c>
      <c r="BI216" s="22">
        <v>3726.6943999999999</v>
      </c>
      <c r="BJ216" s="22">
        <v>847350.73533166014</v>
      </c>
      <c r="BK216" s="26">
        <v>60.929399999999532</v>
      </c>
      <c r="BL216" s="22">
        <v>0</v>
      </c>
      <c r="BM216" s="22">
        <v>45435.33450505801</v>
      </c>
      <c r="BN216" s="22">
        <v>45374.405105057987</v>
      </c>
      <c r="BO216" s="32">
        <v>5.3385664944003403E-2</v>
      </c>
      <c r="BP216" s="32">
        <v>5.3548552226485135E-2</v>
      </c>
      <c r="BQ216" s="42"/>
      <c r="BR216" s="22">
        <v>847907.348</v>
      </c>
      <c r="BS216" s="22">
        <v>3726.6943999999999</v>
      </c>
      <c r="BT216" s="22">
        <v>844180.65359999996</v>
      </c>
      <c r="BU216" s="26">
        <v>60.929399999999532</v>
      </c>
      <c r="BV216" s="22">
        <v>0</v>
      </c>
      <c r="BW216" s="22">
        <v>42265.252773397835</v>
      </c>
      <c r="BX216" s="22">
        <v>42204.323373397812</v>
      </c>
      <c r="BY216" s="32">
        <v>4.9846546174049475E-2</v>
      </c>
      <c r="BZ216" s="32">
        <v>4.9994421446899896E-2</v>
      </c>
      <c r="CA216" s="42"/>
      <c r="CB216" s="22">
        <v>850353.34478957532</v>
      </c>
      <c r="CC216" s="22">
        <v>3726.6943999999999</v>
      </c>
      <c r="CD216" s="22">
        <v>846626.65038957528</v>
      </c>
      <c r="CE216" s="26">
        <v>60.929399999999532</v>
      </c>
      <c r="CF216" s="22">
        <v>0</v>
      </c>
      <c r="CG216" s="22">
        <v>44711.249562973157</v>
      </c>
      <c r="CH216" s="22">
        <v>44650.320162973134</v>
      </c>
      <c r="CI216" s="32">
        <v>5.257961274208571E-2</v>
      </c>
      <c r="CJ216" s="32">
        <v>5.2739091242199013E-2</v>
      </c>
      <c r="CK216" s="42"/>
      <c r="CL216" s="22">
        <v>849629.25984749035</v>
      </c>
      <c r="CM216" s="22">
        <v>3726.6943999999999</v>
      </c>
      <c r="CN216" s="22">
        <v>845902.56544749031</v>
      </c>
      <c r="CO216" s="26">
        <v>60.929399999999532</v>
      </c>
      <c r="CP216" s="22">
        <v>0</v>
      </c>
      <c r="CQ216" s="22">
        <v>43987.164620888187</v>
      </c>
      <c r="CR216" s="22">
        <v>43926.235220888164</v>
      </c>
      <c r="CS216" s="32">
        <v>5.1772186646189593E-2</v>
      </c>
      <c r="CT216" s="32">
        <v>5.1928244475356065E-2</v>
      </c>
      <c r="CU216" s="42"/>
      <c r="CV216" s="22">
        <v>851077.42973166017</v>
      </c>
      <c r="CW216" s="22">
        <v>3726.6943999999999</v>
      </c>
      <c r="CX216" s="22">
        <v>847350.73533166014</v>
      </c>
      <c r="CY216" s="26">
        <v>60.929399999999532</v>
      </c>
      <c r="CZ216" s="22">
        <v>0</v>
      </c>
      <c r="DA216" s="22">
        <v>45435.33450505801</v>
      </c>
      <c r="DB216" s="22">
        <v>45374.405105057987</v>
      </c>
      <c r="DC216" s="32">
        <v>5.3385664944003403E-2</v>
      </c>
      <c r="DD216" s="32">
        <v>5.3548552226485135E-2</v>
      </c>
      <c r="DE216" s="42"/>
      <c r="DF216" s="22">
        <v>851077.42973166017</v>
      </c>
      <c r="DG216" s="22">
        <v>3726.6943999999999</v>
      </c>
      <c r="DH216" s="22">
        <v>847350.73533166014</v>
      </c>
      <c r="DI216" s="26">
        <v>60.929399999999532</v>
      </c>
      <c r="DJ216" s="22">
        <v>0</v>
      </c>
      <c r="DK216" s="22">
        <v>45435.33450505801</v>
      </c>
      <c r="DL216" s="22">
        <v>45374.405105057987</v>
      </c>
      <c r="DM216" s="32">
        <v>5.3385664944003403E-2</v>
      </c>
      <c r="DN216" s="32">
        <v>5.3548552226485135E-2</v>
      </c>
      <c r="DO216" s="42"/>
      <c r="DP216" s="22">
        <v>851077.42973166017</v>
      </c>
      <c r="DQ216" s="22">
        <v>3726.6943999999999</v>
      </c>
      <c r="DR216" s="22">
        <v>847350.73533166014</v>
      </c>
      <c r="DS216" s="26">
        <v>60.929399999999532</v>
      </c>
      <c r="DT216" s="22">
        <v>0</v>
      </c>
      <c r="DU216" s="22">
        <v>45435.33450505801</v>
      </c>
      <c r="DV216" s="22">
        <v>45374.405105057987</v>
      </c>
      <c r="DW216" s="32">
        <v>5.3385664944003403E-2</v>
      </c>
      <c r="DX216" s="32">
        <v>5.3548552226485135E-2</v>
      </c>
      <c r="DY216" s="42"/>
      <c r="DZ216" s="22">
        <v>851077.42973166017</v>
      </c>
      <c r="EA216" s="22">
        <v>3726.6943999999999</v>
      </c>
      <c r="EB216" s="22">
        <v>847350.73533166014</v>
      </c>
      <c r="EC216" s="26">
        <v>60.929399999999532</v>
      </c>
      <c r="ED216" s="22">
        <v>0</v>
      </c>
      <c r="EE216" s="22">
        <v>45435.33450505801</v>
      </c>
      <c r="EF216" s="22">
        <v>45374.405105057987</v>
      </c>
      <c r="EG216" s="32">
        <v>5.3385664944003403E-2</v>
      </c>
      <c r="EH216" s="32">
        <v>5.3548552226485135E-2</v>
      </c>
      <c r="EI216" s="42"/>
      <c r="EK216" s="47">
        <f t="shared" si="59"/>
        <v>-724.08494208485354</v>
      </c>
      <c r="EL216" s="47">
        <f t="shared" si="60"/>
        <v>-1448.1698841698235</v>
      </c>
      <c r="EM216" s="47">
        <f t="shared" si="61"/>
        <v>0</v>
      </c>
      <c r="EN216" s="47">
        <f t="shared" si="62"/>
        <v>0</v>
      </c>
      <c r="EO216" s="47">
        <f t="shared" si="63"/>
        <v>0</v>
      </c>
      <c r="EP216" s="47">
        <f t="shared" si="64"/>
        <v>0</v>
      </c>
      <c r="ER216" s="27" t="str">
        <f t="shared" si="74"/>
        <v>Porchester Junior School</v>
      </c>
      <c r="EV216" s="45">
        <v>0</v>
      </c>
      <c r="EX216" s="27" t="str">
        <f t="shared" si="75"/>
        <v>Y</v>
      </c>
      <c r="EY216" s="27" t="str">
        <f t="shared" si="76"/>
        <v>Y</v>
      </c>
      <c r="EZ216" s="27" t="str">
        <f t="shared" si="65"/>
        <v/>
      </c>
      <c r="FA216" s="27" t="str">
        <f t="shared" si="66"/>
        <v/>
      </c>
      <c r="FB216" s="27" t="str">
        <f t="shared" si="67"/>
        <v/>
      </c>
      <c r="FC216" s="27" t="str">
        <f t="shared" si="68"/>
        <v/>
      </c>
      <c r="FE216" s="82">
        <f t="shared" si="77"/>
        <v>8.5452801525148932E-4</v>
      </c>
      <c r="FF216" s="82">
        <f t="shared" si="69"/>
        <v>1.7090560305031159E-3</v>
      </c>
      <c r="FG216" s="82" t="str">
        <f t="shared" si="70"/>
        <v/>
      </c>
      <c r="FH216" s="82" t="str">
        <f t="shared" si="71"/>
        <v/>
      </c>
      <c r="FI216" s="82" t="str">
        <f t="shared" si="72"/>
        <v/>
      </c>
      <c r="FJ216" s="82" t="str">
        <f t="shared" si="73"/>
        <v/>
      </c>
    </row>
    <row r="217" spans="1:166" x14ac:dyDescent="0.3">
      <c r="A217" s="20">
        <v>8912244</v>
      </c>
      <c r="B217" s="20" t="s">
        <v>10</v>
      </c>
      <c r="C217" s="21">
        <v>213</v>
      </c>
      <c r="D217" s="22">
        <v>912137.58319999999</v>
      </c>
      <c r="E217" s="22">
        <v>3692.5832</v>
      </c>
      <c r="F217" s="22">
        <v>908445</v>
      </c>
      <c r="G217" s="45">
        <v>0</v>
      </c>
      <c r="H217" s="26">
        <v>-316.66719999999987</v>
      </c>
      <c r="I217" s="11"/>
      <c r="J217" s="34">
        <v>213</v>
      </c>
      <c r="K217" s="22">
        <v>941640.91599999997</v>
      </c>
      <c r="L217" s="22">
        <v>3375.9160000000002</v>
      </c>
      <c r="M217" s="22">
        <v>938265</v>
      </c>
      <c r="N217" s="26">
        <v>-316.66719999999987</v>
      </c>
      <c r="O217" s="22">
        <v>0</v>
      </c>
      <c r="P217" s="22">
        <v>29503.332799999975</v>
      </c>
      <c r="Q217" s="22">
        <v>29820</v>
      </c>
      <c r="R217" s="32">
        <v>3.1331829680179252E-2</v>
      </c>
      <c r="S217" s="32">
        <v>3.1782065834279227E-2</v>
      </c>
      <c r="T217" s="11"/>
      <c r="U217" s="22">
        <v>941640.91599999997</v>
      </c>
      <c r="V217" s="22">
        <v>3375.9160000000002</v>
      </c>
      <c r="W217" s="22">
        <v>938265</v>
      </c>
      <c r="X217" s="26">
        <v>-316.66719999999987</v>
      </c>
      <c r="Y217" s="22">
        <v>0</v>
      </c>
      <c r="Z217" s="22">
        <v>29503.332799999975</v>
      </c>
      <c r="AA217" s="22">
        <v>29820</v>
      </c>
      <c r="AB217" s="32">
        <v>3.1331829680179252E-2</v>
      </c>
      <c r="AC217" s="32">
        <v>3.1782065834279227E-2</v>
      </c>
      <c r="AD217" s="42"/>
      <c r="AE217" s="22">
        <v>941640.91599999997</v>
      </c>
      <c r="AF217" s="22">
        <v>3375.9160000000002</v>
      </c>
      <c r="AG217" s="22">
        <v>938265</v>
      </c>
      <c r="AH217" s="26">
        <v>-316.66719999999987</v>
      </c>
      <c r="AI217" s="22">
        <v>0</v>
      </c>
      <c r="AJ217" s="22">
        <v>29503.332799999975</v>
      </c>
      <c r="AK217" s="22">
        <v>29820</v>
      </c>
      <c r="AL217" s="32">
        <v>3.1331829680179252E-2</v>
      </c>
      <c r="AM217" s="32">
        <v>3.1782065834279227E-2</v>
      </c>
      <c r="AN217" s="11"/>
      <c r="AO217" s="22">
        <v>941640.91599999997</v>
      </c>
      <c r="AP217" s="22">
        <v>3375.9160000000002</v>
      </c>
      <c r="AQ217" s="22">
        <v>938265</v>
      </c>
      <c r="AR217" s="26">
        <v>-316.66719999999987</v>
      </c>
      <c r="AS217" s="22">
        <v>0</v>
      </c>
      <c r="AT217" s="22">
        <v>29503.332799999975</v>
      </c>
      <c r="AU217" s="22">
        <v>29820</v>
      </c>
      <c r="AV217" s="32">
        <v>3.1331829680179252E-2</v>
      </c>
      <c r="AW217" s="32">
        <v>3.1782065834279227E-2</v>
      </c>
      <c r="AX217" s="42"/>
      <c r="AY217" s="22">
        <v>941640.91599999997</v>
      </c>
      <c r="AZ217" s="22">
        <v>3375.9160000000002</v>
      </c>
      <c r="BA217" s="22">
        <v>938265</v>
      </c>
      <c r="BB217" s="22">
        <v>0</v>
      </c>
      <c r="BC217" s="22">
        <v>29503.332799999975</v>
      </c>
      <c r="BD217" s="22">
        <v>29820</v>
      </c>
      <c r="BE217" s="32">
        <v>3.1331829680179252E-2</v>
      </c>
      <c r="BF217" s="32">
        <v>3.1782065834279227E-2</v>
      </c>
      <c r="BG217" s="11"/>
      <c r="BH217" s="22">
        <v>941640.91599999997</v>
      </c>
      <c r="BI217" s="22">
        <v>3375.9160000000002</v>
      </c>
      <c r="BJ217" s="22">
        <v>938265</v>
      </c>
      <c r="BK217" s="26">
        <v>-316.66719999999987</v>
      </c>
      <c r="BL217" s="22">
        <v>0</v>
      </c>
      <c r="BM217" s="22">
        <v>29503.332799999975</v>
      </c>
      <c r="BN217" s="22">
        <v>29820</v>
      </c>
      <c r="BO217" s="32">
        <v>3.1331829680179252E-2</v>
      </c>
      <c r="BP217" s="32">
        <v>3.1782065834279227E-2</v>
      </c>
      <c r="BQ217" s="42"/>
      <c r="BR217" s="22">
        <v>941640.91599999997</v>
      </c>
      <c r="BS217" s="22">
        <v>3375.9160000000002</v>
      </c>
      <c r="BT217" s="22">
        <v>938265</v>
      </c>
      <c r="BU217" s="26">
        <v>-316.66719999999987</v>
      </c>
      <c r="BV217" s="22">
        <v>0</v>
      </c>
      <c r="BW217" s="22">
        <v>29503.332799999975</v>
      </c>
      <c r="BX217" s="22">
        <v>29820</v>
      </c>
      <c r="BY217" s="32">
        <v>3.1331829680179252E-2</v>
      </c>
      <c r="BZ217" s="32">
        <v>3.1782065834279227E-2</v>
      </c>
      <c r="CA217" s="42"/>
      <c r="CB217" s="22">
        <v>941640.91599999997</v>
      </c>
      <c r="CC217" s="22">
        <v>3375.9160000000002</v>
      </c>
      <c r="CD217" s="22">
        <v>938265</v>
      </c>
      <c r="CE217" s="26">
        <v>-316.66719999999987</v>
      </c>
      <c r="CF217" s="22">
        <v>0</v>
      </c>
      <c r="CG217" s="22">
        <v>29503.332799999975</v>
      </c>
      <c r="CH217" s="22">
        <v>29820</v>
      </c>
      <c r="CI217" s="32">
        <v>3.1331829680179252E-2</v>
      </c>
      <c r="CJ217" s="32">
        <v>3.1782065834279227E-2</v>
      </c>
      <c r="CK217" s="42"/>
      <c r="CL217" s="22">
        <v>941640.91599999997</v>
      </c>
      <c r="CM217" s="22">
        <v>3375.9160000000002</v>
      </c>
      <c r="CN217" s="22">
        <v>938265</v>
      </c>
      <c r="CO217" s="26">
        <v>-316.66719999999987</v>
      </c>
      <c r="CP217" s="22">
        <v>0</v>
      </c>
      <c r="CQ217" s="22">
        <v>29503.332799999975</v>
      </c>
      <c r="CR217" s="22">
        <v>29820</v>
      </c>
      <c r="CS217" s="32">
        <v>3.1331829680179252E-2</v>
      </c>
      <c r="CT217" s="32">
        <v>3.1782065834279227E-2</v>
      </c>
      <c r="CU217" s="42"/>
      <c r="CV217" s="22">
        <v>941640.91599999997</v>
      </c>
      <c r="CW217" s="22">
        <v>3375.9160000000002</v>
      </c>
      <c r="CX217" s="22">
        <v>938265</v>
      </c>
      <c r="CY217" s="26">
        <v>-316.66719999999987</v>
      </c>
      <c r="CZ217" s="22">
        <v>0</v>
      </c>
      <c r="DA217" s="22">
        <v>29503.332799999975</v>
      </c>
      <c r="DB217" s="22">
        <v>29820</v>
      </c>
      <c r="DC217" s="32">
        <v>3.1331829680179252E-2</v>
      </c>
      <c r="DD217" s="32">
        <v>3.1782065834279227E-2</v>
      </c>
      <c r="DE217" s="42"/>
      <c r="DF217" s="22">
        <v>941640.91599999997</v>
      </c>
      <c r="DG217" s="22">
        <v>3375.9160000000002</v>
      </c>
      <c r="DH217" s="22">
        <v>938265</v>
      </c>
      <c r="DI217" s="26">
        <v>-316.66719999999987</v>
      </c>
      <c r="DJ217" s="22">
        <v>0</v>
      </c>
      <c r="DK217" s="22">
        <v>29503.332799999975</v>
      </c>
      <c r="DL217" s="22">
        <v>29820</v>
      </c>
      <c r="DM217" s="32">
        <v>3.1331829680179252E-2</v>
      </c>
      <c r="DN217" s="32">
        <v>3.1782065834279227E-2</v>
      </c>
      <c r="DO217" s="42"/>
      <c r="DP217" s="22">
        <v>941640.91599999997</v>
      </c>
      <c r="DQ217" s="22">
        <v>3375.9160000000002</v>
      </c>
      <c r="DR217" s="22">
        <v>938265</v>
      </c>
      <c r="DS217" s="26">
        <v>-316.66719999999987</v>
      </c>
      <c r="DT217" s="22">
        <v>0</v>
      </c>
      <c r="DU217" s="22">
        <v>29503.332799999975</v>
      </c>
      <c r="DV217" s="22">
        <v>29820</v>
      </c>
      <c r="DW217" s="32">
        <v>3.1331829680179252E-2</v>
      </c>
      <c r="DX217" s="32">
        <v>3.1782065834279227E-2</v>
      </c>
      <c r="DY217" s="42"/>
      <c r="DZ217" s="22">
        <v>941640.91599999997</v>
      </c>
      <c r="EA217" s="22">
        <v>3375.9160000000002</v>
      </c>
      <c r="EB217" s="22">
        <v>938265</v>
      </c>
      <c r="EC217" s="26">
        <v>-316.66719999999987</v>
      </c>
      <c r="ED217" s="22">
        <v>0</v>
      </c>
      <c r="EE217" s="22">
        <v>29503.332799999975</v>
      </c>
      <c r="EF217" s="22">
        <v>29820</v>
      </c>
      <c r="EG217" s="32">
        <v>3.1331829680179252E-2</v>
      </c>
      <c r="EH217" s="32">
        <v>3.1782065834279227E-2</v>
      </c>
      <c r="EI217" s="42"/>
      <c r="EK217" s="47">
        <f t="shared" si="59"/>
        <v>0</v>
      </c>
      <c r="EL217" s="47">
        <f t="shared" si="60"/>
        <v>0</v>
      </c>
      <c r="EM217" s="47">
        <f t="shared" si="61"/>
        <v>0</v>
      </c>
      <c r="EN217" s="47">
        <f t="shared" si="62"/>
        <v>0</v>
      </c>
      <c r="EO217" s="47">
        <f t="shared" si="63"/>
        <v>0</v>
      </c>
      <c r="EP217" s="47">
        <f t="shared" si="64"/>
        <v>0</v>
      </c>
      <c r="ER217" s="27" t="str">
        <f t="shared" si="74"/>
        <v>Willow Farm Primary School</v>
      </c>
      <c r="EV217" s="45">
        <v>0</v>
      </c>
      <c r="EX217" s="27" t="str">
        <f t="shared" si="75"/>
        <v/>
      </c>
      <c r="EY217" s="27" t="str">
        <f t="shared" si="76"/>
        <v/>
      </c>
      <c r="EZ217" s="27" t="str">
        <f t="shared" si="65"/>
        <v/>
      </c>
      <c r="FA217" s="27" t="str">
        <f t="shared" si="66"/>
        <v/>
      </c>
      <c r="FB217" s="27" t="str">
        <f t="shared" si="67"/>
        <v/>
      </c>
      <c r="FC217" s="27" t="str">
        <f t="shared" si="68"/>
        <v/>
      </c>
      <c r="FE217" s="82" t="str">
        <f t="shared" si="77"/>
        <v/>
      </c>
      <c r="FF217" s="82" t="str">
        <f t="shared" si="69"/>
        <v/>
      </c>
      <c r="FG217" s="82" t="str">
        <f t="shared" si="70"/>
        <v/>
      </c>
      <c r="FH217" s="82" t="str">
        <f t="shared" si="71"/>
        <v/>
      </c>
      <c r="FI217" s="82" t="str">
        <f t="shared" si="72"/>
        <v/>
      </c>
      <c r="FJ217" s="82" t="str">
        <f t="shared" si="73"/>
        <v/>
      </c>
    </row>
    <row r="218" spans="1:166" x14ac:dyDescent="0.3">
      <c r="A218" s="20">
        <v>8912247</v>
      </c>
      <c r="B218" s="20" t="s">
        <v>11</v>
      </c>
      <c r="C218" s="21">
        <v>237</v>
      </c>
      <c r="D218" s="22">
        <v>1019885.9928650426</v>
      </c>
      <c r="E218" s="22">
        <v>3074.0160000000001</v>
      </c>
      <c r="F218" s="22">
        <v>1016811.9768650427</v>
      </c>
      <c r="G218" s="45">
        <v>0</v>
      </c>
      <c r="H218" s="26">
        <v>131.46239999999989</v>
      </c>
      <c r="I218" s="11"/>
      <c r="J218" s="34">
        <v>237</v>
      </c>
      <c r="K218" s="22">
        <v>1076004.7476683762</v>
      </c>
      <c r="L218" s="22">
        <v>3205.4784</v>
      </c>
      <c r="M218" s="22">
        <v>1072799.2692683763</v>
      </c>
      <c r="N218" s="26">
        <v>131.46239999999989</v>
      </c>
      <c r="O218" s="22">
        <v>0</v>
      </c>
      <c r="P218" s="22">
        <v>56118.754803333548</v>
      </c>
      <c r="Q218" s="22">
        <v>55987.292403333588</v>
      </c>
      <c r="R218" s="32">
        <v>5.2154746459008472E-2</v>
      </c>
      <c r="S218" s="32">
        <v>5.2188041143536194E-2</v>
      </c>
      <c r="T218" s="11"/>
      <c r="U218" s="22">
        <v>1076004.7476683762</v>
      </c>
      <c r="V218" s="22">
        <v>3205.4784</v>
      </c>
      <c r="W218" s="22">
        <v>1072799.2692683763</v>
      </c>
      <c r="X218" s="26">
        <v>131.46239999999989</v>
      </c>
      <c r="Y218" s="22">
        <v>0</v>
      </c>
      <c r="Z218" s="22">
        <v>56118.754803333548</v>
      </c>
      <c r="AA218" s="22">
        <v>55987.292403333588</v>
      </c>
      <c r="AB218" s="32">
        <v>5.2154746459008472E-2</v>
      </c>
      <c r="AC218" s="32">
        <v>5.2188041143536194E-2</v>
      </c>
      <c r="AD218" s="42"/>
      <c r="AE218" s="22">
        <v>1076004.7476683762</v>
      </c>
      <c r="AF218" s="22">
        <v>3205.4784</v>
      </c>
      <c r="AG218" s="22">
        <v>1072799.2692683763</v>
      </c>
      <c r="AH218" s="26">
        <v>131.46239999999989</v>
      </c>
      <c r="AI218" s="22">
        <v>0</v>
      </c>
      <c r="AJ218" s="22">
        <v>56118.754803333548</v>
      </c>
      <c r="AK218" s="22">
        <v>55987.292403333588</v>
      </c>
      <c r="AL218" s="32">
        <v>5.2154746459008472E-2</v>
      </c>
      <c r="AM218" s="32">
        <v>5.2188041143536194E-2</v>
      </c>
      <c r="AN218" s="11"/>
      <c r="AO218" s="22">
        <v>1076004.7476683762</v>
      </c>
      <c r="AP218" s="22">
        <v>3205.4784</v>
      </c>
      <c r="AQ218" s="22">
        <v>1072799.2692683763</v>
      </c>
      <c r="AR218" s="26">
        <v>131.46239999999989</v>
      </c>
      <c r="AS218" s="22">
        <v>0</v>
      </c>
      <c r="AT218" s="22">
        <v>56118.754803333548</v>
      </c>
      <c r="AU218" s="22">
        <v>55987.292403333588</v>
      </c>
      <c r="AV218" s="32">
        <v>5.2154746459008472E-2</v>
      </c>
      <c r="AW218" s="32">
        <v>5.2188041143536194E-2</v>
      </c>
      <c r="AX218" s="42"/>
      <c r="AY218" s="22">
        <v>1076004.7476683762</v>
      </c>
      <c r="AZ218" s="22">
        <v>3205.4784</v>
      </c>
      <c r="BA218" s="22">
        <v>1072799.2692683763</v>
      </c>
      <c r="BB218" s="22">
        <v>0</v>
      </c>
      <c r="BC218" s="22">
        <v>56118.754803333548</v>
      </c>
      <c r="BD218" s="22">
        <v>55987.292403333588</v>
      </c>
      <c r="BE218" s="32">
        <v>5.2154746459008472E-2</v>
      </c>
      <c r="BF218" s="32">
        <v>5.2188041143536194E-2</v>
      </c>
      <c r="BG218" s="11"/>
      <c r="BH218" s="22">
        <v>1076004.7476683762</v>
      </c>
      <c r="BI218" s="22">
        <v>3205.4784</v>
      </c>
      <c r="BJ218" s="22">
        <v>1072799.2692683763</v>
      </c>
      <c r="BK218" s="26">
        <v>131.46239999999989</v>
      </c>
      <c r="BL218" s="22">
        <v>0</v>
      </c>
      <c r="BM218" s="22">
        <v>56118.754803333548</v>
      </c>
      <c r="BN218" s="22">
        <v>55987.292403333588</v>
      </c>
      <c r="BO218" s="32">
        <v>5.2154746459008472E-2</v>
      </c>
      <c r="BP218" s="32">
        <v>5.2188041143536194E-2</v>
      </c>
      <c r="BQ218" s="42"/>
      <c r="BR218" s="22">
        <v>1072558.8278068376</v>
      </c>
      <c r="BS218" s="22">
        <v>3205.4784</v>
      </c>
      <c r="BT218" s="22">
        <v>1069353.3494068377</v>
      </c>
      <c r="BU218" s="26">
        <v>131.46239999999989</v>
      </c>
      <c r="BV218" s="22">
        <v>0</v>
      </c>
      <c r="BW218" s="22">
        <v>52672.834941794979</v>
      </c>
      <c r="BX218" s="22">
        <v>52541.372541795019</v>
      </c>
      <c r="BY218" s="32">
        <v>4.910950670137143E-2</v>
      </c>
      <c r="BZ218" s="32">
        <v>4.9133780308388546E-2</v>
      </c>
      <c r="CA218" s="42"/>
      <c r="CB218" s="22">
        <v>1075140.4570700857</v>
      </c>
      <c r="CC218" s="22">
        <v>3205.4784</v>
      </c>
      <c r="CD218" s="22">
        <v>1071934.9786700858</v>
      </c>
      <c r="CE218" s="26">
        <v>131.46239999999989</v>
      </c>
      <c r="CF218" s="22">
        <v>0</v>
      </c>
      <c r="CG218" s="22">
        <v>55254.464205043041</v>
      </c>
      <c r="CH218" s="22">
        <v>55123.001805043081</v>
      </c>
      <c r="CI218" s="32">
        <v>5.1392786720741122E-2</v>
      </c>
      <c r="CJ218" s="32">
        <v>5.1423829711604675E-2</v>
      </c>
      <c r="CK218" s="42"/>
      <c r="CL218" s="22">
        <v>1074276.1664717949</v>
      </c>
      <c r="CM218" s="22">
        <v>3205.4784</v>
      </c>
      <c r="CN218" s="22">
        <v>1071070.688071795</v>
      </c>
      <c r="CO218" s="26">
        <v>131.46239999999989</v>
      </c>
      <c r="CP218" s="22">
        <v>0</v>
      </c>
      <c r="CQ218" s="22">
        <v>54390.173606752302</v>
      </c>
      <c r="CR218" s="22">
        <v>54258.711206752341</v>
      </c>
      <c r="CS218" s="32">
        <v>5.0629600939006134E-2</v>
      </c>
      <c r="CT218" s="32">
        <v>5.0658384932960952E-2</v>
      </c>
      <c r="CU218" s="42"/>
      <c r="CV218" s="22">
        <v>1076004.7476683762</v>
      </c>
      <c r="CW218" s="22">
        <v>3205.4784</v>
      </c>
      <c r="CX218" s="22">
        <v>1072799.2692683763</v>
      </c>
      <c r="CY218" s="26">
        <v>131.46239999999989</v>
      </c>
      <c r="CZ218" s="22">
        <v>0</v>
      </c>
      <c r="DA218" s="22">
        <v>56118.754803333548</v>
      </c>
      <c r="DB218" s="22">
        <v>55987.292403333588</v>
      </c>
      <c r="DC218" s="32">
        <v>5.2154746459008472E-2</v>
      </c>
      <c r="DD218" s="32">
        <v>5.2188041143536194E-2</v>
      </c>
      <c r="DE218" s="42"/>
      <c r="DF218" s="22">
        <v>1076004.7476683762</v>
      </c>
      <c r="DG218" s="22">
        <v>3205.4784</v>
      </c>
      <c r="DH218" s="22">
        <v>1072799.2692683763</v>
      </c>
      <c r="DI218" s="26">
        <v>131.46239999999989</v>
      </c>
      <c r="DJ218" s="22">
        <v>0</v>
      </c>
      <c r="DK218" s="22">
        <v>56118.754803333548</v>
      </c>
      <c r="DL218" s="22">
        <v>55987.292403333588</v>
      </c>
      <c r="DM218" s="32">
        <v>5.2154746459008472E-2</v>
      </c>
      <c r="DN218" s="32">
        <v>5.2188041143536194E-2</v>
      </c>
      <c r="DO218" s="42"/>
      <c r="DP218" s="22">
        <v>1076004.7476683762</v>
      </c>
      <c r="DQ218" s="22">
        <v>3205.4784</v>
      </c>
      <c r="DR218" s="22">
        <v>1072799.2692683763</v>
      </c>
      <c r="DS218" s="26">
        <v>131.46239999999989</v>
      </c>
      <c r="DT218" s="22">
        <v>0</v>
      </c>
      <c r="DU218" s="22">
        <v>56118.754803333548</v>
      </c>
      <c r="DV218" s="22">
        <v>55987.292403333588</v>
      </c>
      <c r="DW218" s="32">
        <v>5.2154746459008472E-2</v>
      </c>
      <c r="DX218" s="32">
        <v>5.2188041143536194E-2</v>
      </c>
      <c r="DY218" s="42"/>
      <c r="DZ218" s="22">
        <v>1076004.7476683762</v>
      </c>
      <c r="EA218" s="22">
        <v>3205.4784</v>
      </c>
      <c r="EB218" s="22">
        <v>1072799.2692683763</v>
      </c>
      <c r="EC218" s="26">
        <v>131.46239999999989</v>
      </c>
      <c r="ED218" s="22">
        <v>0</v>
      </c>
      <c r="EE218" s="22">
        <v>56118.754803333548</v>
      </c>
      <c r="EF218" s="22">
        <v>55987.292403333588</v>
      </c>
      <c r="EG218" s="32">
        <v>5.2154746459008472E-2</v>
      </c>
      <c r="EH218" s="32">
        <v>5.2188041143536194E-2</v>
      </c>
      <c r="EI218" s="42"/>
      <c r="EK218" s="47">
        <f t="shared" si="59"/>
        <v>-864.29059829050675</v>
      </c>
      <c r="EL218" s="47">
        <f t="shared" si="60"/>
        <v>-1728.5811965812463</v>
      </c>
      <c r="EM218" s="47">
        <f t="shared" si="61"/>
        <v>0</v>
      </c>
      <c r="EN218" s="47">
        <f t="shared" si="62"/>
        <v>0</v>
      </c>
      <c r="EO218" s="47">
        <f t="shared" si="63"/>
        <v>0</v>
      </c>
      <c r="EP218" s="47">
        <f t="shared" si="64"/>
        <v>0</v>
      </c>
      <c r="ER218" s="27" t="str">
        <f t="shared" si="74"/>
        <v>Westdale Junior School</v>
      </c>
      <c r="EV218" s="45">
        <v>0</v>
      </c>
      <c r="EX218" s="27" t="str">
        <f t="shared" si="75"/>
        <v>Y</v>
      </c>
      <c r="EY218" s="27" t="str">
        <f t="shared" si="76"/>
        <v>Y</v>
      </c>
      <c r="EZ218" s="27" t="str">
        <f t="shared" si="65"/>
        <v/>
      </c>
      <c r="FA218" s="27" t="str">
        <f t="shared" si="66"/>
        <v/>
      </c>
      <c r="FB218" s="27" t="str">
        <f t="shared" si="67"/>
        <v/>
      </c>
      <c r="FC218" s="27" t="str">
        <f t="shared" si="68"/>
        <v/>
      </c>
      <c r="FE218" s="82">
        <f t="shared" si="77"/>
        <v>8.056405546211198E-4</v>
      </c>
      <c r="FF218" s="82">
        <f t="shared" si="69"/>
        <v>1.6112811092424567E-3</v>
      </c>
      <c r="FG218" s="82" t="str">
        <f t="shared" si="70"/>
        <v/>
      </c>
      <c r="FH218" s="82" t="str">
        <f t="shared" si="71"/>
        <v/>
      </c>
      <c r="FI218" s="82" t="str">
        <f t="shared" si="72"/>
        <v/>
      </c>
      <c r="FJ218" s="82" t="str">
        <f t="shared" si="73"/>
        <v/>
      </c>
    </row>
    <row r="219" spans="1:166" x14ac:dyDescent="0.3">
      <c r="A219" s="20">
        <v>8912274</v>
      </c>
      <c r="B219" s="20" t="s">
        <v>179</v>
      </c>
      <c r="C219" s="21">
        <v>363</v>
      </c>
      <c r="D219" s="22">
        <v>1625000.2316373428</v>
      </c>
      <c r="E219" s="22">
        <v>6706.3368000000009</v>
      </c>
      <c r="F219" s="22">
        <v>1618293.8948373429</v>
      </c>
      <c r="G219" s="45">
        <v>0</v>
      </c>
      <c r="H219" s="26">
        <v>-1129.325600000001</v>
      </c>
      <c r="I219" s="11"/>
      <c r="J219" s="34">
        <v>363</v>
      </c>
      <c r="K219" s="22">
        <v>1713823.1232938864</v>
      </c>
      <c r="L219" s="22">
        <v>5577.0111999999999</v>
      </c>
      <c r="M219" s="22">
        <v>1708246.1120938864</v>
      </c>
      <c r="N219" s="26">
        <v>-1129.325600000001</v>
      </c>
      <c r="O219" s="22">
        <v>0</v>
      </c>
      <c r="P219" s="22">
        <v>88822.891656543594</v>
      </c>
      <c r="Q219" s="22">
        <v>89952.217256543459</v>
      </c>
      <c r="R219" s="32">
        <v>5.1827338801352048E-2</v>
      </c>
      <c r="S219" s="32">
        <v>5.2657644949230607E-2</v>
      </c>
      <c r="T219" s="11"/>
      <c r="U219" s="22">
        <v>1713823.1232938864</v>
      </c>
      <c r="V219" s="22">
        <v>5577.0111999999999</v>
      </c>
      <c r="W219" s="22">
        <v>1708246.1120938864</v>
      </c>
      <c r="X219" s="26">
        <v>-1129.325600000001</v>
      </c>
      <c r="Y219" s="22">
        <v>0</v>
      </c>
      <c r="Z219" s="22">
        <v>88822.891656543594</v>
      </c>
      <c r="AA219" s="22">
        <v>89952.217256543459</v>
      </c>
      <c r="AB219" s="32">
        <v>5.1827338801352048E-2</v>
      </c>
      <c r="AC219" s="32">
        <v>5.2657644949230607E-2</v>
      </c>
      <c r="AD219" s="42"/>
      <c r="AE219" s="22">
        <v>1713823.1232938864</v>
      </c>
      <c r="AF219" s="22">
        <v>5577.0111999999999</v>
      </c>
      <c r="AG219" s="22">
        <v>1708246.1120938864</v>
      </c>
      <c r="AH219" s="26">
        <v>-1129.325600000001</v>
      </c>
      <c r="AI219" s="22">
        <v>0</v>
      </c>
      <c r="AJ219" s="22">
        <v>88822.891656543594</v>
      </c>
      <c r="AK219" s="22">
        <v>89952.217256543459</v>
      </c>
      <c r="AL219" s="32">
        <v>5.1827338801352048E-2</v>
      </c>
      <c r="AM219" s="32">
        <v>5.2657644949230607E-2</v>
      </c>
      <c r="AN219" s="11"/>
      <c r="AO219" s="22">
        <v>1713823.1232938864</v>
      </c>
      <c r="AP219" s="22">
        <v>5577.0111999999999</v>
      </c>
      <c r="AQ219" s="22">
        <v>1708246.1120938864</v>
      </c>
      <c r="AR219" s="26">
        <v>-1129.325600000001</v>
      </c>
      <c r="AS219" s="22">
        <v>0</v>
      </c>
      <c r="AT219" s="22">
        <v>88822.891656543594</v>
      </c>
      <c r="AU219" s="22">
        <v>89952.217256543459</v>
      </c>
      <c r="AV219" s="32">
        <v>5.1827338801352048E-2</v>
      </c>
      <c r="AW219" s="32">
        <v>5.2657644949230607E-2</v>
      </c>
      <c r="AX219" s="42"/>
      <c r="AY219" s="22">
        <v>1713823.1232938864</v>
      </c>
      <c r="AZ219" s="22">
        <v>5577.0111999999999</v>
      </c>
      <c r="BA219" s="22">
        <v>1708246.1120938864</v>
      </c>
      <c r="BB219" s="22">
        <v>0</v>
      </c>
      <c r="BC219" s="22">
        <v>88822.891656543594</v>
      </c>
      <c r="BD219" s="22">
        <v>89952.217256543459</v>
      </c>
      <c r="BE219" s="32">
        <v>5.1827338801352048E-2</v>
      </c>
      <c r="BF219" s="32">
        <v>5.2657644949230607E-2</v>
      </c>
      <c r="BG219" s="11"/>
      <c r="BH219" s="22">
        <v>1713823.1232938864</v>
      </c>
      <c r="BI219" s="22">
        <v>5577.0111999999999</v>
      </c>
      <c r="BJ219" s="22">
        <v>1708246.1120938864</v>
      </c>
      <c r="BK219" s="26">
        <v>-1129.325600000001</v>
      </c>
      <c r="BL219" s="22">
        <v>0</v>
      </c>
      <c r="BM219" s="22">
        <v>88822.891656543594</v>
      </c>
      <c r="BN219" s="22">
        <v>89952.217256543459</v>
      </c>
      <c r="BO219" s="32">
        <v>5.1827338801352048E-2</v>
      </c>
      <c r="BP219" s="32">
        <v>5.2657644949230607E-2</v>
      </c>
      <c r="BQ219" s="42"/>
      <c r="BR219" s="22">
        <v>1705212.4310593349</v>
      </c>
      <c r="BS219" s="22">
        <v>5577.0111999999999</v>
      </c>
      <c r="BT219" s="22">
        <v>1699635.4198593348</v>
      </c>
      <c r="BU219" s="26">
        <v>-1129.325600000001</v>
      </c>
      <c r="BV219" s="22">
        <v>0</v>
      </c>
      <c r="BW219" s="22">
        <v>80212.19942199206</v>
      </c>
      <c r="BX219" s="22">
        <v>81341.525021991925</v>
      </c>
      <c r="BY219" s="32">
        <v>4.7039417471383058E-2</v>
      </c>
      <c r="BZ219" s="32">
        <v>4.7858219516703125E-2</v>
      </c>
      <c r="CA219" s="42"/>
      <c r="CB219" s="22">
        <v>1712003.5570169901</v>
      </c>
      <c r="CC219" s="22">
        <v>5577.0111999999999</v>
      </c>
      <c r="CD219" s="22">
        <v>1706426.5458169901</v>
      </c>
      <c r="CE219" s="26">
        <v>-1129.325600000001</v>
      </c>
      <c r="CF219" s="22">
        <v>0</v>
      </c>
      <c r="CG219" s="22">
        <v>87003.325379647315</v>
      </c>
      <c r="CH219" s="22">
        <v>88132.65097964718</v>
      </c>
      <c r="CI219" s="32">
        <v>5.0819593816290115E-2</v>
      </c>
      <c r="CJ219" s="32">
        <v>5.1647491769094396E-2</v>
      </c>
      <c r="CK219" s="42"/>
      <c r="CL219" s="22">
        <v>1710183.9907400939</v>
      </c>
      <c r="CM219" s="22">
        <v>5577.0111999999999</v>
      </c>
      <c r="CN219" s="22">
        <v>1704606.9795400938</v>
      </c>
      <c r="CO219" s="26">
        <v>-1129.325600000001</v>
      </c>
      <c r="CP219" s="22">
        <v>0</v>
      </c>
      <c r="CQ219" s="22">
        <v>85183.759102751035</v>
      </c>
      <c r="CR219" s="22">
        <v>86313.084702750901</v>
      </c>
      <c r="CS219" s="32">
        <v>4.9809704431794603E-2</v>
      </c>
      <c r="CT219" s="32">
        <v>5.0635182032422711E-2</v>
      </c>
      <c r="CU219" s="42"/>
      <c r="CV219" s="22">
        <v>1713823.1232938864</v>
      </c>
      <c r="CW219" s="22">
        <v>5577.0111999999999</v>
      </c>
      <c r="CX219" s="22">
        <v>1708246.1120938864</v>
      </c>
      <c r="CY219" s="26">
        <v>-1129.325600000001</v>
      </c>
      <c r="CZ219" s="22">
        <v>0</v>
      </c>
      <c r="DA219" s="22">
        <v>88822.891656543594</v>
      </c>
      <c r="DB219" s="22">
        <v>89952.217256543459</v>
      </c>
      <c r="DC219" s="32">
        <v>5.1827338801352048E-2</v>
      </c>
      <c r="DD219" s="32">
        <v>5.2657644949230607E-2</v>
      </c>
      <c r="DE219" s="42"/>
      <c r="DF219" s="22">
        <v>1713823.1232938864</v>
      </c>
      <c r="DG219" s="22">
        <v>5577.0111999999999</v>
      </c>
      <c r="DH219" s="22">
        <v>1708246.1120938864</v>
      </c>
      <c r="DI219" s="26">
        <v>-1129.325600000001</v>
      </c>
      <c r="DJ219" s="22">
        <v>0</v>
      </c>
      <c r="DK219" s="22">
        <v>88822.891656543594</v>
      </c>
      <c r="DL219" s="22">
        <v>89952.217256543459</v>
      </c>
      <c r="DM219" s="32">
        <v>5.1827338801352048E-2</v>
      </c>
      <c r="DN219" s="32">
        <v>5.2657644949230607E-2</v>
      </c>
      <c r="DO219" s="42"/>
      <c r="DP219" s="22">
        <v>1713823.1232938864</v>
      </c>
      <c r="DQ219" s="22">
        <v>5577.0111999999999</v>
      </c>
      <c r="DR219" s="22">
        <v>1708246.1120938864</v>
      </c>
      <c r="DS219" s="26">
        <v>-1129.325600000001</v>
      </c>
      <c r="DT219" s="22">
        <v>0</v>
      </c>
      <c r="DU219" s="22">
        <v>88822.891656543594</v>
      </c>
      <c r="DV219" s="22">
        <v>89952.217256543459</v>
      </c>
      <c r="DW219" s="32">
        <v>5.1827338801352048E-2</v>
      </c>
      <c r="DX219" s="32">
        <v>5.2657644949230607E-2</v>
      </c>
      <c r="DY219" s="42"/>
      <c r="DZ219" s="22">
        <v>1713823.1232938864</v>
      </c>
      <c r="EA219" s="22">
        <v>5577.0111999999999</v>
      </c>
      <c r="EB219" s="22">
        <v>1708246.1120938864</v>
      </c>
      <c r="EC219" s="26">
        <v>-1129.325600000001</v>
      </c>
      <c r="ED219" s="22">
        <v>0</v>
      </c>
      <c r="EE219" s="22">
        <v>88822.891656543594</v>
      </c>
      <c r="EF219" s="22">
        <v>89952.217256543459</v>
      </c>
      <c r="EG219" s="32">
        <v>5.1827338801352048E-2</v>
      </c>
      <c r="EH219" s="32">
        <v>5.2657644949230607E-2</v>
      </c>
      <c r="EI219" s="42"/>
      <c r="EK219" s="47">
        <f t="shared" ref="EK219:EK282" si="78">CH219-$BN219</f>
        <v>-1819.5662768962793</v>
      </c>
      <c r="EL219" s="47">
        <f t="shared" ref="EL219:EL282" si="79">CR219-$BN219</f>
        <v>-3639.1325537925586</v>
      </c>
      <c r="EM219" s="47">
        <f t="shared" ref="EM219:EM282" si="80">DB219-$BN219</f>
        <v>0</v>
      </c>
      <c r="EN219" s="47">
        <f t="shared" ref="EN219:EN282" si="81">DL219-$BN219</f>
        <v>0</v>
      </c>
      <c r="EO219" s="47">
        <f t="shared" ref="EO219:EO282" si="82">DV219-$BN219</f>
        <v>0</v>
      </c>
      <c r="EP219" s="47">
        <f t="shared" ref="EP219:EP282" si="83">EF219-$BN219</f>
        <v>0</v>
      </c>
      <c r="ER219" s="27" t="str">
        <f t="shared" si="74"/>
        <v>John Clifford Primary School</v>
      </c>
      <c r="EV219" s="45">
        <v>0</v>
      </c>
      <c r="EX219" s="27" t="str">
        <f t="shared" si="75"/>
        <v>Y</v>
      </c>
      <c r="EY219" s="27" t="str">
        <f t="shared" si="76"/>
        <v>Y</v>
      </c>
      <c r="EZ219" s="27" t="str">
        <f t="shared" si="65"/>
        <v/>
      </c>
      <c r="FA219" s="27" t="str">
        <f t="shared" si="66"/>
        <v/>
      </c>
      <c r="FB219" s="27" t="str">
        <f t="shared" si="67"/>
        <v/>
      </c>
      <c r="FC219" s="27" t="str">
        <f t="shared" si="68"/>
        <v/>
      </c>
      <c r="FE219" s="82">
        <f t="shared" si="77"/>
        <v>1.0651663504539998E-3</v>
      </c>
      <c r="FF219" s="82">
        <f t="shared" si="69"/>
        <v>2.1303327009079996E-3</v>
      </c>
      <c r="FG219" s="82" t="str">
        <f t="shared" si="70"/>
        <v/>
      </c>
      <c r="FH219" s="82" t="str">
        <f t="shared" si="71"/>
        <v/>
      </c>
      <c r="FI219" s="82" t="str">
        <f t="shared" si="72"/>
        <v/>
      </c>
      <c r="FJ219" s="82" t="str">
        <f t="shared" si="73"/>
        <v/>
      </c>
    </row>
    <row r="220" spans="1:166" x14ac:dyDescent="0.3">
      <c r="A220" s="59">
        <v>8912302</v>
      </c>
      <c r="B220" s="20" t="s">
        <v>182</v>
      </c>
      <c r="C220" s="21">
        <v>177</v>
      </c>
      <c r="D220" s="22">
        <v>836815.32209162554</v>
      </c>
      <c r="E220" s="22">
        <v>4381.3537999999999</v>
      </c>
      <c r="F220" s="22">
        <v>832433.9682916255</v>
      </c>
      <c r="G220" s="45">
        <v>-857.00591165936726</v>
      </c>
      <c r="H220" s="26">
        <v>-107.38259999999991</v>
      </c>
      <c r="I220" s="11"/>
      <c r="J220" s="34">
        <v>177</v>
      </c>
      <c r="K220" s="22">
        <v>884106.52374998189</v>
      </c>
      <c r="L220" s="22">
        <v>4273.9712</v>
      </c>
      <c r="M220" s="22">
        <v>879832.55254998186</v>
      </c>
      <c r="N220" s="26">
        <v>-107.38259999999991</v>
      </c>
      <c r="O220" s="22">
        <v>0</v>
      </c>
      <c r="P220" s="22">
        <v>47291.201658356353</v>
      </c>
      <c r="Q220" s="22">
        <v>47398.584258356364</v>
      </c>
      <c r="R220" s="32">
        <v>5.3490388757418468E-2</v>
      </c>
      <c r="S220" s="32">
        <v>5.387227844773762E-2</v>
      </c>
      <c r="T220" s="11"/>
      <c r="U220" s="22">
        <v>884106.52374998189</v>
      </c>
      <c r="V220" s="22">
        <v>4273.9712</v>
      </c>
      <c r="W220" s="22">
        <v>879832.55254998186</v>
      </c>
      <c r="X220" s="26">
        <v>-107.38259999999991</v>
      </c>
      <c r="Y220" s="22">
        <v>0</v>
      </c>
      <c r="Z220" s="22">
        <v>47291.201658356353</v>
      </c>
      <c r="AA220" s="22">
        <v>47398.584258356364</v>
      </c>
      <c r="AB220" s="32">
        <v>5.3490388757418468E-2</v>
      </c>
      <c r="AC220" s="32">
        <v>5.387227844773762E-2</v>
      </c>
      <c r="AD220" s="42"/>
      <c r="AE220" s="22">
        <v>884106.52374998189</v>
      </c>
      <c r="AF220" s="22">
        <v>4273.9712</v>
      </c>
      <c r="AG220" s="22">
        <v>879832.55254998186</v>
      </c>
      <c r="AH220" s="26">
        <v>-107.38259999999991</v>
      </c>
      <c r="AI220" s="22">
        <v>0</v>
      </c>
      <c r="AJ220" s="22">
        <v>47291.201658356353</v>
      </c>
      <c r="AK220" s="22">
        <v>47398.584258356364</v>
      </c>
      <c r="AL220" s="32">
        <v>5.3490388757418468E-2</v>
      </c>
      <c r="AM220" s="32">
        <v>5.387227844773762E-2</v>
      </c>
      <c r="AN220" s="11"/>
      <c r="AO220" s="22">
        <v>884106.52374998189</v>
      </c>
      <c r="AP220" s="22">
        <v>4273.9712</v>
      </c>
      <c r="AQ220" s="22">
        <v>879832.55254998186</v>
      </c>
      <c r="AR220" s="26">
        <v>-107.38259999999991</v>
      </c>
      <c r="AS220" s="22">
        <v>0</v>
      </c>
      <c r="AT220" s="22">
        <v>47291.201658356353</v>
      </c>
      <c r="AU220" s="22">
        <v>47398.584258356364</v>
      </c>
      <c r="AV220" s="32">
        <v>5.3490388757418468E-2</v>
      </c>
      <c r="AW220" s="32">
        <v>5.387227844773762E-2</v>
      </c>
      <c r="AX220" s="42"/>
      <c r="AY220" s="22">
        <v>884106.52374998189</v>
      </c>
      <c r="AZ220" s="22">
        <v>4273.9712</v>
      </c>
      <c r="BA220" s="22">
        <v>879832.55254998186</v>
      </c>
      <c r="BB220" s="22">
        <v>0</v>
      </c>
      <c r="BC220" s="22">
        <v>47291.201658356353</v>
      </c>
      <c r="BD220" s="22">
        <v>47398.584258356364</v>
      </c>
      <c r="BE220" s="32">
        <v>5.3490388757418468E-2</v>
      </c>
      <c r="BF220" s="32">
        <v>5.387227844773762E-2</v>
      </c>
      <c r="BG220" s="11"/>
      <c r="BH220" s="22">
        <v>884106.52374998189</v>
      </c>
      <c r="BI220" s="22">
        <v>4273.9712</v>
      </c>
      <c r="BJ220" s="22">
        <v>879832.55254998186</v>
      </c>
      <c r="BK220" s="26">
        <v>-107.38259999999991</v>
      </c>
      <c r="BL220" s="22">
        <v>0</v>
      </c>
      <c r="BM220" s="22">
        <v>47291.201658356353</v>
      </c>
      <c r="BN220" s="22">
        <v>47398.584258356364</v>
      </c>
      <c r="BO220" s="32">
        <v>5.3490388757418468E-2</v>
      </c>
      <c r="BP220" s="32">
        <v>5.387227844773762E-2</v>
      </c>
      <c r="BQ220" s="42"/>
      <c r="BR220" s="22">
        <v>880379.82052813063</v>
      </c>
      <c r="BS220" s="22">
        <v>4273.9712</v>
      </c>
      <c r="BT220" s="22">
        <v>876105.8493281306</v>
      </c>
      <c r="BU220" s="26">
        <v>-107.38259999999991</v>
      </c>
      <c r="BV220" s="22">
        <v>0</v>
      </c>
      <c r="BW220" s="22">
        <v>43564.498436505091</v>
      </c>
      <c r="BX220" s="22">
        <v>43671.881036505103</v>
      </c>
      <c r="BY220" s="32">
        <v>4.9483753966976671E-2</v>
      </c>
      <c r="BZ220" s="32">
        <v>4.984772224725615E-2</v>
      </c>
      <c r="CA220" s="42"/>
      <c r="CB220" s="22">
        <v>883329.92919462791</v>
      </c>
      <c r="CC220" s="22">
        <v>4273.9712</v>
      </c>
      <c r="CD220" s="22">
        <v>879055.95799462788</v>
      </c>
      <c r="CE220" s="26">
        <v>-107.38259999999991</v>
      </c>
      <c r="CF220" s="22">
        <v>0</v>
      </c>
      <c r="CG220" s="22">
        <v>46514.607103002374</v>
      </c>
      <c r="CH220" s="22">
        <v>46621.989703002386</v>
      </c>
      <c r="CI220" s="32">
        <v>5.2658248708284859E-2</v>
      </c>
      <c r="CJ220" s="32">
        <v>5.3036429909832095E-2</v>
      </c>
      <c r="CK220" s="42"/>
      <c r="CL220" s="22">
        <v>882553.33463927405</v>
      </c>
      <c r="CM220" s="22">
        <v>4273.9712</v>
      </c>
      <c r="CN220" s="22">
        <v>878279.36343927402</v>
      </c>
      <c r="CO220" s="26">
        <v>-107.38259999999991</v>
      </c>
      <c r="CP220" s="22">
        <v>0</v>
      </c>
      <c r="CQ220" s="22">
        <v>45738.012547648512</v>
      </c>
      <c r="CR220" s="22">
        <v>45845.395147648524</v>
      </c>
      <c r="CS220" s="32">
        <v>5.1824644191439159E-2</v>
      </c>
      <c r="CT220" s="32">
        <v>5.2199103219414726E-2</v>
      </c>
      <c r="CU220" s="42"/>
      <c r="CV220" s="22">
        <v>884106.52374998189</v>
      </c>
      <c r="CW220" s="22">
        <v>4273.9712</v>
      </c>
      <c r="CX220" s="22">
        <v>879832.55254998186</v>
      </c>
      <c r="CY220" s="26">
        <v>-107.38259999999991</v>
      </c>
      <c r="CZ220" s="22">
        <v>0</v>
      </c>
      <c r="DA220" s="22">
        <v>47291.201658356353</v>
      </c>
      <c r="DB220" s="22">
        <v>47398.584258356364</v>
      </c>
      <c r="DC220" s="32">
        <v>5.3490388757418468E-2</v>
      </c>
      <c r="DD220" s="32">
        <v>5.387227844773762E-2</v>
      </c>
      <c r="DE220" s="42"/>
      <c r="DF220" s="22">
        <v>884106.52374998189</v>
      </c>
      <c r="DG220" s="22">
        <v>4273.9712</v>
      </c>
      <c r="DH220" s="22">
        <v>879832.55254998186</v>
      </c>
      <c r="DI220" s="26">
        <v>-107.38259999999991</v>
      </c>
      <c r="DJ220" s="22">
        <v>0</v>
      </c>
      <c r="DK220" s="22">
        <v>47291.201658356353</v>
      </c>
      <c r="DL220" s="22">
        <v>47398.584258356364</v>
      </c>
      <c r="DM220" s="32">
        <v>5.3490388757418468E-2</v>
      </c>
      <c r="DN220" s="32">
        <v>5.387227844773762E-2</v>
      </c>
      <c r="DO220" s="42"/>
      <c r="DP220" s="22">
        <v>884106.52374998189</v>
      </c>
      <c r="DQ220" s="22">
        <v>4273.9712</v>
      </c>
      <c r="DR220" s="22">
        <v>879832.55254998186</v>
      </c>
      <c r="DS220" s="26">
        <v>-107.38259999999991</v>
      </c>
      <c r="DT220" s="22">
        <v>0</v>
      </c>
      <c r="DU220" s="22">
        <v>47291.201658356353</v>
      </c>
      <c r="DV220" s="22">
        <v>47398.584258356364</v>
      </c>
      <c r="DW220" s="32">
        <v>5.3490388757418468E-2</v>
      </c>
      <c r="DX220" s="32">
        <v>5.387227844773762E-2</v>
      </c>
      <c r="DY220" s="42"/>
      <c r="DZ220" s="22">
        <v>884106.52374998189</v>
      </c>
      <c r="EA220" s="22">
        <v>4273.9712</v>
      </c>
      <c r="EB220" s="22">
        <v>879832.55254998186</v>
      </c>
      <c r="EC220" s="26">
        <v>-107.38259999999991</v>
      </c>
      <c r="ED220" s="22">
        <v>0</v>
      </c>
      <c r="EE220" s="22">
        <v>47291.201658356353</v>
      </c>
      <c r="EF220" s="22">
        <v>47398.584258356364</v>
      </c>
      <c r="EG220" s="32">
        <v>5.3490388757418468E-2</v>
      </c>
      <c r="EH220" s="32">
        <v>5.387227844773762E-2</v>
      </c>
      <c r="EI220" s="42"/>
      <c r="EK220" s="47">
        <f t="shared" si="78"/>
        <v>-776.59455535397865</v>
      </c>
      <c r="EL220" s="47">
        <f t="shared" si="79"/>
        <v>-1553.1891107078409</v>
      </c>
      <c r="EM220" s="47">
        <f t="shared" si="80"/>
        <v>0</v>
      </c>
      <c r="EN220" s="47">
        <f t="shared" si="81"/>
        <v>0</v>
      </c>
      <c r="EO220" s="47">
        <f t="shared" si="82"/>
        <v>0</v>
      </c>
      <c r="EP220" s="47">
        <f t="shared" si="83"/>
        <v>0</v>
      </c>
      <c r="ER220" s="27" t="str">
        <f t="shared" si="74"/>
        <v>Alderman Pounder Infant and Nursery School</v>
      </c>
      <c r="EV220" s="45">
        <v>-857.00591165936726</v>
      </c>
      <c r="EX220" s="27" t="str">
        <f t="shared" si="75"/>
        <v>Y</v>
      </c>
      <c r="EY220" s="27" t="str">
        <f t="shared" si="76"/>
        <v>Y</v>
      </c>
      <c r="EZ220" s="27" t="str">
        <f t="shared" si="65"/>
        <v/>
      </c>
      <c r="FA220" s="27" t="str">
        <f t="shared" si="66"/>
        <v/>
      </c>
      <c r="FB220" s="27" t="str">
        <f t="shared" si="67"/>
        <v/>
      </c>
      <c r="FC220" s="27" t="str">
        <f t="shared" si="68"/>
        <v/>
      </c>
      <c r="FE220" s="82">
        <f t="shared" si="77"/>
        <v>8.8266176683643623E-4</v>
      </c>
      <c r="FF220" s="82">
        <f t="shared" si="69"/>
        <v>1.7653235336727402E-3</v>
      </c>
      <c r="FG220" s="82" t="str">
        <f t="shared" si="70"/>
        <v/>
      </c>
      <c r="FH220" s="82" t="str">
        <f t="shared" si="71"/>
        <v/>
      </c>
      <c r="FI220" s="82" t="str">
        <f t="shared" si="72"/>
        <v/>
      </c>
      <c r="FJ220" s="82" t="str">
        <f t="shared" si="73"/>
        <v/>
      </c>
    </row>
    <row r="221" spans="1:166" x14ac:dyDescent="0.3">
      <c r="A221" s="20">
        <v>8912310</v>
      </c>
      <c r="B221" s="20" t="s">
        <v>325</v>
      </c>
      <c r="C221" s="21">
        <v>649</v>
      </c>
      <c r="D221" s="22">
        <v>2773993.1682000002</v>
      </c>
      <c r="E221" s="22">
        <v>6008.1681999999992</v>
      </c>
      <c r="F221" s="22">
        <v>2767985</v>
      </c>
      <c r="G221" s="45">
        <v>0</v>
      </c>
      <c r="H221" s="26">
        <v>-535.40019999999913</v>
      </c>
      <c r="I221" s="11"/>
      <c r="J221" s="34">
        <v>649</v>
      </c>
      <c r="K221" s="22">
        <v>2864317.7680000002</v>
      </c>
      <c r="L221" s="22">
        <v>5472.768</v>
      </c>
      <c r="M221" s="22">
        <v>2858845</v>
      </c>
      <c r="N221" s="26">
        <v>-535.40019999999913</v>
      </c>
      <c r="O221" s="22">
        <v>0</v>
      </c>
      <c r="P221" s="22">
        <v>90324.599799999967</v>
      </c>
      <c r="Q221" s="22">
        <v>90860</v>
      </c>
      <c r="R221" s="32">
        <v>3.1534420101394268E-2</v>
      </c>
      <c r="S221" s="32">
        <v>3.1782065834279227E-2</v>
      </c>
      <c r="T221" s="11"/>
      <c r="U221" s="22">
        <v>2864317.7680000002</v>
      </c>
      <c r="V221" s="22">
        <v>5472.768</v>
      </c>
      <c r="W221" s="22">
        <v>2858845</v>
      </c>
      <c r="X221" s="26">
        <v>-535.40019999999913</v>
      </c>
      <c r="Y221" s="22">
        <v>0</v>
      </c>
      <c r="Z221" s="22">
        <v>90324.599799999967</v>
      </c>
      <c r="AA221" s="22">
        <v>90860</v>
      </c>
      <c r="AB221" s="32">
        <v>3.1534420101394268E-2</v>
      </c>
      <c r="AC221" s="32">
        <v>3.1782065834279227E-2</v>
      </c>
      <c r="AD221" s="42"/>
      <c r="AE221" s="22">
        <v>2864317.7680000002</v>
      </c>
      <c r="AF221" s="22">
        <v>5472.768</v>
      </c>
      <c r="AG221" s="22">
        <v>2858845</v>
      </c>
      <c r="AH221" s="26">
        <v>-535.40019999999913</v>
      </c>
      <c r="AI221" s="22">
        <v>0</v>
      </c>
      <c r="AJ221" s="22">
        <v>90324.599799999967</v>
      </c>
      <c r="AK221" s="22">
        <v>90860</v>
      </c>
      <c r="AL221" s="32">
        <v>3.1534420101394268E-2</v>
      </c>
      <c r="AM221" s="32">
        <v>3.1782065834279227E-2</v>
      </c>
      <c r="AN221" s="11"/>
      <c r="AO221" s="22">
        <v>2864317.7680000002</v>
      </c>
      <c r="AP221" s="22">
        <v>5472.768</v>
      </c>
      <c r="AQ221" s="22">
        <v>2858845</v>
      </c>
      <c r="AR221" s="26">
        <v>-535.40019999999913</v>
      </c>
      <c r="AS221" s="22">
        <v>0</v>
      </c>
      <c r="AT221" s="22">
        <v>90324.599799999967</v>
      </c>
      <c r="AU221" s="22">
        <v>90860</v>
      </c>
      <c r="AV221" s="32">
        <v>3.1534420101394268E-2</v>
      </c>
      <c r="AW221" s="32">
        <v>3.1782065834279227E-2</v>
      </c>
      <c r="AX221" s="42"/>
      <c r="AY221" s="22">
        <v>2865457.5627730004</v>
      </c>
      <c r="AZ221" s="22">
        <v>5472.768</v>
      </c>
      <c r="BA221" s="22">
        <v>2859984.7947730003</v>
      </c>
      <c r="BB221" s="22">
        <v>1139.7947730003461</v>
      </c>
      <c r="BC221" s="22">
        <v>91464.39457300026</v>
      </c>
      <c r="BD221" s="22">
        <v>91999.794773000292</v>
      </c>
      <c r="BE221" s="32">
        <v>3.1919647235845665E-2</v>
      </c>
      <c r="BF221" s="32">
        <v>3.2167931431363574E-2</v>
      </c>
      <c r="BG221" s="11"/>
      <c r="BH221" s="22">
        <v>2865457.5627730004</v>
      </c>
      <c r="BI221" s="22">
        <v>5472.768</v>
      </c>
      <c r="BJ221" s="22">
        <v>2859984.7947730003</v>
      </c>
      <c r="BK221" s="26">
        <v>-535.40019999999913</v>
      </c>
      <c r="BL221" s="22">
        <v>1139.7947730003461</v>
      </c>
      <c r="BM221" s="22">
        <v>91464.39457300026</v>
      </c>
      <c r="BN221" s="22">
        <v>91999.794773000292</v>
      </c>
      <c r="BO221" s="32">
        <v>3.1919647235845665E-2</v>
      </c>
      <c r="BP221" s="32">
        <v>3.2167931431363574E-2</v>
      </c>
      <c r="BQ221" s="42"/>
      <c r="BR221" s="22">
        <v>2865457.5627730004</v>
      </c>
      <c r="BS221" s="22">
        <v>5472.768</v>
      </c>
      <c r="BT221" s="22">
        <v>2859984.7947730003</v>
      </c>
      <c r="BU221" s="26">
        <v>-535.40019999999913</v>
      </c>
      <c r="BV221" s="22">
        <v>1139.7947730003461</v>
      </c>
      <c r="BW221" s="22">
        <v>91464.39457300026</v>
      </c>
      <c r="BX221" s="22">
        <v>91999.794773000292</v>
      </c>
      <c r="BY221" s="32">
        <v>3.1919647235845665E-2</v>
      </c>
      <c r="BZ221" s="32">
        <v>3.2167931431363574E-2</v>
      </c>
      <c r="CA221" s="42"/>
      <c r="CB221" s="22">
        <v>2865457.5627730004</v>
      </c>
      <c r="CC221" s="22">
        <v>5472.768</v>
      </c>
      <c r="CD221" s="22">
        <v>2859984.7947730003</v>
      </c>
      <c r="CE221" s="26">
        <v>-535.40019999999913</v>
      </c>
      <c r="CF221" s="22">
        <v>1139.7947730003461</v>
      </c>
      <c r="CG221" s="22">
        <v>91464.39457300026</v>
      </c>
      <c r="CH221" s="22">
        <v>91999.794773000292</v>
      </c>
      <c r="CI221" s="32">
        <v>3.1919647235845665E-2</v>
      </c>
      <c r="CJ221" s="32">
        <v>3.2167931431363574E-2</v>
      </c>
      <c r="CK221" s="42"/>
      <c r="CL221" s="22">
        <v>2865457.5627730004</v>
      </c>
      <c r="CM221" s="22">
        <v>5472.768</v>
      </c>
      <c r="CN221" s="22">
        <v>2859984.7947730003</v>
      </c>
      <c r="CO221" s="26">
        <v>-535.40019999999913</v>
      </c>
      <c r="CP221" s="22">
        <v>1139.7947730003461</v>
      </c>
      <c r="CQ221" s="22">
        <v>91464.39457300026</v>
      </c>
      <c r="CR221" s="22">
        <v>91999.794773000292</v>
      </c>
      <c r="CS221" s="32">
        <v>3.1919647235845665E-2</v>
      </c>
      <c r="CT221" s="32">
        <v>3.2167931431363574E-2</v>
      </c>
      <c r="CU221" s="42"/>
      <c r="CV221" s="22">
        <v>2864317.7680000002</v>
      </c>
      <c r="CW221" s="22">
        <v>5472.768</v>
      </c>
      <c r="CX221" s="22">
        <v>2858845</v>
      </c>
      <c r="CY221" s="26">
        <v>-535.40019999999913</v>
      </c>
      <c r="CZ221" s="22">
        <v>0</v>
      </c>
      <c r="DA221" s="22">
        <v>90324.599799999967</v>
      </c>
      <c r="DB221" s="22">
        <v>90860</v>
      </c>
      <c r="DC221" s="32">
        <v>3.1534420101394268E-2</v>
      </c>
      <c r="DD221" s="32">
        <v>3.1782065834279227E-2</v>
      </c>
      <c r="DE221" s="42"/>
      <c r="DF221" s="22">
        <v>2864317.7680000002</v>
      </c>
      <c r="DG221" s="22">
        <v>5472.768</v>
      </c>
      <c r="DH221" s="22">
        <v>2858845</v>
      </c>
      <c r="DI221" s="26">
        <v>-535.40019999999913</v>
      </c>
      <c r="DJ221" s="22">
        <v>0</v>
      </c>
      <c r="DK221" s="22">
        <v>90324.599799999967</v>
      </c>
      <c r="DL221" s="22">
        <v>90860</v>
      </c>
      <c r="DM221" s="32">
        <v>3.1534420101394268E-2</v>
      </c>
      <c r="DN221" s="32">
        <v>3.1782065834279227E-2</v>
      </c>
      <c r="DO221" s="42"/>
      <c r="DP221" s="22">
        <v>2865457.5627730004</v>
      </c>
      <c r="DQ221" s="22">
        <v>5472.768</v>
      </c>
      <c r="DR221" s="22">
        <v>2859984.7947730003</v>
      </c>
      <c r="DS221" s="26">
        <v>-535.40019999999913</v>
      </c>
      <c r="DT221" s="22">
        <v>1139.7947730003461</v>
      </c>
      <c r="DU221" s="22">
        <v>91464.39457300026</v>
      </c>
      <c r="DV221" s="22">
        <v>91999.794773000292</v>
      </c>
      <c r="DW221" s="32">
        <v>3.1919647235845665E-2</v>
      </c>
      <c r="DX221" s="32">
        <v>3.2167931431363574E-2</v>
      </c>
      <c r="DY221" s="42"/>
      <c r="DZ221" s="22">
        <v>2865457.5627730004</v>
      </c>
      <c r="EA221" s="22">
        <v>5472.768</v>
      </c>
      <c r="EB221" s="22">
        <v>2859984.7947730003</v>
      </c>
      <c r="EC221" s="26">
        <v>-535.40019999999913</v>
      </c>
      <c r="ED221" s="22">
        <v>1139.7947730003461</v>
      </c>
      <c r="EE221" s="22">
        <v>91464.39457300026</v>
      </c>
      <c r="EF221" s="22">
        <v>91999.794773000292</v>
      </c>
      <c r="EG221" s="32">
        <v>3.1919647235845665E-2</v>
      </c>
      <c r="EH221" s="32">
        <v>3.2167931431363574E-2</v>
      </c>
      <c r="EI221" s="42"/>
      <c r="EK221" s="47">
        <f t="shared" si="78"/>
        <v>0</v>
      </c>
      <c r="EL221" s="47">
        <f t="shared" si="79"/>
        <v>0</v>
      </c>
      <c r="EM221" s="47">
        <f t="shared" si="80"/>
        <v>-1139.7947730002925</v>
      </c>
      <c r="EN221" s="47">
        <f t="shared" si="81"/>
        <v>-1139.7947730002925</v>
      </c>
      <c r="EO221" s="47">
        <f t="shared" si="82"/>
        <v>0</v>
      </c>
      <c r="EP221" s="47">
        <f t="shared" si="83"/>
        <v>0</v>
      </c>
      <c r="ER221" s="27" t="str">
        <f t="shared" si="74"/>
        <v>Fairfield Spencer Academy</v>
      </c>
      <c r="EV221" s="45">
        <v>0</v>
      </c>
      <c r="EX221" s="27" t="str">
        <f t="shared" si="75"/>
        <v/>
      </c>
      <c r="EY221" s="27" t="str">
        <f t="shared" si="76"/>
        <v/>
      </c>
      <c r="EZ221" s="27" t="str">
        <f t="shared" si="65"/>
        <v>Y</v>
      </c>
      <c r="FA221" s="27" t="str">
        <f t="shared" si="66"/>
        <v>Y</v>
      </c>
      <c r="FB221" s="27" t="str">
        <f t="shared" si="67"/>
        <v/>
      </c>
      <c r="FC221" s="27" t="str">
        <f t="shared" si="68"/>
        <v/>
      </c>
      <c r="FE221" s="82" t="str">
        <f t="shared" si="77"/>
        <v/>
      </c>
      <c r="FF221" s="82" t="str">
        <f t="shared" si="69"/>
        <v/>
      </c>
      <c r="FG221" s="82">
        <f t="shared" si="70"/>
        <v>3.9853175970844945E-4</v>
      </c>
      <c r="FH221" s="82">
        <f t="shared" si="71"/>
        <v>3.9853175970844945E-4</v>
      </c>
      <c r="FI221" s="82" t="str">
        <f t="shared" si="72"/>
        <v/>
      </c>
      <c r="FJ221" s="82" t="str">
        <f t="shared" si="73"/>
        <v/>
      </c>
    </row>
    <row r="222" spans="1:166" x14ac:dyDescent="0.3">
      <c r="A222" s="20">
        <v>8912315</v>
      </c>
      <c r="B222" s="20" t="s">
        <v>326</v>
      </c>
      <c r="C222" s="21">
        <v>426</v>
      </c>
      <c r="D222" s="22">
        <v>1824503.7738999999</v>
      </c>
      <c r="E222" s="22">
        <v>7613.7738999999992</v>
      </c>
      <c r="F222" s="22">
        <v>1816890</v>
      </c>
      <c r="G222" s="45">
        <v>0</v>
      </c>
      <c r="H222" s="26">
        <v>-890.08749999999964</v>
      </c>
      <c r="I222" s="11"/>
      <c r="J222" s="34">
        <v>426</v>
      </c>
      <c r="K222" s="22">
        <v>1883253.6864</v>
      </c>
      <c r="L222" s="22">
        <v>6723.6863999999996</v>
      </c>
      <c r="M222" s="22">
        <v>1876530</v>
      </c>
      <c r="N222" s="26">
        <v>-890.08749999999964</v>
      </c>
      <c r="O222" s="22">
        <v>0</v>
      </c>
      <c r="P222" s="22">
        <v>58749.912500000093</v>
      </c>
      <c r="Q222" s="22">
        <v>59640</v>
      </c>
      <c r="R222" s="32">
        <v>3.1195963095288326E-2</v>
      </c>
      <c r="S222" s="32">
        <v>3.1782065834279227E-2</v>
      </c>
      <c r="T222" s="11"/>
      <c r="U222" s="22">
        <v>1883253.6864</v>
      </c>
      <c r="V222" s="22">
        <v>6723.6863999999996</v>
      </c>
      <c r="W222" s="22">
        <v>1876530</v>
      </c>
      <c r="X222" s="26">
        <v>-890.08749999999964</v>
      </c>
      <c r="Y222" s="22">
        <v>0</v>
      </c>
      <c r="Z222" s="22">
        <v>58749.912500000093</v>
      </c>
      <c r="AA222" s="22">
        <v>59640</v>
      </c>
      <c r="AB222" s="32">
        <v>3.1195963095288326E-2</v>
      </c>
      <c r="AC222" s="32">
        <v>3.1782065834279227E-2</v>
      </c>
      <c r="AD222" s="42"/>
      <c r="AE222" s="22">
        <v>1883253.6864</v>
      </c>
      <c r="AF222" s="22">
        <v>6723.6863999999996</v>
      </c>
      <c r="AG222" s="22">
        <v>1876530</v>
      </c>
      <c r="AH222" s="26">
        <v>-890.08749999999964</v>
      </c>
      <c r="AI222" s="22">
        <v>0</v>
      </c>
      <c r="AJ222" s="22">
        <v>58749.912500000093</v>
      </c>
      <c r="AK222" s="22">
        <v>59640</v>
      </c>
      <c r="AL222" s="32">
        <v>3.1195963095288326E-2</v>
      </c>
      <c r="AM222" s="32">
        <v>3.1782065834279227E-2</v>
      </c>
      <c r="AN222" s="11"/>
      <c r="AO222" s="22">
        <v>1883253.6864</v>
      </c>
      <c r="AP222" s="22">
        <v>6723.6863999999996</v>
      </c>
      <c r="AQ222" s="22">
        <v>1876530</v>
      </c>
      <c r="AR222" s="26">
        <v>-890.08749999999964</v>
      </c>
      <c r="AS222" s="22">
        <v>0</v>
      </c>
      <c r="AT222" s="22">
        <v>58749.912500000093</v>
      </c>
      <c r="AU222" s="22">
        <v>59640</v>
      </c>
      <c r="AV222" s="32">
        <v>3.1195963095288326E-2</v>
      </c>
      <c r="AW222" s="32">
        <v>3.1782065834279227E-2</v>
      </c>
      <c r="AX222" s="42"/>
      <c r="AY222" s="22">
        <v>1883253.6864</v>
      </c>
      <c r="AZ222" s="22">
        <v>6723.6863999999996</v>
      </c>
      <c r="BA222" s="22">
        <v>1876530</v>
      </c>
      <c r="BB222" s="22">
        <v>0</v>
      </c>
      <c r="BC222" s="22">
        <v>58749.912500000093</v>
      </c>
      <c r="BD222" s="22">
        <v>59640</v>
      </c>
      <c r="BE222" s="32">
        <v>3.1195963095288326E-2</v>
      </c>
      <c r="BF222" s="32">
        <v>3.1782065834279227E-2</v>
      </c>
      <c r="BG222" s="11"/>
      <c r="BH222" s="22">
        <v>1883253.6864</v>
      </c>
      <c r="BI222" s="22">
        <v>6723.6863999999996</v>
      </c>
      <c r="BJ222" s="22">
        <v>1876530</v>
      </c>
      <c r="BK222" s="26">
        <v>-890.08749999999964</v>
      </c>
      <c r="BL222" s="22">
        <v>0</v>
      </c>
      <c r="BM222" s="22">
        <v>58749.912500000093</v>
      </c>
      <c r="BN222" s="22">
        <v>59640</v>
      </c>
      <c r="BO222" s="32">
        <v>3.1195963095288326E-2</v>
      </c>
      <c r="BP222" s="32">
        <v>3.1782065834279227E-2</v>
      </c>
      <c r="BQ222" s="42"/>
      <c r="BR222" s="22">
        <v>1883253.6864</v>
      </c>
      <c r="BS222" s="22">
        <v>6723.6863999999996</v>
      </c>
      <c r="BT222" s="22">
        <v>1876530</v>
      </c>
      <c r="BU222" s="26">
        <v>-890.08749999999964</v>
      </c>
      <c r="BV222" s="22">
        <v>0</v>
      </c>
      <c r="BW222" s="22">
        <v>58749.912500000093</v>
      </c>
      <c r="BX222" s="22">
        <v>59640</v>
      </c>
      <c r="BY222" s="32">
        <v>3.1195963095288326E-2</v>
      </c>
      <c r="BZ222" s="32">
        <v>3.1782065834279227E-2</v>
      </c>
      <c r="CA222" s="42"/>
      <c r="CB222" s="22">
        <v>1883253.6864</v>
      </c>
      <c r="CC222" s="22">
        <v>6723.6863999999996</v>
      </c>
      <c r="CD222" s="22">
        <v>1876530</v>
      </c>
      <c r="CE222" s="26">
        <v>-890.08749999999964</v>
      </c>
      <c r="CF222" s="22">
        <v>0</v>
      </c>
      <c r="CG222" s="22">
        <v>58749.912500000093</v>
      </c>
      <c r="CH222" s="22">
        <v>59640</v>
      </c>
      <c r="CI222" s="32">
        <v>3.1195963095288326E-2</v>
      </c>
      <c r="CJ222" s="32">
        <v>3.1782065834279227E-2</v>
      </c>
      <c r="CK222" s="42"/>
      <c r="CL222" s="22">
        <v>1883253.6864</v>
      </c>
      <c r="CM222" s="22">
        <v>6723.6863999999996</v>
      </c>
      <c r="CN222" s="22">
        <v>1876530</v>
      </c>
      <c r="CO222" s="26">
        <v>-890.08749999999964</v>
      </c>
      <c r="CP222" s="22">
        <v>0</v>
      </c>
      <c r="CQ222" s="22">
        <v>58749.912500000093</v>
      </c>
      <c r="CR222" s="22">
        <v>59640</v>
      </c>
      <c r="CS222" s="32">
        <v>3.1195963095288326E-2</v>
      </c>
      <c r="CT222" s="32">
        <v>3.1782065834279227E-2</v>
      </c>
      <c r="CU222" s="42"/>
      <c r="CV222" s="22">
        <v>1883253.6864</v>
      </c>
      <c r="CW222" s="22">
        <v>6723.6863999999996</v>
      </c>
      <c r="CX222" s="22">
        <v>1876530</v>
      </c>
      <c r="CY222" s="26">
        <v>-890.08749999999964</v>
      </c>
      <c r="CZ222" s="22">
        <v>0</v>
      </c>
      <c r="DA222" s="22">
        <v>58749.912500000093</v>
      </c>
      <c r="DB222" s="22">
        <v>59640</v>
      </c>
      <c r="DC222" s="32">
        <v>3.1195963095288326E-2</v>
      </c>
      <c r="DD222" s="32">
        <v>3.1782065834279227E-2</v>
      </c>
      <c r="DE222" s="42"/>
      <c r="DF222" s="22">
        <v>1883253.6864</v>
      </c>
      <c r="DG222" s="22">
        <v>6723.6863999999996</v>
      </c>
      <c r="DH222" s="22">
        <v>1876530</v>
      </c>
      <c r="DI222" s="26">
        <v>-890.08749999999964</v>
      </c>
      <c r="DJ222" s="22">
        <v>0</v>
      </c>
      <c r="DK222" s="22">
        <v>58749.912500000093</v>
      </c>
      <c r="DL222" s="22">
        <v>59640</v>
      </c>
      <c r="DM222" s="32">
        <v>3.1195963095288326E-2</v>
      </c>
      <c r="DN222" s="32">
        <v>3.1782065834279227E-2</v>
      </c>
      <c r="DO222" s="42"/>
      <c r="DP222" s="22">
        <v>1883253.6864</v>
      </c>
      <c r="DQ222" s="22">
        <v>6723.6863999999996</v>
      </c>
      <c r="DR222" s="22">
        <v>1876530</v>
      </c>
      <c r="DS222" s="26">
        <v>-890.08749999999964</v>
      </c>
      <c r="DT222" s="22">
        <v>0</v>
      </c>
      <c r="DU222" s="22">
        <v>58749.912500000093</v>
      </c>
      <c r="DV222" s="22">
        <v>59640</v>
      </c>
      <c r="DW222" s="32">
        <v>3.1195963095288326E-2</v>
      </c>
      <c r="DX222" s="32">
        <v>3.1782065834279227E-2</v>
      </c>
      <c r="DY222" s="42"/>
      <c r="DZ222" s="22">
        <v>1883253.6864</v>
      </c>
      <c r="EA222" s="22">
        <v>6723.6863999999996</v>
      </c>
      <c r="EB222" s="22">
        <v>1876530</v>
      </c>
      <c r="EC222" s="26">
        <v>-890.08749999999964</v>
      </c>
      <c r="ED222" s="22">
        <v>0</v>
      </c>
      <c r="EE222" s="22">
        <v>58749.912500000093</v>
      </c>
      <c r="EF222" s="22">
        <v>59640</v>
      </c>
      <c r="EG222" s="32">
        <v>3.1195963095288326E-2</v>
      </c>
      <c r="EH222" s="32">
        <v>3.1782065834279227E-2</v>
      </c>
      <c r="EI222" s="42"/>
      <c r="EK222" s="47">
        <f t="shared" si="78"/>
        <v>0</v>
      </c>
      <c r="EL222" s="47">
        <f t="shared" si="79"/>
        <v>0</v>
      </c>
      <c r="EM222" s="47">
        <f t="shared" si="80"/>
        <v>0</v>
      </c>
      <c r="EN222" s="47">
        <f t="shared" si="81"/>
        <v>0</v>
      </c>
      <c r="EO222" s="47">
        <f t="shared" si="82"/>
        <v>0</v>
      </c>
      <c r="EP222" s="47">
        <f t="shared" si="83"/>
        <v>0</v>
      </c>
      <c r="ER222" s="27" t="str">
        <f t="shared" si="74"/>
        <v>Chetwynd Spencer Academy</v>
      </c>
      <c r="EV222" s="45">
        <v>0</v>
      </c>
      <c r="EX222" s="27" t="str">
        <f t="shared" si="75"/>
        <v/>
      </c>
      <c r="EY222" s="27" t="str">
        <f t="shared" si="76"/>
        <v/>
      </c>
      <c r="EZ222" s="27" t="str">
        <f t="shared" si="65"/>
        <v/>
      </c>
      <c r="FA222" s="27" t="str">
        <f t="shared" si="66"/>
        <v/>
      </c>
      <c r="FB222" s="27" t="str">
        <f t="shared" si="67"/>
        <v/>
      </c>
      <c r="FC222" s="27" t="str">
        <f t="shared" si="68"/>
        <v/>
      </c>
      <c r="FE222" s="82" t="str">
        <f t="shared" si="77"/>
        <v/>
      </c>
      <c r="FF222" s="82" t="str">
        <f t="shared" si="69"/>
        <v/>
      </c>
      <c r="FG222" s="82" t="str">
        <f t="shared" si="70"/>
        <v/>
      </c>
      <c r="FH222" s="82" t="str">
        <f t="shared" si="71"/>
        <v/>
      </c>
      <c r="FI222" s="82" t="str">
        <f t="shared" si="72"/>
        <v/>
      </c>
      <c r="FJ222" s="82" t="str">
        <f t="shared" si="73"/>
        <v/>
      </c>
    </row>
    <row r="223" spans="1:166" x14ac:dyDescent="0.3">
      <c r="A223" s="20">
        <v>8912352</v>
      </c>
      <c r="B223" s="20" t="s">
        <v>274</v>
      </c>
      <c r="C223" s="21">
        <v>209</v>
      </c>
      <c r="D223" s="22">
        <v>1001982.1818181082</v>
      </c>
      <c r="E223" s="22">
        <v>5948.0960000000005</v>
      </c>
      <c r="F223" s="22">
        <v>996034.08581810817</v>
      </c>
      <c r="G223" s="45">
        <v>0</v>
      </c>
      <c r="H223" s="26">
        <v>254.3743999999997</v>
      </c>
      <c r="I223" s="11"/>
      <c r="J223" s="34">
        <v>209</v>
      </c>
      <c r="K223" s="22">
        <v>1058753.1558230859</v>
      </c>
      <c r="L223" s="22">
        <v>6202.4704000000002</v>
      </c>
      <c r="M223" s="22">
        <v>1052550.6854230859</v>
      </c>
      <c r="N223" s="26">
        <v>254.3743999999997</v>
      </c>
      <c r="O223" s="22">
        <v>0</v>
      </c>
      <c r="P223" s="22">
        <v>56770.974004977732</v>
      </c>
      <c r="Q223" s="22">
        <v>56516.59960497776</v>
      </c>
      <c r="R223" s="32">
        <v>5.362059484096024E-2</v>
      </c>
      <c r="S223" s="32">
        <v>5.3694896015634826E-2</v>
      </c>
      <c r="T223" s="11"/>
      <c r="U223" s="22">
        <v>1058753.1558230859</v>
      </c>
      <c r="V223" s="22">
        <v>6202.4704000000002</v>
      </c>
      <c r="W223" s="22">
        <v>1052550.6854230859</v>
      </c>
      <c r="X223" s="26">
        <v>254.3743999999997</v>
      </c>
      <c r="Y223" s="22">
        <v>0</v>
      </c>
      <c r="Z223" s="22">
        <v>56770.974004977732</v>
      </c>
      <c r="AA223" s="22">
        <v>56516.59960497776</v>
      </c>
      <c r="AB223" s="32">
        <v>5.362059484096024E-2</v>
      </c>
      <c r="AC223" s="32">
        <v>5.3694896015634826E-2</v>
      </c>
      <c r="AD223" s="42"/>
      <c r="AE223" s="22">
        <v>1058753.1558230859</v>
      </c>
      <c r="AF223" s="22">
        <v>6202.4704000000002</v>
      </c>
      <c r="AG223" s="22">
        <v>1052550.6854230859</v>
      </c>
      <c r="AH223" s="26">
        <v>254.3743999999997</v>
      </c>
      <c r="AI223" s="22">
        <v>0</v>
      </c>
      <c r="AJ223" s="22">
        <v>56770.974004977732</v>
      </c>
      <c r="AK223" s="22">
        <v>56516.59960497776</v>
      </c>
      <c r="AL223" s="32">
        <v>5.362059484096024E-2</v>
      </c>
      <c r="AM223" s="32">
        <v>5.3694896015634826E-2</v>
      </c>
      <c r="AN223" s="11"/>
      <c r="AO223" s="22">
        <v>1058753.1558230859</v>
      </c>
      <c r="AP223" s="22">
        <v>6202.4704000000002</v>
      </c>
      <c r="AQ223" s="22">
        <v>1052550.6854230859</v>
      </c>
      <c r="AR223" s="26">
        <v>254.3743999999997</v>
      </c>
      <c r="AS223" s="22">
        <v>0</v>
      </c>
      <c r="AT223" s="22">
        <v>56770.974004977732</v>
      </c>
      <c r="AU223" s="22">
        <v>56516.59960497776</v>
      </c>
      <c r="AV223" s="32">
        <v>5.362059484096024E-2</v>
      </c>
      <c r="AW223" s="32">
        <v>5.3694896015634826E-2</v>
      </c>
      <c r="AX223" s="42"/>
      <c r="AY223" s="22">
        <v>1058753.1558230859</v>
      </c>
      <c r="AZ223" s="22">
        <v>6202.4704000000002</v>
      </c>
      <c r="BA223" s="22">
        <v>1052550.6854230859</v>
      </c>
      <c r="BB223" s="22">
        <v>0</v>
      </c>
      <c r="BC223" s="22">
        <v>56770.974004977732</v>
      </c>
      <c r="BD223" s="22">
        <v>56516.59960497776</v>
      </c>
      <c r="BE223" s="32">
        <v>5.362059484096024E-2</v>
      </c>
      <c r="BF223" s="32">
        <v>5.3694896015634826E-2</v>
      </c>
      <c r="BG223" s="11"/>
      <c r="BH223" s="22">
        <v>1058753.1558230859</v>
      </c>
      <c r="BI223" s="22">
        <v>6202.4704000000002</v>
      </c>
      <c r="BJ223" s="22">
        <v>1052550.6854230859</v>
      </c>
      <c r="BK223" s="26">
        <v>254.3743999999997</v>
      </c>
      <c r="BL223" s="22">
        <v>0</v>
      </c>
      <c r="BM223" s="22">
        <v>56770.974004977732</v>
      </c>
      <c r="BN223" s="22">
        <v>56516.59960497776</v>
      </c>
      <c r="BO223" s="32">
        <v>5.362059484096024E-2</v>
      </c>
      <c r="BP223" s="32">
        <v>5.3694896015634826E-2</v>
      </c>
      <c r="BQ223" s="42"/>
      <c r="BR223" s="22">
        <v>1053431.0010507524</v>
      </c>
      <c r="BS223" s="22">
        <v>6202.4704000000002</v>
      </c>
      <c r="BT223" s="22">
        <v>1047228.5306507524</v>
      </c>
      <c r="BU223" s="26">
        <v>254.3743999999997</v>
      </c>
      <c r="BV223" s="22">
        <v>0</v>
      </c>
      <c r="BW223" s="22">
        <v>51448.819232644164</v>
      </c>
      <c r="BX223" s="22">
        <v>51194.444832644193</v>
      </c>
      <c r="BY223" s="32">
        <v>4.8839287225576393E-2</v>
      </c>
      <c r="BZ223" s="32">
        <v>4.8885647529896596E-2</v>
      </c>
      <c r="CA223" s="42"/>
      <c r="CB223" s="22">
        <v>1057588.4248945666</v>
      </c>
      <c r="CC223" s="22">
        <v>6202.4704000000002</v>
      </c>
      <c r="CD223" s="22">
        <v>1051385.9544945667</v>
      </c>
      <c r="CE223" s="26">
        <v>254.3743999999997</v>
      </c>
      <c r="CF223" s="22">
        <v>0</v>
      </c>
      <c r="CG223" s="22">
        <v>55606.243076458457</v>
      </c>
      <c r="CH223" s="22">
        <v>55351.868676458485</v>
      </c>
      <c r="CI223" s="32">
        <v>5.2578339330824245E-2</v>
      </c>
      <c r="CJ223" s="32">
        <v>5.2646574209817956E-2</v>
      </c>
      <c r="CK223" s="42"/>
      <c r="CL223" s="22">
        <v>1056423.6939660471</v>
      </c>
      <c r="CM223" s="22">
        <v>6202.4704000000002</v>
      </c>
      <c r="CN223" s="22">
        <v>1050221.2235660471</v>
      </c>
      <c r="CO223" s="26">
        <v>254.3743999999997</v>
      </c>
      <c r="CP223" s="22">
        <v>0</v>
      </c>
      <c r="CQ223" s="22">
        <v>54441.512147938949</v>
      </c>
      <c r="CR223" s="22">
        <v>54187.137747938978</v>
      </c>
      <c r="CS223" s="32">
        <v>5.1533785600314894E-2</v>
      </c>
      <c r="CT223" s="32">
        <v>5.1595927155181145E-2</v>
      </c>
      <c r="CU223" s="42"/>
      <c r="CV223" s="22">
        <v>1058753.1558230859</v>
      </c>
      <c r="CW223" s="22">
        <v>6202.4704000000002</v>
      </c>
      <c r="CX223" s="22">
        <v>1052550.6854230859</v>
      </c>
      <c r="CY223" s="26">
        <v>254.3743999999997</v>
      </c>
      <c r="CZ223" s="22">
        <v>0</v>
      </c>
      <c r="DA223" s="22">
        <v>56770.974004977732</v>
      </c>
      <c r="DB223" s="22">
        <v>56516.59960497776</v>
      </c>
      <c r="DC223" s="32">
        <v>5.362059484096024E-2</v>
      </c>
      <c r="DD223" s="32">
        <v>5.3694896015634826E-2</v>
      </c>
      <c r="DE223" s="42"/>
      <c r="DF223" s="22">
        <v>1058753.1558230859</v>
      </c>
      <c r="DG223" s="22">
        <v>6202.4704000000002</v>
      </c>
      <c r="DH223" s="22">
        <v>1052550.6854230859</v>
      </c>
      <c r="DI223" s="26">
        <v>254.3743999999997</v>
      </c>
      <c r="DJ223" s="22">
        <v>0</v>
      </c>
      <c r="DK223" s="22">
        <v>56770.974004977732</v>
      </c>
      <c r="DL223" s="22">
        <v>56516.59960497776</v>
      </c>
      <c r="DM223" s="32">
        <v>5.362059484096024E-2</v>
      </c>
      <c r="DN223" s="32">
        <v>5.3694896015634826E-2</v>
      </c>
      <c r="DO223" s="42"/>
      <c r="DP223" s="22">
        <v>1058753.1558230859</v>
      </c>
      <c r="DQ223" s="22">
        <v>6202.4704000000002</v>
      </c>
      <c r="DR223" s="22">
        <v>1052550.6854230859</v>
      </c>
      <c r="DS223" s="26">
        <v>254.3743999999997</v>
      </c>
      <c r="DT223" s="22">
        <v>0</v>
      </c>
      <c r="DU223" s="22">
        <v>56770.974004977732</v>
      </c>
      <c r="DV223" s="22">
        <v>56516.59960497776</v>
      </c>
      <c r="DW223" s="32">
        <v>5.362059484096024E-2</v>
      </c>
      <c r="DX223" s="32">
        <v>5.3694896015634826E-2</v>
      </c>
      <c r="DY223" s="42"/>
      <c r="DZ223" s="22">
        <v>1058753.1558230859</v>
      </c>
      <c r="EA223" s="22">
        <v>6202.4704000000002</v>
      </c>
      <c r="EB223" s="22">
        <v>1052550.6854230859</v>
      </c>
      <c r="EC223" s="26">
        <v>254.3743999999997</v>
      </c>
      <c r="ED223" s="22">
        <v>0</v>
      </c>
      <c r="EE223" s="22">
        <v>56770.974004977732</v>
      </c>
      <c r="EF223" s="22">
        <v>56516.59960497776</v>
      </c>
      <c r="EG223" s="32">
        <v>5.362059484096024E-2</v>
      </c>
      <c r="EH223" s="32">
        <v>5.3694896015634826E-2</v>
      </c>
      <c r="EI223" s="42"/>
      <c r="EK223" s="47">
        <f t="shared" si="78"/>
        <v>-1164.730928519275</v>
      </c>
      <c r="EL223" s="47">
        <f t="shared" si="79"/>
        <v>-2329.4618570387829</v>
      </c>
      <c r="EM223" s="47">
        <f t="shared" si="80"/>
        <v>0</v>
      </c>
      <c r="EN223" s="47">
        <f t="shared" si="81"/>
        <v>0</v>
      </c>
      <c r="EO223" s="47">
        <f t="shared" si="82"/>
        <v>0</v>
      </c>
      <c r="EP223" s="47">
        <f t="shared" si="83"/>
        <v>0</v>
      </c>
      <c r="ER223" s="27" t="str">
        <f t="shared" si="74"/>
        <v>Thrumpton Primary Academy</v>
      </c>
      <c r="EV223" s="45">
        <v>0</v>
      </c>
      <c r="EX223" s="27" t="str">
        <f t="shared" si="75"/>
        <v>Y</v>
      </c>
      <c r="EY223" s="27" t="str">
        <f t="shared" si="76"/>
        <v>Y</v>
      </c>
      <c r="EZ223" s="27" t="str">
        <f t="shared" si="65"/>
        <v/>
      </c>
      <c r="FA223" s="27" t="str">
        <f t="shared" si="66"/>
        <v/>
      </c>
      <c r="FB223" s="27" t="str">
        <f t="shared" si="67"/>
        <v/>
      </c>
      <c r="FC223" s="27" t="str">
        <f t="shared" si="68"/>
        <v/>
      </c>
      <c r="FE223" s="82">
        <f t="shared" si="77"/>
        <v>1.1065794214471457E-3</v>
      </c>
      <c r="FF223" s="82">
        <f t="shared" si="69"/>
        <v>2.2131588428945127E-3</v>
      </c>
      <c r="FG223" s="82" t="str">
        <f t="shared" si="70"/>
        <v/>
      </c>
      <c r="FH223" s="82" t="str">
        <f t="shared" si="71"/>
        <v/>
      </c>
      <c r="FI223" s="82" t="str">
        <f t="shared" si="72"/>
        <v/>
      </c>
      <c r="FJ223" s="82" t="str">
        <f t="shared" si="73"/>
        <v/>
      </c>
    </row>
    <row r="224" spans="1:166" x14ac:dyDescent="0.3">
      <c r="A224" s="20">
        <v>8912353</v>
      </c>
      <c r="B224" s="20" t="s">
        <v>275</v>
      </c>
      <c r="C224" s="21">
        <v>213</v>
      </c>
      <c r="D224" s="22">
        <v>929505.54274868849</v>
      </c>
      <c r="E224" s="22">
        <v>3512.0359999999996</v>
      </c>
      <c r="F224" s="22">
        <v>925993.50674868852</v>
      </c>
      <c r="G224" s="45">
        <v>0</v>
      </c>
      <c r="H224" s="26">
        <v>136.47600000000057</v>
      </c>
      <c r="I224" s="11"/>
      <c r="J224" s="34">
        <v>213</v>
      </c>
      <c r="K224" s="22">
        <v>980905.2852213115</v>
      </c>
      <c r="L224" s="22">
        <v>3648.5120000000002</v>
      </c>
      <c r="M224" s="22">
        <v>977256.77322131151</v>
      </c>
      <c r="N224" s="26">
        <v>136.47600000000057</v>
      </c>
      <c r="O224" s="22">
        <v>0</v>
      </c>
      <c r="P224" s="22">
        <v>51399.742472623009</v>
      </c>
      <c r="Q224" s="22">
        <v>51263.266472622985</v>
      </c>
      <c r="R224" s="32">
        <v>5.2400311474543861E-2</v>
      </c>
      <c r="S224" s="32">
        <v>5.245629181330197E-2</v>
      </c>
      <c r="T224" s="11"/>
      <c r="U224" s="22">
        <v>980905.2852213115</v>
      </c>
      <c r="V224" s="22">
        <v>3648.5120000000002</v>
      </c>
      <c r="W224" s="22">
        <v>977256.77322131151</v>
      </c>
      <c r="X224" s="26">
        <v>136.47600000000057</v>
      </c>
      <c r="Y224" s="22">
        <v>0</v>
      </c>
      <c r="Z224" s="22">
        <v>51399.742472623009</v>
      </c>
      <c r="AA224" s="22">
        <v>51263.266472622985</v>
      </c>
      <c r="AB224" s="32">
        <v>5.2400311474543861E-2</v>
      </c>
      <c r="AC224" s="32">
        <v>5.245629181330197E-2</v>
      </c>
      <c r="AD224" s="42"/>
      <c r="AE224" s="22">
        <v>980905.2852213115</v>
      </c>
      <c r="AF224" s="22">
        <v>3648.5120000000002</v>
      </c>
      <c r="AG224" s="22">
        <v>977256.77322131151</v>
      </c>
      <c r="AH224" s="26">
        <v>136.47600000000057</v>
      </c>
      <c r="AI224" s="22">
        <v>0</v>
      </c>
      <c r="AJ224" s="22">
        <v>51399.742472623009</v>
      </c>
      <c r="AK224" s="22">
        <v>51263.266472622985</v>
      </c>
      <c r="AL224" s="32">
        <v>5.2400311474543861E-2</v>
      </c>
      <c r="AM224" s="32">
        <v>5.245629181330197E-2</v>
      </c>
      <c r="AN224" s="11"/>
      <c r="AO224" s="22">
        <v>980905.2852213115</v>
      </c>
      <c r="AP224" s="22">
        <v>3648.5120000000002</v>
      </c>
      <c r="AQ224" s="22">
        <v>977256.77322131151</v>
      </c>
      <c r="AR224" s="26">
        <v>136.47600000000057</v>
      </c>
      <c r="AS224" s="22">
        <v>0</v>
      </c>
      <c r="AT224" s="22">
        <v>51399.742472623009</v>
      </c>
      <c r="AU224" s="22">
        <v>51263.266472622985</v>
      </c>
      <c r="AV224" s="32">
        <v>5.2400311474543861E-2</v>
      </c>
      <c r="AW224" s="32">
        <v>5.245629181330197E-2</v>
      </c>
      <c r="AX224" s="42"/>
      <c r="AY224" s="22">
        <v>980905.2852213115</v>
      </c>
      <c r="AZ224" s="22">
        <v>3648.5120000000002</v>
      </c>
      <c r="BA224" s="22">
        <v>977256.77322131151</v>
      </c>
      <c r="BB224" s="22">
        <v>0</v>
      </c>
      <c r="BC224" s="22">
        <v>51399.742472623009</v>
      </c>
      <c r="BD224" s="22">
        <v>51263.266472622985</v>
      </c>
      <c r="BE224" s="32">
        <v>5.2400311474543861E-2</v>
      </c>
      <c r="BF224" s="32">
        <v>5.245629181330197E-2</v>
      </c>
      <c r="BG224" s="11"/>
      <c r="BH224" s="22">
        <v>980905.2852213115</v>
      </c>
      <c r="BI224" s="22">
        <v>3648.5120000000002</v>
      </c>
      <c r="BJ224" s="22">
        <v>977256.77322131151</v>
      </c>
      <c r="BK224" s="26">
        <v>136.47600000000057</v>
      </c>
      <c r="BL224" s="22">
        <v>0</v>
      </c>
      <c r="BM224" s="22">
        <v>51399.742472623009</v>
      </c>
      <c r="BN224" s="22">
        <v>51263.266472622985</v>
      </c>
      <c r="BO224" s="32">
        <v>5.2400311474543861E-2</v>
      </c>
      <c r="BP224" s="32">
        <v>5.245629181330197E-2</v>
      </c>
      <c r="BQ224" s="42"/>
      <c r="BR224" s="22">
        <v>977805.72462622961</v>
      </c>
      <c r="BS224" s="22">
        <v>3648.5120000000002</v>
      </c>
      <c r="BT224" s="22">
        <v>974157.21262622962</v>
      </c>
      <c r="BU224" s="26">
        <v>136.47600000000057</v>
      </c>
      <c r="BV224" s="22">
        <v>0</v>
      </c>
      <c r="BW224" s="22">
        <v>48300.181877541123</v>
      </c>
      <c r="BX224" s="22">
        <v>48163.705877541099</v>
      </c>
      <c r="BY224" s="32">
        <v>4.9396501432842473E-2</v>
      </c>
      <c r="BZ224" s="32">
        <v>4.9441409716298873E-2</v>
      </c>
      <c r="CA224" s="42"/>
      <c r="CB224" s="22">
        <v>979998.17046721326</v>
      </c>
      <c r="CC224" s="22">
        <v>3648.5120000000002</v>
      </c>
      <c r="CD224" s="22">
        <v>976349.65846721327</v>
      </c>
      <c r="CE224" s="26">
        <v>136.47600000000057</v>
      </c>
      <c r="CF224" s="22">
        <v>0</v>
      </c>
      <c r="CG224" s="22">
        <v>50492.627718524775</v>
      </c>
      <c r="CH224" s="22">
        <v>50356.15171852475</v>
      </c>
      <c r="CI224" s="32">
        <v>5.1523185695798245E-2</v>
      </c>
      <c r="CJ224" s="32">
        <v>5.1575940322015033E-2</v>
      </c>
      <c r="CK224" s="42"/>
      <c r="CL224" s="22">
        <v>979091.05571311479</v>
      </c>
      <c r="CM224" s="22">
        <v>3648.5120000000002</v>
      </c>
      <c r="CN224" s="22">
        <v>975442.54371311481</v>
      </c>
      <c r="CO224" s="26">
        <v>136.47600000000057</v>
      </c>
      <c r="CP224" s="22">
        <v>0</v>
      </c>
      <c r="CQ224" s="22">
        <v>49585.512964426307</v>
      </c>
      <c r="CR224" s="22">
        <v>49449.036964426283</v>
      </c>
      <c r="CS224" s="32">
        <v>5.0644434626472008E-2</v>
      </c>
      <c r="CT224" s="32">
        <v>5.069395146145033E-2</v>
      </c>
      <c r="CU224" s="42"/>
      <c r="CV224" s="22">
        <v>980905.2852213115</v>
      </c>
      <c r="CW224" s="22">
        <v>3648.5120000000002</v>
      </c>
      <c r="CX224" s="22">
        <v>977256.77322131151</v>
      </c>
      <c r="CY224" s="26">
        <v>136.47600000000057</v>
      </c>
      <c r="CZ224" s="22">
        <v>0</v>
      </c>
      <c r="DA224" s="22">
        <v>51399.742472623009</v>
      </c>
      <c r="DB224" s="22">
        <v>51263.266472622985</v>
      </c>
      <c r="DC224" s="32">
        <v>5.2400311474543861E-2</v>
      </c>
      <c r="DD224" s="32">
        <v>5.245629181330197E-2</v>
      </c>
      <c r="DE224" s="42"/>
      <c r="DF224" s="22">
        <v>980905.2852213115</v>
      </c>
      <c r="DG224" s="22">
        <v>3648.5120000000002</v>
      </c>
      <c r="DH224" s="22">
        <v>977256.77322131151</v>
      </c>
      <c r="DI224" s="26">
        <v>136.47600000000057</v>
      </c>
      <c r="DJ224" s="22">
        <v>0</v>
      </c>
      <c r="DK224" s="22">
        <v>51399.742472623009</v>
      </c>
      <c r="DL224" s="22">
        <v>51263.266472622985</v>
      </c>
      <c r="DM224" s="32">
        <v>5.2400311474543861E-2</v>
      </c>
      <c r="DN224" s="32">
        <v>5.245629181330197E-2</v>
      </c>
      <c r="DO224" s="42"/>
      <c r="DP224" s="22">
        <v>980905.2852213115</v>
      </c>
      <c r="DQ224" s="22">
        <v>3648.5120000000002</v>
      </c>
      <c r="DR224" s="22">
        <v>977256.77322131151</v>
      </c>
      <c r="DS224" s="26">
        <v>136.47600000000057</v>
      </c>
      <c r="DT224" s="22">
        <v>0</v>
      </c>
      <c r="DU224" s="22">
        <v>51399.742472623009</v>
      </c>
      <c r="DV224" s="22">
        <v>51263.266472622985</v>
      </c>
      <c r="DW224" s="32">
        <v>5.2400311474543861E-2</v>
      </c>
      <c r="DX224" s="32">
        <v>5.245629181330197E-2</v>
      </c>
      <c r="DY224" s="42"/>
      <c r="DZ224" s="22">
        <v>980905.2852213115</v>
      </c>
      <c r="EA224" s="22">
        <v>3648.5120000000002</v>
      </c>
      <c r="EB224" s="22">
        <v>977256.77322131151</v>
      </c>
      <c r="EC224" s="26">
        <v>136.47600000000057</v>
      </c>
      <c r="ED224" s="22">
        <v>0</v>
      </c>
      <c r="EE224" s="22">
        <v>51399.742472623009</v>
      </c>
      <c r="EF224" s="22">
        <v>51263.266472622985</v>
      </c>
      <c r="EG224" s="32">
        <v>5.2400311474543861E-2</v>
      </c>
      <c r="EH224" s="32">
        <v>5.245629181330197E-2</v>
      </c>
      <c r="EI224" s="42"/>
      <c r="EK224" s="47">
        <f t="shared" si="78"/>
        <v>-907.1147540982347</v>
      </c>
      <c r="EL224" s="47">
        <f t="shared" si="79"/>
        <v>-1814.2295081967022</v>
      </c>
      <c r="EM224" s="47">
        <f t="shared" si="80"/>
        <v>0</v>
      </c>
      <c r="EN224" s="47">
        <f t="shared" si="81"/>
        <v>0</v>
      </c>
      <c r="EO224" s="47">
        <f t="shared" si="82"/>
        <v>0</v>
      </c>
      <c r="EP224" s="47">
        <f t="shared" si="83"/>
        <v>0</v>
      </c>
      <c r="ER224" s="27" t="str">
        <f t="shared" si="74"/>
        <v>Bracken Lane Primary Academy</v>
      </c>
      <c r="EV224" s="45">
        <v>0</v>
      </c>
      <c r="EX224" s="27" t="str">
        <f t="shared" si="75"/>
        <v>Y</v>
      </c>
      <c r="EY224" s="27" t="str">
        <f t="shared" si="76"/>
        <v>Y</v>
      </c>
      <c r="EZ224" s="27" t="str">
        <f t="shared" si="65"/>
        <v/>
      </c>
      <c r="FA224" s="27" t="str">
        <f t="shared" si="66"/>
        <v/>
      </c>
      <c r="FB224" s="27" t="str">
        <f t="shared" si="67"/>
        <v/>
      </c>
      <c r="FC224" s="27" t="str">
        <f t="shared" si="68"/>
        <v/>
      </c>
      <c r="FE224" s="82">
        <f t="shared" si="77"/>
        <v>9.2822559940733992E-4</v>
      </c>
      <c r="FF224" s="82">
        <f t="shared" si="69"/>
        <v>1.8564511988149179E-3</v>
      </c>
      <c r="FG224" s="82" t="str">
        <f t="shared" si="70"/>
        <v/>
      </c>
      <c r="FH224" s="82" t="str">
        <f t="shared" si="71"/>
        <v/>
      </c>
      <c r="FI224" s="82" t="str">
        <f t="shared" si="72"/>
        <v/>
      </c>
      <c r="FJ224" s="82" t="str">
        <f t="shared" si="73"/>
        <v/>
      </c>
    </row>
    <row r="225" spans="1:166" x14ac:dyDescent="0.3">
      <c r="A225" s="20">
        <v>8912361</v>
      </c>
      <c r="B225" s="20" t="s">
        <v>187</v>
      </c>
      <c r="C225" s="21">
        <v>204</v>
      </c>
      <c r="D225" s="22">
        <v>938669.65752848133</v>
      </c>
      <c r="E225" s="22">
        <v>-6231.7864000000009</v>
      </c>
      <c r="F225" s="22">
        <v>944901.44392848131</v>
      </c>
      <c r="G225" s="45">
        <v>0</v>
      </c>
      <c r="H225" s="26">
        <v>8525.1368000000002</v>
      </c>
      <c r="I225" s="11"/>
      <c r="J225" s="34">
        <v>204</v>
      </c>
      <c r="K225" s="22">
        <v>999898.24439824559</v>
      </c>
      <c r="L225" s="22">
        <v>2293.3503999999998</v>
      </c>
      <c r="M225" s="22">
        <v>997604.89399824559</v>
      </c>
      <c r="N225" s="26">
        <v>8525.1368000000002</v>
      </c>
      <c r="O225" s="22">
        <v>0</v>
      </c>
      <c r="P225" s="22">
        <v>61228.586869764258</v>
      </c>
      <c r="Q225" s="22">
        <v>52703.45006976428</v>
      </c>
      <c r="R225" s="32">
        <v>6.1234817855503464E-2</v>
      </c>
      <c r="S225" s="32">
        <v>5.2829983480270459E-2</v>
      </c>
      <c r="T225" s="11"/>
      <c r="U225" s="22">
        <v>999898.24439824559</v>
      </c>
      <c r="V225" s="22">
        <v>2293.3503999999998</v>
      </c>
      <c r="W225" s="22">
        <v>997604.89399824559</v>
      </c>
      <c r="X225" s="26">
        <v>8525.1368000000002</v>
      </c>
      <c r="Y225" s="22">
        <v>0</v>
      </c>
      <c r="Z225" s="22">
        <v>61228.586869764258</v>
      </c>
      <c r="AA225" s="22">
        <v>52703.45006976428</v>
      </c>
      <c r="AB225" s="32">
        <v>6.1234817855503464E-2</v>
      </c>
      <c r="AC225" s="32">
        <v>5.2829983480270459E-2</v>
      </c>
      <c r="AD225" s="42"/>
      <c r="AE225" s="22">
        <v>999898.24439824559</v>
      </c>
      <c r="AF225" s="22">
        <v>2293.3503999999998</v>
      </c>
      <c r="AG225" s="22">
        <v>997604.89399824559</v>
      </c>
      <c r="AH225" s="26">
        <v>8525.1368000000002</v>
      </c>
      <c r="AI225" s="22">
        <v>0</v>
      </c>
      <c r="AJ225" s="22">
        <v>61228.586869764258</v>
      </c>
      <c r="AK225" s="22">
        <v>52703.45006976428</v>
      </c>
      <c r="AL225" s="32">
        <v>6.1234817855503464E-2</v>
      </c>
      <c r="AM225" s="32">
        <v>5.2829983480270459E-2</v>
      </c>
      <c r="AN225" s="11"/>
      <c r="AO225" s="22">
        <v>999898.24439824559</v>
      </c>
      <c r="AP225" s="22">
        <v>2293.3503999999998</v>
      </c>
      <c r="AQ225" s="22">
        <v>997604.89399824559</v>
      </c>
      <c r="AR225" s="26">
        <v>8525.1368000000002</v>
      </c>
      <c r="AS225" s="22">
        <v>0</v>
      </c>
      <c r="AT225" s="22">
        <v>61228.586869764258</v>
      </c>
      <c r="AU225" s="22">
        <v>52703.45006976428</v>
      </c>
      <c r="AV225" s="32">
        <v>6.1234817855503464E-2</v>
      </c>
      <c r="AW225" s="32">
        <v>5.2829983480270459E-2</v>
      </c>
      <c r="AX225" s="42"/>
      <c r="AY225" s="22">
        <v>999898.24439824559</v>
      </c>
      <c r="AZ225" s="22">
        <v>2293.3503999999998</v>
      </c>
      <c r="BA225" s="22">
        <v>997604.89399824559</v>
      </c>
      <c r="BB225" s="22">
        <v>0</v>
      </c>
      <c r="BC225" s="22">
        <v>61228.586869764258</v>
      </c>
      <c r="BD225" s="22">
        <v>52703.45006976428</v>
      </c>
      <c r="BE225" s="32">
        <v>6.1234817855503464E-2</v>
      </c>
      <c r="BF225" s="32">
        <v>5.2829983480270459E-2</v>
      </c>
      <c r="BG225" s="11"/>
      <c r="BH225" s="22">
        <v>999898.24439824559</v>
      </c>
      <c r="BI225" s="22">
        <v>2293.3503999999998</v>
      </c>
      <c r="BJ225" s="22">
        <v>997604.89399824559</v>
      </c>
      <c r="BK225" s="26">
        <v>8525.1368000000002</v>
      </c>
      <c r="BL225" s="22">
        <v>0</v>
      </c>
      <c r="BM225" s="22">
        <v>61228.586869764258</v>
      </c>
      <c r="BN225" s="22">
        <v>52703.45006976428</v>
      </c>
      <c r="BO225" s="32">
        <v>6.1234817855503464E-2</v>
      </c>
      <c r="BP225" s="32">
        <v>5.2829983480270459E-2</v>
      </c>
      <c r="BQ225" s="42"/>
      <c r="BR225" s="22">
        <v>995524.71085178456</v>
      </c>
      <c r="BS225" s="22">
        <v>2293.3503999999998</v>
      </c>
      <c r="BT225" s="22">
        <v>993231.36045178457</v>
      </c>
      <c r="BU225" s="26">
        <v>8525.1368000000002</v>
      </c>
      <c r="BV225" s="22">
        <v>0</v>
      </c>
      <c r="BW225" s="22">
        <v>56855.053323303233</v>
      </c>
      <c r="BX225" s="22">
        <v>48329.916523303255</v>
      </c>
      <c r="BY225" s="32">
        <v>5.7110639950521437E-2</v>
      </c>
      <c r="BZ225" s="32">
        <v>4.8659273607027216E-2</v>
      </c>
      <c r="CA225" s="42"/>
      <c r="CB225" s="22">
        <v>998882.76587434974</v>
      </c>
      <c r="CC225" s="22">
        <v>2293.3503999999998</v>
      </c>
      <c r="CD225" s="22">
        <v>996589.41547434975</v>
      </c>
      <c r="CE225" s="26">
        <v>8525.1368000000002</v>
      </c>
      <c r="CF225" s="22">
        <v>0</v>
      </c>
      <c r="CG225" s="22">
        <v>60213.108345868415</v>
      </c>
      <c r="CH225" s="22">
        <v>51687.971545868437</v>
      </c>
      <c r="CI225" s="32">
        <v>6.0280455728117618E-2</v>
      </c>
      <c r="CJ225" s="32">
        <v>5.1864861038350835E-2</v>
      </c>
      <c r="CK225" s="42"/>
      <c r="CL225" s="22">
        <v>997867.28735045367</v>
      </c>
      <c r="CM225" s="22">
        <v>2293.3503999999998</v>
      </c>
      <c r="CN225" s="22">
        <v>995573.93695045367</v>
      </c>
      <c r="CO225" s="26">
        <v>8525.1368000000002</v>
      </c>
      <c r="CP225" s="22">
        <v>0</v>
      </c>
      <c r="CQ225" s="22">
        <v>59197.629821972339</v>
      </c>
      <c r="CR225" s="22">
        <v>50672.493021972361</v>
      </c>
      <c r="CS225" s="32">
        <v>5.9324151189638082E-2</v>
      </c>
      <c r="CT225" s="32">
        <v>5.0897769760011466E-2</v>
      </c>
      <c r="CU225" s="42"/>
      <c r="CV225" s="22">
        <v>999898.24439824559</v>
      </c>
      <c r="CW225" s="22">
        <v>2293.3503999999998</v>
      </c>
      <c r="CX225" s="22">
        <v>997604.89399824559</v>
      </c>
      <c r="CY225" s="26">
        <v>8525.1368000000002</v>
      </c>
      <c r="CZ225" s="22">
        <v>0</v>
      </c>
      <c r="DA225" s="22">
        <v>61228.586869764258</v>
      </c>
      <c r="DB225" s="22">
        <v>52703.45006976428</v>
      </c>
      <c r="DC225" s="32">
        <v>6.1234817855503464E-2</v>
      </c>
      <c r="DD225" s="32">
        <v>5.2829983480270459E-2</v>
      </c>
      <c r="DE225" s="42"/>
      <c r="DF225" s="22">
        <v>999898.24439824559</v>
      </c>
      <c r="DG225" s="22">
        <v>2293.3503999999998</v>
      </c>
      <c r="DH225" s="22">
        <v>997604.89399824559</v>
      </c>
      <c r="DI225" s="26">
        <v>8525.1368000000002</v>
      </c>
      <c r="DJ225" s="22">
        <v>0</v>
      </c>
      <c r="DK225" s="22">
        <v>61228.586869764258</v>
      </c>
      <c r="DL225" s="22">
        <v>52703.45006976428</v>
      </c>
      <c r="DM225" s="32">
        <v>6.1234817855503464E-2</v>
      </c>
      <c r="DN225" s="32">
        <v>5.2829983480270459E-2</v>
      </c>
      <c r="DO225" s="42"/>
      <c r="DP225" s="22">
        <v>999898.24439824559</v>
      </c>
      <c r="DQ225" s="22">
        <v>2293.3503999999998</v>
      </c>
      <c r="DR225" s="22">
        <v>997604.89399824559</v>
      </c>
      <c r="DS225" s="26">
        <v>8525.1368000000002</v>
      </c>
      <c r="DT225" s="22">
        <v>0</v>
      </c>
      <c r="DU225" s="22">
        <v>61228.586869764258</v>
      </c>
      <c r="DV225" s="22">
        <v>52703.45006976428</v>
      </c>
      <c r="DW225" s="32">
        <v>6.1234817855503464E-2</v>
      </c>
      <c r="DX225" s="32">
        <v>5.2829983480270459E-2</v>
      </c>
      <c r="DY225" s="42"/>
      <c r="DZ225" s="22">
        <v>999898.24439824559</v>
      </c>
      <c r="EA225" s="22">
        <v>2293.3503999999998</v>
      </c>
      <c r="EB225" s="22">
        <v>997604.89399824559</v>
      </c>
      <c r="EC225" s="26">
        <v>8525.1368000000002</v>
      </c>
      <c r="ED225" s="22">
        <v>0</v>
      </c>
      <c r="EE225" s="22">
        <v>61228.586869764258</v>
      </c>
      <c r="EF225" s="22">
        <v>52703.45006976428</v>
      </c>
      <c r="EG225" s="32">
        <v>6.1234817855503464E-2</v>
      </c>
      <c r="EH225" s="32">
        <v>5.2829983480270459E-2</v>
      </c>
      <c r="EI225" s="42"/>
      <c r="EK225" s="47">
        <f t="shared" si="78"/>
        <v>-1015.478523895843</v>
      </c>
      <c r="EL225" s="47">
        <f t="shared" si="79"/>
        <v>-2030.9570477919187</v>
      </c>
      <c r="EM225" s="47">
        <f t="shared" si="80"/>
        <v>0</v>
      </c>
      <c r="EN225" s="47">
        <f t="shared" si="81"/>
        <v>0</v>
      </c>
      <c r="EO225" s="47">
        <f t="shared" si="82"/>
        <v>0</v>
      </c>
      <c r="EP225" s="47">
        <f t="shared" si="83"/>
        <v>0</v>
      </c>
      <c r="ER225" s="27" t="str">
        <f t="shared" si="74"/>
        <v>Forest Glade Primary School</v>
      </c>
      <c r="EV225" s="45">
        <v>0</v>
      </c>
      <c r="EX225" s="27" t="str">
        <f t="shared" si="75"/>
        <v>Y</v>
      </c>
      <c r="EY225" s="27" t="str">
        <f t="shared" si="76"/>
        <v>Y</v>
      </c>
      <c r="EZ225" s="27" t="str">
        <f t="shared" si="65"/>
        <v/>
      </c>
      <c r="FA225" s="27" t="str">
        <f t="shared" si="66"/>
        <v/>
      </c>
      <c r="FB225" s="27" t="str">
        <f t="shared" si="67"/>
        <v/>
      </c>
      <c r="FC225" s="27" t="str">
        <f t="shared" si="68"/>
        <v/>
      </c>
      <c r="FE225" s="82">
        <f t="shared" si="77"/>
        <v>1.0179165419146679E-3</v>
      </c>
      <c r="FF225" s="82">
        <f t="shared" si="69"/>
        <v>2.0358330838295691E-3</v>
      </c>
      <c r="FG225" s="82" t="str">
        <f t="shared" si="70"/>
        <v/>
      </c>
      <c r="FH225" s="82" t="str">
        <f t="shared" si="71"/>
        <v/>
      </c>
      <c r="FI225" s="82" t="str">
        <f t="shared" si="72"/>
        <v/>
      </c>
      <c r="FJ225" s="82" t="str">
        <f t="shared" si="73"/>
        <v/>
      </c>
    </row>
    <row r="226" spans="1:166" x14ac:dyDescent="0.3">
      <c r="A226" s="20">
        <v>8912414</v>
      </c>
      <c r="B226" s="20" t="s">
        <v>12</v>
      </c>
      <c r="C226" s="21">
        <v>208</v>
      </c>
      <c r="D226" s="22">
        <v>922147.65935416822</v>
      </c>
      <c r="E226" s="22">
        <v>11027.7696</v>
      </c>
      <c r="F226" s="22">
        <v>911119.88975416822</v>
      </c>
      <c r="G226" s="45">
        <v>0</v>
      </c>
      <c r="H226" s="26">
        <v>-4773.1776</v>
      </c>
      <c r="I226" s="11"/>
      <c r="J226" s="34">
        <v>208</v>
      </c>
      <c r="K226" s="22">
        <v>966603.73877104418</v>
      </c>
      <c r="L226" s="22">
        <v>6254.5919999999996</v>
      </c>
      <c r="M226" s="22">
        <v>960349.14677104424</v>
      </c>
      <c r="N226" s="26">
        <v>-4773.1776</v>
      </c>
      <c r="O226" s="22">
        <v>0</v>
      </c>
      <c r="P226" s="22">
        <v>44456.07941687596</v>
      </c>
      <c r="Q226" s="22">
        <v>49229.257016876014</v>
      </c>
      <c r="R226" s="32">
        <v>4.5992041654419988E-2</v>
      </c>
      <c r="S226" s="32">
        <v>5.126183241001276E-2</v>
      </c>
      <c r="T226" s="11"/>
      <c r="U226" s="22">
        <v>966603.73877104418</v>
      </c>
      <c r="V226" s="22">
        <v>6254.5919999999996</v>
      </c>
      <c r="W226" s="22">
        <v>960349.14677104424</v>
      </c>
      <c r="X226" s="26">
        <v>-4773.1776</v>
      </c>
      <c r="Y226" s="22">
        <v>0</v>
      </c>
      <c r="Z226" s="22">
        <v>44456.07941687596</v>
      </c>
      <c r="AA226" s="22">
        <v>49229.257016876014</v>
      </c>
      <c r="AB226" s="32">
        <v>4.5992041654419988E-2</v>
      </c>
      <c r="AC226" s="32">
        <v>5.126183241001276E-2</v>
      </c>
      <c r="AD226" s="42"/>
      <c r="AE226" s="22">
        <v>966603.73877104418</v>
      </c>
      <c r="AF226" s="22">
        <v>6254.5919999999996</v>
      </c>
      <c r="AG226" s="22">
        <v>960349.14677104424</v>
      </c>
      <c r="AH226" s="26">
        <v>-4773.1776</v>
      </c>
      <c r="AI226" s="22">
        <v>0</v>
      </c>
      <c r="AJ226" s="22">
        <v>44456.07941687596</v>
      </c>
      <c r="AK226" s="22">
        <v>49229.257016876014</v>
      </c>
      <c r="AL226" s="32">
        <v>4.5992041654419988E-2</v>
      </c>
      <c r="AM226" s="32">
        <v>5.126183241001276E-2</v>
      </c>
      <c r="AN226" s="11"/>
      <c r="AO226" s="22">
        <v>966603.73877104418</v>
      </c>
      <c r="AP226" s="22">
        <v>6254.5919999999996</v>
      </c>
      <c r="AQ226" s="22">
        <v>960349.14677104424</v>
      </c>
      <c r="AR226" s="26">
        <v>-4773.1776</v>
      </c>
      <c r="AS226" s="22">
        <v>0</v>
      </c>
      <c r="AT226" s="22">
        <v>44456.07941687596</v>
      </c>
      <c r="AU226" s="22">
        <v>49229.257016876014</v>
      </c>
      <c r="AV226" s="32">
        <v>4.5992041654419988E-2</v>
      </c>
      <c r="AW226" s="32">
        <v>5.126183241001276E-2</v>
      </c>
      <c r="AX226" s="42"/>
      <c r="AY226" s="22">
        <v>966603.73877104418</v>
      </c>
      <c r="AZ226" s="22">
        <v>6254.5919999999996</v>
      </c>
      <c r="BA226" s="22">
        <v>960349.14677104424</v>
      </c>
      <c r="BB226" s="22">
        <v>0</v>
      </c>
      <c r="BC226" s="22">
        <v>44456.07941687596</v>
      </c>
      <c r="BD226" s="22">
        <v>49229.257016876014</v>
      </c>
      <c r="BE226" s="32">
        <v>4.5992041654419988E-2</v>
      </c>
      <c r="BF226" s="32">
        <v>5.126183241001276E-2</v>
      </c>
      <c r="BG226" s="11"/>
      <c r="BH226" s="22">
        <v>966603.73877104418</v>
      </c>
      <c r="BI226" s="22">
        <v>6254.5919999999996</v>
      </c>
      <c r="BJ226" s="22">
        <v>960349.14677104424</v>
      </c>
      <c r="BK226" s="26">
        <v>-4773.1776</v>
      </c>
      <c r="BL226" s="22">
        <v>0</v>
      </c>
      <c r="BM226" s="22">
        <v>44456.07941687596</v>
      </c>
      <c r="BN226" s="22">
        <v>49229.257016876014</v>
      </c>
      <c r="BO226" s="32">
        <v>4.5992041654419988E-2</v>
      </c>
      <c r="BP226" s="32">
        <v>5.126183241001276E-2</v>
      </c>
      <c r="BQ226" s="42"/>
      <c r="BR226" s="22">
        <v>963501.39693409763</v>
      </c>
      <c r="BS226" s="22">
        <v>6254.5919999999996</v>
      </c>
      <c r="BT226" s="22">
        <v>957246.80493409769</v>
      </c>
      <c r="BU226" s="26">
        <v>-4773.1776</v>
      </c>
      <c r="BV226" s="22">
        <v>0</v>
      </c>
      <c r="BW226" s="22">
        <v>41353.73757992941</v>
      </c>
      <c r="BX226" s="22">
        <v>46126.915179929463</v>
      </c>
      <c r="BY226" s="32">
        <v>4.2920267382609678E-2</v>
      </c>
      <c r="BZ226" s="32">
        <v>4.8187066221762005E-2</v>
      </c>
      <c r="CA226" s="42"/>
      <c r="CB226" s="22">
        <v>965885.71245504392</v>
      </c>
      <c r="CC226" s="22">
        <v>6254.5919999999996</v>
      </c>
      <c r="CD226" s="22">
        <v>959631.12045504397</v>
      </c>
      <c r="CE226" s="26">
        <v>-4773.1776</v>
      </c>
      <c r="CF226" s="22">
        <v>0</v>
      </c>
      <c r="CG226" s="22">
        <v>43738.053100875695</v>
      </c>
      <c r="CH226" s="22">
        <v>48511.230700875749</v>
      </c>
      <c r="CI226" s="32">
        <v>4.5282845099452108E-2</v>
      </c>
      <c r="CJ226" s="32">
        <v>5.0551956545419649E-2</v>
      </c>
      <c r="CK226" s="42"/>
      <c r="CL226" s="22">
        <v>965167.68613904377</v>
      </c>
      <c r="CM226" s="22">
        <v>6254.5919999999996</v>
      </c>
      <c r="CN226" s="22">
        <v>958913.09413904382</v>
      </c>
      <c r="CO226" s="26">
        <v>-4773.1776</v>
      </c>
      <c r="CP226" s="22">
        <v>0</v>
      </c>
      <c r="CQ226" s="22">
        <v>43020.026784875547</v>
      </c>
      <c r="CR226" s="22">
        <v>47793.2043848756</v>
      </c>
      <c r="CS226" s="32">
        <v>4.4572593345896583E-2</v>
      </c>
      <c r="CT226" s="32">
        <v>4.9841017582293555E-2</v>
      </c>
      <c r="CU226" s="42"/>
      <c r="CV226" s="22">
        <v>966603.73877104418</v>
      </c>
      <c r="CW226" s="22">
        <v>6254.5919999999996</v>
      </c>
      <c r="CX226" s="22">
        <v>960349.14677104424</v>
      </c>
      <c r="CY226" s="26">
        <v>-4773.1776</v>
      </c>
      <c r="CZ226" s="22">
        <v>0</v>
      </c>
      <c r="DA226" s="22">
        <v>44456.07941687596</v>
      </c>
      <c r="DB226" s="22">
        <v>49229.257016876014</v>
      </c>
      <c r="DC226" s="32">
        <v>4.5992041654419988E-2</v>
      </c>
      <c r="DD226" s="32">
        <v>5.126183241001276E-2</v>
      </c>
      <c r="DE226" s="42"/>
      <c r="DF226" s="22">
        <v>966603.73877104418</v>
      </c>
      <c r="DG226" s="22">
        <v>6254.5919999999996</v>
      </c>
      <c r="DH226" s="22">
        <v>960349.14677104424</v>
      </c>
      <c r="DI226" s="26">
        <v>-4773.1776</v>
      </c>
      <c r="DJ226" s="22">
        <v>0</v>
      </c>
      <c r="DK226" s="22">
        <v>44456.07941687596</v>
      </c>
      <c r="DL226" s="22">
        <v>49229.257016876014</v>
      </c>
      <c r="DM226" s="32">
        <v>4.5992041654419988E-2</v>
      </c>
      <c r="DN226" s="32">
        <v>5.126183241001276E-2</v>
      </c>
      <c r="DO226" s="42"/>
      <c r="DP226" s="22">
        <v>966603.73877104418</v>
      </c>
      <c r="DQ226" s="22">
        <v>6254.5919999999996</v>
      </c>
      <c r="DR226" s="22">
        <v>960349.14677104424</v>
      </c>
      <c r="DS226" s="26">
        <v>-4773.1776</v>
      </c>
      <c r="DT226" s="22">
        <v>0</v>
      </c>
      <c r="DU226" s="22">
        <v>44456.07941687596</v>
      </c>
      <c r="DV226" s="22">
        <v>49229.257016876014</v>
      </c>
      <c r="DW226" s="32">
        <v>4.5992041654419988E-2</v>
      </c>
      <c r="DX226" s="32">
        <v>5.126183241001276E-2</v>
      </c>
      <c r="DY226" s="42"/>
      <c r="DZ226" s="22">
        <v>966603.73877104418</v>
      </c>
      <c r="EA226" s="22">
        <v>6254.5919999999996</v>
      </c>
      <c r="EB226" s="22">
        <v>960349.14677104424</v>
      </c>
      <c r="EC226" s="26">
        <v>-4773.1776</v>
      </c>
      <c r="ED226" s="22">
        <v>0</v>
      </c>
      <c r="EE226" s="22">
        <v>44456.07941687596</v>
      </c>
      <c r="EF226" s="22">
        <v>49229.257016876014</v>
      </c>
      <c r="EG226" s="32">
        <v>4.5992041654419988E-2</v>
      </c>
      <c r="EH226" s="32">
        <v>5.126183241001276E-2</v>
      </c>
      <c r="EI226" s="42"/>
      <c r="EK226" s="47">
        <f t="shared" si="78"/>
        <v>-718.02631600026507</v>
      </c>
      <c r="EL226" s="47">
        <f t="shared" si="79"/>
        <v>-1436.0526320004137</v>
      </c>
      <c r="EM226" s="47">
        <f t="shared" si="80"/>
        <v>0</v>
      </c>
      <c r="EN226" s="47">
        <f t="shared" si="81"/>
        <v>0</v>
      </c>
      <c r="EO226" s="47">
        <f t="shared" si="82"/>
        <v>0</v>
      </c>
      <c r="EP226" s="47">
        <f t="shared" si="83"/>
        <v>0</v>
      </c>
      <c r="ER226" s="27" t="str">
        <f t="shared" si="74"/>
        <v>Gilthill Primary School</v>
      </c>
      <c r="EV226" s="45">
        <v>0</v>
      </c>
      <c r="EX226" s="27" t="str">
        <f t="shared" si="75"/>
        <v>Y</v>
      </c>
      <c r="EY226" s="27" t="str">
        <f t="shared" si="76"/>
        <v>Y</v>
      </c>
      <c r="EZ226" s="27" t="str">
        <f t="shared" si="65"/>
        <v/>
      </c>
      <c r="FA226" s="27" t="str">
        <f t="shared" si="66"/>
        <v/>
      </c>
      <c r="FB226" s="27" t="str">
        <f t="shared" si="67"/>
        <v/>
      </c>
      <c r="FC226" s="27" t="str">
        <f t="shared" si="68"/>
        <v/>
      </c>
      <c r="FE226" s="82">
        <f t="shared" si="77"/>
        <v>7.4767215487665643E-4</v>
      </c>
      <c r="FF226" s="82">
        <f t="shared" si="69"/>
        <v>1.4953443097531916E-3</v>
      </c>
      <c r="FG226" s="82" t="str">
        <f t="shared" si="70"/>
        <v/>
      </c>
      <c r="FH226" s="82" t="str">
        <f t="shared" si="71"/>
        <v/>
      </c>
      <c r="FI226" s="82" t="str">
        <f t="shared" si="72"/>
        <v/>
      </c>
      <c r="FJ226" s="82" t="str">
        <f t="shared" si="73"/>
        <v/>
      </c>
    </row>
    <row r="227" spans="1:166" x14ac:dyDescent="0.3">
      <c r="A227" s="20">
        <v>8912417</v>
      </c>
      <c r="B227" s="20" t="s">
        <v>110</v>
      </c>
      <c r="C227" s="21">
        <v>206</v>
      </c>
      <c r="D227" s="22">
        <v>917125.52873199992</v>
      </c>
      <c r="E227" s="22">
        <v>4298.6239999999998</v>
      </c>
      <c r="F227" s="22">
        <v>912826.90473199997</v>
      </c>
      <c r="G227" s="45">
        <v>8717.3742790003562</v>
      </c>
      <c r="H227" s="26">
        <v>183.83359999999993</v>
      </c>
      <c r="I227" s="11"/>
      <c r="J227" s="34">
        <v>206</v>
      </c>
      <c r="K227" s="22">
        <v>957218.99775024643</v>
      </c>
      <c r="L227" s="22">
        <v>4482.4575999999997</v>
      </c>
      <c r="M227" s="22">
        <v>952736.54015024647</v>
      </c>
      <c r="N227" s="26">
        <v>183.83359999999993</v>
      </c>
      <c r="O227" s="22">
        <v>0</v>
      </c>
      <c r="P227" s="22">
        <v>40093.469018246513</v>
      </c>
      <c r="Q227" s="22">
        <v>39909.6354182465</v>
      </c>
      <c r="R227" s="32">
        <v>4.1885366998020583E-2</v>
      </c>
      <c r="S227" s="32">
        <v>4.1889477034178571E-2</v>
      </c>
      <c r="T227" s="11"/>
      <c r="U227" s="22">
        <v>957218.99775024643</v>
      </c>
      <c r="V227" s="22">
        <v>4482.4575999999997</v>
      </c>
      <c r="W227" s="22">
        <v>952736.54015024647</v>
      </c>
      <c r="X227" s="26">
        <v>183.83359999999993</v>
      </c>
      <c r="Y227" s="22">
        <v>0</v>
      </c>
      <c r="Z227" s="22">
        <v>40093.469018246513</v>
      </c>
      <c r="AA227" s="22">
        <v>39909.6354182465</v>
      </c>
      <c r="AB227" s="32">
        <v>4.1885366998020583E-2</v>
      </c>
      <c r="AC227" s="32">
        <v>4.1889477034178571E-2</v>
      </c>
      <c r="AD227" s="42"/>
      <c r="AE227" s="22">
        <v>957218.99775024643</v>
      </c>
      <c r="AF227" s="22">
        <v>4482.4575999999997</v>
      </c>
      <c r="AG227" s="22">
        <v>952736.54015024647</v>
      </c>
      <c r="AH227" s="26">
        <v>183.83359999999993</v>
      </c>
      <c r="AI227" s="22">
        <v>0</v>
      </c>
      <c r="AJ227" s="22">
        <v>40093.469018246513</v>
      </c>
      <c r="AK227" s="22">
        <v>39909.6354182465</v>
      </c>
      <c r="AL227" s="32">
        <v>4.1885366998020583E-2</v>
      </c>
      <c r="AM227" s="32">
        <v>4.1889477034178571E-2</v>
      </c>
      <c r="AN227" s="11"/>
      <c r="AO227" s="22">
        <v>957218.99775024643</v>
      </c>
      <c r="AP227" s="22">
        <v>4482.4575999999997</v>
      </c>
      <c r="AQ227" s="22">
        <v>952736.54015024647</v>
      </c>
      <c r="AR227" s="26">
        <v>183.83359999999993</v>
      </c>
      <c r="AS227" s="22">
        <v>0</v>
      </c>
      <c r="AT227" s="22">
        <v>40093.469018246513</v>
      </c>
      <c r="AU227" s="22">
        <v>39909.6354182465</v>
      </c>
      <c r="AV227" s="32">
        <v>4.1885366998020583E-2</v>
      </c>
      <c r="AW227" s="32">
        <v>4.1889477034178571E-2</v>
      </c>
      <c r="AX227" s="42"/>
      <c r="AY227" s="22">
        <v>957218.99775024643</v>
      </c>
      <c r="AZ227" s="22">
        <v>4482.4575999999997</v>
      </c>
      <c r="BA227" s="22">
        <v>952736.54015024647</v>
      </c>
      <c r="BB227" s="22">
        <v>0</v>
      </c>
      <c r="BC227" s="22">
        <v>40093.469018246513</v>
      </c>
      <c r="BD227" s="22">
        <v>39909.6354182465</v>
      </c>
      <c r="BE227" s="32">
        <v>4.1885366998020583E-2</v>
      </c>
      <c r="BF227" s="32">
        <v>4.1889477034178571E-2</v>
      </c>
      <c r="BG227" s="11"/>
      <c r="BH227" s="22">
        <v>957218.99775024643</v>
      </c>
      <c r="BI227" s="22">
        <v>4482.4575999999997</v>
      </c>
      <c r="BJ227" s="22">
        <v>952736.54015024647</v>
      </c>
      <c r="BK227" s="26">
        <v>183.83359999999993</v>
      </c>
      <c r="BL227" s="22">
        <v>0</v>
      </c>
      <c r="BM227" s="22">
        <v>40093.469018246513</v>
      </c>
      <c r="BN227" s="22">
        <v>39909.6354182465</v>
      </c>
      <c r="BO227" s="32">
        <v>4.1885366998020583E-2</v>
      </c>
      <c r="BP227" s="32">
        <v>4.1889477034178571E-2</v>
      </c>
      <c r="BQ227" s="42"/>
      <c r="BR227" s="22">
        <v>954136.99798932089</v>
      </c>
      <c r="BS227" s="22">
        <v>4482.4575999999997</v>
      </c>
      <c r="BT227" s="22">
        <v>949654.54038932093</v>
      </c>
      <c r="BU227" s="26">
        <v>183.83359999999993</v>
      </c>
      <c r="BV227" s="22">
        <v>0</v>
      </c>
      <c r="BW227" s="22">
        <v>37011.469257320976</v>
      </c>
      <c r="BX227" s="22">
        <v>36827.635657320963</v>
      </c>
      <c r="BY227" s="32">
        <v>3.8790518903801301E-2</v>
      </c>
      <c r="BZ227" s="32">
        <v>3.8780034308289711E-2</v>
      </c>
      <c r="CA227" s="42"/>
      <c r="CB227" s="22">
        <v>956469.73405911832</v>
      </c>
      <c r="CC227" s="22">
        <v>4482.4575999999997</v>
      </c>
      <c r="CD227" s="22">
        <v>951987.27645911835</v>
      </c>
      <c r="CE227" s="26">
        <v>183.83359999999993</v>
      </c>
      <c r="CF227" s="22">
        <v>0</v>
      </c>
      <c r="CG227" s="22">
        <v>39344.205327118398</v>
      </c>
      <c r="CH227" s="22">
        <v>39160.371727118385</v>
      </c>
      <c r="CI227" s="32">
        <v>4.1134814752733805E-2</v>
      </c>
      <c r="CJ227" s="32">
        <v>4.1135394028346622E-2</v>
      </c>
      <c r="CK227" s="42"/>
      <c r="CL227" s="22">
        <v>955720.47036799008</v>
      </c>
      <c r="CM227" s="22">
        <v>4482.4575999999997</v>
      </c>
      <c r="CN227" s="22">
        <v>951238.01276799012</v>
      </c>
      <c r="CO227" s="26">
        <v>183.83359999999993</v>
      </c>
      <c r="CP227" s="22">
        <v>0</v>
      </c>
      <c r="CQ227" s="22">
        <v>38594.941635990166</v>
      </c>
      <c r="CR227" s="22">
        <v>38411.108035990153</v>
      </c>
      <c r="CS227" s="32">
        <v>4.0383085674757589E-2</v>
      </c>
      <c r="CT227" s="32">
        <v>4.0380123082148882E-2</v>
      </c>
      <c r="CU227" s="42"/>
      <c r="CV227" s="22">
        <v>957218.99775024643</v>
      </c>
      <c r="CW227" s="22">
        <v>4482.4575999999997</v>
      </c>
      <c r="CX227" s="22">
        <v>952736.54015024647</v>
      </c>
      <c r="CY227" s="26">
        <v>183.83359999999993</v>
      </c>
      <c r="CZ227" s="22">
        <v>0</v>
      </c>
      <c r="DA227" s="22">
        <v>40093.469018246513</v>
      </c>
      <c r="DB227" s="22">
        <v>39909.6354182465</v>
      </c>
      <c r="DC227" s="32">
        <v>4.1885366998020583E-2</v>
      </c>
      <c r="DD227" s="32">
        <v>4.1889477034178571E-2</v>
      </c>
      <c r="DE227" s="42"/>
      <c r="DF227" s="22">
        <v>957218.99775024643</v>
      </c>
      <c r="DG227" s="22">
        <v>4482.4575999999997</v>
      </c>
      <c r="DH227" s="22">
        <v>952736.54015024647</v>
      </c>
      <c r="DI227" s="26">
        <v>183.83359999999993</v>
      </c>
      <c r="DJ227" s="22">
        <v>0</v>
      </c>
      <c r="DK227" s="22">
        <v>40093.469018246513</v>
      </c>
      <c r="DL227" s="22">
        <v>39909.6354182465</v>
      </c>
      <c r="DM227" s="32">
        <v>4.1885366998020583E-2</v>
      </c>
      <c r="DN227" s="32">
        <v>4.1889477034178571E-2</v>
      </c>
      <c r="DO227" s="42"/>
      <c r="DP227" s="22">
        <v>957218.99775024643</v>
      </c>
      <c r="DQ227" s="22">
        <v>4482.4575999999997</v>
      </c>
      <c r="DR227" s="22">
        <v>952736.54015024647</v>
      </c>
      <c r="DS227" s="26">
        <v>183.83359999999993</v>
      </c>
      <c r="DT227" s="22">
        <v>0</v>
      </c>
      <c r="DU227" s="22">
        <v>40093.469018246513</v>
      </c>
      <c r="DV227" s="22">
        <v>39909.6354182465</v>
      </c>
      <c r="DW227" s="32">
        <v>4.1885366998020583E-2</v>
      </c>
      <c r="DX227" s="32">
        <v>4.1889477034178571E-2</v>
      </c>
      <c r="DY227" s="42"/>
      <c r="DZ227" s="22">
        <v>957218.99775024643</v>
      </c>
      <c r="EA227" s="22">
        <v>4482.4575999999997</v>
      </c>
      <c r="EB227" s="22">
        <v>952736.54015024647</v>
      </c>
      <c r="EC227" s="26">
        <v>183.83359999999993</v>
      </c>
      <c r="ED227" s="22">
        <v>0</v>
      </c>
      <c r="EE227" s="22">
        <v>40093.469018246513</v>
      </c>
      <c r="EF227" s="22">
        <v>39909.6354182465</v>
      </c>
      <c r="EG227" s="32">
        <v>4.1885366998020583E-2</v>
      </c>
      <c r="EH227" s="32">
        <v>4.1889477034178571E-2</v>
      </c>
      <c r="EI227" s="42"/>
      <c r="EK227" s="47">
        <f t="shared" si="78"/>
        <v>-749.26369112811517</v>
      </c>
      <c r="EL227" s="47">
        <f t="shared" si="79"/>
        <v>-1498.5273822563468</v>
      </c>
      <c r="EM227" s="47">
        <f t="shared" si="80"/>
        <v>0</v>
      </c>
      <c r="EN227" s="47">
        <f t="shared" si="81"/>
        <v>0</v>
      </c>
      <c r="EO227" s="47">
        <f t="shared" si="82"/>
        <v>0</v>
      </c>
      <c r="EP227" s="47">
        <f t="shared" si="83"/>
        <v>0</v>
      </c>
      <c r="ER227" s="27" t="str">
        <f t="shared" si="74"/>
        <v>Horsendale Primary School</v>
      </c>
      <c r="EV227" s="45">
        <v>8717.3742790003562</v>
      </c>
      <c r="EX227" s="27" t="str">
        <f t="shared" si="75"/>
        <v>Y</v>
      </c>
      <c r="EY227" s="27" t="str">
        <f t="shared" si="76"/>
        <v>Y</v>
      </c>
      <c r="EZ227" s="27" t="str">
        <f t="shared" si="65"/>
        <v/>
      </c>
      <c r="FA227" s="27" t="str">
        <f t="shared" si="66"/>
        <v/>
      </c>
      <c r="FB227" s="27" t="str">
        <f t="shared" si="67"/>
        <v/>
      </c>
      <c r="FC227" s="27" t="str">
        <f t="shared" si="68"/>
        <v/>
      </c>
      <c r="FE227" s="82">
        <f t="shared" si="77"/>
        <v>7.8643324733819529E-4</v>
      </c>
      <c r="FF227" s="82">
        <f t="shared" si="69"/>
        <v>1.5728664946765127E-3</v>
      </c>
      <c r="FG227" s="82" t="str">
        <f t="shared" si="70"/>
        <v/>
      </c>
      <c r="FH227" s="82" t="str">
        <f t="shared" si="71"/>
        <v/>
      </c>
      <c r="FI227" s="82" t="str">
        <f t="shared" si="72"/>
        <v/>
      </c>
      <c r="FJ227" s="82" t="str">
        <f t="shared" si="73"/>
        <v/>
      </c>
    </row>
    <row r="228" spans="1:166" x14ac:dyDescent="0.3">
      <c r="A228" s="20">
        <v>8912418</v>
      </c>
      <c r="B228" s="20" t="s">
        <v>144</v>
      </c>
      <c r="C228" s="21">
        <v>173</v>
      </c>
      <c r="D228" s="22">
        <v>783527.00072199991</v>
      </c>
      <c r="E228" s="22">
        <v>3697.7179999999998</v>
      </c>
      <c r="F228" s="22">
        <v>779829.28272199992</v>
      </c>
      <c r="G228" s="45">
        <v>16102.718892919391</v>
      </c>
      <c r="H228" s="26">
        <v>-726.78679999999986</v>
      </c>
      <c r="I228" s="11"/>
      <c r="J228" s="34">
        <v>173</v>
      </c>
      <c r="K228" s="22">
        <v>808056.54784375569</v>
      </c>
      <c r="L228" s="22">
        <v>2970.9312</v>
      </c>
      <c r="M228" s="22">
        <v>805085.6166437557</v>
      </c>
      <c r="N228" s="26">
        <v>-726.78679999999986</v>
      </c>
      <c r="O228" s="22">
        <v>0</v>
      </c>
      <c r="P228" s="22">
        <v>24529.547121755779</v>
      </c>
      <c r="Q228" s="22">
        <v>25256.33392175578</v>
      </c>
      <c r="R228" s="32">
        <v>3.0356225919103332E-2</v>
      </c>
      <c r="S228" s="32">
        <v>3.1370991357471387E-2</v>
      </c>
      <c r="T228" s="11"/>
      <c r="U228" s="22">
        <v>808056.54784375569</v>
      </c>
      <c r="V228" s="22">
        <v>2970.9312</v>
      </c>
      <c r="W228" s="22">
        <v>805085.6166437557</v>
      </c>
      <c r="X228" s="26">
        <v>-726.78679999999986</v>
      </c>
      <c r="Y228" s="22">
        <v>0</v>
      </c>
      <c r="Z228" s="22">
        <v>24529.547121755779</v>
      </c>
      <c r="AA228" s="22">
        <v>25256.33392175578</v>
      </c>
      <c r="AB228" s="32">
        <v>3.0356225919103332E-2</v>
      </c>
      <c r="AC228" s="32">
        <v>3.1370991357471387E-2</v>
      </c>
      <c r="AD228" s="42"/>
      <c r="AE228" s="22">
        <v>808056.54784375569</v>
      </c>
      <c r="AF228" s="22">
        <v>2970.9312</v>
      </c>
      <c r="AG228" s="22">
        <v>805085.6166437557</v>
      </c>
      <c r="AH228" s="26">
        <v>-726.78679999999986</v>
      </c>
      <c r="AI228" s="22">
        <v>0</v>
      </c>
      <c r="AJ228" s="22">
        <v>24529.547121755779</v>
      </c>
      <c r="AK228" s="22">
        <v>25256.33392175578</v>
      </c>
      <c r="AL228" s="32">
        <v>3.0356225919103332E-2</v>
      </c>
      <c r="AM228" s="32">
        <v>3.1370991357471387E-2</v>
      </c>
      <c r="AN228" s="11"/>
      <c r="AO228" s="22">
        <v>808056.54784375569</v>
      </c>
      <c r="AP228" s="22">
        <v>2970.9312</v>
      </c>
      <c r="AQ228" s="22">
        <v>805085.6166437557</v>
      </c>
      <c r="AR228" s="26">
        <v>-726.78679999999986</v>
      </c>
      <c r="AS228" s="22">
        <v>0</v>
      </c>
      <c r="AT228" s="22">
        <v>24529.547121755779</v>
      </c>
      <c r="AU228" s="22">
        <v>25256.33392175578</v>
      </c>
      <c r="AV228" s="32">
        <v>3.0356225919103332E-2</v>
      </c>
      <c r="AW228" s="32">
        <v>3.1370991357471387E-2</v>
      </c>
      <c r="AX228" s="42"/>
      <c r="AY228" s="22">
        <v>808305.42376600008</v>
      </c>
      <c r="AZ228" s="22">
        <v>2970.9312</v>
      </c>
      <c r="BA228" s="22">
        <v>805334.49256600009</v>
      </c>
      <c r="BB228" s="22">
        <v>248.87592224434957</v>
      </c>
      <c r="BC228" s="22">
        <v>24778.42304400017</v>
      </c>
      <c r="BD228" s="22">
        <v>25505.209844000172</v>
      </c>
      <c r="BE228" s="32">
        <v>3.0654777656389184E-2</v>
      </c>
      <c r="BF228" s="32">
        <v>3.1670330874235993E-2</v>
      </c>
      <c r="BG228" s="11"/>
      <c r="BH228" s="22">
        <v>808305.42376600008</v>
      </c>
      <c r="BI228" s="22">
        <v>2970.9312</v>
      </c>
      <c r="BJ228" s="22">
        <v>805334.49256600009</v>
      </c>
      <c r="BK228" s="26">
        <v>-726.78679999999986</v>
      </c>
      <c r="BL228" s="22">
        <v>248.87592224434957</v>
      </c>
      <c r="BM228" s="22">
        <v>24778.42304400017</v>
      </c>
      <c r="BN228" s="22">
        <v>25505.209844000172</v>
      </c>
      <c r="BO228" s="32">
        <v>3.0654777656389184E-2</v>
      </c>
      <c r="BP228" s="32">
        <v>3.1670330874235993E-2</v>
      </c>
      <c r="BQ228" s="42"/>
      <c r="BR228" s="22">
        <v>808305.42376600008</v>
      </c>
      <c r="BS228" s="22">
        <v>2970.9312</v>
      </c>
      <c r="BT228" s="22">
        <v>805334.49256600009</v>
      </c>
      <c r="BU228" s="26">
        <v>-726.78679999999986</v>
      </c>
      <c r="BV228" s="22">
        <v>2447.5264347620287</v>
      </c>
      <c r="BW228" s="22">
        <v>24778.42304400017</v>
      </c>
      <c r="BX228" s="22">
        <v>25505.209844000172</v>
      </c>
      <c r="BY228" s="32">
        <v>3.0654777656389184E-2</v>
      </c>
      <c r="BZ228" s="32">
        <v>3.1670330874235993E-2</v>
      </c>
      <c r="CA228" s="42"/>
      <c r="CB228" s="22">
        <v>808305.42376600008</v>
      </c>
      <c r="CC228" s="22">
        <v>2970.9312</v>
      </c>
      <c r="CD228" s="22">
        <v>805334.49256600009</v>
      </c>
      <c r="CE228" s="26">
        <v>-726.78679999999986</v>
      </c>
      <c r="CF228" s="22">
        <v>809.62970110736023</v>
      </c>
      <c r="CG228" s="22">
        <v>24778.42304400017</v>
      </c>
      <c r="CH228" s="22">
        <v>25505.209844000172</v>
      </c>
      <c r="CI228" s="32">
        <v>3.0654777656389184E-2</v>
      </c>
      <c r="CJ228" s="32">
        <v>3.1670330874235993E-2</v>
      </c>
      <c r="CK228" s="42"/>
      <c r="CL228" s="22">
        <v>808305.42376600008</v>
      </c>
      <c r="CM228" s="22">
        <v>2970.9312</v>
      </c>
      <c r="CN228" s="22">
        <v>805334.49256600009</v>
      </c>
      <c r="CO228" s="26">
        <v>-726.78679999999986</v>
      </c>
      <c r="CP228" s="22">
        <v>1370.3834799701351</v>
      </c>
      <c r="CQ228" s="22">
        <v>24778.42304400017</v>
      </c>
      <c r="CR228" s="22">
        <v>25505.209844000172</v>
      </c>
      <c r="CS228" s="32">
        <v>3.0654777656389184E-2</v>
      </c>
      <c r="CT228" s="32">
        <v>3.1670330874235993E-2</v>
      </c>
      <c r="CU228" s="42"/>
      <c r="CV228" s="22">
        <v>808056.54784375569</v>
      </c>
      <c r="CW228" s="22">
        <v>2970.9312</v>
      </c>
      <c r="CX228" s="22">
        <v>805085.6166437557</v>
      </c>
      <c r="CY228" s="26">
        <v>-726.78679999999986</v>
      </c>
      <c r="CZ228" s="22">
        <v>0</v>
      </c>
      <c r="DA228" s="22">
        <v>24529.547121755779</v>
      </c>
      <c r="DB228" s="22">
        <v>25256.33392175578</v>
      </c>
      <c r="DC228" s="32">
        <v>3.0356225919103332E-2</v>
      </c>
      <c r="DD228" s="32">
        <v>3.1370991357471387E-2</v>
      </c>
      <c r="DE228" s="42"/>
      <c r="DF228" s="22">
        <v>808056.54784375569</v>
      </c>
      <c r="DG228" s="22">
        <v>2970.9312</v>
      </c>
      <c r="DH228" s="22">
        <v>805085.6166437557</v>
      </c>
      <c r="DI228" s="26">
        <v>-726.78679999999986</v>
      </c>
      <c r="DJ228" s="22">
        <v>0</v>
      </c>
      <c r="DK228" s="22">
        <v>24529.547121755779</v>
      </c>
      <c r="DL228" s="22">
        <v>25256.33392175578</v>
      </c>
      <c r="DM228" s="32">
        <v>3.0356225919103332E-2</v>
      </c>
      <c r="DN228" s="32">
        <v>3.1370991357471387E-2</v>
      </c>
      <c r="DO228" s="42"/>
      <c r="DP228" s="22">
        <v>808305.42376600008</v>
      </c>
      <c r="DQ228" s="22">
        <v>2970.9312</v>
      </c>
      <c r="DR228" s="22">
        <v>805334.49256600009</v>
      </c>
      <c r="DS228" s="26">
        <v>-726.78679999999986</v>
      </c>
      <c r="DT228" s="22">
        <v>248.87592224434957</v>
      </c>
      <c r="DU228" s="22">
        <v>24778.42304400017</v>
      </c>
      <c r="DV228" s="22">
        <v>25505.209844000172</v>
      </c>
      <c r="DW228" s="32">
        <v>3.0654777656389184E-2</v>
      </c>
      <c r="DX228" s="32">
        <v>3.1670330874235993E-2</v>
      </c>
      <c r="DY228" s="42"/>
      <c r="DZ228" s="22">
        <v>808305.42376600008</v>
      </c>
      <c r="EA228" s="22">
        <v>2970.9312</v>
      </c>
      <c r="EB228" s="22">
        <v>805334.49256600009</v>
      </c>
      <c r="EC228" s="26">
        <v>-726.78679999999986</v>
      </c>
      <c r="ED228" s="22">
        <v>248.87592224434957</v>
      </c>
      <c r="EE228" s="22">
        <v>24778.42304400017</v>
      </c>
      <c r="EF228" s="22">
        <v>25505.209844000172</v>
      </c>
      <c r="EG228" s="32">
        <v>3.0654777656389184E-2</v>
      </c>
      <c r="EH228" s="32">
        <v>3.1670330874235993E-2</v>
      </c>
      <c r="EI228" s="42"/>
      <c r="EK228" s="47">
        <f t="shared" si="78"/>
        <v>0</v>
      </c>
      <c r="EL228" s="47">
        <f t="shared" si="79"/>
        <v>0</v>
      </c>
      <c r="EM228" s="47">
        <f t="shared" si="80"/>
        <v>-248.8759222443914</v>
      </c>
      <c r="EN228" s="47">
        <f t="shared" si="81"/>
        <v>-248.8759222443914</v>
      </c>
      <c r="EO228" s="47">
        <f t="shared" si="82"/>
        <v>0</v>
      </c>
      <c r="EP228" s="47">
        <f t="shared" si="83"/>
        <v>0</v>
      </c>
      <c r="ER228" s="27" t="str">
        <f t="shared" si="74"/>
        <v>Larkfields Infant School</v>
      </c>
      <c r="EV228" s="45">
        <v>16102.718892919391</v>
      </c>
      <c r="EX228" s="27" t="str">
        <f t="shared" si="75"/>
        <v/>
      </c>
      <c r="EY228" s="27" t="str">
        <f t="shared" si="76"/>
        <v/>
      </c>
      <c r="EZ228" s="27" t="str">
        <f t="shared" si="65"/>
        <v>Y</v>
      </c>
      <c r="FA228" s="27" t="str">
        <f t="shared" si="66"/>
        <v>Y</v>
      </c>
      <c r="FB228" s="27" t="str">
        <f t="shared" si="67"/>
        <v/>
      </c>
      <c r="FC228" s="27" t="str">
        <f t="shared" si="68"/>
        <v/>
      </c>
      <c r="FE228" s="82" t="str">
        <f t="shared" si="77"/>
        <v/>
      </c>
      <c r="FF228" s="82" t="str">
        <f t="shared" si="69"/>
        <v/>
      </c>
      <c r="FG228" s="82">
        <f t="shared" si="70"/>
        <v>3.0903422682345262E-4</v>
      </c>
      <c r="FH228" s="82">
        <f t="shared" si="71"/>
        <v>3.0903422682345262E-4</v>
      </c>
      <c r="FI228" s="82" t="str">
        <f t="shared" si="72"/>
        <v/>
      </c>
      <c r="FJ228" s="82" t="str">
        <f t="shared" si="73"/>
        <v/>
      </c>
    </row>
    <row r="229" spans="1:166" x14ac:dyDescent="0.3">
      <c r="A229" s="20">
        <v>8912571</v>
      </c>
      <c r="B229" s="20" t="s">
        <v>148</v>
      </c>
      <c r="C229" s="21">
        <v>429</v>
      </c>
      <c r="D229" s="22">
        <v>1833268.7009999999</v>
      </c>
      <c r="E229" s="22">
        <v>3583.701</v>
      </c>
      <c r="F229" s="22">
        <v>1829685</v>
      </c>
      <c r="G229" s="45">
        <v>0</v>
      </c>
      <c r="H229" s="26">
        <v>535.52499999999964</v>
      </c>
      <c r="I229" s="11"/>
      <c r="J229" s="34">
        <v>429</v>
      </c>
      <c r="K229" s="22">
        <v>1893864.226</v>
      </c>
      <c r="L229" s="22">
        <v>4119.2259999999997</v>
      </c>
      <c r="M229" s="22">
        <v>1889745</v>
      </c>
      <c r="N229" s="26">
        <v>535.52499999999964</v>
      </c>
      <c r="O229" s="22">
        <v>0</v>
      </c>
      <c r="P229" s="22">
        <v>60595.52500000014</v>
      </c>
      <c r="Q229" s="22">
        <v>60060</v>
      </c>
      <c r="R229" s="32">
        <v>3.199570706712327E-2</v>
      </c>
      <c r="S229" s="32">
        <v>3.1782065834279227E-2</v>
      </c>
      <c r="T229" s="11"/>
      <c r="U229" s="22">
        <v>1893864.226</v>
      </c>
      <c r="V229" s="22">
        <v>4119.2259999999997</v>
      </c>
      <c r="W229" s="22">
        <v>1889745</v>
      </c>
      <c r="X229" s="26">
        <v>535.52499999999964</v>
      </c>
      <c r="Y229" s="22">
        <v>0</v>
      </c>
      <c r="Z229" s="22">
        <v>60595.52500000014</v>
      </c>
      <c r="AA229" s="22">
        <v>60060</v>
      </c>
      <c r="AB229" s="32">
        <v>3.199570706712327E-2</v>
      </c>
      <c r="AC229" s="32">
        <v>3.1782065834279227E-2</v>
      </c>
      <c r="AD229" s="42"/>
      <c r="AE229" s="22">
        <v>1893864.226</v>
      </c>
      <c r="AF229" s="22">
        <v>4119.2259999999997</v>
      </c>
      <c r="AG229" s="22">
        <v>1889745</v>
      </c>
      <c r="AH229" s="26">
        <v>535.52499999999964</v>
      </c>
      <c r="AI229" s="22">
        <v>0</v>
      </c>
      <c r="AJ229" s="22">
        <v>60595.52500000014</v>
      </c>
      <c r="AK229" s="22">
        <v>60060</v>
      </c>
      <c r="AL229" s="32">
        <v>3.199570706712327E-2</v>
      </c>
      <c r="AM229" s="32">
        <v>3.1782065834279227E-2</v>
      </c>
      <c r="AN229" s="11"/>
      <c r="AO229" s="22">
        <v>1893864.226</v>
      </c>
      <c r="AP229" s="22">
        <v>4119.2259999999997</v>
      </c>
      <c r="AQ229" s="22">
        <v>1889745</v>
      </c>
      <c r="AR229" s="26">
        <v>535.52499999999964</v>
      </c>
      <c r="AS229" s="22">
        <v>0</v>
      </c>
      <c r="AT229" s="22">
        <v>60595.52500000014</v>
      </c>
      <c r="AU229" s="22">
        <v>60060</v>
      </c>
      <c r="AV229" s="32">
        <v>3.199570706712327E-2</v>
      </c>
      <c r="AW229" s="32">
        <v>3.1782065834279227E-2</v>
      </c>
      <c r="AX229" s="42"/>
      <c r="AY229" s="22">
        <v>1893864.226</v>
      </c>
      <c r="AZ229" s="22">
        <v>4119.2259999999997</v>
      </c>
      <c r="BA229" s="22">
        <v>1889745</v>
      </c>
      <c r="BB229" s="22">
        <v>0</v>
      </c>
      <c r="BC229" s="22">
        <v>60595.52500000014</v>
      </c>
      <c r="BD229" s="22">
        <v>60060</v>
      </c>
      <c r="BE229" s="32">
        <v>3.199570706712327E-2</v>
      </c>
      <c r="BF229" s="32">
        <v>3.1782065834279227E-2</v>
      </c>
      <c r="BG229" s="11"/>
      <c r="BH229" s="22">
        <v>1893864.226</v>
      </c>
      <c r="BI229" s="22">
        <v>4119.2259999999997</v>
      </c>
      <c r="BJ229" s="22">
        <v>1889745</v>
      </c>
      <c r="BK229" s="26">
        <v>535.52499999999964</v>
      </c>
      <c r="BL229" s="22">
        <v>0</v>
      </c>
      <c r="BM229" s="22">
        <v>60595.52500000014</v>
      </c>
      <c r="BN229" s="22">
        <v>60060</v>
      </c>
      <c r="BO229" s="32">
        <v>3.199570706712327E-2</v>
      </c>
      <c r="BP229" s="32">
        <v>3.1782065834279227E-2</v>
      </c>
      <c r="BQ229" s="42"/>
      <c r="BR229" s="22">
        <v>1893864.226</v>
      </c>
      <c r="BS229" s="22">
        <v>4119.2259999999997</v>
      </c>
      <c r="BT229" s="22">
        <v>1889745</v>
      </c>
      <c r="BU229" s="26">
        <v>535.52499999999964</v>
      </c>
      <c r="BV229" s="22">
        <v>0</v>
      </c>
      <c r="BW229" s="22">
        <v>60595.52500000014</v>
      </c>
      <c r="BX229" s="22">
        <v>60060</v>
      </c>
      <c r="BY229" s="32">
        <v>3.199570706712327E-2</v>
      </c>
      <c r="BZ229" s="32">
        <v>3.1782065834279227E-2</v>
      </c>
      <c r="CA229" s="42"/>
      <c r="CB229" s="22">
        <v>1893864.226</v>
      </c>
      <c r="CC229" s="22">
        <v>4119.2259999999997</v>
      </c>
      <c r="CD229" s="22">
        <v>1889745</v>
      </c>
      <c r="CE229" s="26">
        <v>535.52499999999964</v>
      </c>
      <c r="CF229" s="22">
        <v>0</v>
      </c>
      <c r="CG229" s="22">
        <v>60595.52500000014</v>
      </c>
      <c r="CH229" s="22">
        <v>60060</v>
      </c>
      <c r="CI229" s="32">
        <v>3.199570706712327E-2</v>
      </c>
      <c r="CJ229" s="32">
        <v>3.1782065834279227E-2</v>
      </c>
      <c r="CK229" s="42"/>
      <c r="CL229" s="22">
        <v>1893864.226</v>
      </c>
      <c r="CM229" s="22">
        <v>4119.2259999999997</v>
      </c>
      <c r="CN229" s="22">
        <v>1889745</v>
      </c>
      <c r="CO229" s="26">
        <v>535.52499999999964</v>
      </c>
      <c r="CP229" s="22">
        <v>0</v>
      </c>
      <c r="CQ229" s="22">
        <v>60595.52500000014</v>
      </c>
      <c r="CR229" s="22">
        <v>60060</v>
      </c>
      <c r="CS229" s="32">
        <v>3.199570706712327E-2</v>
      </c>
      <c r="CT229" s="32">
        <v>3.1782065834279227E-2</v>
      </c>
      <c r="CU229" s="42"/>
      <c r="CV229" s="22">
        <v>1893864.226</v>
      </c>
      <c r="CW229" s="22">
        <v>4119.2259999999997</v>
      </c>
      <c r="CX229" s="22">
        <v>1889745</v>
      </c>
      <c r="CY229" s="26">
        <v>535.52499999999964</v>
      </c>
      <c r="CZ229" s="22">
        <v>0</v>
      </c>
      <c r="DA229" s="22">
        <v>60595.52500000014</v>
      </c>
      <c r="DB229" s="22">
        <v>60060</v>
      </c>
      <c r="DC229" s="32">
        <v>3.199570706712327E-2</v>
      </c>
      <c r="DD229" s="32">
        <v>3.1782065834279227E-2</v>
      </c>
      <c r="DE229" s="42"/>
      <c r="DF229" s="22">
        <v>1893864.226</v>
      </c>
      <c r="DG229" s="22">
        <v>4119.2259999999997</v>
      </c>
      <c r="DH229" s="22">
        <v>1889745</v>
      </c>
      <c r="DI229" s="26">
        <v>535.52499999999964</v>
      </c>
      <c r="DJ229" s="22">
        <v>0</v>
      </c>
      <c r="DK229" s="22">
        <v>60595.52500000014</v>
      </c>
      <c r="DL229" s="22">
        <v>60060</v>
      </c>
      <c r="DM229" s="32">
        <v>3.199570706712327E-2</v>
      </c>
      <c r="DN229" s="32">
        <v>3.1782065834279227E-2</v>
      </c>
      <c r="DO229" s="42"/>
      <c r="DP229" s="22">
        <v>1893864.226</v>
      </c>
      <c r="DQ229" s="22">
        <v>4119.2259999999997</v>
      </c>
      <c r="DR229" s="22">
        <v>1889745</v>
      </c>
      <c r="DS229" s="26">
        <v>535.52499999999964</v>
      </c>
      <c r="DT229" s="22">
        <v>0</v>
      </c>
      <c r="DU229" s="22">
        <v>60595.52500000014</v>
      </c>
      <c r="DV229" s="22">
        <v>60060</v>
      </c>
      <c r="DW229" s="32">
        <v>3.199570706712327E-2</v>
      </c>
      <c r="DX229" s="32">
        <v>3.1782065834279227E-2</v>
      </c>
      <c r="DY229" s="42"/>
      <c r="DZ229" s="22">
        <v>1893864.226</v>
      </c>
      <c r="EA229" s="22">
        <v>4119.2259999999997</v>
      </c>
      <c r="EB229" s="22">
        <v>1889745</v>
      </c>
      <c r="EC229" s="26">
        <v>535.52499999999964</v>
      </c>
      <c r="ED229" s="22">
        <v>0</v>
      </c>
      <c r="EE229" s="22">
        <v>60595.52500000014</v>
      </c>
      <c r="EF229" s="22">
        <v>60060</v>
      </c>
      <c r="EG229" s="32">
        <v>3.199570706712327E-2</v>
      </c>
      <c r="EH229" s="32">
        <v>3.1782065834279227E-2</v>
      </c>
      <c r="EI229" s="42"/>
      <c r="EK229" s="47">
        <f t="shared" si="78"/>
        <v>0</v>
      </c>
      <c r="EL229" s="47">
        <f t="shared" si="79"/>
        <v>0</v>
      </c>
      <c r="EM229" s="47">
        <f t="shared" si="80"/>
        <v>0</v>
      </c>
      <c r="EN229" s="47">
        <f t="shared" si="81"/>
        <v>0</v>
      </c>
      <c r="EO229" s="47">
        <f t="shared" si="82"/>
        <v>0</v>
      </c>
      <c r="EP229" s="47">
        <f t="shared" si="83"/>
        <v>0</v>
      </c>
      <c r="ER229" s="27" t="str">
        <f t="shared" si="74"/>
        <v>Abbey Road Primary School</v>
      </c>
      <c r="EV229" s="45">
        <v>0</v>
      </c>
      <c r="EX229" s="27" t="str">
        <f t="shared" si="75"/>
        <v/>
      </c>
      <c r="EY229" s="27" t="str">
        <f t="shared" si="76"/>
        <v/>
      </c>
      <c r="EZ229" s="27" t="str">
        <f t="shared" si="65"/>
        <v/>
      </c>
      <c r="FA229" s="27" t="str">
        <f t="shared" si="66"/>
        <v/>
      </c>
      <c r="FB229" s="27" t="str">
        <f t="shared" si="67"/>
        <v/>
      </c>
      <c r="FC229" s="27" t="str">
        <f t="shared" si="68"/>
        <v/>
      </c>
      <c r="FE229" s="82" t="str">
        <f t="shared" si="77"/>
        <v/>
      </c>
      <c r="FF229" s="82" t="str">
        <f t="shared" si="69"/>
        <v/>
      </c>
      <c r="FG229" s="82" t="str">
        <f t="shared" si="70"/>
        <v/>
      </c>
      <c r="FH229" s="82" t="str">
        <f t="shared" si="71"/>
        <v/>
      </c>
      <c r="FI229" s="82" t="str">
        <f t="shared" si="72"/>
        <v/>
      </c>
      <c r="FJ229" s="82" t="str">
        <f t="shared" si="73"/>
        <v/>
      </c>
    </row>
    <row r="230" spans="1:166" x14ac:dyDescent="0.3">
      <c r="A230" s="20">
        <v>8912585</v>
      </c>
      <c r="B230" s="20" t="s">
        <v>62</v>
      </c>
      <c r="C230" s="21">
        <v>421</v>
      </c>
      <c r="D230" s="22">
        <v>1799863.3311999999</v>
      </c>
      <c r="E230" s="22">
        <v>4298.3311999999996</v>
      </c>
      <c r="F230" s="22">
        <v>1795565</v>
      </c>
      <c r="G230" s="45">
        <v>0</v>
      </c>
      <c r="H230" s="26">
        <v>132.00480000000061</v>
      </c>
      <c r="I230" s="11"/>
      <c r="J230" s="34">
        <v>421</v>
      </c>
      <c r="K230" s="22">
        <v>1858935.3359999999</v>
      </c>
      <c r="L230" s="22">
        <v>4430.3360000000002</v>
      </c>
      <c r="M230" s="22">
        <v>1854505</v>
      </c>
      <c r="N230" s="26">
        <v>132.00480000000061</v>
      </c>
      <c r="O230" s="22">
        <v>0</v>
      </c>
      <c r="P230" s="22">
        <v>59072.004799999995</v>
      </c>
      <c r="Q230" s="22">
        <v>58940</v>
      </c>
      <c r="R230" s="32">
        <v>3.1777331710262348E-2</v>
      </c>
      <c r="S230" s="32">
        <v>3.1782065834279227E-2</v>
      </c>
      <c r="T230" s="11"/>
      <c r="U230" s="22">
        <v>1858935.3359999999</v>
      </c>
      <c r="V230" s="22">
        <v>4430.3360000000002</v>
      </c>
      <c r="W230" s="22">
        <v>1854505</v>
      </c>
      <c r="X230" s="26">
        <v>132.00480000000061</v>
      </c>
      <c r="Y230" s="22">
        <v>0</v>
      </c>
      <c r="Z230" s="22">
        <v>59072.004799999995</v>
      </c>
      <c r="AA230" s="22">
        <v>58940</v>
      </c>
      <c r="AB230" s="32">
        <v>3.1777331710262348E-2</v>
      </c>
      <c r="AC230" s="32">
        <v>3.1782065834279227E-2</v>
      </c>
      <c r="AD230" s="42"/>
      <c r="AE230" s="22">
        <v>1858935.3359999999</v>
      </c>
      <c r="AF230" s="22">
        <v>4430.3360000000002</v>
      </c>
      <c r="AG230" s="22">
        <v>1854505</v>
      </c>
      <c r="AH230" s="26">
        <v>132.00480000000061</v>
      </c>
      <c r="AI230" s="22">
        <v>0</v>
      </c>
      <c r="AJ230" s="22">
        <v>59072.004799999995</v>
      </c>
      <c r="AK230" s="22">
        <v>58940</v>
      </c>
      <c r="AL230" s="32">
        <v>3.1777331710262348E-2</v>
      </c>
      <c r="AM230" s="32">
        <v>3.1782065834279227E-2</v>
      </c>
      <c r="AN230" s="11"/>
      <c r="AO230" s="22">
        <v>1858935.3359999999</v>
      </c>
      <c r="AP230" s="22">
        <v>4430.3360000000002</v>
      </c>
      <c r="AQ230" s="22">
        <v>1854505</v>
      </c>
      <c r="AR230" s="26">
        <v>132.00480000000061</v>
      </c>
      <c r="AS230" s="22">
        <v>0</v>
      </c>
      <c r="AT230" s="22">
        <v>59072.004799999995</v>
      </c>
      <c r="AU230" s="22">
        <v>58940</v>
      </c>
      <c r="AV230" s="32">
        <v>3.1777331710262348E-2</v>
      </c>
      <c r="AW230" s="32">
        <v>3.1782065834279227E-2</v>
      </c>
      <c r="AX230" s="42"/>
      <c r="AY230" s="22">
        <v>1858935.3359999999</v>
      </c>
      <c r="AZ230" s="22">
        <v>4430.3360000000002</v>
      </c>
      <c r="BA230" s="22">
        <v>1854505</v>
      </c>
      <c r="BB230" s="22">
        <v>0</v>
      </c>
      <c r="BC230" s="22">
        <v>59072.004799999995</v>
      </c>
      <c r="BD230" s="22">
        <v>58940</v>
      </c>
      <c r="BE230" s="32">
        <v>3.1777331710262348E-2</v>
      </c>
      <c r="BF230" s="32">
        <v>3.1782065834279227E-2</v>
      </c>
      <c r="BG230" s="11"/>
      <c r="BH230" s="22">
        <v>1858935.3359999999</v>
      </c>
      <c r="BI230" s="22">
        <v>4430.3360000000002</v>
      </c>
      <c r="BJ230" s="22">
        <v>1854505</v>
      </c>
      <c r="BK230" s="26">
        <v>132.00480000000061</v>
      </c>
      <c r="BL230" s="22">
        <v>0</v>
      </c>
      <c r="BM230" s="22">
        <v>59072.004799999995</v>
      </c>
      <c r="BN230" s="22">
        <v>58940</v>
      </c>
      <c r="BO230" s="32">
        <v>3.1777331710262348E-2</v>
      </c>
      <c r="BP230" s="32">
        <v>3.1782065834279227E-2</v>
      </c>
      <c r="BQ230" s="42"/>
      <c r="BR230" s="22">
        <v>1858935.3359999999</v>
      </c>
      <c r="BS230" s="22">
        <v>4430.3360000000002</v>
      </c>
      <c r="BT230" s="22">
        <v>1854505</v>
      </c>
      <c r="BU230" s="26">
        <v>132.00480000000061</v>
      </c>
      <c r="BV230" s="22">
        <v>0</v>
      </c>
      <c r="BW230" s="22">
        <v>59072.004799999995</v>
      </c>
      <c r="BX230" s="22">
        <v>58940</v>
      </c>
      <c r="BY230" s="32">
        <v>3.1777331710262348E-2</v>
      </c>
      <c r="BZ230" s="32">
        <v>3.1782065834279227E-2</v>
      </c>
      <c r="CA230" s="42"/>
      <c r="CB230" s="22">
        <v>1858935.3359999999</v>
      </c>
      <c r="CC230" s="22">
        <v>4430.3360000000002</v>
      </c>
      <c r="CD230" s="22">
        <v>1854505</v>
      </c>
      <c r="CE230" s="26">
        <v>132.00480000000061</v>
      </c>
      <c r="CF230" s="22">
        <v>0</v>
      </c>
      <c r="CG230" s="22">
        <v>59072.004799999995</v>
      </c>
      <c r="CH230" s="22">
        <v>58940</v>
      </c>
      <c r="CI230" s="32">
        <v>3.1777331710262348E-2</v>
      </c>
      <c r="CJ230" s="32">
        <v>3.1782065834279227E-2</v>
      </c>
      <c r="CK230" s="42"/>
      <c r="CL230" s="22">
        <v>1858935.3359999999</v>
      </c>
      <c r="CM230" s="22">
        <v>4430.3360000000002</v>
      </c>
      <c r="CN230" s="22">
        <v>1854505</v>
      </c>
      <c r="CO230" s="26">
        <v>132.00480000000061</v>
      </c>
      <c r="CP230" s="22">
        <v>0</v>
      </c>
      <c r="CQ230" s="22">
        <v>59072.004799999995</v>
      </c>
      <c r="CR230" s="22">
        <v>58940</v>
      </c>
      <c r="CS230" s="32">
        <v>3.1777331710262348E-2</v>
      </c>
      <c r="CT230" s="32">
        <v>3.1782065834279227E-2</v>
      </c>
      <c r="CU230" s="42"/>
      <c r="CV230" s="22">
        <v>1858935.3359999999</v>
      </c>
      <c r="CW230" s="22">
        <v>4430.3360000000002</v>
      </c>
      <c r="CX230" s="22">
        <v>1854505</v>
      </c>
      <c r="CY230" s="26">
        <v>132.00480000000061</v>
      </c>
      <c r="CZ230" s="22">
        <v>0</v>
      </c>
      <c r="DA230" s="22">
        <v>59072.004799999995</v>
      </c>
      <c r="DB230" s="22">
        <v>58940</v>
      </c>
      <c r="DC230" s="32">
        <v>3.1777331710262348E-2</v>
      </c>
      <c r="DD230" s="32">
        <v>3.1782065834279227E-2</v>
      </c>
      <c r="DE230" s="42"/>
      <c r="DF230" s="22">
        <v>1858935.3359999999</v>
      </c>
      <c r="DG230" s="22">
        <v>4430.3360000000002</v>
      </c>
      <c r="DH230" s="22">
        <v>1854505</v>
      </c>
      <c r="DI230" s="26">
        <v>132.00480000000061</v>
      </c>
      <c r="DJ230" s="22">
        <v>0</v>
      </c>
      <c r="DK230" s="22">
        <v>59072.004799999995</v>
      </c>
      <c r="DL230" s="22">
        <v>58940</v>
      </c>
      <c r="DM230" s="32">
        <v>3.1777331710262348E-2</v>
      </c>
      <c r="DN230" s="32">
        <v>3.1782065834279227E-2</v>
      </c>
      <c r="DO230" s="42"/>
      <c r="DP230" s="22">
        <v>1858935.3359999999</v>
      </c>
      <c r="DQ230" s="22">
        <v>4430.3360000000002</v>
      </c>
      <c r="DR230" s="22">
        <v>1854505</v>
      </c>
      <c r="DS230" s="26">
        <v>132.00480000000061</v>
      </c>
      <c r="DT230" s="22">
        <v>0</v>
      </c>
      <c r="DU230" s="22">
        <v>59072.004799999995</v>
      </c>
      <c r="DV230" s="22">
        <v>58940</v>
      </c>
      <c r="DW230" s="32">
        <v>3.1777331710262348E-2</v>
      </c>
      <c r="DX230" s="32">
        <v>3.1782065834279227E-2</v>
      </c>
      <c r="DY230" s="42"/>
      <c r="DZ230" s="22">
        <v>1858935.3359999999</v>
      </c>
      <c r="EA230" s="22">
        <v>4430.3360000000002</v>
      </c>
      <c r="EB230" s="22">
        <v>1854505</v>
      </c>
      <c r="EC230" s="26">
        <v>132.00480000000061</v>
      </c>
      <c r="ED230" s="22">
        <v>0</v>
      </c>
      <c r="EE230" s="22">
        <v>59072.004799999995</v>
      </c>
      <c r="EF230" s="22">
        <v>58940</v>
      </c>
      <c r="EG230" s="32">
        <v>3.1777331710262348E-2</v>
      </c>
      <c r="EH230" s="32">
        <v>3.1782065834279227E-2</v>
      </c>
      <c r="EI230" s="42"/>
      <c r="EK230" s="47">
        <f t="shared" si="78"/>
        <v>0</v>
      </c>
      <c r="EL230" s="47">
        <f t="shared" si="79"/>
        <v>0</v>
      </c>
      <c r="EM230" s="47">
        <f t="shared" si="80"/>
        <v>0</v>
      </c>
      <c r="EN230" s="47">
        <f t="shared" si="81"/>
        <v>0</v>
      </c>
      <c r="EO230" s="47">
        <f t="shared" si="82"/>
        <v>0</v>
      </c>
      <c r="EP230" s="47">
        <f t="shared" si="83"/>
        <v>0</v>
      </c>
      <c r="ER230" s="27" t="str">
        <f t="shared" si="74"/>
        <v>Edwalton Primary School</v>
      </c>
      <c r="EV230" s="45">
        <v>0</v>
      </c>
      <c r="EX230" s="27" t="str">
        <f t="shared" si="75"/>
        <v/>
      </c>
      <c r="EY230" s="27" t="str">
        <f t="shared" si="76"/>
        <v/>
      </c>
      <c r="EZ230" s="27" t="str">
        <f t="shared" si="65"/>
        <v/>
      </c>
      <c r="FA230" s="27" t="str">
        <f t="shared" si="66"/>
        <v/>
      </c>
      <c r="FB230" s="27" t="str">
        <f t="shared" si="67"/>
        <v/>
      </c>
      <c r="FC230" s="27" t="str">
        <f t="shared" si="68"/>
        <v/>
      </c>
      <c r="FE230" s="82" t="str">
        <f t="shared" si="77"/>
        <v/>
      </c>
      <c r="FF230" s="82" t="str">
        <f t="shared" si="69"/>
        <v/>
      </c>
      <c r="FG230" s="82" t="str">
        <f t="shared" si="70"/>
        <v/>
      </c>
      <c r="FH230" s="82" t="str">
        <f t="shared" si="71"/>
        <v/>
      </c>
      <c r="FI230" s="82" t="str">
        <f t="shared" si="72"/>
        <v/>
      </c>
      <c r="FJ230" s="82" t="str">
        <f t="shared" si="73"/>
        <v/>
      </c>
    </row>
    <row r="231" spans="1:166" x14ac:dyDescent="0.3">
      <c r="A231" s="20">
        <v>8912590</v>
      </c>
      <c r="B231" s="20" t="s">
        <v>63</v>
      </c>
      <c r="C231" s="21">
        <v>635</v>
      </c>
      <c r="D231" s="22">
        <v>2736739.4</v>
      </c>
      <c r="E231" s="22">
        <v>12114.4</v>
      </c>
      <c r="F231" s="22">
        <v>2724625</v>
      </c>
      <c r="G231" s="45">
        <v>0</v>
      </c>
      <c r="H231" s="26">
        <v>512.05760000000009</v>
      </c>
      <c r="I231" s="11"/>
      <c r="J231" s="34">
        <v>635</v>
      </c>
      <c r="K231" s="22">
        <v>2826151.4575999998</v>
      </c>
      <c r="L231" s="22">
        <v>12626.4576</v>
      </c>
      <c r="M231" s="22">
        <v>2813525</v>
      </c>
      <c r="N231" s="26">
        <v>512.05760000000009</v>
      </c>
      <c r="O231" s="22">
        <v>0</v>
      </c>
      <c r="P231" s="22">
        <v>89412.057599999942</v>
      </c>
      <c r="Q231" s="22">
        <v>88900</v>
      </c>
      <c r="R231" s="32">
        <v>3.163739061456023E-2</v>
      </c>
      <c r="S231" s="32">
        <v>3.1597373401693607E-2</v>
      </c>
      <c r="T231" s="11"/>
      <c r="U231" s="22">
        <v>2826151.4575999998</v>
      </c>
      <c r="V231" s="22">
        <v>12626.4576</v>
      </c>
      <c r="W231" s="22">
        <v>2813525</v>
      </c>
      <c r="X231" s="26">
        <v>512.05760000000009</v>
      </c>
      <c r="Y231" s="22">
        <v>0</v>
      </c>
      <c r="Z231" s="22">
        <v>89412.057599999942</v>
      </c>
      <c r="AA231" s="22">
        <v>88900</v>
      </c>
      <c r="AB231" s="32">
        <v>3.163739061456023E-2</v>
      </c>
      <c r="AC231" s="32">
        <v>3.1597373401693607E-2</v>
      </c>
      <c r="AD231" s="42"/>
      <c r="AE231" s="22">
        <v>2826151.4575999998</v>
      </c>
      <c r="AF231" s="22">
        <v>12626.4576</v>
      </c>
      <c r="AG231" s="22">
        <v>2813525</v>
      </c>
      <c r="AH231" s="26">
        <v>512.05760000000009</v>
      </c>
      <c r="AI231" s="22">
        <v>0</v>
      </c>
      <c r="AJ231" s="22">
        <v>89412.057599999942</v>
      </c>
      <c r="AK231" s="22">
        <v>88900</v>
      </c>
      <c r="AL231" s="32">
        <v>3.163739061456023E-2</v>
      </c>
      <c r="AM231" s="32">
        <v>3.1597373401693607E-2</v>
      </c>
      <c r="AN231" s="11"/>
      <c r="AO231" s="22">
        <v>2826151.4575999998</v>
      </c>
      <c r="AP231" s="22">
        <v>12626.4576</v>
      </c>
      <c r="AQ231" s="22">
        <v>2813525</v>
      </c>
      <c r="AR231" s="26">
        <v>512.05760000000009</v>
      </c>
      <c r="AS231" s="22">
        <v>0</v>
      </c>
      <c r="AT231" s="22">
        <v>89412.057599999942</v>
      </c>
      <c r="AU231" s="22">
        <v>88900</v>
      </c>
      <c r="AV231" s="32">
        <v>3.163739061456023E-2</v>
      </c>
      <c r="AW231" s="32">
        <v>3.1597373401693607E-2</v>
      </c>
      <c r="AX231" s="42"/>
      <c r="AY231" s="22">
        <v>2826151.4575999998</v>
      </c>
      <c r="AZ231" s="22">
        <v>12626.4576</v>
      </c>
      <c r="BA231" s="22">
        <v>2813525</v>
      </c>
      <c r="BB231" s="22">
        <v>0</v>
      </c>
      <c r="BC231" s="22">
        <v>89412.057599999942</v>
      </c>
      <c r="BD231" s="22">
        <v>88900</v>
      </c>
      <c r="BE231" s="32">
        <v>3.163739061456023E-2</v>
      </c>
      <c r="BF231" s="32">
        <v>3.1597373401693607E-2</v>
      </c>
      <c r="BG231" s="11"/>
      <c r="BH231" s="22">
        <v>2826151.4575999998</v>
      </c>
      <c r="BI231" s="22">
        <v>12626.4576</v>
      </c>
      <c r="BJ231" s="22">
        <v>2813525</v>
      </c>
      <c r="BK231" s="26">
        <v>512.05760000000009</v>
      </c>
      <c r="BL231" s="22">
        <v>0</v>
      </c>
      <c r="BM231" s="22">
        <v>89412.057599999942</v>
      </c>
      <c r="BN231" s="22">
        <v>88900</v>
      </c>
      <c r="BO231" s="32">
        <v>3.163739061456023E-2</v>
      </c>
      <c r="BP231" s="32">
        <v>3.1597373401693607E-2</v>
      </c>
      <c r="BQ231" s="42"/>
      <c r="BR231" s="22">
        <v>2826151.4575999998</v>
      </c>
      <c r="BS231" s="22">
        <v>12626.4576</v>
      </c>
      <c r="BT231" s="22">
        <v>2813525</v>
      </c>
      <c r="BU231" s="26">
        <v>512.05760000000009</v>
      </c>
      <c r="BV231" s="22">
        <v>0</v>
      </c>
      <c r="BW231" s="22">
        <v>89412.057599999942</v>
      </c>
      <c r="BX231" s="22">
        <v>88900</v>
      </c>
      <c r="BY231" s="32">
        <v>3.163739061456023E-2</v>
      </c>
      <c r="BZ231" s="32">
        <v>3.1597373401693607E-2</v>
      </c>
      <c r="CA231" s="42"/>
      <c r="CB231" s="22">
        <v>2826151.4575999998</v>
      </c>
      <c r="CC231" s="22">
        <v>12626.4576</v>
      </c>
      <c r="CD231" s="22">
        <v>2813525</v>
      </c>
      <c r="CE231" s="26">
        <v>512.05760000000009</v>
      </c>
      <c r="CF231" s="22">
        <v>0</v>
      </c>
      <c r="CG231" s="22">
        <v>89412.057599999942</v>
      </c>
      <c r="CH231" s="22">
        <v>88900</v>
      </c>
      <c r="CI231" s="32">
        <v>3.163739061456023E-2</v>
      </c>
      <c r="CJ231" s="32">
        <v>3.1597373401693607E-2</v>
      </c>
      <c r="CK231" s="42"/>
      <c r="CL231" s="22">
        <v>2826151.4575999998</v>
      </c>
      <c r="CM231" s="22">
        <v>12626.4576</v>
      </c>
      <c r="CN231" s="22">
        <v>2813525</v>
      </c>
      <c r="CO231" s="26">
        <v>512.05760000000009</v>
      </c>
      <c r="CP231" s="22">
        <v>0</v>
      </c>
      <c r="CQ231" s="22">
        <v>89412.057599999942</v>
      </c>
      <c r="CR231" s="22">
        <v>88900</v>
      </c>
      <c r="CS231" s="32">
        <v>3.163739061456023E-2</v>
      </c>
      <c r="CT231" s="32">
        <v>3.1597373401693607E-2</v>
      </c>
      <c r="CU231" s="42"/>
      <c r="CV231" s="22">
        <v>2826151.4575999998</v>
      </c>
      <c r="CW231" s="22">
        <v>12626.4576</v>
      </c>
      <c r="CX231" s="22">
        <v>2813525</v>
      </c>
      <c r="CY231" s="26">
        <v>512.05760000000009</v>
      </c>
      <c r="CZ231" s="22">
        <v>0</v>
      </c>
      <c r="DA231" s="22">
        <v>89412.057599999942</v>
      </c>
      <c r="DB231" s="22">
        <v>88900</v>
      </c>
      <c r="DC231" s="32">
        <v>3.163739061456023E-2</v>
      </c>
      <c r="DD231" s="32">
        <v>3.1597373401693607E-2</v>
      </c>
      <c r="DE231" s="42"/>
      <c r="DF231" s="22">
        <v>2826151.4575999998</v>
      </c>
      <c r="DG231" s="22">
        <v>12626.4576</v>
      </c>
      <c r="DH231" s="22">
        <v>2813525</v>
      </c>
      <c r="DI231" s="26">
        <v>512.05760000000009</v>
      </c>
      <c r="DJ231" s="22">
        <v>0</v>
      </c>
      <c r="DK231" s="22">
        <v>89412.057599999942</v>
      </c>
      <c r="DL231" s="22">
        <v>88900</v>
      </c>
      <c r="DM231" s="32">
        <v>3.163739061456023E-2</v>
      </c>
      <c r="DN231" s="32">
        <v>3.1597373401693607E-2</v>
      </c>
      <c r="DO231" s="42"/>
      <c r="DP231" s="22">
        <v>2826151.4575999998</v>
      </c>
      <c r="DQ231" s="22">
        <v>12626.4576</v>
      </c>
      <c r="DR231" s="22">
        <v>2813525</v>
      </c>
      <c r="DS231" s="26">
        <v>512.05760000000009</v>
      </c>
      <c r="DT231" s="22">
        <v>0</v>
      </c>
      <c r="DU231" s="22">
        <v>89412.057599999942</v>
      </c>
      <c r="DV231" s="22">
        <v>88900</v>
      </c>
      <c r="DW231" s="32">
        <v>3.163739061456023E-2</v>
      </c>
      <c r="DX231" s="32">
        <v>3.1597373401693607E-2</v>
      </c>
      <c r="DY231" s="42"/>
      <c r="DZ231" s="22">
        <v>2826151.4575999998</v>
      </c>
      <c r="EA231" s="22">
        <v>12626.4576</v>
      </c>
      <c r="EB231" s="22">
        <v>2813525</v>
      </c>
      <c r="EC231" s="26">
        <v>512.05760000000009</v>
      </c>
      <c r="ED231" s="22">
        <v>0</v>
      </c>
      <c r="EE231" s="22">
        <v>89412.057599999942</v>
      </c>
      <c r="EF231" s="22">
        <v>88900</v>
      </c>
      <c r="EG231" s="32">
        <v>3.163739061456023E-2</v>
      </c>
      <c r="EH231" s="32">
        <v>3.1597373401693607E-2</v>
      </c>
      <c r="EI231" s="42"/>
      <c r="EK231" s="47">
        <f t="shared" si="78"/>
        <v>0</v>
      </c>
      <c r="EL231" s="47">
        <f t="shared" si="79"/>
        <v>0</v>
      </c>
      <c r="EM231" s="47">
        <f t="shared" si="80"/>
        <v>0</v>
      </c>
      <c r="EN231" s="47">
        <f t="shared" si="81"/>
        <v>0</v>
      </c>
      <c r="EO231" s="47">
        <f t="shared" si="82"/>
        <v>0</v>
      </c>
      <c r="EP231" s="47">
        <f t="shared" si="83"/>
        <v>0</v>
      </c>
      <c r="ER231" s="27" t="str">
        <f t="shared" si="74"/>
        <v>Heymann Primary and Nursery School</v>
      </c>
      <c r="EV231" s="45">
        <v>0</v>
      </c>
      <c r="EX231" s="27" t="str">
        <f t="shared" si="75"/>
        <v/>
      </c>
      <c r="EY231" s="27" t="str">
        <f t="shared" si="76"/>
        <v/>
      </c>
      <c r="EZ231" s="27" t="str">
        <f t="shared" si="65"/>
        <v/>
      </c>
      <c r="FA231" s="27" t="str">
        <f t="shared" si="66"/>
        <v/>
      </c>
      <c r="FB231" s="27" t="str">
        <f t="shared" si="67"/>
        <v/>
      </c>
      <c r="FC231" s="27" t="str">
        <f t="shared" si="68"/>
        <v/>
      </c>
      <c r="FE231" s="82" t="str">
        <f t="shared" si="77"/>
        <v/>
      </c>
      <c r="FF231" s="82" t="str">
        <f t="shared" si="69"/>
        <v/>
      </c>
      <c r="FG231" s="82" t="str">
        <f t="shared" si="70"/>
        <v/>
      </c>
      <c r="FH231" s="82" t="str">
        <f t="shared" si="71"/>
        <v/>
      </c>
      <c r="FI231" s="82" t="str">
        <f t="shared" si="72"/>
        <v/>
      </c>
      <c r="FJ231" s="82" t="str">
        <f t="shared" si="73"/>
        <v/>
      </c>
    </row>
    <row r="232" spans="1:166" x14ac:dyDescent="0.3">
      <c r="A232" s="13">
        <v>8912634</v>
      </c>
      <c r="B232" s="14" t="s">
        <v>64</v>
      </c>
      <c r="C232" s="21">
        <v>425</v>
      </c>
      <c r="D232" s="22">
        <v>1828741.9839999999</v>
      </c>
      <c r="E232" s="22">
        <v>16116.984</v>
      </c>
      <c r="F232" s="22">
        <v>1812625</v>
      </c>
      <c r="G232" s="45">
        <v>0</v>
      </c>
      <c r="H232" s="26">
        <v>-3920.5295999999998</v>
      </c>
      <c r="I232" s="11"/>
      <c r="J232" s="34">
        <v>425</v>
      </c>
      <c r="K232" s="22">
        <v>1901049.4122084489</v>
      </c>
      <c r="L232" s="22">
        <v>12196.454400000001</v>
      </c>
      <c r="M232" s="22">
        <v>1888852.9578084489</v>
      </c>
      <c r="N232" s="26">
        <v>-3920.5295999999998</v>
      </c>
      <c r="O232" s="22">
        <v>0</v>
      </c>
      <c r="P232" s="22">
        <v>72307.428208448924</v>
      </c>
      <c r="Q232" s="22">
        <v>76227.957808448933</v>
      </c>
      <c r="R232" s="32">
        <v>3.8035533292345831E-2</v>
      </c>
      <c r="S232" s="32">
        <v>4.0356745342894663E-2</v>
      </c>
      <c r="T232" s="11"/>
      <c r="U232" s="22">
        <v>1901049.4122084489</v>
      </c>
      <c r="V232" s="22">
        <v>12196.454400000001</v>
      </c>
      <c r="W232" s="22">
        <v>1888852.9578084489</v>
      </c>
      <c r="X232" s="26">
        <v>-3920.5295999999998</v>
      </c>
      <c r="Y232" s="22">
        <v>0</v>
      </c>
      <c r="Z232" s="22">
        <v>72307.428208448924</v>
      </c>
      <c r="AA232" s="22">
        <v>76227.957808448933</v>
      </c>
      <c r="AB232" s="32">
        <v>3.8035533292345831E-2</v>
      </c>
      <c r="AC232" s="32">
        <v>4.0356745342894663E-2</v>
      </c>
      <c r="AD232" s="42"/>
      <c r="AE232" s="22">
        <v>1901049.4122084489</v>
      </c>
      <c r="AF232" s="22">
        <v>12196.454400000001</v>
      </c>
      <c r="AG232" s="22">
        <v>1888852.9578084489</v>
      </c>
      <c r="AH232" s="26">
        <v>-3920.5295999999998</v>
      </c>
      <c r="AI232" s="22">
        <v>0</v>
      </c>
      <c r="AJ232" s="22">
        <v>72307.428208448924</v>
      </c>
      <c r="AK232" s="22">
        <v>76227.957808448933</v>
      </c>
      <c r="AL232" s="32">
        <v>3.8035533292345831E-2</v>
      </c>
      <c r="AM232" s="32">
        <v>4.0356745342894663E-2</v>
      </c>
      <c r="AN232" s="11"/>
      <c r="AO232" s="22">
        <v>1901049.4122084489</v>
      </c>
      <c r="AP232" s="22">
        <v>12196.454400000001</v>
      </c>
      <c r="AQ232" s="22">
        <v>1888852.9578084489</v>
      </c>
      <c r="AR232" s="26">
        <v>-3920.5295999999998</v>
      </c>
      <c r="AS232" s="22">
        <v>0</v>
      </c>
      <c r="AT232" s="22">
        <v>72307.428208448924</v>
      </c>
      <c r="AU232" s="22">
        <v>76227.957808448933</v>
      </c>
      <c r="AV232" s="32">
        <v>3.8035533292345831E-2</v>
      </c>
      <c r="AW232" s="32">
        <v>4.0356745342894663E-2</v>
      </c>
      <c r="AX232" s="42"/>
      <c r="AY232" s="22">
        <v>1901049.4122084489</v>
      </c>
      <c r="AZ232" s="22">
        <v>12196.454400000001</v>
      </c>
      <c r="BA232" s="22">
        <v>1888852.9578084489</v>
      </c>
      <c r="BB232" s="22">
        <v>0</v>
      </c>
      <c r="BC232" s="22">
        <v>72307.428208448924</v>
      </c>
      <c r="BD232" s="22">
        <v>76227.957808448933</v>
      </c>
      <c r="BE232" s="32">
        <v>3.8035533292345831E-2</v>
      </c>
      <c r="BF232" s="32">
        <v>4.0356745342894663E-2</v>
      </c>
      <c r="BG232" s="11"/>
      <c r="BH232" s="22">
        <v>1901049.4122084489</v>
      </c>
      <c r="BI232" s="22">
        <v>12196.454400000001</v>
      </c>
      <c r="BJ232" s="22">
        <v>1888852.9578084489</v>
      </c>
      <c r="BK232" s="26">
        <v>-3920.5295999999998</v>
      </c>
      <c r="BL232" s="22">
        <v>0</v>
      </c>
      <c r="BM232" s="22">
        <v>72307.428208448924</v>
      </c>
      <c r="BN232" s="22">
        <v>76227.957808448933</v>
      </c>
      <c r="BO232" s="32">
        <v>3.8035533292345831E-2</v>
      </c>
      <c r="BP232" s="32">
        <v>4.0356745342894663E-2</v>
      </c>
      <c r="BQ232" s="42"/>
      <c r="BR232" s="22">
        <v>1893198.3255362171</v>
      </c>
      <c r="BS232" s="22">
        <v>12196.454400000001</v>
      </c>
      <c r="BT232" s="22">
        <v>1881001.8711362171</v>
      </c>
      <c r="BU232" s="26">
        <v>-3920.5295999999998</v>
      </c>
      <c r="BV232" s="22">
        <v>0</v>
      </c>
      <c r="BW232" s="22">
        <v>64456.341536217136</v>
      </c>
      <c r="BX232" s="22">
        <v>68376.871136217145</v>
      </c>
      <c r="BY232" s="32">
        <v>3.4046270095850074E-2</v>
      </c>
      <c r="BZ232" s="32">
        <v>3.6351304156286762E-2</v>
      </c>
      <c r="CA232" s="42"/>
      <c r="CB232" s="22">
        <v>1899310.6413609856</v>
      </c>
      <c r="CC232" s="22">
        <v>12196.454400000001</v>
      </c>
      <c r="CD232" s="22">
        <v>1887114.1869609857</v>
      </c>
      <c r="CE232" s="26">
        <v>-3920.5295999999998</v>
      </c>
      <c r="CF232" s="22">
        <v>0</v>
      </c>
      <c r="CG232" s="22">
        <v>70568.657360985642</v>
      </c>
      <c r="CH232" s="22">
        <v>74489.186960985651</v>
      </c>
      <c r="CI232" s="32">
        <v>3.71548791567968E-2</v>
      </c>
      <c r="CJ232" s="32">
        <v>3.9472538268043686E-2</v>
      </c>
      <c r="CK232" s="42"/>
      <c r="CL232" s="22">
        <v>1897571.8705135223</v>
      </c>
      <c r="CM232" s="22">
        <v>12196.454400000001</v>
      </c>
      <c r="CN232" s="22">
        <v>1885375.4161135224</v>
      </c>
      <c r="CO232" s="26">
        <v>-3920.5295999999998</v>
      </c>
      <c r="CP232" s="22">
        <v>0</v>
      </c>
      <c r="CQ232" s="22">
        <v>68829.88651352236</v>
      </c>
      <c r="CR232" s="22">
        <v>72750.416113522369</v>
      </c>
      <c r="CS232" s="32">
        <v>3.6272611110585003E-2</v>
      </c>
      <c r="CT232" s="32">
        <v>3.8586700288841529E-2</v>
      </c>
      <c r="CU232" s="42"/>
      <c r="CV232" s="22">
        <v>1901049.4122084489</v>
      </c>
      <c r="CW232" s="22">
        <v>12196.454400000001</v>
      </c>
      <c r="CX232" s="22">
        <v>1888852.9578084489</v>
      </c>
      <c r="CY232" s="26">
        <v>-3920.5295999999998</v>
      </c>
      <c r="CZ232" s="22">
        <v>0</v>
      </c>
      <c r="DA232" s="22">
        <v>72307.428208448924</v>
      </c>
      <c r="DB232" s="22">
        <v>76227.957808448933</v>
      </c>
      <c r="DC232" s="32">
        <v>3.8035533292345831E-2</v>
      </c>
      <c r="DD232" s="32">
        <v>4.0356745342894663E-2</v>
      </c>
      <c r="DE232" s="42"/>
      <c r="DF232" s="22">
        <v>1901049.4122084489</v>
      </c>
      <c r="DG232" s="22">
        <v>12196.454400000001</v>
      </c>
      <c r="DH232" s="22">
        <v>1888852.9578084489</v>
      </c>
      <c r="DI232" s="26">
        <v>-3920.5295999999998</v>
      </c>
      <c r="DJ232" s="22">
        <v>0</v>
      </c>
      <c r="DK232" s="22">
        <v>72307.428208448924</v>
      </c>
      <c r="DL232" s="22">
        <v>76227.957808448933</v>
      </c>
      <c r="DM232" s="32">
        <v>3.8035533292345831E-2</v>
      </c>
      <c r="DN232" s="32">
        <v>4.0356745342894663E-2</v>
      </c>
      <c r="DO232" s="42"/>
      <c r="DP232" s="22">
        <v>1901049.4122084489</v>
      </c>
      <c r="DQ232" s="22">
        <v>12196.454400000001</v>
      </c>
      <c r="DR232" s="22">
        <v>1888852.9578084489</v>
      </c>
      <c r="DS232" s="26">
        <v>-3920.5295999999998</v>
      </c>
      <c r="DT232" s="22">
        <v>0</v>
      </c>
      <c r="DU232" s="22">
        <v>72307.428208448924</v>
      </c>
      <c r="DV232" s="22">
        <v>76227.957808448933</v>
      </c>
      <c r="DW232" s="32">
        <v>3.8035533292345831E-2</v>
      </c>
      <c r="DX232" s="32">
        <v>4.0356745342894663E-2</v>
      </c>
      <c r="DY232" s="42"/>
      <c r="DZ232" s="22">
        <v>1901049.4122084489</v>
      </c>
      <c r="EA232" s="22">
        <v>12196.454400000001</v>
      </c>
      <c r="EB232" s="22">
        <v>1888852.9578084489</v>
      </c>
      <c r="EC232" s="26">
        <v>-3920.5295999999998</v>
      </c>
      <c r="ED232" s="22">
        <v>0</v>
      </c>
      <c r="EE232" s="22">
        <v>72307.428208448924</v>
      </c>
      <c r="EF232" s="22">
        <v>76227.957808448933</v>
      </c>
      <c r="EG232" s="32">
        <v>3.8035533292345831E-2</v>
      </c>
      <c r="EH232" s="32">
        <v>4.0356745342894663E-2</v>
      </c>
      <c r="EI232" s="42"/>
      <c r="EK232" s="47">
        <f t="shared" si="78"/>
        <v>-1738.7708474632818</v>
      </c>
      <c r="EL232" s="47">
        <f t="shared" si="79"/>
        <v>-3477.5416949265637</v>
      </c>
      <c r="EM232" s="47">
        <f t="shared" si="80"/>
        <v>0</v>
      </c>
      <c r="EN232" s="47">
        <f t="shared" si="81"/>
        <v>0</v>
      </c>
      <c r="EO232" s="47">
        <f t="shared" si="82"/>
        <v>0</v>
      </c>
      <c r="EP232" s="47">
        <f t="shared" si="83"/>
        <v>0</v>
      </c>
      <c r="ER232" s="27" t="str">
        <f t="shared" si="74"/>
        <v>Norbridge Academy</v>
      </c>
      <c r="EV232" s="45">
        <v>0</v>
      </c>
      <c r="EX232" s="27" t="str">
        <f t="shared" si="75"/>
        <v>Y</v>
      </c>
      <c r="EY232" s="27" t="str">
        <f t="shared" si="76"/>
        <v>Y</v>
      </c>
      <c r="EZ232" s="27" t="str">
        <f t="shared" si="65"/>
        <v/>
      </c>
      <c r="FA232" s="27" t="str">
        <f t="shared" si="66"/>
        <v/>
      </c>
      <c r="FB232" s="27" t="str">
        <f t="shared" si="67"/>
        <v/>
      </c>
      <c r="FC232" s="27" t="str">
        <f t="shared" si="68"/>
        <v/>
      </c>
      <c r="FE232" s="82">
        <f t="shared" si="77"/>
        <v>9.2054325365839985E-4</v>
      </c>
      <c r="FF232" s="82">
        <f t="shared" si="69"/>
        <v>1.8410865073167997E-3</v>
      </c>
      <c r="FG232" s="82" t="str">
        <f t="shared" si="70"/>
        <v/>
      </c>
      <c r="FH232" s="82" t="str">
        <f t="shared" si="71"/>
        <v/>
      </c>
      <c r="FI232" s="82" t="str">
        <f t="shared" si="72"/>
        <v/>
      </c>
      <c r="FJ232" s="82" t="str">
        <f t="shared" si="73"/>
        <v/>
      </c>
    </row>
    <row r="233" spans="1:166" x14ac:dyDescent="0.3">
      <c r="A233" s="20">
        <v>8912678</v>
      </c>
      <c r="B233" s="20" t="s">
        <v>327</v>
      </c>
      <c r="C233" s="21">
        <v>368</v>
      </c>
      <c r="D233" s="22">
        <v>1602556.2946542969</v>
      </c>
      <c r="E233" s="22">
        <v>6512.0404000000017</v>
      </c>
      <c r="F233" s="22">
        <v>1596044.2542542969</v>
      </c>
      <c r="G233" s="45">
        <v>0</v>
      </c>
      <c r="H233" s="26">
        <v>967.40919999999824</v>
      </c>
      <c r="I233" s="11"/>
      <c r="J233" s="34">
        <v>368</v>
      </c>
      <c r="K233" s="22">
        <v>1693347.8239069874</v>
      </c>
      <c r="L233" s="22">
        <v>7479.4495999999999</v>
      </c>
      <c r="M233" s="22">
        <v>1685868.3743069875</v>
      </c>
      <c r="N233" s="26">
        <v>967.40919999999824</v>
      </c>
      <c r="O233" s="22">
        <v>0</v>
      </c>
      <c r="P233" s="22">
        <v>90791.529252690496</v>
      </c>
      <c r="Q233" s="22">
        <v>89824.120052690618</v>
      </c>
      <c r="R233" s="32">
        <v>5.3616586014331759E-2</v>
      </c>
      <c r="S233" s="32">
        <v>5.3280624645215706E-2</v>
      </c>
      <c r="T233" s="11"/>
      <c r="U233" s="22">
        <v>1693347.8239069874</v>
      </c>
      <c r="V233" s="22">
        <v>7479.4495999999999</v>
      </c>
      <c r="W233" s="22">
        <v>1685868.3743069875</v>
      </c>
      <c r="X233" s="26">
        <v>967.40919999999824</v>
      </c>
      <c r="Y233" s="22">
        <v>0</v>
      </c>
      <c r="Z233" s="22">
        <v>90791.529252690496</v>
      </c>
      <c r="AA233" s="22">
        <v>89824.120052690618</v>
      </c>
      <c r="AB233" s="32">
        <v>5.3616586014331759E-2</v>
      </c>
      <c r="AC233" s="32">
        <v>5.3280624645215706E-2</v>
      </c>
      <c r="AD233" s="42"/>
      <c r="AE233" s="22">
        <v>1693347.8239069874</v>
      </c>
      <c r="AF233" s="22">
        <v>7479.4495999999999</v>
      </c>
      <c r="AG233" s="22">
        <v>1685868.3743069875</v>
      </c>
      <c r="AH233" s="26">
        <v>967.40919999999824</v>
      </c>
      <c r="AI233" s="22">
        <v>0</v>
      </c>
      <c r="AJ233" s="22">
        <v>90791.529252690496</v>
      </c>
      <c r="AK233" s="22">
        <v>89824.120052690618</v>
      </c>
      <c r="AL233" s="32">
        <v>5.3616586014331759E-2</v>
      </c>
      <c r="AM233" s="32">
        <v>5.3280624645215706E-2</v>
      </c>
      <c r="AN233" s="11"/>
      <c r="AO233" s="22">
        <v>1693347.8239069874</v>
      </c>
      <c r="AP233" s="22">
        <v>7479.4495999999999</v>
      </c>
      <c r="AQ233" s="22">
        <v>1685868.3743069875</v>
      </c>
      <c r="AR233" s="26">
        <v>967.40919999999824</v>
      </c>
      <c r="AS233" s="22">
        <v>0</v>
      </c>
      <c r="AT233" s="22">
        <v>90791.529252690496</v>
      </c>
      <c r="AU233" s="22">
        <v>89824.120052690618</v>
      </c>
      <c r="AV233" s="32">
        <v>5.3616586014331759E-2</v>
      </c>
      <c r="AW233" s="32">
        <v>5.3280624645215706E-2</v>
      </c>
      <c r="AX233" s="42"/>
      <c r="AY233" s="22">
        <v>1693347.8239069874</v>
      </c>
      <c r="AZ233" s="22">
        <v>7479.4495999999999</v>
      </c>
      <c r="BA233" s="22">
        <v>1685868.3743069875</v>
      </c>
      <c r="BB233" s="22">
        <v>0</v>
      </c>
      <c r="BC233" s="22">
        <v>90791.529252690496</v>
      </c>
      <c r="BD233" s="22">
        <v>89824.120052690618</v>
      </c>
      <c r="BE233" s="32">
        <v>5.3616586014331759E-2</v>
      </c>
      <c r="BF233" s="32">
        <v>5.3280624645215706E-2</v>
      </c>
      <c r="BG233" s="11"/>
      <c r="BH233" s="22">
        <v>1693347.8239069874</v>
      </c>
      <c r="BI233" s="22">
        <v>7479.4495999999999</v>
      </c>
      <c r="BJ233" s="22">
        <v>1685868.3743069875</v>
      </c>
      <c r="BK233" s="26">
        <v>967.40919999999824</v>
      </c>
      <c r="BL233" s="22">
        <v>0</v>
      </c>
      <c r="BM233" s="22">
        <v>90791.529252690496</v>
      </c>
      <c r="BN233" s="22">
        <v>89824.120052690618</v>
      </c>
      <c r="BO233" s="32">
        <v>5.3616586014331759E-2</v>
      </c>
      <c r="BP233" s="32">
        <v>5.3280624645215706E-2</v>
      </c>
      <c r="BQ233" s="42"/>
      <c r="BR233" s="22">
        <v>1685721.3623435735</v>
      </c>
      <c r="BS233" s="22">
        <v>7479.4495999999999</v>
      </c>
      <c r="BT233" s="22">
        <v>1678241.9127435735</v>
      </c>
      <c r="BU233" s="26">
        <v>967.40919999999824</v>
      </c>
      <c r="BV233" s="22">
        <v>0</v>
      </c>
      <c r="BW233" s="22">
        <v>83165.067689276533</v>
      </c>
      <c r="BX233" s="22">
        <v>82197.658489276655</v>
      </c>
      <c r="BY233" s="32">
        <v>4.9335002537819375E-2</v>
      </c>
      <c r="BZ233" s="32">
        <v>4.8978432647353395E-2</v>
      </c>
      <c r="CA233" s="42"/>
      <c r="CB233" s="22">
        <v>1691781.2135943552</v>
      </c>
      <c r="CC233" s="22">
        <v>7479.4495999999999</v>
      </c>
      <c r="CD233" s="22">
        <v>1684301.7639943552</v>
      </c>
      <c r="CE233" s="26">
        <v>967.40919999999824</v>
      </c>
      <c r="CF233" s="22">
        <v>0</v>
      </c>
      <c r="CG233" s="22">
        <v>89224.918940058211</v>
      </c>
      <c r="CH233" s="22">
        <v>88257.509740058333</v>
      </c>
      <c r="CI233" s="32">
        <v>5.2740223276561346E-2</v>
      </c>
      <c r="CJ233" s="32">
        <v>5.2400057772755568E-2</v>
      </c>
      <c r="CK233" s="42"/>
      <c r="CL233" s="22">
        <v>1690214.6032817229</v>
      </c>
      <c r="CM233" s="22">
        <v>7479.4495999999999</v>
      </c>
      <c r="CN233" s="22">
        <v>1682735.1536817229</v>
      </c>
      <c r="CO233" s="26">
        <v>967.40919999999824</v>
      </c>
      <c r="CP233" s="22">
        <v>0</v>
      </c>
      <c r="CQ233" s="22">
        <v>87658.308627425926</v>
      </c>
      <c r="CR233" s="22">
        <v>86690.899427426048</v>
      </c>
      <c r="CS233" s="32">
        <v>5.1862235988985331E-2</v>
      </c>
      <c r="CT233" s="32">
        <v>5.1517851301645178E-2</v>
      </c>
      <c r="CU233" s="42"/>
      <c r="CV233" s="22">
        <v>1693347.8239069874</v>
      </c>
      <c r="CW233" s="22">
        <v>7479.4495999999999</v>
      </c>
      <c r="CX233" s="22">
        <v>1685868.3743069875</v>
      </c>
      <c r="CY233" s="26">
        <v>967.40919999999824</v>
      </c>
      <c r="CZ233" s="22">
        <v>0</v>
      </c>
      <c r="DA233" s="22">
        <v>90791.529252690496</v>
      </c>
      <c r="DB233" s="22">
        <v>89824.120052690618</v>
      </c>
      <c r="DC233" s="32">
        <v>5.3616586014331759E-2</v>
      </c>
      <c r="DD233" s="32">
        <v>5.3280624645215706E-2</v>
      </c>
      <c r="DE233" s="42"/>
      <c r="DF233" s="22">
        <v>1693347.8239069874</v>
      </c>
      <c r="DG233" s="22">
        <v>7479.4495999999999</v>
      </c>
      <c r="DH233" s="22">
        <v>1685868.3743069875</v>
      </c>
      <c r="DI233" s="26">
        <v>967.40919999999824</v>
      </c>
      <c r="DJ233" s="22">
        <v>0</v>
      </c>
      <c r="DK233" s="22">
        <v>90791.529252690496</v>
      </c>
      <c r="DL233" s="22">
        <v>89824.120052690618</v>
      </c>
      <c r="DM233" s="32">
        <v>5.3616586014331759E-2</v>
      </c>
      <c r="DN233" s="32">
        <v>5.3280624645215706E-2</v>
      </c>
      <c r="DO233" s="42"/>
      <c r="DP233" s="22">
        <v>1693347.8239069874</v>
      </c>
      <c r="DQ233" s="22">
        <v>7479.4495999999999</v>
      </c>
      <c r="DR233" s="22">
        <v>1685868.3743069875</v>
      </c>
      <c r="DS233" s="26">
        <v>967.40919999999824</v>
      </c>
      <c r="DT233" s="22">
        <v>0</v>
      </c>
      <c r="DU233" s="22">
        <v>90791.529252690496</v>
      </c>
      <c r="DV233" s="22">
        <v>89824.120052690618</v>
      </c>
      <c r="DW233" s="32">
        <v>5.3616586014331759E-2</v>
      </c>
      <c r="DX233" s="32">
        <v>5.3280624645215706E-2</v>
      </c>
      <c r="DY233" s="42"/>
      <c r="DZ233" s="22">
        <v>1693347.8239069874</v>
      </c>
      <c r="EA233" s="22">
        <v>7479.4495999999999</v>
      </c>
      <c r="EB233" s="22">
        <v>1685868.3743069875</v>
      </c>
      <c r="EC233" s="26">
        <v>967.40919999999824</v>
      </c>
      <c r="ED233" s="22">
        <v>0</v>
      </c>
      <c r="EE233" s="22">
        <v>90791.529252690496</v>
      </c>
      <c r="EF233" s="22">
        <v>89824.120052690618</v>
      </c>
      <c r="EG233" s="32">
        <v>5.3616586014331759E-2</v>
      </c>
      <c r="EH233" s="32">
        <v>5.3280624645215706E-2</v>
      </c>
      <c r="EI233" s="42"/>
      <c r="EK233" s="47">
        <f t="shared" si="78"/>
        <v>-1566.6103126322851</v>
      </c>
      <c r="EL233" s="47">
        <f t="shared" si="79"/>
        <v>-3133.2206252645701</v>
      </c>
      <c r="EM233" s="47">
        <f t="shared" si="80"/>
        <v>0</v>
      </c>
      <c r="EN233" s="47">
        <f t="shared" si="81"/>
        <v>0</v>
      </c>
      <c r="EO233" s="47">
        <f t="shared" si="82"/>
        <v>0</v>
      </c>
      <c r="EP233" s="47">
        <f t="shared" si="83"/>
        <v>0</v>
      </c>
      <c r="ER233" s="27" t="str">
        <f t="shared" si="74"/>
        <v>John Hunt Academy</v>
      </c>
      <c r="EV233" s="45">
        <v>0</v>
      </c>
      <c r="EX233" s="27" t="str">
        <f t="shared" si="75"/>
        <v>Y</v>
      </c>
      <c r="EY233" s="27" t="str">
        <f t="shared" si="76"/>
        <v>Y</v>
      </c>
      <c r="EZ233" s="27" t="str">
        <f t="shared" si="65"/>
        <v/>
      </c>
      <c r="FA233" s="27" t="str">
        <f t="shared" si="66"/>
        <v/>
      </c>
      <c r="FB233" s="27" t="str">
        <f t="shared" si="67"/>
        <v/>
      </c>
      <c r="FC233" s="27" t="str">
        <f t="shared" si="68"/>
        <v/>
      </c>
      <c r="FE233" s="82">
        <f t="shared" si="77"/>
        <v>9.2926015844877212E-4</v>
      </c>
      <c r="FF233" s="82">
        <f t="shared" si="69"/>
        <v>1.8585203168975442E-3</v>
      </c>
      <c r="FG233" s="82" t="str">
        <f t="shared" si="70"/>
        <v/>
      </c>
      <c r="FH233" s="82" t="str">
        <f t="shared" si="71"/>
        <v/>
      </c>
      <c r="FI233" s="82" t="str">
        <f t="shared" si="72"/>
        <v/>
      </c>
      <c r="FJ233" s="82" t="str">
        <f t="shared" si="73"/>
        <v/>
      </c>
    </row>
    <row r="234" spans="1:166" x14ac:dyDescent="0.3">
      <c r="A234" s="20">
        <v>8912692</v>
      </c>
      <c r="B234" s="20" t="s">
        <v>276</v>
      </c>
      <c r="C234" s="21">
        <v>147</v>
      </c>
      <c r="D234" s="22">
        <v>687367.03246801882</v>
      </c>
      <c r="E234" s="22">
        <v>1638.4000344000108</v>
      </c>
      <c r="F234" s="22">
        <v>685728.63243361877</v>
      </c>
      <c r="G234" s="45">
        <v>0</v>
      </c>
      <c r="H234" s="26">
        <v>29.491165599989245</v>
      </c>
      <c r="I234" s="11"/>
      <c r="J234" s="34">
        <v>147</v>
      </c>
      <c r="K234" s="22">
        <v>724921.62369467015</v>
      </c>
      <c r="L234" s="22">
        <v>1667.8912</v>
      </c>
      <c r="M234" s="22">
        <v>723253.7324946702</v>
      </c>
      <c r="N234" s="26">
        <v>29.491165599989245</v>
      </c>
      <c r="O234" s="22">
        <v>0</v>
      </c>
      <c r="P234" s="22">
        <v>37554.591226651333</v>
      </c>
      <c r="Q234" s="22">
        <v>37525.100061051431</v>
      </c>
      <c r="R234" s="32">
        <v>5.1805036571055514E-2</v>
      </c>
      <c r="S234" s="32">
        <v>5.1883728178793685E-2</v>
      </c>
      <c r="T234" s="11"/>
      <c r="U234" s="22">
        <v>724921.62369467015</v>
      </c>
      <c r="V234" s="22">
        <v>1667.8912</v>
      </c>
      <c r="W234" s="22">
        <v>723253.7324946702</v>
      </c>
      <c r="X234" s="26">
        <v>29.491165599989245</v>
      </c>
      <c r="Y234" s="22">
        <v>0</v>
      </c>
      <c r="Z234" s="22">
        <v>37554.591226651333</v>
      </c>
      <c r="AA234" s="22">
        <v>37525.100061051431</v>
      </c>
      <c r="AB234" s="32">
        <v>5.1805036571055514E-2</v>
      </c>
      <c r="AC234" s="32">
        <v>5.1883728178793685E-2</v>
      </c>
      <c r="AD234" s="42"/>
      <c r="AE234" s="22">
        <v>724921.62369467015</v>
      </c>
      <c r="AF234" s="22">
        <v>1667.8912</v>
      </c>
      <c r="AG234" s="22">
        <v>723253.7324946702</v>
      </c>
      <c r="AH234" s="26">
        <v>29.491165599989245</v>
      </c>
      <c r="AI234" s="22">
        <v>0</v>
      </c>
      <c r="AJ234" s="22">
        <v>37554.591226651333</v>
      </c>
      <c r="AK234" s="22">
        <v>37525.100061051431</v>
      </c>
      <c r="AL234" s="32">
        <v>5.1805036571055514E-2</v>
      </c>
      <c r="AM234" s="32">
        <v>5.1883728178793685E-2</v>
      </c>
      <c r="AN234" s="11"/>
      <c r="AO234" s="22">
        <v>724921.62369467015</v>
      </c>
      <c r="AP234" s="22">
        <v>1667.8912</v>
      </c>
      <c r="AQ234" s="22">
        <v>723253.7324946702</v>
      </c>
      <c r="AR234" s="26">
        <v>29.491165599989245</v>
      </c>
      <c r="AS234" s="22">
        <v>0</v>
      </c>
      <c r="AT234" s="22">
        <v>37554.591226651333</v>
      </c>
      <c r="AU234" s="22">
        <v>37525.100061051431</v>
      </c>
      <c r="AV234" s="32">
        <v>5.1805036571055514E-2</v>
      </c>
      <c r="AW234" s="32">
        <v>5.1883728178793685E-2</v>
      </c>
      <c r="AX234" s="42"/>
      <c r="AY234" s="22">
        <v>724921.62369467015</v>
      </c>
      <c r="AZ234" s="22">
        <v>1667.8912</v>
      </c>
      <c r="BA234" s="22">
        <v>723253.7324946702</v>
      </c>
      <c r="BB234" s="22">
        <v>0</v>
      </c>
      <c r="BC234" s="22">
        <v>37554.591226651333</v>
      </c>
      <c r="BD234" s="22">
        <v>37525.100061051431</v>
      </c>
      <c r="BE234" s="32">
        <v>5.1805036571055514E-2</v>
      </c>
      <c r="BF234" s="32">
        <v>5.1883728178793685E-2</v>
      </c>
      <c r="BG234" s="11"/>
      <c r="BH234" s="22">
        <v>724921.62369467015</v>
      </c>
      <c r="BI234" s="22">
        <v>1667.8912</v>
      </c>
      <c r="BJ234" s="22">
        <v>723253.7324946702</v>
      </c>
      <c r="BK234" s="26">
        <v>29.491165599989245</v>
      </c>
      <c r="BL234" s="22">
        <v>0</v>
      </c>
      <c r="BM234" s="22">
        <v>37554.591226651333</v>
      </c>
      <c r="BN234" s="22">
        <v>37525.100061051431</v>
      </c>
      <c r="BO234" s="32">
        <v>5.1805036571055514E-2</v>
      </c>
      <c r="BP234" s="32">
        <v>5.1883728178793685E-2</v>
      </c>
      <c r="BQ234" s="42"/>
      <c r="BR234" s="22">
        <v>722556.75139705394</v>
      </c>
      <c r="BS234" s="22">
        <v>1667.8912</v>
      </c>
      <c r="BT234" s="22">
        <v>720888.86019705399</v>
      </c>
      <c r="BU234" s="26">
        <v>29.491165599989245</v>
      </c>
      <c r="BV234" s="22">
        <v>0</v>
      </c>
      <c r="BW234" s="22">
        <v>35189.718929035123</v>
      </c>
      <c r="BX234" s="22">
        <v>35160.227763435221</v>
      </c>
      <c r="BY234" s="32">
        <v>4.8701667877293055E-2</v>
      </c>
      <c r="BZ234" s="32">
        <v>4.8773437494684296E-2</v>
      </c>
      <c r="CA234" s="42"/>
      <c r="CB234" s="22">
        <v>724349.8362155942</v>
      </c>
      <c r="CC234" s="22">
        <v>1667.8912</v>
      </c>
      <c r="CD234" s="22">
        <v>722681.94501559425</v>
      </c>
      <c r="CE234" s="26">
        <v>29.491165599989245</v>
      </c>
      <c r="CF234" s="22">
        <v>0</v>
      </c>
      <c r="CG234" s="22">
        <v>36982.803747575381</v>
      </c>
      <c r="CH234" s="22">
        <v>36953.312581975479</v>
      </c>
      <c r="CI234" s="32">
        <v>5.1056550161996429E-2</v>
      </c>
      <c r="CJ234" s="32">
        <v>5.1133576584894605E-2</v>
      </c>
      <c r="CK234" s="42"/>
      <c r="CL234" s="22">
        <v>723778.04873651825</v>
      </c>
      <c r="CM234" s="22">
        <v>1667.8912</v>
      </c>
      <c r="CN234" s="22">
        <v>722110.15753651829</v>
      </c>
      <c r="CO234" s="26">
        <v>29.491165599989245</v>
      </c>
      <c r="CP234" s="22">
        <v>0</v>
      </c>
      <c r="CQ234" s="22">
        <v>36411.016268499428</v>
      </c>
      <c r="CR234" s="22">
        <v>36381.525102899526</v>
      </c>
      <c r="CS234" s="32">
        <v>5.0306881138577293E-2</v>
      </c>
      <c r="CT234" s="32">
        <v>5.038223700801446E-2</v>
      </c>
      <c r="CU234" s="42"/>
      <c r="CV234" s="22">
        <v>724921.62369467015</v>
      </c>
      <c r="CW234" s="22">
        <v>1667.8912</v>
      </c>
      <c r="CX234" s="22">
        <v>723253.7324946702</v>
      </c>
      <c r="CY234" s="26">
        <v>29.491165599989245</v>
      </c>
      <c r="CZ234" s="22">
        <v>0</v>
      </c>
      <c r="DA234" s="22">
        <v>37554.591226651333</v>
      </c>
      <c r="DB234" s="22">
        <v>37525.100061051431</v>
      </c>
      <c r="DC234" s="32">
        <v>5.1805036571055514E-2</v>
      </c>
      <c r="DD234" s="32">
        <v>5.1883728178793685E-2</v>
      </c>
      <c r="DE234" s="42"/>
      <c r="DF234" s="22">
        <v>724921.62369467015</v>
      </c>
      <c r="DG234" s="22">
        <v>1667.8912</v>
      </c>
      <c r="DH234" s="22">
        <v>723253.7324946702</v>
      </c>
      <c r="DI234" s="26">
        <v>29.491165599989245</v>
      </c>
      <c r="DJ234" s="22">
        <v>0</v>
      </c>
      <c r="DK234" s="22">
        <v>37554.591226651333</v>
      </c>
      <c r="DL234" s="22">
        <v>37525.100061051431</v>
      </c>
      <c r="DM234" s="32">
        <v>5.1805036571055514E-2</v>
      </c>
      <c r="DN234" s="32">
        <v>5.1883728178793685E-2</v>
      </c>
      <c r="DO234" s="42"/>
      <c r="DP234" s="22">
        <v>724921.62369467015</v>
      </c>
      <c r="DQ234" s="22">
        <v>1667.8912</v>
      </c>
      <c r="DR234" s="22">
        <v>723253.7324946702</v>
      </c>
      <c r="DS234" s="26">
        <v>29.491165599989245</v>
      </c>
      <c r="DT234" s="22">
        <v>0</v>
      </c>
      <c r="DU234" s="22">
        <v>37554.591226651333</v>
      </c>
      <c r="DV234" s="22">
        <v>37525.100061051431</v>
      </c>
      <c r="DW234" s="32">
        <v>5.1805036571055514E-2</v>
      </c>
      <c r="DX234" s="32">
        <v>5.1883728178793685E-2</v>
      </c>
      <c r="DY234" s="42"/>
      <c r="DZ234" s="22">
        <v>724921.62369467015</v>
      </c>
      <c r="EA234" s="22">
        <v>1667.8912</v>
      </c>
      <c r="EB234" s="22">
        <v>723253.7324946702</v>
      </c>
      <c r="EC234" s="26">
        <v>29.491165599989245</v>
      </c>
      <c r="ED234" s="22">
        <v>0</v>
      </c>
      <c r="EE234" s="22">
        <v>37554.591226651333</v>
      </c>
      <c r="EF234" s="22">
        <v>37525.100061051431</v>
      </c>
      <c r="EG234" s="32">
        <v>5.1805036571055514E-2</v>
      </c>
      <c r="EH234" s="32">
        <v>5.1883728178793685E-2</v>
      </c>
      <c r="EI234" s="42"/>
      <c r="EK234" s="47">
        <f t="shared" si="78"/>
        <v>-571.78747907595243</v>
      </c>
      <c r="EL234" s="47">
        <f t="shared" si="79"/>
        <v>-1143.5749581519049</v>
      </c>
      <c r="EM234" s="47">
        <f t="shared" si="80"/>
        <v>0</v>
      </c>
      <c r="EN234" s="47">
        <f t="shared" si="81"/>
        <v>0</v>
      </c>
      <c r="EO234" s="47">
        <f t="shared" si="82"/>
        <v>0</v>
      </c>
      <c r="EP234" s="47">
        <f t="shared" si="83"/>
        <v>0</v>
      </c>
      <c r="ER234" s="27" t="str">
        <f t="shared" si="74"/>
        <v>Robert Miles Infant School</v>
      </c>
      <c r="EV234" s="45">
        <v>0</v>
      </c>
      <c r="EX234" s="27" t="str">
        <f t="shared" si="75"/>
        <v>Y</v>
      </c>
      <c r="EY234" s="27" t="str">
        <f t="shared" si="76"/>
        <v>Y</v>
      </c>
      <c r="EZ234" s="27" t="str">
        <f t="shared" si="65"/>
        <v/>
      </c>
      <c r="FA234" s="27" t="str">
        <f t="shared" si="66"/>
        <v/>
      </c>
      <c r="FB234" s="27" t="str">
        <f t="shared" si="67"/>
        <v/>
      </c>
      <c r="FC234" s="27" t="str">
        <f t="shared" si="68"/>
        <v/>
      </c>
      <c r="FE234" s="82">
        <f t="shared" si="77"/>
        <v>7.905766031842304E-4</v>
      </c>
      <c r="FF234" s="82">
        <f t="shared" si="69"/>
        <v>1.5811532063684608E-3</v>
      </c>
      <c r="FG234" s="82" t="str">
        <f t="shared" si="70"/>
        <v/>
      </c>
      <c r="FH234" s="82" t="str">
        <f t="shared" si="71"/>
        <v/>
      </c>
      <c r="FI234" s="82" t="str">
        <f t="shared" si="72"/>
        <v/>
      </c>
      <c r="FJ234" s="82" t="str">
        <f t="shared" si="73"/>
        <v/>
      </c>
    </row>
    <row r="235" spans="1:166" x14ac:dyDescent="0.3">
      <c r="A235" s="20">
        <v>8912699</v>
      </c>
      <c r="B235" s="20" t="s">
        <v>65</v>
      </c>
      <c r="C235" s="21">
        <v>305</v>
      </c>
      <c r="D235" s="22">
        <v>1305452.7</v>
      </c>
      <c r="E235" s="22">
        <v>4627.7</v>
      </c>
      <c r="F235" s="22">
        <v>1300825</v>
      </c>
      <c r="G235" s="45">
        <v>0</v>
      </c>
      <c r="H235" s="26">
        <v>125.2475000000004</v>
      </c>
      <c r="I235" s="11"/>
      <c r="J235" s="34">
        <v>305</v>
      </c>
      <c r="K235" s="22">
        <v>1348277.9475</v>
      </c>
      <c r="L235" s="22">
        <v>4752.9475000000002</v>
      </c>
      <c r="M235" s="22">
        <v>1343525</v>
      </c>
      <c r="N235" s="26">
        <v>125.2475000000004</v>
      </c>
      <c r="O235" s="22">
        <v>0</v>
      </c>
      <c r="P235" s="22">
        <v>42825.247500000056</v>
      </c>
      <c r="Q235" s="22">
        <v>42700</v>
      </c>
      <c r="R235" s="32">
        <v>3.1762922162605539E-2</v>
      </c>
      <c r="S235" s="32">
        <v>3.1782065834279227E-2</v>
      </c>
      <c r="T235" s="11"/>
      <c r="U235" s="22">
        <v>1348277.9475</v>
      </c>
      <c r="V235" s="22">
        <v>4752.9475000000002</v>
      </c>
      <c r="W235" s="22">
        <v>1343525</v>
      </c>
      <c r="X235" s="26">
        <v>125.2475000000004</v>
      </c>
      <c r="Y235" s="22">
        <v>0</v>
      </c>
      <c r="Z235" s="22">
        <v>42825.247500000056</v>
      </c>
      <c r="AA235" s="22">
        <v>42700</v>
      </c>
      <c r="AB235" s="32">
        <v>3.1762922162605539E-2</v>
      </c>
      <c r="AC235" s="32">
        <v>3.1782065834279227E-2</v>
      </c>
      <c r="AD235" s="42"/>
      <c r="AE235" s="22">
        <v>1348277.9475</v>
      </c>
      <c r="AF235" s="22">
        <v>4752.9475000000002</v>
      </c>
      <c r="AG235" s="22">
        <v>1343525</v>
      </c>
      <c r="AH235" s="26">
        <v>125.2475000000004</v>
      </c>
      <c r="AI235" s="22">
        <v>0</v>
      </c>
      <c r="AJ235" s="22">
        <v>42825.247500000056</v>
      </c>
      <c r="AK235" s="22">
        <v>42700</v>
      </c>
      <c r="AL235" s="32">
        <v>3.1762922162605539E-2</v>
      </c>
      <c r="AM235" s="32">
        <v>3.1782065834279227E-2</v>
      </c>
      <c r="AN235" s="11"/>
      <c r="AO235" s="22">
        <v>1348277.9475</v>
      </c>
      <c r="AP235" s="22">
        <v>4752.9475000000002</v>
      </c>
      <c r="AQ235" s="22">
        <v>1343525</v>
      </c>
      <c r="AR235" s="26">
        <v>125.2475000000004</v>
      </c>
      <c r="AS235" s="22">
        <v>0</v>
      </c>
      <c r="AT235" s="22">
        <v>42825.247500000056</v>
      </c>
      <c r="AU235" s="22">
        <v>42700</v>
      </c>
      <c r="AV235" s="32">
        <v>3.1762922162605539E-2</v>
      </c>
      <c r="AW235" s="32">
        <v>3.1782065834279227E-2</v>
      </c>
      <c r="AX235" s="42"/>
      <c r="AY235" s="22">
        <v>1348277.9475</v>
      </c>
      <c r="AZ235" s="22">
        <v>4752.9475000000002</v>
      </c>
      <c r="BA235" s="22">
        <v>1343525</v>
      </c>
      <c r="BB235" s="22">
        <v>0</v>
      </c>
      <c r="BC235" s="22">
        <v>42825.247500000056</v>
      </c>
      <c r="BD235" s="22">
        <v>42700</v>
      </c>
      <c r="BE235" s="32">
        <v>3.1762922162605539E-2</v>
      </c>
      <c r="BF235" s="32">
        <v>3.1782065834279227E-2</v>
      </c>
      <c r="BG235" s="11"/>
      <c r="BH235" s="22">
        <v>1348277.9475</v>
      </c>
      <c r="BI235" s="22">
        <v>4752.9475000000002</v>
      </c>
      <c r="BJ235" s="22">
        <v>1343525</v>
      </c>
      <c r="BK235" s="26">
        <v>125.2475000000004</v>
      </c>
      <c r="BL235" s="22">
        <v>0</v>
      </c>
      <c r="BM235" s="22">
        <v>42825.247500000056</v>
      </c>
      <c r="BN235" s="22">
        <v>42700</v>
      </c>
      <c r="BO235" s="32">
        <v>3.1762922162605539E-2</v>
      </c>
      <c r="BP235" s="32">
        <v>3.1782065834279227E-2</v>
      </c>
      <c r="BQ235" s="42"/>
      <c r="BR235" s="22">
        <v>1348277.9475</v>
      </c>
      <c r="BS235" s="22">
        <v>4752.9475000000002</v>
      </c>
      <c r="BT235" s="22">
        <v>1343525</v>
      </c>
      <c r="BU235" s="26">
        <v>125.2475000000004</v>
      </c>
      <c r="BV235" s="22">
        <v>0</v>
      </c>
      <c r="BW235" s="22">
        <v>42825.247500000056</v>
      </c>
      <c r="BX235" s="22">
        <v>42700</v>
      </c>
      <c r="BY235" s="32">
        <v>3.1762922162605539E-2</v>
      </c>
      <c r="BZ235" s="32">
        <v>3.1782065834279227E-2</v>
      </c>
      <c r="CA235" s="42"/>
      <c r="CB235" s="22">
        <v>1348277.9475</v>
      </c>
      <c r="CC235" s="22">
        <v>4752.9475000000002</v>
      </c>
      <c r="CD235" s="22">
        <v>1343525</v>
      </c>
      <c r="CE235" s="26">
        <v>125.2475000000004</v>
      </c>
      <c r="CF235" s="22">
        <v>0</v>
      </c>
      <c r="CG235" s="22">
        <v>42825.247500000056</v>
      </c>
      <c r="CH235" s="22">
        <v>42700</v>
      </c>
      <c r="CI235" s="32">
        <v>3.1762922162605539E-2</v>
      </c>
      <c r="CJ235" s="32">
        <v>3.1782065834279227E-2</v>
      </c>
      <c r="CK235" s="42"/>
      <c r="CL235" s="22">
        <v>1348277.9475</v>
      </c>
      <c r="CM235" s="22">
        <v>4752.9475000000002</v>
      </c>
      <c r="CN235" s="22">
        <v>1343525</v>
      </c>
      <c r="CO235" s="26">
        <v>125.2475000000004</v>
      </c>
      <c r="CP235" s="22">
        <v>0</v>
      </c>
      <c r="CQ235" s="22">
        <v>42825.247500000056</v>
      </c>
      <c r="CR235" s="22">
        <v>42700</v>
      </c>
      <c r="CS235" s="32">
        <v>3.1762922162605539E-2</v>
      </c>
      <c r="CT235" s="32">
        <v>3.1782065834279227E-2</v>
      </c>
      <c r="CU235" s="42"/>
      <c r="CV235" s="22">
        <v>1348277.9475</v>
      </c>
      <c r="CW235" s="22">
        <v>4752.9475000000002</v>
      </c>
      <c r="CX235" s="22">
        <v>1343525</v>
      </c>
      <c r="CY235" s="26">
        <v>125.2475000000004</v>
      </c>
      <c r="CZ235" s="22">
        <v>0</v>
      </c>
      <c r="DA235" s="22">
        <v>42825.247500000056</v>
      </c>
      <c r="DB235" s="22">
        <v>42700</v>
      </c>
      <c r="DC235" s="32">
        <v>3.1762922162605539E-2</v>
      </c>
      <c r="DD235" s="32">
        <v>3.1782065834279227E-2</v>
      </c>
      <c r="DE235" s="42"/>
      <c r="DF235" s="22">
        <v>1348277.9475</v>
      </c>
      <c r="DG235" s="22">
        <v>4752.9475000000002</v>
      </c>
      <c r="DH235" s="22">
        <v>1343525</v>
      </c>
      <c r="DI235" s="26">
        <v>125.2475000000004</v>
      </c>
      <c r="DJ235" s="22">
        <v>0</v>
      </c>
      <c r="DK235" s="22">
        <v>42825.247500000056</v>
      </c>
      <c r="DL235" s="22">
        <v>42700</v>
      </c>
      <c r="DM235" s="32">
        <v>3.1762922162605539E-2</v>
      </c>
      <c r="DN235" s="32">
        <v>3.1782065834279227E-2</v>
      </c>
      <c r="DO235" s="42"/>
      <c r="DP235" s="22">
        <v>1348277.9475</v>
      </c>
      <c r="DQ235" s="22">
        <v>4752.9475000000002</v>
      </c>
      <c r="DR235" s="22">
        <v>1343525</v>
      </c>
      <c r="DS235" s="26">
        <v>125.2475000000004</v>
      </c>
      <c r="DT235" s="22">
        <v>0</v>
      </c>
      <c r="DU235" s="22">
        <v>42825.247500000056</v>
      </c>
      <c r="DV235" s="22">
        <v>42700</v>
      </c>
      <c r="DW235" s="32">
        <v>3.1762922162605539E-2</v>
      </c>
      <c r="DX235" s="32">
        <v>3.1782065834279227E-2</v>
      </c>
      <c r="DY235" s="42"/>
      <c r="DZ235" s="22">
        <v>1348277.9475</v>
      </c>
      <c r="EA235" s="22">
        <v>4752.9475000000002</v>
      </c>
      <c r="EB235" s="22">
        <v>1343525</v>
      </c>
      <c r="EC235" s="26">
        <v>125.2475000000004</v>
      </c>
      <c r="ED235" s="22">
        <v>0</v>
      </c>
      <c r="EE235" s="22">
        <v>42825.247500000056</v>
      </c>
      <c r="EF235" s="22">
        <v>42700</v>
      </c>
      <c r="EG235" s="32">
        <v>3.1762922162605539E-2</v>
      </c>
      <c r="EH235" s="32">
        <v>3.1782065834279227E-2</v>
      </c>
      <c r="EI235" s="42"/>
      <c r="EK235" s="47">
        <f t="shared" si="78"/>
        <v>0</v>
      </c>
      <c r="EL235" s="47">
        <f t="shared" si="79"/>
        <v>0</v>
      </c>
      <c r="EM235" s="47">
        <f t="shared" si="80"/>
        <v>0</v>
      </c>
      <c r="EN235" s="47">
        <f t="shared" si="81"/>
        <v>0</v>
      </c>
      <c r="EO235" s="47">
        <f t="shared" si="82"/>
        <v>0</v>
      </c>
      <c r="EP235" s="47">
        <f t="shared" si="83"/>
        <v>0</v>
      </c>
      <c r="ER235" s="27" t="str">
        <f t="shared" si="74"/>
        <v>Burton Joyce Primary School</v>
      </c>
      <c r="EV235" s="45">
        <v>0</v>
      </c>
      <c r="EX235" s="27" t="str">
        <f t="shared" si="75"/>
        <v/>
      </c>
      <c r="EY235" s="27" t="str">
        <f t="shared" si="76"/>
        <v/>
      </c>
      <c r="EZ235" s="27" t="str">
        <f t="shared" si="65"/>
        <v/>
      </c>
      <c r="FA235" s="27" t="str">
        <f t="shared" si="66"/>
        <v/>
      </c>
      <c r="FB235" s="27" t="str">
        <f t="shared" si="67"/>
        <v/>
      </c>
      <c r="FC235" s="27" t="str">
        <f t="shared" si="68"/>
        <v/>
      </c>
      <c r="FE235" s="82" t="str">
        <f t="shared" si="77"/>
        <v/>
      </c>
      <c r="FF235" s="82" t="str">
        <f t="shared" si="69"/>
        <v/>
      </c>
      <c r="FG235" s="82" t="str">
        <f t="shared" si="70"/>
        <v/>
      </c>
      <c r="FH235" s="82" t="str">
        <f t="shared" si="71"/>
        <v/>
      </c>
      <c r="FI235" s="82" t="str">
        <f t="shared" si="72"/>
        <v/>
      </c>
      <c r="FJ235" s="82" t="str">
        <f t="shared" si="73"/>
        <v/>
      </c>
    </row>
    <row r="236" spans="1:166" x14ac:dyDescent="0.3">
      <c r="A236" s="20">
        <v>8912723</v>
      </c>
      <c r="B236" s="20" t="s">
        <v>66</v>
      </c>
      <c r="C236" s="21">
        <v>181</v>
      </c>
      <c r="D236" s="22">
        <v>792276.18135715206</v>
      </c>
      <c r="E236" s="22">
        <v>2776.201</v>
      </c>
      <c r="F236" s="22">
        <v>789499.98035715206</v>
      </c>
      <c r="G236" s="45">
        <v>0</v>
      </c>
      <c r="H236" s="26">
        <v>-11.671299999999974</v>
      </c>
      <c r="I236" s="11"/>
      <c r="J236" s="34">
        <v>181</v>
      </c>
      <c r="K236" s="22">
        <v>834938.68229177489</v>
      </c>
      <c r="L236" s="22">
        <v>2764.5297</v>
      </c>
      <c r="M236" s="22">
        <v>832174.15259177494</v>
      </c>
      <c r="N236" s="26">
        <v>-11.671299999999974</v>
      </c>
      <c r="O236" s="22">
        <v>0</v>
      </c>
      <c r="P236" s="22">
        <v>42662.500934622833</v>
      </c>
      <c r="Q236" s="22">
        <v>42674.172234622878</v>
      </c>
      <c r="R236" s="32">
        <v>5.109656773539465E-2</v>
      </c>
      <c r="S236" s="32">
        <v>5.1280338498517146E-2</v>
      </c>
      <c r="T236" s="11"/>
      <c r="U236" s="22">
        <v>834938.68229177489</v>
      </c>
      <c r="V236" s="22">
        <v>2764.5297</v>
      </c>
      <c r="W236" s="22">
        <v>832174.15259177494</v>
      </c>
      <c r="X236" s="26">
        <v>-11.671299999999974</v>
      </c>
      <c r="Y236" s="22">
        <v>0</v>
      </c>
      <c r="Z236" s="22">
        <v>42662.500934622833</v>
      </c>
      <c r="AA236" s="22">
        <v>42674.172234622878</v>
      </c>
      <c r="AB236" s="32">
        <v>5.109656773539465E-2</v>
      </c>
      <c r="AC236" s="32">
        <v>5.1280338498517146E-2</v>
      </c>
      <c r="AD236" s="42"/>
      <c r="AE236" s="22">
        <v>834938.68229177489</v>
      </c>
      <c r="AF236" s="22">
        <v>2764.5297</v>
      </c>
      <c r="AG236" s="22">
        <v>832174.15259177494</v>
      </c>
      <c r="AH236" s="26">
        <v>-11.671299999999974</v>
      </c>
      <c r="AI236" s="22">
        <v>0</v>
      </c>
      <c r="AJ236" s="22">
        <v>42662.500934622833</v>
      </c>
      <c r="AK236" s="22">
        <v>42674.172234622878</v>
      </c>
      <c r="AL236" s="32">
        <v>5.109656773539465E-2</v>
      </c>
      <c r="AM236" s="32">
        <v>5.1280338498517146E-2</v>
      </c>
      <c r="AN236" s="11"/>
      <c r="AO236" s="22">
        <v>834938.68229177489</v>
      </c>
      <c r="AP236" s="22">
        <v>2764.5297</v>
      </c>
      <c r="AQ236" s="22">
        <v>832174.15259177494</v>
      </c>
      <c r="AR236" s="26">
        <v>-11.671299999999974</v>
      </c>
      <c r="AS236" s="22">
        <v>0</v>
      </c>
      <c r="AT236" s="22">
        <v>42662.500934622833</v>
      </c>
      <c r="AU236" s="22">
        <v>42674.172234622878</v>
      </c>
      <c r="AV236" s="32">
        <v>5.109656773539465E-2</v>
      </c>
      <c r="AW236" s="32">
        <v>5.1280338498517146E-2</v>
      </c>
      <c r="AX236" s="42"/>
      <c r="AY236" s="22">
        <v>834938.68229177489</v>
      </c>
      <c r="AZ236" s="22">
        <v>2764.5297</v>
      </c>
      <c r="BA236" s="22">
        <v>832174.15259177494</v>
      </c>
      <c r="BB236" s="22">
        <v>0</v>
      </c>
      <c r="BC236" s="22">
        <v>42662.500934622833</v>
      </c>
      <c r="BD236" s="22">
        <v>42674.172234622878</v>
      </c>
      <c r="BE236" s="32">
        <v>5.109656773539465E-2</v>
      </c>
      <c r="BF236" s="32">
        <v>5.1280338498517146E-2</v>
      </c>
      <c r="BG236" s="11"/>
      <c r="BH236" s="22">
        <v>834938.68229177489</v>
      </c>
      <c r="BI236" s="22">
        <v>2764.5297</v>
      </c>
      <c r="BJ236" s="22">
        <v>832174.15259177494</v>
      </c>
      <c r="BK236" s="26">
        <v>-11.671299999999974</v>
      </c>
      <c r="BL236" s="22">
        <v>0</v>
      </c>
      <c r="BM236" s="22">
        <v>42662.500934622833</v>
      </c>
      <c r="BN236" s="22">
        <v>42674.172234622878</v>
      </c>
      <c r="BO236" s="32">
        <v>5.109656773539465E-2</v>
      </c>
      <c r="BP236" s="32">
        <v>5.1280338498517146E-2</v>
      </c>
      <c r="BQ236" s="42"/>
      <c r="BR236" s="22">
        <v>832743.48095130152</v>
      </c>
      <c r="BS236" s="22">
        <v>2764.5297</v>
      </c>
      <c r="BT236" s="22">
        <v>829978.95125130157</v>
      </c>
      <c r="BU236" s="26">
        <v>-11.671299999999974</v>
      </c>
      <c r="BV236" s="22">
        <v>0</v>
      </c>
      <c r="BW236" s="22">
        <v>40467.299594149459</v>
      </c>
      <c r="BX236" s="22">
        <v>40478.970894149505</v>
      </c>
      <c r="BY236" s="32">
        <v>4.8595156275400453E-2</v>
      </c>
      <c r="BZ236" s="32">
        <v>4.8771081282389363E-2</v>
      </c>
      <c r="CA236" s="42"/>
      <c r="CB236" s="22">
        <v>834375.2823546828</v>
      </c>
      <c r="CC236" s="22">
        <v>2764.5297</v>
      </c>
      <c r="CD236" s="22">
        <v>831610.75265468284</v>
      </c>
      <c r="CE236" s="26">
        <v>-11.671299999999974</v>
      </c>
      <c r="CF236" s="22">
        <v>0</v>
      </c>
      <c r="CG236" s="22">
        <v>42099.100997530739</v>
      </c>
      <c r="CH236" s="22">
        <v>42110.772297530784</v>
      </c>
      <c r="CI236" s="32">
        <v>5.045583430842205E-2</v>
      </c>
      <c r="CJ236" s="32">
        <v>5.0637599577812116E-2</v>
      </c>
      <c r="CK236" s="42"/>
      <c r="CL236" s="22">
        <v>833811.88241759071</v>
      </c>
      <c r="CM236" s="22">
        <v>2764.5297</v>
      </c>
      <c r="CN236" s="22">
        <v>831047.35271759075</v>
      </c>
      <c r="CO236" s="26">
        <v>-11.671299999999974</v>
      </c>
      <c r="CP236" s="22">
        <v>0</v>
      </c>
      <c r="CQ236" s="22">
        <v>41535.701060438645</v>
      </c>
      <c r="CR236" s="22">
        <v>41547.372360438691</v>
      </c>
      <c r="CS236" s="32">
        <v>4.981423500467301E-2</v>
      </c>
      <c r="CT236" s="32">
        <v>4.9993989180731384E-2</v>
      </c>
      <c r="CU236" s="42"/>
      <c r="CV236" s="22">
        <v>834938.68229177489</v>
      </c>
      <c r="CW236" s="22">
        <v>2764.5297</v>
      </c>
      <c r="CX236" s="22">
        <v>832174.15259177494</v>
      </c>
      <c r="CY236" s="26">
        <v>-11.671299999999974</v>
      </c>
      <c r="CZ236" s="22">
        <v>0</v>
      </c>
      <c r="DA236" s="22">
        <v>42662.500934622833</v>
      </c>
      <c r="DB236" s="22">
        <v>42674.172234622878</v>
      </c>
      <c r="DC236" s="32">
        <v>5.109656773539465E-2</v>
      </c>
      <c r="DD236" s="32">
        <v>5.1280338498517146E-2</v>
      </c>
      <c r="DE236" s="42"/>
      <c r="DF236" s="22">
        <v>834938.68229177489</v>
      </c>
      <c r="DG236" s="22">
        <v>2764.5297</v>
      </c>
      <c r="DH236" s="22">
        <v>832174.15259177494</v>
      </c>
      <c r="DI236" s="26">
        <v>-11.671299999999974</v>
      </c>
      <c r="DJ236" s="22">
        <v>0</v>
      </c>
      <c r="DK236" s="22">
        <v>42662.500934622833</v>
      </c>
      <c r="DL236" s="22">
        <v>42674.172234622878</v>
      </c>
      <c r="DM236" s="32">
        <v>5.109656773539465E-2</v>
      </c>
      <c r="DN236" s="32">
        <v>5.1280338498517146E-2</v>
      </c>
      <c r="DO236" s="42"/>
      <c r="DP236" s="22">
        <v>834938.68229177489</v>
      </c>
      <c r="DQ236" s="22">
        <v>2764.5297</v>
      </c>
      <c r="DR236" s="22">
        <v>832174.15259177494</v>
      </c>
      <c r="DS236" s="26">
        <v>-11.671299999999974</v>
      </c>
      <c r="DT236" s="22">
        <v>0</v>
      </c>
      <c r="DU236" s="22">
        <v>42662.500934622833</v>
      </c>
      <c r="DV236" s="22">
        <v>42674.172234622878</v>
      </c>
      <c r="DW236" s="32">
        <v>5.109656773539465E-2</v>
      </c>
      <c r="DX236" s="32">
        <v>5.1280338498517146E-2</v>
      </c>
      <c r="DY236" s="42"/>
      <c r="DZ236" s="22">
        <v>834938.68229177489</v>
      </c>
      <c r="EA236" s="22">
        <v>2764.5297</v>
      </c>
      <c r="EB236" s="22">
        <v>832174.15259177494</v>
      </c>
      <c r="EC236" s="26">
        <v>-11.671299999999974</v>
      </c>
      <c r="ED236" s="22">
        <v>0</v>
      </c>
      <c r="EE236" s="22">
        <v>42662.500934622833</v>
      </c>
      <c r="EF236" s="22">
        <v>42674.172234622878</v>
      </c>
      <c r="EG236" s="32">
        <v>5.109656773539465E-2</v>
      </c>
      <c r="EH236" s="32">
        <v>5.1280338498517146E-2</v>
      </c>
      <c r="EI236" s="42"/>
      <c r="EK236" s="47">
        <f t="shared" si="78"/>
        <v>-563.39993709209375</v>
      </c>
      <c r="EL236" s="47">
        <f t="shared" si="79"/>
        <v>-1126.7998741841875</v>
      </c>
      <c r="EM236" s="47">
        <f t="shared" si="80"/>
        <v>0</v>
      </c>
      <c r="EN236" s="47">
        <f t="shared" si="81"/>
        <v>0</v>
      </c>
      <c r="EO236" s="47">
        <f t="shared" si="82"/>
        <v>0</v>
      </c>
      <c r="EP236" s="47">
        <f t="shared" si="83"/>
        <v>0</v>
      </c>
      <c r="ER236" s="27" t="str">
        <f t="shared" si="74"/>
        <v>Cropwell Bishop Primary School</v>
      </c>
      <c r="EV236" s="45">
        <v>0</v>
      </c>
      <c r="EX236" s="27" t="str">
        <f t="shared" si="75"/>
        <v>Y</v>
      </c>
      <c r="EY236" s="27" t="str">
        <f t="shared" si="76"/>
        <v>Y</v>
      </c>
      <c r="EZ236" s="27" t="str">
        <f t="shared" si="65"/>
        <v/>
      </c>
      <c r="FA236" s="27" t="str">
        <f t="shared" si="66"/>
        <v/>
      </c>
      <c r="FB236" s="27" t="str">
        <f t="shared" si="67"/>
        <v/>
      </c>
      <c r="FC236" s="27" t="str">
        <f t="shared" si="68"/>
        <v/>
      </c>
      <c r="FE236" s="82">
        <f t="shared" si="77"/>
        <v>6.7702167309259239E-4</v>
      </c>
      <c r="FF236" s="82">
        <f t="shared" si="69"/>
        <v>1.3540433461851848E-3</v>
      </c>
      <c r="FG236" s="82" t="str">
        <f t="shared" si="70"/>
        <v/>
      </c>
      <c r="FH236" s="82" t="str">
        <f t="shared" si="71"/>
        <v/>
      </c>
      <c r="FI236" s="82" t="str">
        <f t="shared" si="72"/>
        <v/>
      </c>
      <c r="FJ236" s="82" t="str">
        <f t="shared" si="73"/>
        <v/>
      </c>
    </row>
    <row r="237" spans="1:166" x14ac:dyDescent="0.3">
      <c r="A237" s="20">
        <v>8912732</v>
      </c>
      <c r="B237" s="20" t="s">
        <v>204</v>
      </c>
      <c r="C237" s="21">
        <v>301</v>
      </c>
      <c r="D237" s="22">
        <v>1273406.7497</v>
      </c>
      <c r="E237" s="22">
        <v>-10358.2503</v>
      </c>
      <c r="F237" s="22">
        <v>1283765</v>
      </c>
      <c r="G237" s="45">
        <v>0</v>
      </c>
      <c r="H237" s="26">
        <v>14372.134699999999</v>
      </c>
      <c r="I237" s="11"/>
      <c r="J237" s="34">
        <v>301</v>
      </c>
      <c r="K237" s="22">
        <v>1329918.8844000001</v>
      </c>
      <c r="L237" s="22">
        <v>4013.8843999999999</v>
      </c>
      <c r="M237" s="22">
        <v>1325905</v>
      </c>
      <c r="N237" s="26">
        <v>14372.134699999999</v>
      </c>
      <c r="O237" s="22">
        <v>0</v>
      </c>
      <c r="P237" s="22">
        <v>56512.134700000053</v>
      </c>
      <c r="Q237" s="22">
        <v>42140</v>
      </c>
      <c r="R237" s="32">
        <v>4.2492918450057052E-2</v>
      </c>
      <c r="S237" s="32">
        <v>3.1782065834279227E-2</v>
      </c>
      <c r="T237" s="11"/>
      <c r="U237" s="22">
        <v>1329918.8844000001</v>
      </c>
      <c r="V237" s="22">
        <v>4013.8843999999999</v>
      </c>
      <c r="W237" s="22">
        <v>1325905</v>
      </c>
      <c r="X237" s="26">
        <v>14372.134699999999</v>
      </c>
      <c r="Y237" s="22">
        <v>0</v>
      </c>
      <c r="Z237" s="22">
        <v>56512.134700000053</v>
      </c>
      <c r="AA237" s="22">
        <v>42140</v>
      </c>
      <c r="AB237" s="32">
        <v>4.2492918450057052E-2</v>
      </c>
      <c r="AC237" s="32">
        <v>3.1782065834279227E-2</v>
      </c>
      <c r="AD237" s="42"/>
      <c r="AE237" s="22">
        <v>1329918.8844000001</v>
      </c>
      <c r="AF237" s="22">
        <v>4013.8843999999999</v>
      </c>
      <c r="AG237" s="22">
        <v>1325905</v>
      </c>
      <c r="AH237" s="26">
        <v>14372.134699999999</v>
      </c>
      <c r="AI237" s="22">
        <v>0</v>
      </c>
      <c r="AJ237" s="22">
        <v>56512.134700000053</v>
      </c>
      <c r="AK237" s="22">
        <v>42140</v>
      </c>
      <c r="AL237" s="32">
        <v>4.2492918450057052E-2</v>
      </c>
      <c r="AM237" s="32">
        <v>3.1782065834279227E-2</v>
      </c>
      <c r="AN237" s="11"/>
      <c r="AO237" s="22">
        <v>1329918.8844000001</v>
      </c>
      <c r="AP237" s="22">
        <v>4013.8843999999999</v>
      </c>
      <c r="AQ237" s="22">
        <v>1325905</v>
      </c>
      <c r="AR237" s="26">
        <v>14372.134699999999</v>
      </c>
      <c r="AS237" s="22">
        <v>0</v>
      </c>
      <c r="AT237" s="22">
        <v>56512.134700000053</v>
      </c>
      <c r="AU237" s="22">
        <v>42140</v>
      </c>
      <c r="AV237" s="32">
        <v>4.2492918450057052E-2</v>
      </c>
      <c r="AW237" s="32">
        <v>3.1782065834279227E-2</v>
      </c>
      <c r="AX237" s="42"/>
      <c r="AY237" s="22">
        <v>1329918.8844000001</v>
      </c>
      <c r="AZ237" s="22">
        <v>4013.8843999999999</v>
      </c>
      <c r="BA237" s="22">
        <v>1325905</v>
      </c>
      <c r="BB237" s="22">
        <v>0</v>
      </c>
      <c r="BC237" s="22">
        <v>56512.134700000053</v>
      </c>
      <c r="BD237" s="22">
        <v>42140</v>
      </c>
      <c r="BE237" s="32">
        <v>4.2492918450057052E-2</v>
      </c>
      <c r="BF237" s="32">
        <v>3.1782065834279227E-2</v>
      </c>
      <c r="BG237" s="11"/>
      <c r="BH237" s="22">
        <v>1329918.8844000001</v>
      </c>
      <c r="BI237" s="22">
        <v>4013.8843999999999</v>
      </c>
      <c r="BJ237" s="22">
        <v>1325905</v>
      </c>
      <c r="BK237" s="26">
        <v>14372.134699999999</v>
      </c>
      <c r="BL237" s="22">
        <v>0</v>
      </c>
      <c r="BM237" s="22">
        <v>56512.134700000053</v>
      </c>
      <c r="BN237" s="22">
        <v>42140</v>
      </c>
      <c r="BO237" s="32">
        <v>4.2492918450057052E-2</v>
      </c>
      <c r="BP237" s="32">
        <v>3.1782065834279227E-2</v>
      </c>
      <c r="BQ237" s="42"/>
      <c r="BR237" s="22">
        <v>1329918.8844000001</v>
      </c>
      <c r="BS237" s="22">
        <v>4013.8843999999999</v>
      </c>
      <c r="BT237" s="22">
        <v>1325905</v>
      </c>
      <c r="BU237" s="26">
        <v>14372.134699999999</v>
      </c>
      <c r="BV237" s="22">
        <v>0</v>
      </c>
      <c r="BW237" s="22">
        <v>56512.134700000053</v>
      </c>
      <c r="BX237" s="22">
        <v>42140</v>
      </c>
      <c r="BY237" s="32">
        <v>4.2492918450057052E-2</v>
      </c>
      <c r="BZ237" s="32">
        <v>3.1782065834279227E-2</v>
      </c>
      <c r="CA237" s="42"/>
      <c r="CB237" s="22">
        <v>1329918.8844000001</v>
      </c>
      <c r="CC237" s="22">
        <v>4013.8843999999999</v>
      </c>
      <c r="CD237" s="22">
        <v>1325905</v>
      </c>
      <c r="CE237" s="26">
        <v>14372.134699999999</v>
      </c>
      <c r="CF237" s="22">
        <v>0</v>
      </c>
      <c r="CG237" s="22">
        <v>56512.134700000053</v>
      </c>
      <c r="CH237" s="22">
        <v>42140</v>
      </c>
      <c r="CI237" s="32">
        <v>4.2492918450057052E-2</v>
      </c>
      <c r="CJ237" s="32">
        <v>3.1782065834279227E-2</v>
      </c>
      <c r="CK237" s="42"/>
      <c r="CL237" s="22">
        <v>1329918.8844000001</v>
      </c>
      <c r="CM237" s="22">
        <v>4013.8843999999999</v>
      </c>
      <c r="CN237" s="22">
        <v>1325905</v>
      </c>
      <c r="CO237" s="26">
        <v>14372.134699999999</v>
      </c>
      <c r="CP237" s="22">
        <v>0</v>
      </c>
      <c r="CQ237" s="22">
        <v>56512.134700000053</v>
      </c>
      <c r="CR237" s="22">
        <v>42140</v>
      </c>
      <c r="CS237" s="32">
        <v>4.2492918450057052E-2</v>
      </c>
      <c r="CT237" s="32">
        <v>3.1782065834279227E-2</v>
      </c>
      <c r="CU237" s="42"/>
      <c r="CV237" s="22">
        <v>1329918.8844000001</v>
      </c>
      <c r="CW237" s="22">
        <v>4013.8843999999999</v>
      </c>
      <c r="CX237" s="22">
        <v>1325905</v>
      </c>
      <c r="CY237" s="26">
        <v>14372.134699999999</v>
      </c>
      <c r="CZ237" s="22">
        <v>0</v>
      </c>
      <c r="DA237" s="22">
        <v>56512.134700000053</v>
      </c>
      <c r="DB237" s="22">
        <v>42140</v>
      </c>
      <c r="DC237" s="32">
        <v>4.2492918450057052E-2</v>
      </c>
      <c r="DD237" s="32">
        <v>3.1782065834279227E-2</v>
      </c>
      <c r="DE237" s="42"/>
      <c r="DF237" s="22">
        <v>1329918.8844000001</v>
      </c>
      <c r="DG237" s="22">
        <v>4013.8843999999999</v>
      </c>
      <c r="DH237" s="22">
        <v>1325905</v>
      </c>
      <c r="DI237" s="26">
        <v>14372.134699999999</v>
      </c>
      <c r="DJ237" s="22">
        <v>0</v>
      </c>
      <c r="DK237" s="22">
        <v>56512.134700000053</v>
      </c>
      <c r="DL237" s="22">
        <v>42140</v>
      </c>
      <c r="DM237" s="32">
        <v>4.2492918450057052E-2</v>
      </c>
      <c r="DN237" s="32">
        <v>3.1782065834279227E-2</v>
      </c>
      <c r="DO237" s="42"/>
      <c r="DP237" s="22">
        <v>1329918.8844000001</v>
      </c>
      <c r="DQ237" s="22">
        <v>4013.8843999999999</v>
      </c>
      <c r="DR237" s="22">
        <v>1325905</v>
      </c>
      <c r="DS237" s="26">
        <v>14372.134699999999</v>
      </c>
      <c r="DT237" s="22">
        <v>0</v>
      </c>
      <c r="DU237" s="22">
        <v>56512.134700000053</v>
      </c>
      <c r="DV237" s="22">
        <v>42140</v>
      </c>
      <c r="DW237" s="32">
        <v>4.2492918450057052E-2</v>
      </c>
      <c r="DX237" s="32">
        <v>3.1782065834279227E-2</v>
      </c>
      <c r="DY237" s="42"/>
      <c r="DZ237" s="22">
        <v>1329918.8844000001</v>
      </c>
      <c r="EA237" s="22">
        <v>4013.8843999999999</v>
      </c>
      <c r="EB237" s="22">
        <v>1325905</v>
      </c>
      <c r="EC237" s="26">
        <v>14372.134699999999</v>
      </c>
      <c r="ED237" s="22">
        <v>0</v>
      </c>
      <c r="EE237" s="22">
        <v>56512.134700000053</v>
      </c>
      <c r="EF237" s="22">
        <v>42140</v>
      </c>
      <c r="EG237" s="32">
        <v>4.2492918450057052E-2</v>
      </c>
      <c r="EH237" s="32">
        <v>3.1782065834279227E-2</v>
      </c>
      <c r="EI237" s="42"/>
      <c r="EK237" s="47">
        <f t="shared" si="78"/>
        <v>0</v>
      </c>
      <c r="EL237" s="47">
        <f t="shared" si="79"/>
        <v>0</v>
      </c>
      <c r="EM237" s="47">
        <f t="shared" si="80"/>
        <v>0</v>
      </c>
      <c r="EN237" s="47">
        <f t="shared" si="81"/>
        <v>0</v>
      </c>
      <c r="EO237" s="47">
        <f t="shared" si="82"/>
        <v>0</v>
      </c>
      <c r="EP237" s="47">
        <f t="shared" si="83"/>
        <v>0</v>
      </c>
      <c r="ER237" s="27" t="str">
        <f t="shared" si="74"/>
        <v>Brookside Primary School</v>
      </c>
      <c r="EV237" s="45">
        <v>0</v>
      </c>
      <c r="EX237" s="27" t="str">
        <f t="shared" si="75"/>
        <v/>
      </c>
      <c r="EY237" s="27" t="str">
        <f t="shared" si="76"/>
        <v/>
      </c>
      <c r="EZ237" s="27" t="str">
        <f t="shared" si="65"/>
        <v/>
      </c>
      <c r="FA237" s="27" t="str">
        <f t="shared" si="66"/>
        <v/>
      </c>
      <c r="FB237" s="27" t="str">
        <f t="shared" si="67"/>
        <v/>
      </c>
      <c r="FC237" s="27" t="str">
        <f t="shared" si="68"/>
        <v/>
      </c>
      <c r="FE237" s="82" t="str">
        <f t="shared" si="77"/>
        <v/>
      </c>
      <c r="FF237" s="82" t="str">
        <f t="shared" si="69"/>
        <v/>
      </c>
      <c r="FG237" s="82" t="str">
        <f t="shared" si="70"/>
        <v/>
      </c>
      <c r="FH237" s="82" t="str">
        <f t="shared" si="71"/>
        <v/>
      </c>
      <c r="FI237" s="82" t="str">
        <f t="shared" si="72"/>
        <v/>
      </c>
      <c r="FJ237" s="82" t="str">
        <f t="shared" si="73"/>
        <v/>
      </c>
    </row>
    <row r="238" spans="1:166" x14ac:dyDescent="0.3">
      <c r="A238" s="59">
        <v>8912745</v>
      </c>
      <c r="B238" s="37" t="s">
        <v>155</v>
      </c>
      <c r="C238" s="21">
        <v>90</v>
      </c>
      <c r="D238" s="22">
        <v>456085.94927219604</v>
      </c>
      <c r="E238" s="22">
        <v>2218.848</v>
      </c>
      <c r="F238" s="22">
        <v>453867.10127219604</v>
      </c>
      <c r="G238" s="45">
        <v>-34980.405033723953</v>
      </c>
      <c r="H238" s="26">
        <v>93.787400000000162</v>
      </c>
      <c r="I238" s="11"/>
      <c r="J238" s="34">
        <v>90</v>
      </c>
      <c r="K238" s="22">
        <v>516490.11284244759</v>
      </c>
      <c r="L238" s="22">
        <v>2312.6354000000001</v>
      </c>
      <c r="M238" s="22">
        <v>514177.47744244756</v>
      </c>
      <c r="N238" s="26">
        <v>93.787400000000162</v>
      </c>
      <c r="O238" s="22">
        <v>0</v>
      </c>
      <c r="P238" s="22">
        <v>60404.163570251549</v>
      </c>
      <c r="Q238" s="22">
        <v>60310.376170251518</v>
      </c>
      <c r="R238" s="32">
        <v>0.11695124856858102</v>
      </c>
      <c r="S238" s="32">
        <v>0.11729486182521895</v>
      </c>
      <c r="T238" s="11"/>
      <c r="U238" s="22">
        <v>516490.11284244759</v>
      </c>
      <c r="V238" s="22">
        <v>2312.6354000000001</v>
      </c>
      <c r="W238" s="22">
        <v>514177.47744244756</v>
      </c>
      <c r="X238" s="26">
        <v>93.787400000000162</v>
      </c>
      <c r="Y238" s="22">
        <v>0</v>
      </c>
      <c r="Z238" s="22">
        <v>60404.163570251549</v>
      </c>
      <c r="AA238" s="22">
        <v>60310.376170251518</v>
      </c>
      <c r="AB238" s="32">
        <v>0.11695124856858102</v>
      </c>
      <c r="AC238" s="32">
        <v>0.11729486182521895</v>
      </c>
      <c r="AD238" s="42"/>
      <c r="AE238" s="22">
        <v>516490.11284244759</v>
      </c>
      <c r="AF238" s="22">
        <v>2312.6354000000001</v>
      </c>
      <c r="AG238" s="22">
        <v>514177.47744244756</v>
      </c>
      <c r="AH238" s="26">
        <v>93.787400000000162</v>
      </c>
      <c r="AI238" s="22">
        <v>0</v>
      </c>
      <c r="AJ238" s="22">
        <v>60404.163570251549</v>
      </c>
      <c r="AK238" s="22">
        <v>60310.376170251518</v>
      </c>
      <c r="AL238" s="32">
        <v>0.11695124856858102</v>
      </c>
      <c r="AM238" s="32">
        <v>0.11729486182521895</v>
      </c>
      <c r="AN238" s="11"/>
      <c r="AO238" s="22">
        <v>516490.11284244759</v>
      </c>
      <c r="AP238" s="22">
        <v>2312.6354000000001</v>
      </c>
      <c r="AQ238" s="22">
        <v>514177.47744244756</v>
      </c>
      <c r="AR238" s="26">
        <v>93.787400000000162</v>
      </c>
      <c r="AS238" s="22">
        <v>0</v>
      </c>
      <c r="AT238" s="22">
        <v>60404.163570251549</v>
      </c>
      <c r="AU238" s="22">
        <v>60310.376170251518</v>
      </c>
      <c r="AV238" s="32">
        <v>0.11695124856858102</v>
      </c>
      <c r="AW238" s="32">
        <v>0.11729486182521895</v>
      </c>
      <c r="AX238" s="42"/>
      <c r="AY238" s="22">
        <v>516490.11284244759</v>
      </c>
      <c r="AZ238" s="22">
        <v>2312.6354000000001</v>
      </c>
      <c r="BA238" s="22">
        <v>514177.47744244756</v>
      </c>
      <c r="BB238" s="22">
        <v>0</v>
      </c>
      <c r="BC238" s="22">
        <v>60404.163570251549</v>
      </c>
      <c r="BD238" s="22">
        <v>60310.376170251518</v>
      </c>
      <c r="BE238" s="32">
        <v>0.11695124856858102</v>
      </c>
      <c r="BF238" s="32">
        <v>0.11729486182521895</v>
      </c>
      <c r="BG238" s="11"/>
      <c r="BH238" s="22">
        <v>516490.11284244759</v>
      </c>
      <c r="BI238" s="22">
        <v>2312.6354000000001</v>
      </c>
      <c r="BJ238" s="22">
        <v>514177.47744244756</v>
      </c>
      <c r="BK238" s="26">
        <v>93.787400000000162</v>
      </c>
      <c r="BL238" s="22">
        <v>0</v>
      </c>
      <c r="BM238" s="22">
        <v>60404.163570251549</v>
      </c>
      <c r="BN238" s="22">
        <v>60310.376170251518</v>
      </c>
      <c r="BO238" s="32">
        <v>0.11695124856858102</v>
      </c>
      <c r="BP238" s="32">
        <v>0.11729486182521895</v>
      </c>
      <c r="BQ238" s="42"/>
      <c r="BR238" s="22">
        <v>515629.03954915213</v>
      </c>
      <c r="BS238" s="22">
        <v>2312.6354000000001</v>
      </c>
      <c r="BT238" s="22">
        <v>513316.40414915211</v>
      </c>
      <c r="BU238" s="26">
        <v>93.787400000000162</v>
      </c>
      <c r="BV238" s="22">
        <v>0</v>
      </c>
      <c r="BW238" s="22">
        <v>59543.090276956093</v>
      </c>
      <c r="BX238" s="22">
        <v>59449.302876956062</v>
      </c>
      <c r="BY238" s="32">
        <v>0.11547660374019755</v>
      </c>
      <c r="BZ238" s="32">
        <v>0.11581414970654656</v>
      </c>
      <c r="CA238" s="42"/>
      <c r="CB238" s="22">
        <v>516224.85680489952</v>
      </c>
      <c r="CC238" s="22">
        <v>2312.6354000000001</v>
      </c>
      <c r="CD238" s="22">
        <v>513912.22140489949</v>
      </c>
      <c r="CE238" s="26">
        <v>93.787400000000162</v>
      </c>
      <c r="CF238" s="22">
        <v>0</v>
      </c>
      <c r="CG238" s="22">
        <v>60138.907532703481</v>
      </c>
      <c r="CH238" s="22">
        <v>60045.120132703451</v>
      </c>
      <c r="CI238" s="32">
        <v>0.11649750441101328</v>
      </c>
      <c r="CJ238" s="32">
        <v>0.11683925314824396</v>
      </c>
      <c r="CK238" s="42"/>
      <c r="CL238" s="22">
        <v>515959.60076735157</v>
      </c>
      <c r="CM238" s="22">
        <v>2312.6354000000001</v>
      </c>
      <c r="CN238" s="22">
        <v>513646.96536735154</v>
      </c>
      <c r="CO238" s="26">
        <v>93.787400000000162</v>
      </c>
      <c r="CP238" s="22">
        <v>0</v>
      </c>
      <c r="CQ238" s="22">
        <v>59873.651495155529</v>
      </c>
      <c r="CR238" s="22">
        <v>59779.864095155499</v>
      </c>
      <c r="CS238" s="32">
        <v>0.11604329371158037</v>
      </c>
      <c r="CT238" s="32">
        <v>0.11638317390311449</v>
      </c>
      <c r="CU238" s="42"/>
      <c r="CV238" s="22">
        <v>516490.11284244759</v>
      </c>
      <c r="CW238" s="22">
        <v>2312.6354000000001</v>
      </c>
      <c r="CX238" s="22">
        <v>514177.47744244756</v>
      </c>
      <c r="CY238" s="26">
        <v>93.787400000000162</v>
      </c>
      <c r="CZ238" s="22">
        <v>0</v>
      </c>
      <c r="DA238" s="22">
        <v>60404.163570251549</v>
      </c>
      <c r="DB238" s="22">
        <v>60310.376170251518</v>
      </c>
      <c r="DC238" s="32">
        <v>0.11695124856858102</v>
      </c>
      <c r="DD238" s="32">
        <v>0.11729486182521895</v>
      </c>
      <c r="DE238" s="42"/>
      <c r="DF238" s="22">
        <v>502772.34785108094</v>
      </c>
      <c r="DG238" s="22">
        <v>2312.6354000000001</v>
      </c>
      <c r="DH238" s="22">
        <v>500459.71245108091</v>
      </c>
      <c r="DI238" s="26">
        <v>93.787400000000162</v>
      </c>
      <c r="DJ238" s="22">
        <v>-13717.764991366659</v>
      </c>
      <c r="DK238" s="22">
        <v>46686.398578884895</v>
      </c>
      <c r="DL238" s="22">
        <v>46592.611178884865</v>
      </c>
      <c r="DM238" s="32">
        <v>9.2857928202354542E-2</v>
      </c>
      <c r="DN238" s="32">
        <v>9.3099624244857099E-2</v>
      </c>
      <c r="DO238" s="42"/>
      <c r="DP238" s="22">
        <v>516490.11284244759</v>
      </c>
      <c r="DQ238" s="22">
        <v>2312.6354000000001</v>
      </c>
      <c r="DR238" s="22">
        <v>514177.47744244756</v>
      </c>
      <c r="DS238" s="26">
        <v>93.787400000000162</v>
      </c>
      <c r="DT238" s="22">
        <v>0</v>
      </c>
      <c r="DU238" s="22">
        <v>60404.163570251549</v>
      </c>
      <c r="DV238" s="22">
        <v>60310.376170251518</v>
      </c>
      <c r="DW238" s="32">
        <v>0.11695124856858102</v>
      </c>
      <c r="DX238" s="32">
        <v>0.11729486182521895</v>
      </c>
      <c r="DY238" s="42"/>
      <c r="DZ238" s="22">
        <v>495139.6711131151</v>
      </c>
      <c r="EA238" s="22">
        <v>2312.6354000000001</v>
      </c>
      <c r="EB238" s="22">
        <v>492827.03571311507</v>
      </c>
      <c r="EC238" s="26">
        <v>93.787400000000162</v>
      </c>
      <c r="ED238" s="22">
        <v>-21350.441729332484</v>
      </c>
      <c r="EE238" s="22">
        <v>39053.721840919054</v>
      </c>
      <c r="EF238" s="22">
        <v>38959.934440919023</v>
      </c>
      <c r="EG238" s="32">
        <v>7.8874152323773705E-2</v>
      </c>
      <c r="EH238" s="32">
        <v>7.9053971510601978E-2</v>
      </c>
      <c r="EI238" s="42"/>
      <c r="EK238" s="47">
        <f t="shared" si="78"/>
        <v>-265.25603754806798</v>
      </c>
      <c r="EL238" s="47">
        <f t="shared" si="79"/>
        <v>-530.51207509601954</v>
      </c>
      <c r="EM238" s="47">
        <f t="shared" si="80"/>
        <v>0</v>
      </c>
      <c r="EN238" s="47">
        <f t="shared" si="81"/>
        <v>-13717.764991366654</v>
      </c>
      <c r="EO238" s="47">
        <f t="shared" si="82"/>
        <v>0</v>
      </c>
      <c r="EP238" s="47">
        <f t="shared" si="83"/>
        <v>-21350.441729332495</v>
      </c>
      <c r="ER238" s="27" t="str">
        <f t="shared" si="74"/>
        <v>Flintham Primary School</v>
      </c>
      <c r="EV238" s="45">
        <v>-34980.405033723953</v>
      </c>
      <c r="EX238" s="27" t="str">
        <f t="shared" si="75"/>
        <v>Y</v>
      </c>
      <c r="EY238" s="27" t="str">
        <f t="shared" si="76"/>
        <v>Y</v>
      </c>
      <c r="EZ238" s="27" t="str">
        <f t="shared" si="65"/>
        <v/>
      </c>
      <c r="FA238" s="27" t="str">
        <f t="shared" si="66"/>
        <v>Y</v>
      </c>
      <c r="FB238" s="27" t="str">
        <f t="shared" si="67"/>
        <v/>
      </c>
      <c r="FC238" s="27" t="str">
        <f t="shared" si="68"/>
        <v>Y</v>
      </c>
      <c r="FD238" s="78"/>
      <c r="FE238" s="82">
        <f t="shared" si="77"/>
        <v>5.1588420182748743E-4</v>
      </c>
      <c r="FF238" s="82">
        <f t="shared" si="69"/>
        <v>1.0317684036547485E-3</v>
      </c>
      <c r="FG238" s="82" t="str">
        <f t="shared" si="70"/>
        <v/>
      </c>
      <c r="FH238" s="82">
        <f t="shared" si="71"/>
        <v>2.6679046813951703E-2</v>
      </c>
      <c r="FI238" s="82" t="str">
        <f t="shared" si="72"/>
        <v/>
      </c>
      <c r="FJ238" s="82">
        <f t="shared" si="73"/>
        <v>4.1523486862028634E-2</v>
      </c>
    </row>
    <row r="239" spans="1:166" x14ac:dyDescent="0.3">
      <c r="A239" s="20">
        <v>8912770</v>
      </c>
      <c r="B239" s="20" t="s">
        <v>277</v>
      </c>
      <c r="C239" s="21">
        <v>195</v>
      </c>
      <c r="D239" s="22">
        <v>845809.78199396236</v>
      </c>
      <c r="E239" s="22">
        <v>4141.5117</v>
      </c>
      <c r="F239" s="22">
        <v>841668.27029396233</v>
      </c>
      <c r="G239" s="45">
        <v>0</v>
      </c>
      <c r="H239" s="26">
        <v>-420.0295000000001</v>
      </c>
      <c r="I239" s="11"/>
      <c r="J239" s="34">
        <v>195</v>
      </c>
      <c r="K239" s="22">
        <v>890427.9512161694</v>
      </c>
      <c r="L239" s="22">
        <v>3721.4821999999999</v>
      </c>
      <c r="M239" s="22">
        <v>886706.46901616943</v>
      </c>
      <c r="N239" s="26">
        <v>-420.0295000000001</v>
      </c>
      <c r="O239" s="22">
        <v>0</v>
      </c>
      <c r="P239" s="22">
        <v>44618.169222207041</v>
      </c>
      <c r="Q239" s="22">
        <v>45038.198722207104</v>
      </c>
      <c r="R239" s="32">
        <v>5.0108679945711943E-2</v>
      </c>
      <c r="S239" s="32">
        <v>5.0792680888161891E-2</v>
      </c>
      <c r="T239" s="11"/>
      <c r="U239" s="22">
        <v>890427.9512161694</v>
      </c>
      <c r="V239" s="22">
        <v>3721.4821999999999</v>
      </c>
      <c r="W239" s="22">
        <v>886706.46901616943</v>
      </c>
      <c r="X239" s="26">
        <v>-420.0295000000001</v>
      </c>
      <c r="Y239" s="22">
        <v>0</v>
      </c>
      <c r="Z239" s="22">
        <v>44618.169222207041</v>
      </c>
      <c r="AA239" s="22">
        <v>45038.198722207104</v>
      </c>
      <c r="AB239" s="32">
        <v>5.0108679945711943E-2</v>
      </c>
      <c r="AC239" s="32">
        <v>5.0792680888161891E-2</v>
      </c>
      <c r="AD239" s="42"/>
      <c r="AE239" s="22">
        <v>890427.9512161694</v>
      </c>
      <c r="AF239" s="22">
        <v>3721.4821999999999</v>
      </c>
      <c r="AG239" s="22">
        <v>886706.46901616943</v>
      </c>
      <c r="AH239" s="26">
        <v>-420.0295000000001</v>
      </c>
      <c r="AI239" s="22">
        <v>0</v>
      </c>
      <c r="AJ239" s="22">
        <v>44618.169222207041</v>
      </c>
      <c r="AK239" s="22">
        <v>45038.198722207104</v>
      </c>
      <c r="AL239" s="32">
        <v>5.0108679945711943E-2</v>
      </c>
      <c r="AM239" s="32">
        <v>5.0792680888161891E-2</v>
      </c>
      <c r="AN239" s="11"/>
      <c r="AO239" s="22">
        <v>890427.9512161694</v>
      </c>
      <c r="AP239" s="22">
        <v>3721.4821999999999</v>
      </c>
      <c r="AQ239" s="22">
        <v>886706.46901616943</v>
      </c>
      <c r="AR239" s="26">
        <v>-420.0295000000001</v>
      </c>
      <c r="AS239" s="22">
        <v>0</v>
      </c>
      <c r="AT239" s="22">
        <v>44618.169222207041</v>
      </c>
      <c r="AU239" s="22">
        <v>45038.198722207104</v>
      </c>
      <c r="AV239" s="32">
        <v>5.0108679945711943E-2</v>
      </c>
      <c r="AW239" s="32">
        <v>5.0792680888161891E-2</v>
      </c>
      <c r="AX239" s="42"/>
      <c r="AY239" s="22">
        <v>890427.9512161694</v>
      </c>
      <c r="AZ239" s="22">
        <v>3721.4821999999999</v>
      </c>
      <c r="BA239" s="22">
        <v>886706.46901616943</v>
      </c>
      <c r="BB239" s="22">
        <v>0</v>
      </c>
      <c r="BC239" s="22">
        <v>44618.169222207041</v>
      </c>
      <c r="BD239" s="22">
        <v>45038.198722207104</v>
      </c>
      <c r="BE239" s="32">
        <v>5.0108679945711943E-2</v>
      </c>
      <c r="BF239" s="32">
        <v>5.0792680888161891E-2</v>
      </c>
      <c r="BG239" s="11"/>
      <c r="BH239" s="22">
        <v>890427.9512161694</v>
      </c>
      <c r="BI239" s="22">
        <v>3721.4821999999999</v>
      </c>
      <c r="BJ239" s="22">
        <v>886706.46901616943</v>
      </c>
      <c r="BK239" s="26">
        <v>-420.0295000000001</v>
      </c>
      <c r="BL239" s="22">
        <v>0</v>
      </c>
      <c r="BM239" s="22">
        <v>44618.169222207041</v>
      </c>
      <c r="BN239" s="22">
        <v>45038.198722207104</v>
      </c>
      <c r="BO239" s="32">
        <v>5.0108679945711943E-2</v>
      </c>
      <c r="BP239" s="32">
        <v>5.0792680888161891E-2</v>
      </c>
      <c r="BQ239" s="42"/>
      <c r="BR239" s="22">
        <v>888060.73241027072</v>
      </c>
      <c r="BS239" s="22">
        <v>3721.4821999999999</v>
      </c>
      <c r="BT239" s="22">
        <v>884339.25021027075</v>
      </c>
      <c r="BU239" s="26">
        <v>-420.0295000000001</v>
      </c>
      <c r="BV239" s="22">
        <v>0</v>
      </c>
      <c r="BW239" s="22">
        <v>42250.950416308362</v>
      </c>
      <c r="BX239" s="22">
        <v>42670.979916308424</v>
      </c>
      <c r="BY239" s="32">
        <v>4.7576645238705431E-2</v>
      </c>
      <c r="BZ239" s="32">
        <v>4.8251821804994495E-2</v>
      </c>
      <c r="CA239" s="42"/>
      <c r="CB239" s="22">
        <v>889784.2301891048</v>
      </c>
      <c r="CC239" s="22">
        <v>3721.4821999999999</v>
      </c>
      <c r="CD239" s="22">
        <v>886062.74798910483</v>
      </c>
      <c r="CE239" s="26">
        <v>-420.0295000000001</v>
      </c>
      <c r="CF239" s="22">
        <v>0</v>
      </c>
      <c r="CG239" s="22">
        <v>43974.448195142439</v>
      </c>
      <c r="CH239" s="22">
        <v>44394.477695142501</v>
      </c>
      <c r="CI239" s="32">
        <v>4.9421473996899903E-2</v>
      </c>
      <c r="CJ239" s="32">
        <v>5.0103085583830892E-2</v>
      </c>
      <c r="CK239" s="42"/>
      <c r="CL239" s="22">
        <v>889140.50916204031</v>
      </c>
      <c r="CM239" s="22">
        <v>3721.4821999999999</v>
      </c>
      <c r="CN239" s="22">
        <v>885419.02696204034</v>
      </c>
      <c r="CO239" s="26">
        <v>-420.0295000000001</v>
      </c>
      <c r="CP239" s="22">
        <v>0</v>
      </c>
      <c r="CQ239" s="22">
        <v>43330.727168077952</v>
      </c>
      <c r="CR239" s="22">
        <v>43750.756668078015</v>
      </c>
      <c r="CS239" s="32">
        <v>4.8733272999690984E-2</v>
      </c>
      <c r="CT239" s="32">
        <v>4.9412487574602003E-2</v>
      </c>
      <c r="CU239" s="42"/>
      <c r="CV239" s="22">
        <v>890427.9512161694</v>
      </c>
      <c r="CW239" s="22">
        <v>3721.4821999999999</v>
      </c>
      <c r="CX239" s="22">
        <v>886706.46901616943</v>
      </c>
      <c r="CY239" s="26">
        <v>-420.0295000000001</v>
      </c>
      <c r="CZ239" s="22">
        <v>0</v>
      </c>
      <c r="DA239" s="22">
        <v>44618.169222207041</v>
      </c>
      <c r="DB239" s="22">
        <v>45038.198722207104</v>
      </c>
      <c r="DC239" s="32">
        <v>5.0108679945711943E-2</v>
      </c>
      <c r="DD239" s="32">
        <v>5.0792680888161891E-2</v>
      </c>
      <c r="DE239" s="42"/>
      <c r="DF239" s="22">
        <v>890427.9512161694</v>
      </c>
      <c r="DG239" s="22">
        <v>3721.4821999999999</v>
      </c>
      <c r="DH239" s="22">
        <v>886706.46901616943</v>
      </c>
      <c r="DI239" s="26">
        <v>-420.0295000000001</v>
      </c>
      <c r="DJ239" s="22">
        <v>0</v>
      </c>
      <c r="DK239" s="22">
        <v>44618.169222207041</v>
      </c>
      <c r="DL239" s="22">
        <v>45038.198722207104</v>
      </c>
      <c r="DM239" s="32">
        <v>5.0108679945711943E-2</v>
      </c>
      <c r="DN239" s="32">
        <v>5.0792680888161891E-2</v>
      </c>
      <c r="DO239" s="42"/>
      <c r="DP239" s="22">
        <v>890427.9512161694</v>
      </c>
      <c r="DQ239" s="22">
        <v>3721.4821999999999</v>
      </c>
      <c r="DR239" s="22">
        <v>886706.46901616943</v>
      </c>
      <c r="DS239" s="26">
        <v>-420.0295000000001</v>
      </c>
      <c r="DT239" s="22">
        <v>0</v>
      </c>
      <c r="DU239" s="22">
        <v>44618.169222207041</v>
      </c>
      <c r="DV239" s="22">
        <v>45038.198722207104</v>
      </c>
      <c r="DW239" s="32">
        <v>5.0108679945711943E-2</v>
      </c>
      <c r="DX239" s="32">
        <v>5.0792680888161891E-2</v>
      </c>
      <c r="DY239" s="42"/>
      <c r="DZ239" s="22">
        <v>890427.9512161694</v>
      </c>
      <c r="EA239" s="22">
        <v>3721.4821999999999</v>
      </c>
      <c r="EB239" s="22">
        <v>886706.46901616943</v>
      </c>
      <c r="EC239" s="26">
        <v>-420.0295000000001</v>
      </c>
      <c r="ED239" s="22">
        <v>0</v>
      </c>
      <c r="EE239" s="22">
        <v>44618.169222207041</v>
      </c>
      <c r="EF239" s="22">
        <v>45038.198722207104</v>
      </c>
      <c r="EG239" s="32">
        <v>5.0108679945711943E-2</v>
      </c>
      <c r="EH239" s="32">
        <v>5.0792680888161891E-2</v>
      </c>
      <c r="EI239" s="42"/>
      <c r="EK239" s="47">
        <f t="shared" si="78"/>
        <v>-643.72102706460282</v>
      </c>
      <c r="EL239" s="47">
        <f t="shared" si="79"/>
        <v>-1287.4420541290892</v>
      </c>
      <c r="EM239" s="47">
        <f t="shared" si="80"/>
        <v>0</v>
      </c>
      <c r="EN239" s="47">
        <f t="shared" si="81"/>
        <v>0</v>
      </c>
      <c r="EO239" s="47">
        <f t="shared" si="82"/>
        <v>0</v>
      </c>
      <c r="EP239" s="47">
        <f t="shared" si="83"/>
        <v>0</v>
      </c>
      <c r="ER239" s="27" t="str">
        <f t="shared" si="74"/>
        <v>Crossdale Primary School</v>
      </c>
      <c r="EV239" s="45">
        <v>0</v>
      </c>
      <c r="EX239" s="27" t="str">
        <f t="shared" si="75"/>
        <v>Y</v>
      </c>
      <c r="EY239" s="27" t="str">
        <f t="shared" si="76"/>
        <v>Y</v>
      </c>
      <c r="EZ239" s="27" t="str">
        <f t="shared" si="65"/>
        <v/>
      </c>
      <c r="FA239" s="27" t="str">
        <f t="shared" si="66"/>
        <v/>
      </c>
      <c r="FB239" s="27" t="str">
        <f t="shared" si="67"/>
        <v/>
      </c>
      <c r="FC239" s="27" t="str">
        <f t="shared" si="68"/>
        <v/>
      </c>
      <c r="FE239" s="82">
        <f t="shared" si="77"/>
        <v>7.2596856971037199E-4</v>
      </c>
      <c r="FF239" s="82">
        <f t="shared" si="69"/>
        <v>1.4519371394206128E-3</v>
      </c>
      <c r="FG239" s="82" t="str">
        <f t="shared" si="70"/>
        <v/>
      </c>
      <c r="FH239" s="82" t="str">
        <f t="shared" si="71"/>
        <v/>
      </c>
      <c r="FI239" s="82" t="str">
        <f t="shared" si="72"/>
        <v/>
      </c>
      <c r="FJ239" s="82" t="str">
        <f t="shared" si="73"/>
        <v/>
      </c>
    </row>
    <row r="240" spans="1:166" x14ac:dyDescent="0.3">
      <c r="A240" s="20">
        <v>8912801</v>
      </c>
      <c r="B240" s="20" t="s">
        <v>278</v>
      </c>
      <c r="C240" s="21">
        <v>228</v>
      </c>
      <c r="D240" s="22">
        <v>1098342.1665425578</v>
      </c>
      <c r="E240" s="22">
        <v>2699.1359999999995</v>
      </c>
      <c r="F240" s="22">
        <v>1095643.0305425578</v>
      </c>
      <c r="G240" s="45">
        <v>12827.379990850455</v>
      </c>
      <c r="H240" s="26">
        <v>115.43040000000065</v>
      </c>
      <c r="I240" s="11"/>
      <c r="J240" s="34">
        <v>228</v>
      </c>
      <c r="K240" s="22">
        <v>1146208.9262780489</v>
      </c>
      <c r="L240" s="22">
        <v>2814.5664000000002</v>
      </c>
      <c r="M240" s="22">
        <v>1143394.359878049</v>
      </c>
      <c r="N240" s="26">
        <v>115.43040000000065</v>
      </c>
      <c r="O240" s="22">
        <v>0</v>
      </c>
      <c r="P240" s="22">
        <v>47866.759735491127</v>
      </c>
      <c r="Q240" s="22">
        <v>47751.329335491173</v>
      </c>
      <c r="R240" s="32">
        <v>4.1760937851813187E-2</v>
      </c>
      <c r="S240" s="32">
        <v>4.1762781950913409E-2</v>
      </c>
      <c r="T240" s="11"/>
      <c r="U240" s="22">
        <v>1146208.9262780489</v>
      </c>
      <c r="V240" s="22">
        <v>2814.5664000000002</v>
      </c>
      <c r="W240" s="22">
        <v>1143394.359878049</v>
      </c>
      <c r="X240" s="26">
        <v>115.43040000000065</v>
      </c>
      <c r="Y240" s="22">
        <v>0</v>
      </c>
      <c r="Z240" s="22">
        <v>47866.759735491127</v>
      </c>
      <c r="AA240" s="22">
        <v>47751.329335491173</v>
      </c>
      <c r="AB240" s="32">
        <v>4.1760937851813187E-2</v>
      </c>
      <c r="AC240" s="32">
        <v>4.1762781950913409E-2</v>
      </c>
      <c r="AD240" s="42"/>
      <c r="AE240" s="22">
        <v>1146208.9262780489</v>
      </c>
      <c r="AF240" s="22">
        <v>2814.5664000000002</v>
      </c>
      <c r="AG240" s="22">
        <v>1143394.359878049</v>
      </c>
      <c r="AH240" s="26">
        <v>115.43040000000065</v>
      </c>
      <c r="AI240" s="22">
        <v>0</v>
      </c>
      <c r="AJ240" s="22">
        <v>47866.759735491127</v>
      </c>
      <c r="AK240" s="22">
        <v>47751.329335491173</v>
      </c>
      <c r="AL240" s="32">
        <v>4.1760937851813187E-2</v>
      </c>
      <c r="AM240" s="32">
        <v>4.1762781950913409E-2</v>
      </c>
      <c r="AN240" s="11"/>
      <c r="AO240" s="22">
        <v>1146208.9262780489</v>
      </c>
      <c r="AP240" s="22">
        <v>2814.5664000000002</v>
      </c>
      <c r="AQ240" s="22">
        <v>1143394.359878049</v>
      </c>
      <c r="AR240" s="26">
        <v>115.43040000000065</v>
      </c>
      <c r="AS240" s="22">
        <v>0</v>
      </c>
      <c r="AT240" s="22">
        <v>47866.759735491127</v>
      </c>
      <c r="AU240" s="22">
        <v>47751.329335491173</v>
      </c>
      <c r="AV240" s="32">
        <v>4.1760937851813187E-2</v>
      </c>
      <c r="AW240" s="32">
        <v>4.1762781950913409E-2</v>
      </c>
      <c r="AX240" s="42"/>
      <c r="AY240" s="22">
        <v>1146208.9262780489</v>
      </c>
      <c r="AZ240" s="22">
        <v>2814.5664000000002</v>
      </c>
      <c r="BA240" s="22">
        <v>1143394.359878049</v>
      </c>
      <c r="BB240" s="22">
        <v>0</v>
      </c>
      <c r="BC240" s="22">
        <v>47866.759735491127</v>
      </c>
      <c r="BD240" s="22">
        <v>47751.329335491173</v>
      </c>
      <c r="BE240" s="32">
        <v>4.1760937851813187E-2</v>
      </c>
      <c r="BF240" s="32">
        <v>4.1762781950913409E-2</v>
      </c>
      <c r="BG240" s="11"/>
      <c r="BH240" s="22">
        <v>1146208.9262780489</v>
      </c>
      <c r="BI240" s="22">
        <v>2814.5664000000002</v>
      </c>
      <c r="BJ240" s="22">
        <v>1143394.359878049</v>
      </c>
      <c r="BK240" s="26">
        <v>115.43040000000065</v>
      </c>
      <c r="BL240" s="22">
        <v>0</v>
      </c>
      <c r="BM240" s="22">
        <v>47866.759735491127</v>
      </c>
      <c r="BN240" s="22">
        <v>47751.329335491173</v>
      </c>
      <c r="BO240" s="32">
        <v>4.1760937851813187E-2</v>
      </c>
      <c r="BP240" s="32">
        <v>4.1762781950913409E-2</v>
      </c>
      <c r="BQ240" s="42"/>
      <c r="BR240" s="22">
        <v>1140232.6770634148</v>
      </c>
      <c r="BS240" s="22">
        <v>2814.5664000000002</v>
      </c>
      <c r="BT240" s="22">
        <v>1137418.1106634149</v>
      </c>
      <c r="BU240" s="26">
        <v>115.43040000000065</v>
      </c>
      <c r="BV240" s="22">
        <v>0</v>
      </c>
      <c r="BW240" s="22">
        <v>41890.51052085706</v>
      </c>
      <c r="BX240" s="22">
        <v>41775.080120857107</v>
      </c>
      <c r="BY240" s="32">
        <v>3.6738563420882643E-2</v>
      </c>
      <c r="BZ240" s="32">
        <v>3.6727989232113782E-2</v>
      </c>
      <c r="CA240" s="42"/>
      <c r="CB240" s="22">
        <v>1144952.0970097564</v>
      </c>
      <c r="CC240" s="22">
        <v>2814.5664000000002</v>
      </c>
      <c r="CD240" s="22">
        <v>1142137.5306097565</v>
      </c>
      <c r="CE240" s="26">
        <v>115.43040000000065</v>
      </c>
      <c r="CF240" s="22">
        <v>0</v>
      </c>
      <c r="CG240" s="22">
        <v>46609.930467198603</v>
      </c>
      <c r="CH240" s="22">
        <v>46494.500067198649</v>
      </c>
      <c r="CI240" s="32">
        <v>4.0709065985318191E-2</v>
      </c>
      <c r="CJ240" s="32">
        <v>4.0708319988728932E-2</v>
      </c>
      <c r="CK240" s="42"/>
      <c r="CL240" s="22">
        <v>1143695.2677414636</v>
      </c>
      <c r="CM240" s="22">
        <v>2814.5664000000002</v>
      </c>
      <c r="CN240" s="22">
        <v>1140880.7013414637</v>
      </c>
      <c r="CO240" s="26">
        <v>115.43040000000065</v>
      </c>
      <c r="CP240" s="22">
        <v>0</v>
      </c>
      <c r="CQ240" s="22">
        <v>45353.101198905846</v>
      </c>
      <c r="CR240" s="22">
        <v>45237.670798905892</v>
      </c>
      <c r="CS240" s="32">
        <v>3.9654882273376754E-2</v>
      </c>
      <c r="CT240" s="32">
        <v>3.9651534771089382E-2</v>
      </c>
      <c r="CU240" s="42"/>
      <c r="CV240" s="22">
        <v>1146208.9262780489</v>
      </c>
      <c r="CW240" s="22">
        <v>2814.5664000000002</v>
      </c>
      <c r="CX240" s="22">
        <v>1143394.359878049</v>
      </c>
      <c r="CY240" s="26">
        <v>115.43040000000065</v>
      </c>
      <c r="CZ240" s="22">
        <v>0</v>
      </c>
      <c r="DA240" s="22">
        <v>47866.759735491127</v>
      </c>
      <c r="DB240" s="22">
        <v>47751.329335491173</v>
      </c>
      <c r="DC240" s="32">
        <v>4.1760937851813187E-2</v>
      </c>
      <c r="DD240" s="32">
        <v>4.1762781950913409E-2</v>
      </c>
      <c r="DE240" s="42"/>
      <c r="DF240" s="22">
        <v>1146208.9262780489</v>
      </c>
      <c r="DG240" s="22">
        <v>2814.5664000000002</v>
      </c>
      <c r="DH240" s="22">
        <v>1143394.359878049</v>
      </c>
      <c r="DI240" s="26">
        <v>115.43040000000065</v>
      </c>
      <c r="DJ240" s="22">
        <v>0</v>
      </c>
      <c r="DK240" s="22">
        <v>47866.759735491127</v>
      </c>
      <c r="DL240" s="22">
        <v>47751.329335491173</v>
      </c>
      <c r="DM240" s="32">
        <v>4.1760937851813187E-2</v>
      </c>
      <c r="DN240" s="32">
        <v>4.1762781950913409E-2</v>
      </c>
      <c r="DO240" s="42"/>
      <c r="DP240" s="22">
        <v>1146208.9262780489</v>
      </c>
      <c r="DQ240" s="22">
        <v>2814.5664000000002</v>
      </c>
      <c r="DR240" s="22">
        <v>1143394.359878049</v>
      </c>
      <c r="DS240" s="26">
        <v>115.43040000000065</v>
      </c>
      <c r="DT240" s="22">
        <v>0</v>
      </c>
      <c r="DU240" s="22">
        <v>47866.759735491127</v>
      </c>
      <c r="DV240" s="22">
        <v>47751.329335491173</v>
      </c>
      <c r="DW240" s="32">
        <v>4.1760937851813187E-2</v>
      </c>
      <c r="DX240" s="32">
        <v>4.1762781950913409E-2</v>
      </c>
      <c r="DY240" s="42"/>
      <c r="DZ240" s="22">
        <v>1146208.9262780489</v>
      </c>
      <c r="EA240" s="22">
        <v>2814.5664000000002</v>
      </c>
      <c r="EB240" s="22">
        <v>1143394.359878049</v>
      </c>
      <c r="EC240" s="26">
        <v>115.43040000000065</v>
      </c>
      <c r="ED240" s="22">
        <v>0</v>
      </c>
      <c r="EE240" s="22">
        <v>47866.759735491127</v>
      </c>
      <c r="EF240" s="22">
        <v>47751.329335491173</v>
      </c>
      <c r="EG240" s="32">
        <v>4.1760937851813187E-2</v>
      </c>
      <c r="EH240" s="32">
        <v>4.1762781950913409E-2</v>
      </c>
      <c r="EI240" s="42"/>
      <c r="EK240" s="47">
        <f t="shared" si="78"/>
        <v>-1256.8292682925239</v>
      </c>
      <c r="EL240" s="47">
        <f t="shared" si="79"/>
        <v>-2513.6585365852807</v>
      </c>
      <c r="EM240" s="47">
        <f t="shared" si="80"/>
        <v>0</v>
      </c>
      <c r="EN240" s="47">
        <f t="shared" si="81"/>
        <v>0</v>
      </c>
      <c r="EO240" s="47">
        <f t="shared" si="82"/>
        <v>0</v>
      </c>
      <c r="EP240" s="47">
        <f t="shared" si="83"/>
        <v>0</v>
      </c>
      <c r="ER240" s="27" t="str">
        <f t="shared" si="74"/>
        <v>The Forest View Academy</v>
      </c>
      <c r="EV240" s="45">
        <v>12827.379990850455</v>
      </c>
      <c r="EX240" s="27" t="str">
        <f t="shared" si="75"/>
        <v>Y</v>
      </c>
      <c r="EY240" s="27" t="str">
        <f t="shared" si="76"/>
        <v>Y</v>
      </c>
      <c r="EZ240" s="27" t="str">
        <f t="shared" si="65"/>
        <v/>
      </c>
      <c r="FA240" s="27" t="str">
        <f t="shared" si="66"/>
        <v/>
      </c>
      <c r="FB240" s="27" t="str">
        <f t="shared" si="67"/>
        <v/>
      </c>
      <c r="FC240" s="27" t="str">
        <f t="shared" si="68"/>
        <v/>
      </c>
      <c r="FE240" s="82">
        <f t="shared" si="77"/>
        <v>1.0992089102368613E-3</v>
      </c>
      <c r="FF240" s="82">
        <f t="shared" si="69"/>
        <v>2.1984178204739265E-3</v>
      </c>
      <c r="FG240" s="82" t="str">
        <f t="shared" si="70"/>
        <v/>
      </c>
      <c r="FH240" s="82" t="str">
        <f t="shared" si="71"/>
        <v/>
      </c>
      <c r="FI240" s="82" t="str">
        <f t="shared" si="72"/>
        <v/>
      </c>
      <c r="FJ240" s="82" t="str">
        <f t="shared" si="73"/>
        <v/>
      </c>
    </row>
    <row r="241" spans="1:166" x14ac:dyDescent="0.3">
      <c r="A241" s="59">
        <v>8912824</v>
      </c>
      <c r="B241" s="20" t="s">
        <v>27</v>
      </c>
      <c r="C241" s="21">
        <v>160</v>
      </c>
      <c r="D241" s="22">
        <v>714724.85492871818</v>
      </c>
      <c r="E241" s="22">
        <v>3495.5200000000004</v>
      </c>
      <c r="F241" s="22">
        <v>711229.33492871816</v>
      </c>
      <c r="G241" s="45">
        <v>-8451.3750028908798</v>
      </c>
      <c r="H241" s="26">
        <v>-524.58880000000045</v>
      </c>
      <c r="I241" s="11"/>
      <c r="J241" s="34">
        <v>160</v>
      </c>
      <c r="K241" s="22">
        <v>760931.30322850589</v>
      </c>
      <c r="L241" s="22">
        <v>2970.9312</v>
      </c>
      <c r="M241" s="22">
        <v>757960.3720285059</v>
      </c>
      <c r="N241" s="26">
        <v>-524.58880000000045</v>
      </c>
      <c r="O241" s="22">
        <v>0</v>
      </c>
      <c r="P241" s="22">
        <v>46206.448299787706</v>
      </c>
      <c r="Q241" s="22">
        <v>46731.037099787733</v>
      </c>
      <c r="R241" s="32">
        <v>6.0723547715465738E-2</v>
      </c>
      <c r="S241" s="32">
        <v>6.1653667954596231E-2</v>
      </c>
      <c r="T241" s="11"/>
      <c r="U241" s="22">
        <v>760931.30322850589</v>
      </c>
      <c r="V241" s="22">
        <v>2970.9312</v>
      </c>
      <c r="W241" s="22">
        <v>757960.3720285059</v>
      </c>
      <c r="X241" s="26">
        <v>-524.58880000000045</v>
      </c>
      <c r="Y241" s="22">
        <v>0</v>
      </c>
      <c r="Z241" s="22">
        <v>46206.448299787706</v>
      </c>
      <c r="AA241" s="22">
        <v>46731.037099787733</v>
      </c>
      <c r="AB241" s="32">
        <v>6.0723547715465738E-2</v>
      </c>
      <c r="AC241" s="32">
        <v>6.1653667954596231E-2</v>
      </c>
      <c r="AD241" s="42"/>
      <c r="AE241" s="22">
        <v>760931.30322850589</v>
      </c>
      <c r="AF241" s="22">
        <v>2970.9312</v>
      </c>
      <c r="AG241" s="22">
        <v>757960.3720285059</v>
      </c>
      <c r="AH241" s="26">
        <v>-524.58880000000045</v>
      </c>
      <c r="AI241" s="22">
        <v>0</v>
      </c>
      <c r="AJ241" s="22">
        <v>46206.448299787706</v>
      </c>
      <c r="AK241" s="22">
        <v>46731.037099787733</v>
      </c>
      <c r="AL241" s="32">
        <v>6.0723547715465738E-2</v>
      </c>
      <c r="AM241" s="32">
        <v>6.1653667954596231E-2</v>
      </c>
      <c r="AN241" s="11"/>
      <c r="AO241" s="22">
        <v>760931.30322850589</v>
      </c>
      <c r="AP241" s="22">
        <v>2970.9312</v>
      </c>
      <c r="AQ241" s="22">
        <v>757960.3720285059</v>
      </c>
      <c r="AR241" s="26">
        <v>-524.58880000000045</v>
      </c>
      <c r="AS241" s="22">
        <v>0</v>
      </c>
      <c r="AT241" s="22">
        <v>46206.448299787706</v>
      </c>
      <c r="AU241" s="22">
        <v>46731.037099787733</v>
      </c>
      <c r="AV241" s="32">
        <v>6.0723547715465738E-2</v>
      </c>
      <c r="AW241" s="32">
        <v>6.1653667954596231E-2</v>
      </c>
      <c r="AX241" s="42"/>
      <c r="AY241" s="22">
        <v>760931.30322850589</v>
      </c>
      <c r="AZ241" s="22">
        <v>2970.9312</v>
      </c>
      <c r="BA241" s="22">
        <v>757960.3720285059</v>
      </c>
      <c r="BB241" s="22">
        <v>0</v>
      </c>
      <c r="BC241" s="22">
        <v>46206.448299787706</v>
      </c>
      <c r="BD241" s="22">
        <v>46731.037099787733</v>
      </c>
      <c r="BE241" s="32">
        <v>6.0723547715465738E-2</v>
      </c>
      <c r="BF241" s="32">
        <v>6.1653667954596231E-2</v>
      </c>
      <c r="BG241" s="11"/>
      <c r="BH241" s="22">
        <v>760931.30322850589</v>
      </c>
      <c r="BI241" s="22">
        <v>2970.9312</v>
      </c>
      <c r="BJ241" s="22">
        <v>757960.3720285059</v>
      </c>
      <c r="BK241" s="26">
        <v>-524.58880000000045</v>
      </c>
      <c r="BL241" s="22">
        <v>0</v>
      </c>
      <c r="BM241" s="22">
        <v>46206.448299787706</v>
      </c>
      <c r="BN241" s="22">
        <v>46731.037099787733</v>
      </c>
      <c r="BO241" s="32">
        <v>6.0723547715465738E-2</v>
      </c>
      <c r="BP241" s="32">
        <v>6.1653667954596231E-2</v>
      </c>
      <c r="BQ241" s="42"/>
      <c r="BR241" s="22">
        <v>758804.68053333345</v>
      </c>
      <c r="BS241" s="22">
        <v>2970.9312</v>
      </c>
      <c r="BT241" s="22">
        <v>755833.74933333346</v>
      </c>
      <c r="BU241" s="26">
        <v>-524.58880000000045</v>
      </c>
      <c r="BV241" s="22">
        <v>0</v>
      </c>
      <c r="BW241" s="22">
        <v>44079.825604615267</v>
      </c>
      <c r="BX241" s="22">
        <v>44604.414404615294</v>
      </c>
      <c r="BY241" s="32">
        <v>5.8091135618237519E-2</v>
      </c>
      <c r="BZ241" s="32">
        <v>5.9013525717735729E-2</v>
      </c>
      <c r="CA241" s="42"/>
      <c r="CB241" s="22">
        <v>760428.5262170115</v>
      </c>
      <c r="CC241" s="22">
        <v>2970.9312</v>
      </c>
      <c r="CD241" s="22">
        <v>757457.59501701151</v>
      </c>
      <c r="CE241" s="26">
        <v>-524.58880000000045</v>
      </c>
      <c r="CF241" s="22">
        <v>0</v>
      </c>
      <c r="CG241" s="22">
        <v>45703.671288293321</v>
      </c>
      <c r="CH241" s="22">
        <v>46228.260088293348</v>
      </c>
      <c r="CI241" s="32">
        <v>6.0102520766363757E-2</v>
      </c>
      <c r="CJ241" s="32">
        <v>6.1030822573315303E-2</v>
      </c>
      <c r="CK241" s="42"/>
      <c r="CL241" s="22">
        <v>759925.74920551735</v>
      </c>
      <c r="CM241" s="22">
        <v>2970.9312</v>
      </c>
      <c r="CN241" s="22">
        <v>756954.81800551736</v>
      </c>
      <c r="CO241" s="26">
        <v>-524.58880000000045</v>
      </c>
      <c r="CP241" s="22">
        <v>0</v>
      </c>
      <c r="CQ241" s="22">
        <v>45200.894276799168</v>
      </c>
      <c r="CR241" s="22">
        <v>45725.483076799195</v>
      </c>
      <c r="CS241" s="32">
        <v>5.9480672057836609E-2</v>
      </c>
      <c r="CT241" s="32">
        <v>6.0407149791687972E-2</v>
      </c>
      <c r="CU241" s="42"/>
      <c r="CV241" s="22">
        <v>760931.30322850589</v>
      </c>
      <c r="CW241" s="22">
        <v>2970.9312</v>
      </c>
      <c r="CX241" s="22">
        <v>757960.3720285059</v>
      </c>
      <c r="CY241" s="26">
        <v>-524.58880000000045</v>
      </c>
      <c r="CZ241" s="22">
        <v>0</v>
      </c>
      <c r="DA241" s="22">
        <v>46206.448299787706</v>
      </c>
      <c r="DB241" s="22">
        <v>46731.037099787733</v>
      </c>
      <c r="DC241" s="32">
        <v>6.0723547715465738E-2</v>
      </c>
      <c r="DD241" s="32">
        <v>6.1653667954596231E-2</v>
      </c>
      <c r="DE241" s="42"/>
      <c r="DF241" s="22">
        <v>760931.30322850589</v>
      </c>
      <c r="DG241" s="22">
        <v>2970.9312</v>
      </c>
      <c r="DH241" s="22">
        <v>757960.3720285059</v>
      </c>
      <c r="DI241" s="26">
        <v>-524.58880000000045</v>
      </c>
      <c r="DJ241" s="22">
        <v>0</v>
      </c>
      <c r="DK241" s="22">
        <v>46206.448299787706</v>
      </c>
      <c r="DL241" s="22">
        <v>46731.037099787733</v>
      </c>
      <c r="DM241" s="32">
        <v>6.0723547715465738E-2</v>
      </c>
      <c r="DN241" s="32">
        <v>6.1653667954596231E-2</v>
      </c>
      <c r="DO241" s="42"/>
      <c r="DP241" s="22">
        <v>760931.30322850589</v>
      </c>
      <c r="DQ241" s="22">
        <v>2970.9312</v>
      </c>
      <c r="DR241" s="22">
        <v>757960.3720285059</v>
      </c>
      <c r="DS241" s="26">
        <v>-524.58880000000045</v>
      </c>
      <c r="DT241" s="22">
        <v>0</v>
      </c>
      <c r="DU241" s="22">
        <v>46206.448299787706</v>
      </c>
      <c r="DV241" s="22">
        <v>46731.037099787733</v>
      </c>
      <c r="DW241" s="32">
        <v>6.0723547715465738E-2</v>
      </c>
      <c r="DX241" s="32">
        <v>6.1653667954596231E-2</v>
      </c>
      <c r="DY241" s="42"/>
      <c r="DZ241" s="22">
        <v>760931.30322850589</v>
      </c>
      <c r="EA241" s="22">
        <v>2970.9312</v>
      </c>
      <c r="EB241" s="22">
        <v>757960.3720285059</v>
      </c>
      <c r="EC241" s="26">
        <v>-524.58880000000045</v>
      </c>
      <c r="ED241" s="22">
        <v>0</v>
      </c>
      <c r="EE241" s="22">
        <v>46206.448299787706</v>
      </c>
      <c r="EF241" s="22">
        <v>46731.037099787733</v>
      </c>
      <c r="EG241" s="32">
        <v>6.0723547715465738E-2</v>
      </c>
      <c r="EH241" s="32">
        <v>6.1653667954596231E-2</v>
      </c>
      <c r="EI241" s="42"/>
      <c r="EK241" s="47">
        <f t="shared" si="78"/>
        <v>-502.77701149438508</v>
      </c>
      <c r="EL241" s="47">
        <f t="shared" si="79"/>
        <v>-1005.5540229885373</v>
      </c>
      <c r="EM241" s="47">
        <f t="shared" si="80"/>
        <v>0</v>
      </c>
      <c r="EN241" s="47">
        <f t="shared" si="81"/>
        <v>0</v>
      </c>
      <c r="EO241" s="47">
        <f t="shared" si="82"/>
        <v>0</v>
      </c>
      <c r="EP241" s="47">
        <f t="shared" si="83"/>
        <v>0</v>
      </c>
      <c r="ER241" s="27" t="str">
        <f t="shared" si="74"/>
        <v>Lowe's Wong Infant School</v>
      </c>
      <c r="EV241" s="45">
        <v>-8451.3750028908798</v>
      </c>
      <c r="EX241" s="27" t="str">
        <f t="shared" si="75"/>
        <v>Y</v>
      </c>
      <c r="EY241" s="27" t="str">
        <f t="shared" si="76"/>
        <v>Y</v>
      </c>
      <c r="EZ241" s="27" t="str">
        <f t="shared" si="65"/>
        <v/>
      </c>
      <c r="FA241" s="27" t="str">
        <f t="shared" si="66"/>
        <v/>
      </c>
      <c r="FB241" s="27" t="str">
        <f t="shared" si="67"/>
        <v/>
      </c>
      <c r="FC241" s="27" t="str">
        <f t="shared" si="68"/>
        <v/>
      </c>
      <c r="FE241" s="82">
        <f t="shared" si="77"/>
        <v>6.6332888901410314E-4</v>
      </c>
      <c r="FF241" s="82">
        <f t="shared" si="69"/>
        <v>1.326657778027899E-3</v>
      </c>
      <c r="FG241" s="82" t="str">
        <f t="shared" si="70"/>
        <v/>
      </c>
      <c r="FH241" s="82" t="str">
        <f t="shared" si="71"/>
        <v/>
      </c>
      <c r="FI241" s="82" t="str">
        <f t="shared" si="72"/>
        <v/>
      </c>
      <c r="FJ241" s="82" t="str">
        <f t="shared" si="73"/>
        <v/>
      </c>
    </row>
    <row r="242" spans="1:166" x14ac:dyDescent="0.3">
      <c r="A242" s="59">
        <v>8912853</v>
      </c>
      <c r="B242" s="37" t="s">
        <v>29</v>
      </c>
      <c r="C242" s="21">
        <v>98</v>
      </c>
      <c r="D242" s="22">
        <v>505774.95746474469</v>
      </c>
      <c r="E242" s="22">
        <v>1868.79998</v>
      </c>
      <c r="F242" s="22">
        <v>503906.15748474468</v>
      </c>
      <c r="G242" s="45">
        <v>-28720.230442144821</v>
      </c>
      <c r="H242" s="26">
        <v>33.638419999999996</v>
      </c>
      <c r="I242" s="11"/>
      <c r="J242" s="34">
        <v>98</v>
      </c>
      <c r="K242" s="22">
        <v>562117.62616268592</v>
      </c>
      <c r="L242" s="22">
        <v>1902.4384</v>
      </c>
      <c r="M242" s="22">
        <v>560215.18776268594</v>
      </c>
      <c r="N242" s="26">
        <v>33.638419999999996</v>
      </c>
      <c r="O242" s="22">
        <v>0</v>
      </c>
      <c r="P242" s="22">
        <v>56342.668697941233</v>
      </c>
      <c r="Q242" s="22">
        <v>56309.03027794126</v>
      </c>
      <c r="R242" s="32">
        <v>0.10023288022929698</v>
      </c>
      <c r="S242" s="32">
        <v>0.10051321618541063</v>
      </c>
      <c r="T242" s="11"/>
      <c r="U242" s="22">
        <v>562117.62616268592</v>
      </c>
      <c r="V242" s="22">
        <v>1902.4384</v>
      </c>
      <c r="W242" s="22">
        <v>560215.18776268594</v>
      </c>
      <c r="X242" s="26">
        <v>33.638419999999996</v>
      </c>
      <c r="Y242" s="22">
        <v>0</v>
      </c>
      <c r="Z242" s="22">
        <v>56342.668697941233</v>
      </c>
      <c r="AA242" s="22">
        <v>56309.03027794126</v>
      </c>
      <c r="AB242" s="32">
        <v>0.10023288022929698</v>
      </c>
      <c r="AC242" s="32">
        <v>0.10051321618541063</v>
      </c>
      <c r="AD242" s="42"/>
      <c r="AE242" s="22">
        <v>562117.62616268592</v>
      </c>
      <c r="AF242" s="22">
        <v>1902.4384</v>
      </c>
      <c r="AG242" s="22">
        <v>560215.18776268594</v>
      </c>
      <c r="AH242" s="26">
        <v>33.638419999999996</v>
      </c>
      <c r="AI242" s="22">
        <v>0</v>
      </c>
      <c r="AJ242" s="22">
        <v>56342.668697941233</v>
      </c>
      <c r="AK242" s="22">
        <v>56309.03027794126</v>
      </c>
      <c r="AL242" s="32">
        <v>0.10023288022929698</v>
      </c>
      <c r="AM242" s="32">
        <v>0.10051321618541063</v>
      </c>
      <c r="AN242" s="11"/>
      <c r="AO242" s="22">
        <v>562117.62616268592</v>
      </c>
      <c r="AP242" s="22">
        <v>1902.4384</v>
      </c>
      <c r="AQ242" s="22">
        <v>560215.18776268594</v>
      </c>
      <c r="AR242" s="26">
        <v>33.638419999999996</v>
      </c>
      <c r="AS242" s="22">
        <v>0</v>
      </c>
      <c r="AT242" s="22">
        <v>56342.668697941233</v>
      </c>
      <c r="AU242" s="22">
        <v>56309.03027794126</v>
      </c>
      <c r="AV242" s="32">
        <v>0.10023288022929698</v>
      </c>
      <c r="AW242" s="32">
        <v>0.10051321618541063</v>
      </c>
      <c r="AX242" s="42"/>
      <c r="AY242" s="22">
        <v>562117.62616268592</v>
      </c>
      <c r="AZ242" s="22">
        <v>1902.4384</v>
      </c>
      <c r="BA242" s="22">
        <v>560215.18776268594</v>
      </c>
      <c r="BB242" s="22">
        <v>0</v>
      </c>
      <c r="BC242" s="22">
        <v>56342.668697941233</v>
      </c>
      <c r="BD242" s="22">
        <v>56309.03027794126</v>
      </c>
      <c r="BE242" s="32">
        <v>0.10023288022929698</v>
      </c>
      <c r="BF242" s="32">
        <v>0.10051321618541063</v>
      </c>
      <c r="BG242" s="11"/>
      <c r="BH242" s="22">
        <v>562117.62616268592</v>
      </c>
      <c r="BI242" s="22">
        <v>1902.4384</v>
      </c>
      <c r="BJ242" s="22">
        <v>560215.18776268594</v>
      </c>
      <c r="BK242" s="26">
        <v>33.638419999999996</v>
      </c>
      <c r="BL242" s="22">
        <v>0</v>
      </c>
      <c r="BM242" s="22">
        <v>56342.668697941233</v>
      </c>
      <c r="BN242" s="22">
        <v>56309.03027794126</v>
      </c>
      <c r="BO242" s="32">
        <v>0.10023288022929698</v>
      </c>
      <c r="BP242" s="32">
        <v>0.10051321618541063</v>
      </c>
      <c r="BQ242" s="42"/>
      <c r="BR242" s="22">
        <v>560635.4972164178</v>
      </c>
      <c r="BS242" s="22">
        <v>1902.4384</v>
      </c>
      <c r="BT242" s="22">
        <v>558733.05881641782</v>
      </c>
      <c r="BU242" s="26">
        <v>33.638419999999996</v>
      </c>
      <c r="BV242" s="22">
        <v>0</v>
      </c>
      <c r="BW242" s="22">
        <v>54860.539751673117</v>
      </c>
      <c r="BX242" s="22">
        <v>54826.901331673143</v>
      </c>
      <c r="BY242" s="32">
        <v>9.7854202996525072E-2</v>
      </c>
      <c r="BZ242" s="32">
        <v>9.8127183395617809E-2</v>
      </c>
      <c r="CA242" s="42"/>
      <c r="CB242" s="22">
        <v>561745.80513175798</v>
      </c>
      <c r="CC242" s="22">
        <v>1902.4384</v>
      </c>
      <c r="CD242" s="22">
        <v>559843.366731758</v>
      </c>
      <c r="CE242" s="26">
        <v>33.638419999999996</v>
      </c>
      <c r="CF242" s="22">
        <v>0</v>
      </c>
      <c r="CG242" s="22">
        <v>55970.847667013295</v>
      </c>
      <c r="CH242" s="22">
        <v>55937.209247013321</v>
      </c>
      <c r="CI242" s="32">
        <v>9.963732199813273E-2</v>
      </c>
      <c r="CJ242" s="32">
        <v>9.9915820336610228E-2</v>
      </c>
      <c r="CK242" s="42"/>
      <c r="CL242" s="22">
        <v>561373.98410083016</v>
      </c>
      <c r="CM242" s="22">
        <v>1902.4384</v>
      </c>
      <c r="CN242" s="22">
        <v>559471.54570083017</v>
      </c>
      <c r="CO242" s="26">
        <v>33.638419999999996</v>
      </c>
      <c r="CP242" s="22">
        <v>0</v>
      </c>
      <c r="CQ242" s="22">
        <v>55599.026636085473</v>
      </c>
      <c r="CR242" s="22">
        <v>55565.388216085499</v>
      </c>
      <c r="CS242" s="32">
        <v>9.904097484164702E-2</v>
      </c>
      <c r="CT242" s="32">
        <v>9.9317630437273999E-2</v>
      </c>
      <c r="CU242" s="42"/>
      <c r="CV242" s="22">
        <v>562117.62616268592</v>
      </c>
      <c r="CW242" s="22">
        <v>1902.4384</v>
      </c>
      <c r="CX242" s="22">
        <v>560215.18776268594</v>
      </c>
      <c r="CY242" s="26">
        <v>33.638419999999996</v>
      </c>
      <c r="CZ242" s="22">
        <v>0</v>
      </c>
      <c r="DA242" s="22">
        <v>56342.668697941233</v>
      </c>
      <c r="DB242" s="22">
        <v>56309.03027794126</v>
      </c>
      <c r="DC242" s="32">
        <v>0.10023288022929698</v>
      </c>
      <c r="DD242" s="32">
        <v>0.10051321618541063</v>
      </c>
      <c r="DE242" s="42"/>
      <c r="DF242" s="22">
        <v>559944.79585587478</v>
      </c>
      <c r="DG242" s="22">
        <v>1902.4384</v>
      </c>
      <c r="DH242" s="22">
        <v>558042.35745587479</v>
      </c>
      <c r="DI242" s="26">
        <v>33.638419999999996</v>
      </c>
      <c r="DJ242" s="22">
        <v>-2172.8303068111481</v>
      </c>
      <c r="DK242" s="22">
        <v>54169.838391130092</v>
      </c>
      <c r="DL242" s="22">
        <v>54136.199971130118</v>
      </c>
      <c r="DM242" s="32">
        <v>9.6741390922888346E-2</v>
      </c>
      <c r="DN242" s="32">
        <v>9.7010915475911244E-2</v>
      </c>
      <c r="DO242" s="42"/>
      <c r="DP242" s="22">
        <v>562117.62616268592</v>
      </c>
      <c r="DQ242" s="22">
        <v>1902.4384</v>
      </c>
      <c r="DR242" s="22">
        <v>560215.18776268594</v>
      </c>
      <c r="DS242" s="26">
        <v>33.638419999999996</v>
      </c>
      <c r="DT242" s="22">
        <v>0</v>
      </c>
      <c r="DU242" s="22">
        <v>56342.668697941233</v>
      </c>
      <c r="DV242" s="22">
        <v>56309.03027794126</v>
      </c>
      <c r="DW242" s="32">
        <v>0.10023288022929698</v>
      </c>
      <c r="DX242" s="32">
        <v>0.10051321618541063</v>
      </c>
      <c r="DY242" s="42"/>
      <c r="DZ242" s="22">
        <v>550827.44319225417</v>
      </c>
      <c r="EA242" s="22">
        <v>1902.4384</v>
      </c>
      <c r="EB242" s="22">
        <v>548925.00479225419</v>
      </c>
      <c r="EC242" s="26">
        <v>33.638419999999996</v>
      </c>
      <c r="ED242" s="22">
        <v>-11290.182970431712</v>
      </c>
      <c r="EE242" s="22">
        <v>45052.485727509484</v>
      </c>
      <c r="EF242" s="22">
        <v>45018.84730750951</v>
      </c>
      <c r="EG242" s="32">
        <v>8.1790561244394835E-2</v>
      </c>
      <c r="EH242" s="32">
        <v>8.2012746576460502E-2</v>
      </c>
      <c r="EI242" s="42"/>
      <c r="EK242" s="47">
        <f t="shared" si="78"/>
        <v>-371.82103092793841</v>
      </c>
      <c r="EL242" s="47">
        <f t="shared" si="79"/>
        <v>-743.6420618557604</v>
      </c>
      <c r="EM242" s="47">
        <f t="shared" si="80"/>
        <v>0</v>
      </c>
      <c r="EN242" s="47">
        <f t="shared" si="81"/>
        <v>-2172.8303068111418</v>
      </c>
      <c r="EO242" s="47">
        <f t="shared" si="82"/>
        <v>0</v>
      </c>
      <c r="EP242" s="47">
        <f t="shared" si="83"/>
        <v>-11290.18297043175</v>
      </c>
      <c r="ER242" s="27" t="str">
        <f t="shared" si="74"/>
        <v>Winthorpe Primary School</v>
      </c>
      <c r="EV242" s="45">
        <v>-28720.230442144821</v>
      </c>
      <c r="EX242" s="27" t="str">
        <f t="shared" si="75"/>
        <v>Y</v>
      </c>
      <c r="EY242" s="27" t="str">
        <f t="shared" si="76"/>
        <v>Y</v>
      </c>
      <c r="EZ242" s="27" t="str">
        <f t="shared" si="65"/>
        <v/>
      </c>
      <c r="FA242" s="27" t="str">
        <f t="shared" si="66"/>
        <v>Y</v>
      </c>
      <c r="FB242" s="27" t="str">
        <f t="shared" si="67"/>
        <v/>
      </c>
      <c r="FC242" s="27" t="str">
        <f t="shared" si="68"/>
        <v>Y</v>
      </c>
      <c r="FD242" s="78"/>
      <c r="FE242" s="82">
        <f t="shared" si="77"/>
        <v>6.6371108647173341E-4</v>
      </c>
      <c r="FF242" s="82">
        <f t="shared" si="69"/>
        <v>1.3274221729432591E-3</v>
      </c>
      <c r="FG242" s="82" t="str">
        <f t="shared" si="70"/>
        <v/>
      </c>
      <c r="FH242" s="82">
        <f t="shared" si="71"/>
        <v>3.8785637274289311E-3</v>
      </c>
      <c r="FI242" s="82" t="str">
        <f t="shared" si="72"/>
        <v/>
      </c>
      <c r="FJ242" s="82">
        <f t="shared" si="73"/>
        <v>2.0153296834955519E-2</v>
      </c>
    </row>
    <row r="243" spans="1:166" x14ac:dyDescent="0.3">
      <c r="A243" s="20">
        <v>8912858</v>
      </c>
      <c r="B243" s="20" t="s">
        <v>67</v>
      </c>
      <c r="C243" s="21">
        <v>197</v>
      </c>
      <c r="D243" s="22">
        <v>842627.88</v>
      </c>
      <c r="E243" s="22">
        <v>2422.88</v>
      </c>
      <c r="F243" s="22">
        <v>840205</v>
      </c>
      <c r="G243" s="45">
        <v>0</v>
      </c>
      <c r="H243" s="26">
        <v>102.41149999999971</v>
      </c>
      <c r="I243" s="11"/>
      <c r="J243" s="34">
        <v>197</v>
      </c>
      <c r="K243" s="22">
        <v>879463.35137508856</v>
      </c>
      <c r="L243" s="22">
        <v>2525.2914999999998</v>
      </c>
      <c r="M243" s="22">
        <v>876938.05987508851</v>
      </c>
      <c r="N243" s="26">
        <v>102.41149999999971</v>
      </c>
      <c r="O243" s="22">
        <v>0</v>
      </c>
      <c r="P243" s="22">
        <v>36835.471375088557</v>
      </c>
      <c r="Q243" s="22">
        <v>36733.059875088511</v>
      </c>
      <c r="R243" s="32">
        <v>4.1884032253867436E-2</v>
      </c>
      <c r="S243" s="32">
        <v>4.1887861361976676E-2</v>
      </c>
      <c r="T243" s="11"/>
      <c r="U243" s="22">
        <v>879463.35137508856</v>
      </c>
      <c r="V243" s="22">
        <v>2525.2914999999998</v>
      </c>
      <c r="W243" s="22">
        <v>876938.05987508851</v>
      </c>
      <c r="X243" s="26">
        <v>102.41149999999971</v>
      </c>
      <c r="Y243" s="22">
        <v>0</v>
      </c>
      <c r="Z243" s="22">
        <v>36835.471375088557</v>
      </c>
      <c r="AA243" s="22">
        <v>36733.059875088511</v>
      </c>
      <c r="AB243" s="32">
        <v>4.1884032253867436E-2</v>
      </c>
      <c r="AC243" s="32">
        <v>4.1887861361976676E-2</v>
      </c>
      <c r="AD243" s="42"/>
      <c r="AE243" s="22">
        <v>879463.35137508856</v>
      </c>
      <c r="AF243" s="22">
        <v>2525.2914999999998</v>
      </c>
      <c r="AG243" s="22">
        <v>876938.05987508851</v>
      </c>
      <c r="AH243" s="26">
        <v>102.41149999999971</v>
      </c>
      <c r="AI243" s="22">
        <v>0</v>
      </c>
      <c r="AJ243" s="22">
        <v>36835.471375088557</v>
      </c>
      <c r="AK243" s="22">
        <v>36733.059875088511</v>
      </c>
      <c r="AL243" s="32">
        <v>4.1884032253867436E-2</v>
      </c>
      <c r="AM243" s="32">
        <v>4.1887861361976676E-2</v>
      </c>
      <c r="AN243" s="11"/>
      <c r="AO243" s="22">
        <v>879463.35137508856</v>
      </c>
      <c r="AP243" s="22">
        <v>2525.2914999999998</v>
      </c>
      <c r="AQ243" s="22">
        <v>876938.05987508851</v>
      </c>
      <c r="AR243" s="26">
        <v>102.41149999999971</v>
      </c>
      <c r="AS243" s="22">
        <v>0</v>
      </c>
      <c r="AT243" s="22">
        <v>36835.471375088557</v>
      </c>
      <c r="AU243" s="22">
        <v>36733.059875088511</v>
      </c>
      <c r="AV243" s="32">
        <v>4.1884032253867436E-2</v>
      </c>
      <c r="AW243" s="32">
        <v>4.1887861361976676E-2</v>
      </c>
      <c r="AX243" s="42"/>
      <c r="AY243" s="22">
        <v>879463.35137508856</v>
      </c>
      <c r="AZ243" s="22">
        <v>2525.2914999999998</v>
      </c>
      <c r="BA243" s="22">
        <v>876938.05987508851</v>
      </c>
      <c r="BB243" s="22">
        <v>0</v>
      </c>
      <c r="BC243" s="22">
        <v>36835.471375088557</v>
      </c>
      <c r="BD243" s="22">
        <v>36733.059875088511</v>
      </c>
      <c r="BE243" s="32">
        <v>4.1884032253867436E-2</v>
      </c>
      <c r="BF243" s="32">
        <v>4.1887861361976676E-2</v>
      </c>
      <c r="BG243" s="11"/>
      <c r="BH243" s="22">
        <v>879463.35137508856</v>
      </c>
      <c r="BI243" s="22">
        <v>2525.2914999999998</v>
      </c>
      <c r="BJ243" s="22">
        <v>876938.05987508851</v>
      </c>
      <c r="BK243" s="26">
        <v>102.41149999999971</v>
      </c>
      <c r="BL243" s="22">
        <v>0</v>
      </c>
      <c r="BM243" s="22">
        <v>36835.471375088557</v>
      </c>
      <c r="BN243" s="22">
        <v>36733.059875088511</v>
      </c>
      <c r="BO243" s="32">
        <v>4.1884032253867436E-2</v>
      </c>
      <c r="BP243" s="32">
        <v>4.1887861361976676E-2</v>
      </c>
      <c r="BQ243" s="42"/>
      <c r="BR243" s="22">
        <v>877510.50564674556</v>
      </c>
      <c r="BS243" s="22">
        <v>2525.2914999999998</v>
      </c>
      <c r="BT243" s="22">
        <v>874985.21414674551</v>
      </c>
      <c r="BU243" s="26">
        <v>102.41149999999971</v>
      </c>
      <c r="BV243" s="22">
        <v>0</v>
      </c>
      <c r="BW243" s="22">
        <v>34882.625646745553</v>
      </c>
      <c r="BX243" s="22">
        <v>34780.214146745508</v>
      </c>
      <c r="BY243" s="32">
        <v>3.97518040208946E-2</v>
      </c>
      <c r="BZ243" s="32">
        <v>3.974948785924564E-2</v>
      </c>
      <c r="CA243" s="42"/>
      <c r="CB243" s="22">
        <v>878870.83009250427</v>
      </c>
      <c r="CC243" s="22">
        <v>2525.2914999999998</v>
      </c>
      <c r="CD243" s="22">
        <v>876345.53859250422</v>
      </c>
      <c r="CE243" s="26">
        <v>102.41149999999971</v>
      </c>
      <c r="CF243" s="22">
        <v>0</v>
      </c>
      <c r="CG243" s="22">
        <v>36242.950092504267</v>
      </c>
      <c r="CH243" s="22">
        <v>36140.538592504221</v>
      </c>
      <c r="CI243" s="32">
        <v>4.1238085110515695E-2</v>
      </c>
      <c r="CJ243" s="32">
        <v>4.1240055435838044E-2</v>
      </c>
      <c r="CK243" s="42"/>
      <c r="CL243" s="22">
        <v>878278.30880991986</v>
      </c>
      <c r="CM243" s="22">
        <v>2525.2914999999998</v>
      </c>
      <c r="CN243" s="22">
        <v>875753.01730991981</v>
      </c>
      <c r="CO243" s="26">
        <v>102.41149999999971</v>
      </c>
      <c r="CP243" s="22">
        <v>0</v>
      </c>
      <c r="CQ243" s="22">
        <v>35650.42880991986</v>
      </c>
      <c r="CR243" s="22">
        <v>35548.017309919815</v>
      </c>
      <c r="CS243" s="32">
        <v>4.0591266404184249E-2</v>
      </c>
      <c r="CT243" s="32">
        <v>4.0591372918261662E-2</v>
      </c>
      <c r="CU243" s="42"/>
      <c r="CV243" s="22">
        <v>879463.35137508856</v>
      </c>
      <c r="CW243" s="22">
        <v>2525.2914999999998</v>
      </c>
      <c r="CX243" s="22">
        <v>876938.05987508851</v>
      </c>
      <c r="CY243" s="26">
        <v>102.41149999999971</v>
      </c>
      <c r="CZ243" s="22">
        <v>0</v>
      </c>
      <c r="DA243" s="22">
        <v>36835.471375088557</v>
      </c>
      <c r="DB243" s="22">
        <v>36733.059875088511</v>
      </c>
      <c r="DC243" s="32">
        <v>4.1884032253867436E-2</v>
      </c>
      <c r="DD243" s="32">
        <v>4.1887861361976676E-2</v>
      </c>
      <c r="DE243" s="42"/>
      <c r="DF243" s="22">
        <v>879463.35137508856</v>
      </c>
      <c r="DG243" s="22">
        <v>2525.2914999999998</v>
      </c>
      <c r="DH243" s="22">
        <v>876938.05987508851</v>
      </c>
      <c r="DI243" s="26">
        <v>102.41149999999971</v>
      </c>
      <c r="DJ243" s="22">
        <v>0</v>
      </c>
      <c r="DK243" s="22">
        <v>36835.471375088557</v>
      </c>
      <c r="DL243" s="22">
        <v>36733.059875088511</v>
      </c>
      <c r="DM243" s="32">
        <v>4.1884032253867436E-2</v>
      </c>
      <c r="DN243" s="32">
        <v>4.1887861361976676E-2</v>
      </c>
      <c r="DO243" s="42"/>
      <c r="DP243" s="22">
        <v>879463.35137508856</v>
      </c>
      <c r="DQ243" s="22">
        <v>2525.2914999999998</v>
      </c>
      <c r="DR243" s="22">
        <v>876938.05987508851</v>
      </c>
      <c r="DS243" s="26">
        <v>102.41149999999971</v>
      </c>
      <c r="DT243" s="22">
        <v>0</v>
      </c>
      <c r="DU243" s="22">
        <v>36835.471375088557</v>
      </c>
      <c r="DV243" s="22">
        <v>36733.059875088511</v>
      </c>
      <c r="DW243" s="32">
        <v>4.1884032253867436E-2</v>
      </c>
      <c r="DX243" s="32">
        <v>4.1887861361976676E-2</v>
      </c>
      <c r="DY243" s="42"/>
      <c r="DZ243" s="22">
        <v>879463.35137508856</v>
      </c>
      <c r="EA243" s="22">
        <v>2525.2914999999998</v>
      </c>
      <c r="EB243" s="22">
        <v>876938.05987508851</v>
      </c>
      <c r="EC243" s="26">
        <v>102.41149999999971</v>
      </c>
      <c r="ED243" s="22">
        <v>0</v>
      </c>
      <c r="EE243" s="22">
        <v>36835.471375088557</v>
      </c>
      <c r="EF243" s="22">
        <v>36733.059875088511</v>
      </c>
      <c r="EG243" s="32">
        <v>4.1884032253867436E-2</v>
      </c>
      <c r="EH243" s="32">
        <v>4.1887861361976676E-2</v>
      </c>
      <c r="EI243" s="42"/>
      <c r="EK243" s="47">
        <f t="shared" si="78"/>
        <v>-592.52128258429002</v>
      </c>
      <c r="EL243" s="47">
        <f t="shared" si="79"/>
        <v>-1185.0425651686965</v>
      </c>
      <c r="EM243" s="47">
        <f t="shared" si="80"/>
        <v>0</v>
      </c>
      <c r="EN243" s="47">
        <f t="shared" si="81"/>
        <v>0</v>
      </c>
      <c r="EO243" s="47">
        <f t="shared" si="82"/>
        <v>0</v>
      </c>
      <c r="EP243" s="47">
        <f t="shared" si="83"/>
        <v>0</v>
      </c>
      <c r="ER243" s="27" t="str">
        <f t="shared" si="74"/>
        <v>Tollerton Primary School</v>
      </c>
      <c r="EV243" s="45">
        <v>0</v>
      </c>
      <c r="EX243" s="27" t="str">
        <f t="shared" si="75"/>
        <v>Y</v>
      </c>
      <c r="EY243" s="27" t="str">
        <f t="shared" si="76"/>
        <v>Y</v>
      </c>
      <c r="EZ243" s="27" t="str">
        <f t="shared" si="65"/>
        <v/>
      </c>
      <c r="FA243" s="27" t="str">
        <f t="shared" si="66"/>
        <v/>
      </c>
      <c r="FB243" s="27" t="str">
        <f t="shared" si="67"/>
        <v/>
      </c>
      <c r="FC243" s="27" t="str">
        <f t="shared" si="68"/>
        <v/>
      </c>
      <c r="FE243" s="82">
        <f t="shared" si="77"/>
        <v>6.7567061996224578E-4</v>
      </c>
      <c r="FF243" s="82">
        <f t="shared" si="69"/>
        <v>1.3513412399246243E-3</v>
      </c>
      <c r="FG243" s="82" t="str">
        <f t="shared" si="70"/>
        <v/>
      </c>
      <c r="FH243" s="82" t="str">
        <f t="shared" si="71"/>
        <v/>
      </c>
      <c r="FI243" s="82" t="str">
        <f t="shared" si="72"/>
        <v/>
      </c>
      <c r="FJ243" s="82" t="str">
        <f t="shared" si="73"/>
        <v/>
      </c>
    </row>
    <row r="244" spans="1:166" x14ac:dyDescent="0.3">
      <c r="A244" s="20">
        <v>8912860</v>
      </c>
      <c r="B244" s="20" t="s">
        <v>279</v>
      </c>
      <c r="C244" s="21">
        <v>183</v>
      </c>
      <c r="D244" s="22">
        <v>857725.82295829779</v>
      </c>
      <c r="E244" s="22">
        <v>3023.3049999999998</v>
      </c>
      <c r="F244" s="22">
        <v>854702.51795829774</v>
      </c>
      <c r="G244" s="45">
        <v>0</v>
      </c>
      <c r="H244" s="26">
        <v>-312.98180000000002</v>
      </c>
      <c r="I244" s="11"/>
      <c r="J244" s="34">
        <v>183</v>
      </c>
      <c r="K244" s="22">
        <v>906320.5943287235</v>
      </c>
      <c r="L244" s="22">
        <v>2710.3231999999998</v>
      </c>
      <c r="M244" s="22">
        <v>903610.27112872351</v>
      </c>
      <c r="N244" s="26">
        <v>-312.98180000000002</v>
      </c>
      <c r="O244" s="22">
        <v>0</v>
      </c>
      <c r="P244" s="22">
        <v>48594.771370425704</v>
      </c>
      <c r="Q244" s="22">
        <v>48907.753170425771</v>
      </c>
      <c r="R244" s="32">
        <v>5.3617640021098679E-2</v>
      </c>
      <c r="S244" s="32">
        <v>5.412483095099594E-2</v>
      </c>
      <c r="T244" s="11"/>
      <c r="U244" s="22">
        <v>906320.5943287235</v>
      </c>
      <c r="V244" s="22">
        <v>2710.3231999999998</v>
      </c>
      <c r="W244" s="22">
        <v>903610.27112872351</v>
      </c>
      <c r="X244" s="26">
        <v>-312.98180000000002</v>
      </c>
      <c r="Y244" s="22">
        <v>0</v>
      </c>
      <c r="Z244" s="22">
        <v>48594.771370425704</v>
      </c>
      <c r="AA244" s="22">
        <v>48907.753170425771</v>
      </c>
      <c r="AB244" s="32">
        <v>5.3617640021098679E-2</v>
      </c>
      <c r="AC244" s="32">
        <v>5.412483095099594E-2</v>
      </c>
      <c r="AD244" s="42"/>
      <c r="AE244" s="22">
        <v>906320.5943287235</v>
      </c>
      <c r="AF244" s="22">
        <v>2710.3231999999998</v>
      </c>
      <c r="AG244" s="22">
        <v>903610.27112872351</v>
      </c>
      <c r="AH244" s="26">
        <v>-312.98180000000002</v>
      </c>
      <c r="AI244" s="22">
        <v>0</v>
      </c>
      <c r="AJ244" s="22">
        <v>48594.771370425704</v>
      </c>
      <c r="AK244" s="22">
        <v>48907.753170425771</v>
      </c>
      <c r="AL244" s="32">
        <v>5.3617640021098679E-2</v>
      </c>
      <c r="AM244" s="32">
        <v>5.412483095099594E-2</v>
      </c>
      <c r="AN244" s="11"/>
      <c r="AO244" s="22">
        <v>906320.5943287235</v>
      </c>
      <c r="AP244" s="22">
        <v>2710.3231999999998</v>
      </c>
      <c r="AQ244" s="22">
        <v>903610.27112872351</v>
      </c>
      <c r="AR244" s="26">
        <v>-312.98180000000002</v>
      </c>
      <c r="AS244" s="22">
        <v>0</v>
      </c>
      <c r="AT244" s="22">
        <v>48594.771370425704</v>
      </c>
      <c r="AU244" s="22">
        <v>48907.753170425771</v>
      </c>
      <c r="AV244" s="32">
        <v>5.3617640021098679E-2</v>
      </c>
      <c r="AW244" s="32">
        <v>5.412483095099594E-2</v>
      </c>
      <c r="AX244" s="42"/>
      <c r="AY244" s="22">
        <v>906320.5943287235</v>
      </c>
      <c r="AZ244" s="22">
        <v>2710.3231999999998</v>
      </c>
      <c r="BA244" s="22">
        <v>903610.27112872351</v>
      </c>
      <c r="BB244" s="22">
        <v>0</v>
      </c>
      <c r="BC244" s="22">
        <v>48594.771370425704</v>
      </c>
      <c r="BD244" s="22">
        <v>48907.753170425771</v>
      </c>
      <c r="BE244" s="32">
        <v>5.3617640021098679E-2</v>
      </c>
      <c r="BF244" s="32">
        <v>5.412483095099594E-2</v>
      </c>
      <c r="BG244" s="11"/>
      <c r="BH244" s="22">
        <v>906320.5943287235</v>
      </c>
      <c r="BI244" s="22">
        <v>2710.3231999999998</v>
      </c>
      <c r="BJ244" s="22">
        <v>903610.27112872351</v>
      </c>
      <c r="BK244" s="26">
        <v>-312.98180000000002</v>
      </c>
      <c r="BL244" s="22">
        <v>0</v>
      </c>
      <c r="BM244" s="22">
        <v>48594.771370425704</v>
      </c>
      <c r="BN244" s="22">
        <v>48907.753170425771</v>
      </c>
      <c r="BO244" s="32">
        <v>5.3617640021098679E-2</v>
      </c>
      <c r="BP244" s="32">
        <v>5.412483095099594E-2</v>
      </c>
      <c r="BQ244" s="42"/>
      <c r="BR244" s="22">
        <v>902509.8891872341</v>
      </c>
      <c r="BS244" s="22">
        <v>2710.3231999999998</v>
      </c>
      <c r="BT244" s="22">
        <v>899799.56598723412</v>
      </c>
      <c r="BU244" s="26">
        <v>-312.98180000000002</v>
      </c>
      <c r="BV244" s="22">
        <v>0</v>
      </c>
      <c r="BW244" s="22">
        <v>44784.06622893631</v>
      </c>
      <c r="BX244" s="22">
        <v>45097.048028936377</v>
      </c>
      <c r="BY244" s="32">
        <v>4.9621690316620386E-2</v>
      </c>
      <c r="BZ244" s="32">
        <v>5.011899286643598E-2</v>
      </c>
      <c r="CA244" s="42"/>
      <c r="CB244" s="22">
        <v>905508.06241382984</v>
      </c>
      <c r="CC244" s="22">
        <v>2710.3231999999998</v>
      </c>
      <c r="CD244" s="22">
        <v>902797.73921382986</v>
      </c>
      <c r="CE244" s="26">
        <v>-312.98180000000002</v>
      </c>
      <c r="CF244" s="22">
        <v>0</v>
      </c>
      <c r="CG244" s="22">
        <v>47782.23945553205</v>
      </c>
      <c r="CH244" s="22">
        <v>48095.221255532117</v>
      </c>
      <c r="CI244" s="32">
        <v>5.2768430717400831E-2</v>
      </c>
      <c r="CJ244" s="32">
        <v>5.3273528683638681E-2</v>
      </c>
      <c r="CK244" s="42"/>
      <c r="CL244" s="22">
        <v>904695.53049893631</v>
      </c>
      <c r="CM244" s="22">
        <v>2710.3231999999998</v>
      </c>
      <c r="CN244" s="22">
        <v>901985.20729893632</v>
      </c>
      <c r="CO244" s="26">
        <v>-312.98180000000002</v>
      </c>
      <c r="CP244" s="22">
        <v>0</v>
      </c>
      <c r="CQ244" s="22">
        <v>46969.707540638512</v>
      </c>
      <c r="CR244" s="22">
        <v>47282.689340638579</v>
      </c>
      <c r="CS244" s="32">
        <v>5.1917696017283174E-2</v>
      </c>
      <c r="CT244" s="32">
        <v>5.2420692665493047E-2</v>
      </c>
      <c r="CU244" s="42"/>
      <c r="CV244" s="22">
        <v>906320.5943287235</v>
      </c>
      <c r="CW244" s="22">
        <v>2710.3231999999998</v>
      </c>
      <c r="CX244" s="22">
        <v>903610.27112872351</v>
      </c>
      <c r="CY244" s="26">
        <v>-312.98180000000002</v>
      </c>
      <c r="CZ244" s="22">
        <v>0</v>
      </c>
      <c r="DA244" s="22">
        <v>48594.771370425704</v>
      </c>
      <c r="DB244" s="22">
        <v>48907.753170425771</v>
      </c>
      <c r="DC244" s="32">
        <v>5.3617640021098679E-2</v>
      </c>
      <c r="DD244" s="32">
        <v>5.412483095099594E-2</v>
      </c>
      <c r="DE244" s="42"/>
      <c r="DF244" s="22">
        <v>906320.5943287235</v>
      </c>
      <c r="DG244" s="22">
        <v>2710.3231999999998</v>
      </c>
      <c r="DH244" s="22">
        <v>903610.27112872351</v>
      </c>
      <c r="DI244" s="26">
        <v>-312.98180000000002</v>
      </c>
      <c r="DJ244" s="22">
        <v>0</v>
      </c>
      <c r="DK244" s="22">
        <v>48594.771370425704</v>
      </c>
      <c r="DL244" s="22">
        <v>48907.753170425771</v>
      </c>
      <c r="DM244" s="32">
        <v>5.3617640021098679E-2</v>
      </c>
      <c r="DN244" s="32">
        <v>5.412483095099594E-2</v>
      </c>
      <c r="DO244" s="42"/>
      <c r="DP244" s="22">
        <v>906320.5943287235</v>
      </c>
      <c r="DQ244" s="22">
        <v>2710.3231999999998</v>
      </c>
      <c r="DR244" s="22">
        <v>903610.27112872351</v>
      </c>
      <c r="DS244" s="26">
        <v>-312.98180000000002</v>
      </c>
      <c r="DT244" s="22">
        <v>0</v>
      </c>
      <c r="DU244" s="22">
        <v>48594.771370425704</v>
      </c>
      <c r="DV244" s="22">
        <v>48907.753170425771</v>
      </c>
      <c r="DW244" s="32">
        <v>5.3617640021098679E-2</v>
      </c>
      <c r="DX244" s="32">
        <v>5.412483095099594E-2</v>
      </c>
      <c r="DY244" s="42"/>
      <c r="DZ244" s="22">
        <v>906320.5943287235</v>
      </c>
      <c r="EA244" s="22">
        <v>2710.3231999999998</v>
      </c>
      <c r="EB244" s="22">
        <v>903610.27112872351</v>
      </c>
      <c r="EC244" s="26">
        <v>-312.98180000000002</v>
      </c>
      <c r="ED244" s="22">
        <v>0</v>
      </c>
      <c r="EE244" s="22">
        <v>48594.771370425704</v>
      </c>
      <c r="EF244" s="22">
        <v>48907.753170425771</v>
      </c>
      <c r="EG244" s="32">
        <v>5.3617640021098679E-2</v>
      </c>
      <c r="EH244" s="32">
        <v>5.412483095099594E-2</v>
      </c>
      <c r="EI244" s="42"/>
      <c r="EK244" s="47">
        <f t="shared" si="78"/>
        <v>-812.53191489365418</v>
      </c>
      <c r="EL244" s="47">
        <f t="shared" si="79"/>
        <v>-1625.0638297871919</v>
      </c>
      <c r="EM244" s="47">
        <f t="shared" si="80"/>
        <v>0</v>
      </c>
      <c r="EN244" s="47">
        <f t="shared" si="81"/>
        <v>0</v>
      </c>
      <c r="EO244" s="47">
        <f t="shared" si="82"/>
        <v>0</v>
      </c>
      <c r="EP244" s="47">
        <f t="shared" si="83"/>
        <v>0</v>
      </c>
      <c r="ER244" s="27" t="str">
        <f t="shared" si="74"/>
        <v>Sir John Sherbrooke Junior School</v>
      </c>
      <c r="EV244" s="45">
        <v>0</v>
      </c>
      <c r="EX244" s="27" t="str">
        <f t="shared" si="75"/>
        <v>Y</v>
      </c>
      <c r="EY244" s="27" t="str">
        <f t="shared" si="76"/>
        <v>Y</v>
      </c>
      <c r="EZ244" s="27" t="str">
        <f t="shared" si="65"/>
        <v/>
      </c>
      <c r="FA244" s="27" t="str">
        <f t="shared" si="66"/>
        <v/>
      </c>
      <c r="FB244" s="27" t="str">
        <f t="shared" si="67"/>
        <v/>
      </c>
      <c r="FC244" s="27" t="str">
        <f t="shared" si="68"/>
        <v/>
      </c>
      <c r="FE244" s="82">
        <f t="shared" si="77"/>
        <v>8.9920615209331239E-4</v>
      </c>
      <c r="FF244" s="82">
        <f t="shared" si="69"/>
        <v>1.798412304186496E-3</v>
      </c>
      <c r="FG244" s="82" t="str">
        <f t="shared" si="70"/>
        <v/>
      </c>
      <c r="FH244" s="82" t="str">
        <f t="shared" si="71"/>
        <v/>
      </c>
      <c r="FI244" s="82" t="str">
        <f t="shared" si="72"/>
        <v/>
      </c>
      <c r="FJ244" s="82" t="str">
        <f t="shared" si="73"/>
        <v/>
      </c>
    </row>
    <row r="245" spans="1:166" x14ac:dyDescent="0.3">
      <c r="A245" s="20">
        <v>8912865</v>
      </c>
      <c r="B245" s="20" t="s">
        <v>68</v>
      </c>
      <c r="C245" s="21">
        <v>255</v>
      </c>
      <c r="D245" s="22">
        <v>1100007.052861324</v>
      </c>
      <c r="E245" s="22">
        <v>3335.3290999999999</v>
      </c>
      <c r="F245" s="22">
        <v>1096671.7237613241</v>
      </c>
      <c r="G245" s="45">
        <v>0</v>
      </c>
      <c r="H245" s="26">
        <v>-145.48720000000003</v>
      </c>
      <c r="I245" s="11"/>
      <c r="J245" s="34">
        <v>255</v>
      </c>
      <c r="K245" s="22">
        <v>1161506.867963589</v>
      </c>
      <c r="L245" s="22">
        <v>3189.8418999999999</v>
      </c>
      <c r="M245" s="22">
        <v>1158317.0260635889</v>
      </c>
      <c r="N245" s="26">
        <v>-145.48720000000003</v>
      </c>
      <c r="O245" s="22">
        <v>0</v>
      </c>
      <c r="P245" s="22">
        <v>61499.815102264984</v>
      </c>
      <c r="Q245" s="22">
        <v>61645.302302264841</v>
      </c>
      <c r="R245" s="32">
        <v>5.2948300865486471E-2</v>
      </c>
      <c r="S245" s="32">
        <v>5.3219715255122785E-2</v>
      </c>
      <c r="T245" s="11"/>
      <c r="U245" s="22">
        <v>1161506.867963589</v>
      </c>
      <c r="V245" s="22">
        <v>3189.8418999999999</v>
      </c>
      <c r="W245" s="22">
        <v>1158317.0260635889</v>
      </c>
      <c r="X245" s="26">
        <v>-145.48720000000003</v>
      </c>
      <c r="Y245" s="22">
        <v>0</v>
      </c>
      <c r="Z245" s="22">
        <v>61499.815102264984</v>
      </c>
      <c r="AA245" s="22">
        <v>61645.302302264841</v>
      </c>
      <c r="AB245" s="32">
        <v>5.2948300865486471E-2</v>
      </c>
      <c r="AC245" s="32">
        <v>5.3219715255122785E-2</v>
      </c>
      <c r="AD245" s="42"/>
      <c r="AE245" s="22">
        <v>1161506.867963589</v>
      </c>
      <c r="AF245" s="22">
        <v>3189.8418999999999</v>
      </c>
      <c r="AG245" s="22">
        <v>1158317.0260635889</v>
      </c>
      <c r="AH245" s="26">
        <v>-145.48720000000003</v>
      </c>
      <c r="AI245" s="22">
        <v>0</v>
      </c>
      <c r="AJ245" s="22">
        <v>61499.815102264984</v>
      </c>
      <c r="AK245" s="22">
        <v>61645.302302264841</v>
      </c>
      <c r="AL245" s="32">
        <v>5.2948300865486471E-2</v>
      </c>
      <c r="AM245" s="32">
        <v>5.3219715255122785E-2</v>
      </c>
      <c r="AN245" s="11"/>
      <c r="AO245" s="22">
        <v>1161506.867963589</v>
      </c>
      <c r="AP245" s="22">
        <v>3189.8418999999999</v>
      </c>
      <c r="AQ245" s="22">
        <v>1158317.0260635889</v>
      </c>
      <c r="AR245" s="26">
        <v>-145.48720000000003</v>
      </c>
      <c r="AS245" s="22">
        <v>0</v>
      </c>
      <c r="AT245" s="22">
        <v>61499.815102264984</v>
      </c>
      <c r="AU245" s="22">
        <v>61645.302302264841</v>
      </c>
      <c r="AV245" s="32">
        <v>5.2948300865486471E-2</v>
      </c>
      <c r="AW245" s="32">
        <v>5.3219715255122785E-2</v>
      </c>
      <c r="AX245" s="42"/>
      <c r="AY245" s="22">
        <v>1161506.867963589</v>
      </c>
      <c r="AZ245" s="22">
        <v>3189.8418999999999</v>
      </c>
      <c r="BA245" s="22">
        <v>1158317.0260635889</v>
      </c>
      <c r="BB245" s="22">
        <v>0</v>
      </c>
      <c r="BC245" s="22">
        <v>61499.815102264984</v>
      </c>
      <c r="BD245" s="22">
        <v>61645.302302264841</v>
      </c>
      <c r="BE245" s="32">
        <v>5.2948300865486471E-2</v>
      </c>
      <c r="BF245" s="32">
        <v>5.3219715255122785E-2</v>
      </c>
      <c r="BG245" s="11"/>
      <c r="BH245" s="22">
        <v>1161506.867963589</v>
      </c>
      <c r="BI245" s="22">
        <v>3189.8418999999999</v>
      </c>
      <c r="BJ245" s="22">
        <v>1158317.0260635889</v>
      </c>
      <c r="BK245" s="26">
        <v>-145.48720000000003</v>
      </c>
      <c r="BL245" s="22">
        <v>0</v>
      </c>
      <c r="BM245" s="22">
        <v>61499.815102264984</v>
      </c>
      <c r="BN245" s="22">
        <v>61645.302302264841</v>
      </c>
      <c r="BO245" s="32">
        <v>5.2948300865486471E-2</v>
      </c>
      <c r="BP245" s="32">
        <v>5.3219715255122785E-2</v>
      </c>
      <c r="BQ245" s="42"/>
      <c r="BR245" s="22">
        <v>1157454.7306131243</v>
      </c>
      <c r="BS245" s="22">
        <v>3189.8418999999999</v>
      </c>
      <c r="BT245" s="22">
        <v>1154264.8887131242</v>
      </c>
      <c r="BU245" s="26">
        <v>-145.48720000000003</v>
      </c>
      <c r="BV245" s="22">
        <v>0</v>
      </c>
      <c r="BW245" s="22">
        <v>57447.677751800278</v>
      </c>
      <c r="BX245" s="22">
        <v>57593.164951800136</v>
      </c>
      <c r="BY245" s="32">
        <v>4.9632764230329099E-2</v>
      </c>
      <c r="BZ245" s="32">
        <v>4.989596886725893E-2</v>
      </c>
      <c r="CA245" s="42"/>
      <c r="CB245" s="22">
        <v>1160501.524177294</v>
      </c>
      <c r="CC245" s="22">
        <v>3189.8418999999999</v>
      </c>
      <c r="CD245" s="22">
        <v>1157311.6822772939</v>
      </c>
      <c r="CE245" s="26">
        <v>-145.48720000000003</v>
      </c>
      <c r="CF245" s="22">
        <v>0</v>
      </c>
      <c r="CG245" s="22">
        <v>60494.471315969946</v>
      </c>
      <c r="CH245" s="22">
        <v>60639.958515969804</v>
      </c>
      <c r="CI245" s="32">
        <v>5.2127868904658148E-2</v>
      </c>
      <c r="CJ245" s="32">
        <v>5.2397257752246872E-2</v>
      </c>
      <c r="CK245" s="42"/>
      <c r="CL245" s="22">
        <v>1159496.180390999</v>
      </c>
      <c r="CM245" s="22">
        <v>3189.8418999999999</v>
      </c>
      <c r="CN245" s="22">
        <v>1156306.3384909988</v>
      </c>
      <c r="CO245" s="26">
        <v>-145.48720000000003</v>
      </c>
      <c r="CP245" s="22">
        <v>0</v>
      </c>
      <c r="CQ245" s="22">
        <v>59489.127529674908</v>
      </c>
      <c r="CR245" s="22">
        <v>59634.614729674766</v>
      </c>
      <c r="CS245" s="32">
        <v>5.1306014229054474E-2</v>
      </c>
      <c r="CT245" s="32">
        <v>5.1573370087635288E-2</v>
      </c>
      <c r="CU245" s="42"/>
      <c r="CV245" s="22">
        <v>1161506.867963589</v>
      </c>
      <c r="CW245" s="22">
        <v>3189.8418999999999</v>
      </c>
      <c r="CX245" s="22">
        <v>1158317.0260635889</v>
      </c>
      <c r="CY245" s="26">
        <v>-145.48720000000003</v>
      </c>
      <c r="CZ245" s="22">
        <v>0</v>
      </c>
      <c r="DA245" s="22">
        <v>61499.815102264984</v>
      </c>
      <c r="DB245" s="22">
        <v>61645.302302264841</v>
      </c>
      <c r="DC245" s="32">
        <v>5.2948300865486471E-2</v>
      </c>
      <c r="DD245" s="32">
        <v>5.3219715255122785E-2</v>
      </c>
      <c r="DE245" s="42"/>
      <c r="DF245" s="22">
        <v>1161506.867963589</v>
      </c>
      <c r="DG245" s="22">
        <v>3189.8418999999999</v>
      </c>
      <c r="DH245" s="22">
        <v>1158317.0260635889</v>
      </c>
      <c r="DI245" s="26">
        <v>-145.48720000000003</v>
      </c>
      <c r="DJ245" s="22">
        <v>0</v>
      </c>
      <c r="DK245" s="22">
        <v>61499.815102264984</v>
      </c>
      <c r="DL245" s="22">
        <v>61645.302302264841</v>
      </c>
      <c r="DM245" s="32">
        <v>5.2948300865486471E-2</v>
      </c>
      <c r="DN245" s="32">
        <v>5.3219715255122785E-2</v>
      </c>
      <c r="DO245" s="42"/>
      <c r="DP245" s="22">
        <v>1161506.867963589</v>
      </c>
      <c r="DQ245" s="22">
        <v>3189.8418999999999</v>
      </c>
      <c r="DR245" s="22">
        <v>1158317.0260635889</v>
      </c>
      <c r="DS245" s="26">
        <v>-145.48720000000003</v>
      </c>
      <c r="DT245" s="22">
        <v>0</v>
      </c>
      <c r="DU245" s="22">
        <v>61499.815102264984</v>
      </c>
      <c r="DV245" s="22">
        <v>61645.302302264841</v>
      </c>
      <c r="DW245" s="32">
        <v>5.2948300865486471E-2</v>
      </c>
      <c r="DX245" s="32">
        <v>5.3219715255122785E-2</v>
      </c>
      <c r="DY245" s="42"/>
      <c r="DZ245" s="22">
        <v>1161506.867963589</v>
      </c>
      <c r="EA245" s="22">
        <v>3189.8418999999999</v>
      </c>
      <c r="EB245" s="22">
        <v>1158317.0260635889</v>
      </c>
      <c r="EC245" s="26">
        <v>-145.48720000000003</v>
      </c>
      <c r="ED245" s="22">
        <v>0</v>
      </c>
      <c r="EE245" s="22">
        <v>61499.815102264984</v>
      </c>
      <c r="EF245" s="22">
        <v>61645.302302264841</v>
      </c>
      <c r="EG245" s="32">
        <v>5.2948300865486471E-2</v>
      </c>
      <c r="EH245" s="32">
        <v>5.3219715255122785E-2</v>
      </c>
      <c r="EI245" s="42"/>
      <c r="EK245" s="47">
        <f t="shared" si="78"/>
        <v>-1005.3437862950377</v>
      </c>
      <c r="EL245" s="47">
        <f t="shared" si="79"/>
        <v>-2010.6875725900754</v>
      </c>
      <c r="EM245" s="47">
        <f t="shared" si="80"/>
        <v>0</v>
      </c>
      <c r="EN245" s="47">
        <f t="shared" si="81"/>
        <v>0</v>
      </c>
      <c r="EO245" s="47">
        <f t="shared" si="82"/>
        <v>0</v>
      </c>
      <c r="EP245" s="47">
        <f t="shared" si="83"/>
        <v>0</v>
      </c>
      <c r="ER245" s="27" t="str">
        <f t="shared" si="74"/>
        <v>Robert Miles Junior School</v>
      </c>
      <c r="EV245" s="45">
        <v>0</v>
      </c>
      <c r="EX245" s="27" t="str">
        <f t="shared" si="75"/>
        <v>Y</v>
      </c>
      <c r="EY245" s="27" t="str">
        <f t="shared" si="76"/>
        <v>Y</v>
      </c>
      <c r="EZ245" s="27" t="str">
        <f t="shared" si="65"/>
        <v/>
      </c>
      <c r="FA245" s="27" t="str">
        <f t="shared" si="66"/>
        <v/>
      </c>
      <c r="FB245" s="27" t="str">
        <f t="shared" si="67"/>
        <v/>
      </c>
      <c r="FC245" s="27" t="str">
        <f t="shared" si="68"/>
        <v/>
      </c>
      <c r="FE245" s="82">
        <f t="shared" si="77"/>
        <v>8.6793491218167308E-4</v>
      </c>
      <c r="FF245" s="82">
        <f t="shared" si="69"/>
        <v>1.7358698243633462E-3</v>
      </c>
      <c r="FG245" s="82" t="str">
        <f t="shared" si="70"/>
        <v/>
      </c>
      <c r="FH245" s="82" t="str">
        <f t="shared" si="71"/>
        <v/>
      </c>
      <c r="FI245" s="82" t="str">
        <f t="shared" si="72"/>
        <v/>
      </c>
      <c r="FJ245" s="82" t="str">
        <f t="shared" si="73"/>
        <v/>
      </c>
    </row>
    <row r="246" spans="1:166" x14ac:dyDescent="0.3">
      <c r="A246" s="59">
        <v>8912876</v>
      </c>
      <c r="B246" s="20" t="s">
        <v>115</v>
      </c>
      <c r="C246" s="21">
        <v>126</v>
      </c>
      <c r="D246" s="22">
        <v>575377.89862382517</v>
      </c>
      <c r="E246" s="22">
        <v>2982.6911</v>
      </c>
      <c r="F246" s="22">
        <v>572395.20752382511</v>
      </c>
      <c r="G246" s="45">
        <v>-16039.943457935758</v>
      </c>
      <c r="H246" s="26">
        <v>-142.0639000000001</v>
      </c>
      <c r="I246" s="11"/>
      <c r="J246" s="34">
        <v>126</v>
      </c>
      <c r="K246" s="22">
        <v>623288.46299774328</v>
      </c>
      <c r="L246" s="22">
        <v>2840.6271999999999</v>
      </c>
      <c r="M246" s="22">
        <v>620447.83579774329</v>
      </c>
      <c r="N246" s="26">
        <v>-142.0639000000001</v>
      </c>
      <c r="O246" s="22">
        <v>0</v>
      </c>
      <c r="P246" s="22">
        <v>47910.564373918111</v>
      </c>
      <c r="Q246" s="22">
        <v>48052.628273918177</v>
      </c>
      <c r="R246" s="32">
        <v>7.6867401240654082E-2</v>
      </c>
      <c r="S246" s="32">
        <v>7.7448297022640625E-2</v>
      </c>
      <c r="T246" s="11"/>
      <c r="U246" s="22">
        <v>623288.46299774328</v>
      </c>
      <c r="V246" s="22">
        <v>2840.6271999999999</v>
      </c>
      <c r="W246" s="22">
        <v>620447.83579774329</v>
      </c>
      <c r="X246" s="26">
        <v>-142.0639000000001</v>
      </c>
      <c r="Y246" s="22">
        <v>0</v>
      </c>
      <c r="Z246" s="22">
        <v>47910.564373918111</v>
      </c>
      <c r="AA246" s="22">
        <v>48052.628273918177</v>
      </c>
      <c r="AB246" s="32">
        <v>7.6867401240654082E-2</v>
      </c>
      <c r="AC246" s="32">
        <v>7.7448297022640625E-2</v>
      </c>
      <c r="AD246" s="42"/>
      <c r="AE246" s="22">
        <v>623288.46299774328</v>
      </c>
      <c r="AF246" s="22">
        <v>2840.6271999999999</v>
      </c>
      <c r="AG246" s="22">
        <v>620447.83579774329</v>
      </c>
      <c r="AH246" s="26">
        <v>-142.0639000000001</v>
      </c>
      <c r="AI246" s="22">
        <v>0</v>
      </c>
      <c r="AJ246" s="22">
        <v>47910.564373918111</v>
      </c>
      <c r="AK246" s="22">
        <v>48052.628273918177</v>
      </c>
      <c r="AL246" s="32">
        <v>7.6867401240654082E-2</v>
      </c>
      <c r="AM246" s="32">
        <v>7.7448297022640625E-2</v>
      </c>
      <c r="AN246" s="11"/>
      <c r="AO246" s="22">
        <v>623288.46299774328</v>
      </c>
      <c r="AP246" s="22">
        <v>2840.6271999999999</v>
      </c>
      <c r="AQ246" s="22">
        <v>620447.83579774329</v>
      </c>
      <c r="AR246" s="26">
        <v>-142.0639000000001</v>
      </c>
      <c r="AS246" s="22">
        <v>0</v>
      </c>
      <c r="AT246" s="22">
        <v>47910.564373918111</v>
      </c>
      <c r="AU246" s="22">
        <v>48052.628273918177</v>
      </c>
      <c r="AV246" s="32">
        <v>7.6867401240654082E-2</v>
      </c>
      <c r="AW246" s="32">
        <v>7.7448297022640625E-2</v>
      </c>
      <c r="AX246" s="42"/>
      <c r="AY246" s="22">
        <v>623288.46299774328</v>
      </c>
      <c r="AZ246" s="22">
        <v>2840.6271999999999</v>
      </c>
      <c r="BA246" s="22">
        <v>620447.83579774329</v>
      </c>
      <c r="BB246" s="22">
        <v>0</v>
      </c>
      <c r="BC246" s="22">
        <v>47910.564373918111</v>
      </c>
      <c r="BD246" s="22">
        <v>48052.628273918177</v>
      </c>
      <c r="BE246" s="32">
        <v>7.6867401240654082E-2</v>
      </c>
      <c r="BF246" s="32">
        <v>7.7448297022640625E-2</v>
      </c>
      <c r="BG246" s="11"/>
      <c r="BH246" s="22">
        <v>623288.46299774328</v>
      </c>
      <c r="BI246" s="22">
        <v>2840.6271999999999</v>
      </c>
      <c r="BJ246" s="22">
        <v>620447.83579774329</v>
      </c>
      <c r="BK246" s="26">
        <v>-142.0639000000001</v>
      </c>
      <c r="BL246" s="22">
        <v>0</v>
      </c>
      <c r="BM246" s="22">
        <v>47910.564373918111</v>
      </c>
      <c r="BN246" s="22">
        <v>48052.628273918177</v>
      </c>
      <c r="BO246" s="32">
        <v>7.6867401240654082E-2</v>
      </c>
      <c r="BP246" s="32">
        <v>7.7448297022640625E-2</v>
      </c>
      <c r="BQ246" s="42"/>
      <c r="BR246" s="22">
        <v>622155.31358111161</v>
      </c>
      <c r="BS246" s="22">
        <v>2840.6271999999999</v>
      </c>
      <c r="BT246" s="22">
        <v>619314.68638111162</v>
      </c>
      <c r="BU246" s="26">
        <v>-142.0639000000001</v>
      </c>
      <c r="BV246" s="22">
        <v>0</v>
      </c>
      <c r="BW246" s="22">
        <v>46777.414957286441</v>
      </c>
      <c r="BX246" s="22">
        <v>46919.478857286507</v>
      </c>
      <c r="BY246" s="32">
        <v>7.5186073213835816E-2</v>
      </c>
      <c r="BZ246" s="32">
        <v>7.576032005870012E-2</v>
      </c>
      <c r="CA246" s="42"/>
      <c r="CB246" s="22">
        <v>622919.39352405909</v>
      </c>
      <c r="CC246" s="22">
        <v>2840.6271999999999</v>
      </c>
      <c r="CD246" s="22">
        <v>620078.76632405911</v>
      </c>
      <c r="CE246" s="26">
        <v>-142.0639000000001</v>
      </c>
      <c r="CF246" s="22">
        <v>0</v>
      </c>
      <c r="CG246" s="22">
        <v>47541.494900233927</v>
      </c>
      <c r="CH246" s="22">
        <v>47683.558800233994</v>
      </c>
      <c r="CI246" s="32">
        <v>7.6320460390992342E-2</v>
      </c>
      <c r="CJ246" s="32">
        <v>7.6899196343894971E-2</v>
      </c>
      <c r="CK246" s="42"/>
      <c r="CL246" s="22">
        <v>622550.32405037479</v>
      </c>
      <c r="CM246" s="22">
        <v>2840.6271999999999</v>
      </c>
      <c r="CN246" s="22">
        <v>619709.69685037481</v>
      </c>
      <c r="CO246" s="26">
        <v>-142.0639000000001</v>
      </c>
      <c r="CP246" s="22">
        <v>0</v>
      </c>
      <c r="CQ246" s="22">
        <v>47172.425426549627</v>
      </c>
      <c r="CR246" s="22">
        <v>47314.489326549694</v>
      </c>
      <c r="CS246" s="32">
        <v>7.5772871050232699E-2</v>
      </c>
      <c r="CT246" s="32">
        <v>7.6349441628914022E-2</v>
      </c>
      <c r="CU246" s="42"/>
      <c r="CV246" s="22">
        <v>623288.46299774328</v>
      </c>
      <c r="CW246" s="22">
        <v>2840.6271999999999</v>
      </c>
      <c r="CX246" s="22">
        <v>620447.83579774329</v>
      </c>
      <c r="CY246" s="26">
        <v>-142.0639000000001</v>
      </c>
      <c r="CZ246" s="22">
        <v>0</v>
      </c>
      <c r="DA246" s="22">
        <v>47910.564373918111</v>
      </c>
      <c r="DB246" s="22">
        <v>48052.628273918177</v>
      </c>
      <c r="DC246" s="32">
        <v>7.6867401240654082E-2</v>
      </c>
      <c r="DD246" s="32">
        <v>7.7448297022640625E-2</v>
      </c>
      <c r="DE246" s="42"/>
      <c r="DF246" s="22">
        <v>623288.46299774328</v>
      </c>
      <c r="DG246" s="22">
        <v>2840.6271999999999</v>
      </c>
      <c r="DH246" s="22">
        <v>620447.83579774329</v>
      </c>
      <c r="DI246" s="26">
        <v>-142.0639000000001</v>
      </c>
      <c r="DJ246" s="22">
        <v>0</v>
      </c>
      <c r="DK246" s="22">
        <v>47910.564373918111</v>
      </c>
      <c r="DL246" s="22">
        <v>48052.628273918177</v>
      </c>
      <c r="DM246" s="32">
        <v>7.6867401240654082E-2</v>
      </c>
      <c r="DN246" s="32">
        <v>7.7448297022640625E-2</v>
      </c>
      <c r="DO246" s="42"/>
      <c r="DP246" s="22">
        <v>623288.46299774328</v>
      </c>
      <c r="DQ246" s="22">
        <v>2840.6271999999999</v>
      </c>
      <c r="DR246" s="22">
        <v>620447.83579774329</v>
      </c>
      <c r="DS246" s="26">
        <v>-142.0639000000001</v>
      </c>
      <c r="DT246" s="22">
        <v>0</v>
      </c>
      <c r="DU246" s="22">
        <v>47910.564373918111</v>
      </c>
      <c r="DV246" s="22">
        <v>48052.628273918177</v>
      </c>
      <c r="DW246" s="32">
        <v>7.6867401240654082E-2</v>
      </c>
      <c r="DX246" s="32">
        <v>7.7448297022640625E-2</v>
      </c>
      <c r="DY246" s="42"/>
      <c r="DZ246" s="22">
        <v>623288.46299774328</v>
      </c>
      <c r="EA246" s="22">
        <v>2840.6271999999999</v>
      </c>
      <c r="EB246" s="22">
        <v>620447.83579774329</v>
      </c>
      <c r="EC246" s="26">
        <v>-142.0639000000001</v>
      </c>
      <c r="ED246" s="22">
        <v>0</v>
      </c>
      <c r="EE246" s="22">
        <v>47910.564373918111</v>
      </c>
      <c r="EF246" s="22">
        <v>48052.628273918177</v>
      </c>
      <c r="EG246" s="32">
        <v>7.6867401240654082E-2</v>
      </c>
      <c r="EH246" s="32">
        <v>7.7448297022640625E-2</v>
      </c>
      <c r="EI246" s="42"/>
      <c r="EK246" s="47">
        <f t="shared" si="78"/>
        <v>-369.06947368418332</v>
      </c>
      <c r="EL246" s="47">
        <f t="shared" si="79"/>
        <v>-738.13894736848306</v>
      </c>
      <c r="EM246" s="47">
        <f t="shared" si="80"/>
        <v>0</v>
      </c>
      <c r="EN246" s="47">
        <f t="shared" si="81"/>
        <v>0</v>
      </c>
      <c r="EO246" s="47">
        <f t="shared" si="82"/>
        <v>0</v>
      </c>
      <c r="EP246" s="47">
        <f t="shared" si="83"/>
        <v>0</v>
      </c>
      <c r="ER246" s="27" t="str">
        <f t="shared" si="74"/>
        <v>Ranskill Primary School</v>
      </c>
      <c r="EV246" s="45">
        <v>-16039.943457935758</v>
      </c>
      <c r="EX246" s="27" t="str">
        <f t="shared" si="75"/>
        <v>Y</v>
      </c>
      <c r="EY246" s="27" t="str">
        <f t="shared" si="76"/>
        <v>Y</v>
      </c>
      <c r="EZ246" s="27" t="str">
        <f t="shared" si="65"/>
        <v/>
      </c>
      <c r="FA246" s="27" t="str">
        <f t="shared" si="66"/>
        <v/>
      </c>
      <c r="FB246" s="27" t="str">
        <f t="shared" si="67"/>
        <v/>
      </c>
      <c r="FC246" s="27" t="str">
        <f t="shared" si="68"/>
        <v/>
      </c>
      <c r="FE246" s="82">
        <f t="shared" si="77"/>
        <v>5.9484367966188608E-4</v>
      </c>
      <c r="FF246" s="82">
        <f t="shared" si="69"/>
        <v>1.1896873593239599E-3</v>
      </c>
      <c r="FG246" s="82" t="str">
        <f t="shared" si="70"/>
        <v/>
      </c>
      <c r="FH246" s="82" t="str">
        <f t="shared" si="71"/>
        <v/>
      </c>
      <c r="FI246" s="82" t="str">
        <f t="shared" si="72"/>
        <v/>
      </c>
      <c r="FJ246" s="82" t="str">
        <f t="shared" si="73"/>
        <v/>
      </c>
    </row>
    <row r="247" spans="1:166" x14ac:dyDescent="0.3">
      <c r="A247" s="20">
        <v>8912900</v>
      </c>
      <c r="B247" s="20" t="s">
        <v>219</v>
      </c>
      <c r="C247" s="21">
        <v>193</v>
      </c>
      <c r="D247" s="22">
        <v>889157.90763775527</v>
      </c>
      <c r="E247" s="22">
        <v>8546.4674000000014</v>
      </c>
      <c r="F247" s="22">
        <v>880611.44023775531</v>
      </c>
      <c r="G247" s="45">
        <v>0</v>
      </c>
      <c r="H247" s="26">
        <v>-3751.2802000000011</v>
      </c>
      <c r="I247" s="11"/>
      <c r="J247" s="34">
        <v>193</v>
      </c>
      <c r="K247" s="22">
        <v>934581.89587546454</v>
      </c>
      <c r="L247" s="22">
        <v>4795.1872000000003</v>
      </c>
      <c r="M247" s="22">
        <v>929786.7086754645</v>
      </c>
      <c r="N247" s="26">
        <v>-3751.2802000000011</v>
      </c>
      <c r="O247" s="22">
        <v>0</v>
      </c>
      <c r="P247" s="22">
        <v>45423.988237709273</v>
      </c>
      <c r="Q247" s="22">
        <v>49175.268437709194</v>
      </c>
      <c r="R247" s="32">
        <v>4.8603539655728722E-2</v>
      </c>
      <c r="S247" s="32">
        <v>5.2888762528948426E-2</v>
      </c>
      <c r="T247" s="11"/>
      <c r="U247" s="22">
        <v>934581.89587546454</v>
      </c>
      <c r="V247" s="22">
        <v>4795.1872000000003</v>
      </c>
      <c r="W247" s="22">
        <v>929786.7086754645</v>
      </c>
      <c r="X247" s="26">
        <v>-3751.2802000000011</v>
      </c>
      <c r="Y247" s="22">
        <v>0</v>
      </c>
      <c r="Z247" s="22">
        <v>45423.988237709273</v>
      </c>
      <c r="AA247" s="22">
        <v>49175.268437709194</v>
      </c>
      <c r="AB247" s="32">
        <v>4.8603539655728722E-2</v>
      </c>
      <c r="AC247" s="32">
        <v>5.2888762528948426E-2</v>
      </c>
      <c r="AD247" s="42"/>
      <c r="AE247" s="22">
        <v>934581.89587546454</v>
      </c>
      <c r="AF247" s="22">
        <v>4795.1872000000003</v>
      </c>
      <c r="AG247" s="22">
        <v>929786.7086754645</v>
      </c>
      <c r="AH247" s="26">
        <v>-3751.2802000000011</v>
      </c>
      <c r="AI247" s="22">
        <v>0</v>
      </c>
      <c r="AJ247" s="22">
        <v>45423.988237709273</v>
      </c>
      <c r="AK247" s="22">
        <v>49175.268437709194</v>
      </c>
      <c r="AL247" s="32">
        <v>4.8603539655728722E-2</v>
      </c>
      <c r="AM247" s="32">
        <v>5.2888762528948426E-2</v>
      </c>
      <c r="AN247" s="11"/>
      <c r="AO247" s="22">
        <v>934581.89587546454</v>
      </c>
      <c r="AP247" s="22">
        <v>4795.1872000000003</v>
      </c>
      <c r="AQ247" s="22">
        <v>929786.7086754645</v>
      </c>
      <c r="AR247" s="26">
        <v>-3751.2802000000011</v>
      </c>
      <c r="AS247" s="22">
        <v>0</v>
      </c>
      <c r="AT247" s="22">
        <v>45423.988237709273</v>
      </c>
      <c r="AU247" s="22">
        <v>49175.268437709194</v>
      </c>
      <c r="AV247" s="32">
        <v>4.8603539655728722E-2</v>
      </c>
      <c r="AW247" s="32">
        <v>5.2888762528948426E-2</v>
      </c>
      <c r="AX247" s="42"/>
      <c r="AY247" s="22">
        <v>934581.89587546454</v>
      </c>
      <c r="AZ247" s="22">
        <v>4795.1872000000003</v>
      </c>
      <c r="BA247" s="22">
        <v>929786.7086754645</v>
      </c>
      <c r="BB247" s="22">
        <v>0</v>
      </c>
      <c r="BC247" s="22">
        <v>45423.988237709273</v>
      </c>
      <c r="BD247" s="22">
        <v>49175.268437709194</v>
      </c>
      <c r="BE247" s="32">
        <v>4.8603539655728722E-2</v>
      </c>
      <c r="BF247" s="32">
        <v>5.2888762528948426E-2</v>
      </c>
      <c r="BG247" s="11"/>
      <c r="BH247" s="22">
        <v>934581.89587546454</v>
      </c>
      <c r="BI247" s="22">
        <v>4795.1872000000003</v>
      </c>
      <c r="BJ247" s="22">
        <v>929786.7086754645</v>
      </c>
      <c r="BK247" s="26">
        <v>-3751.2802000000011</v>
      </c>
      <c r="BL247" s="22">
        <v>0</v>
      </c>
      <c r="BM247" s="22">
        <v>45423.988237709273</v>
      </c>
      <c r="BN247" s="22">
        <v>49175.268437709194</v>
      </c>
      <c r="BO247" s="32">
        <v>4.8603539655728722E-2</v>
      </c>
      <c r="BP247" s="32">
        <v>5.2888762528948426E-2</v>
      </c>
      <c r="BQ247" s="42"/>
      <c r="BR247" s="22">
        <v>930967.46863983723</v>
      </c>
      <c r="BS247" s="22">
        <v>4795.1872000000003</v>
      </c>
      <c r="BT247" s="22">
        <v>926172.28143983718</v>
      </c>
      <c r="BU247" s="26">
        <v>-3751.2802000000011</v>
      </c>
      <c r="BV247" s="22">
        <v>0</v>
      </c>
      <c r="BW247" s="22">
        <v>41809.561002081959</v>
      </c>
      <c r="BX247" s="22">
        <v>45560.84120208188</v>
      </c>
      <c r="BY247" s="32">
        <v>4.4909798043927994E-2</v>
      </c>
      <c r="BZ247" s="32">
        <v>4.9192620115182585E-2</v>
      </c>
      <c r="CA247" s="42"/>
      <c r="CB247" s="22">
        <v>933812.28031216597</v>
      </c>
      <c r="CC247" s="22">
        <v>4795.1872000000003</v>
      </c>
      <c r="CD247" s="22">
        <v>929017.09311216592</v>
      </c>
      <c r="CE247" s="26">
        <v>-3751.2802000000011</v>
      </c>
      <c r="CF247" s="22">
        <v>0</v>
      </c>
      <c r="CG247" s="22">
        <v>44654.372674410697</v>
      </c>
      <c r="CH247" s="22">
        <v>48405.652874410618</v>
      </c>
      <c r="CI247" s="32">
        <v>4.7819431823581393E-2</v>
      </c>
      <c r="CJ247" s="32">
        <v>5.2104157429712986E-2</v>
      </c>
      <c r="CK247" s="42"/>
      <c r="CL247" s="22">
        <v>933042.66474886751</v>
      </c>
      <c r="CM247" s="22">
        <v>4795.1872000000003</v>
      </c>
      <c r="CN247" s="22">
        <v>928247.47754886746</v>
      </c>
      <c r="CO247" s="26">
        <v>-3751.2802000000011</v>
      </c>
      <c r="CP247" s="22">
        <v>0</v>
      </c>
      <c r="CQ247" s="22">
        <v>43884.757111112238</v>
      </c>
      <c r="CR247" s="22">
        <v>47636.037311112159</v>
      </c>
      <c r="CS247" s="32">
        <v>4.703403045660727E-2</v>
      </c>
      <c r="CT247" s="32">
        <v>5.1318251288869639E-2</v>
      </c>
      <c r="CU247" s="42"/>
      <c r="CV247" s="22">
        <v>934581.89587546454</v>
      </c>
      <c r="CW247" s="22">
        <v>4795.1872000000003</v>
      </c>
      <c r="CX247" s="22">
        <v>929786.7086754645</v>
      </c>
      <c r="CY247" s="26">
        <v>-3751.2802000000011</v>
      </c>
      <c r="CZ247" s="22">
        <v>0</v>
      </c>
      <c r="DA247" s="22">
        <v>45423.988237709273</v>
      </c>
      <c r="DB247" s="22">
        <v>49175.268437709194</v>
      </c>
      <c r="DC247" s="32">
        <v>4.8603539655728722E-2</v>
      </c>
      <c r="DD247" s="32">
        <v>5.2888762528948426E-2</v>
      </c>
      <c r="DE247" s="42"/>
      <c r="DF247" s="22">
        <v>934581.89587546454</v>
      </c>
      <c r="DG247" s="22">
        <v>4795.1872000000003</v>
      </c>
      <c r="DH247" s="22">
        <v>929786.7086754645</v>
      </c>
      <c r="DI247" s="26">
        <v>-3751.2802000000011</v>
      </c>
      <c r="DJ247" s="22">
        <v>0</v>
      </c>
      <c r="DK247" s="22">
        <v>45423.988237709273</v>
      </c>
      <c r="DL247" s="22">
        <v>49175.268437709194</v>
      </c>
      <c r="DM247" s="32">
        <v>4.8603539655728722E-2</v>
      </c>
      <c r="DN247" s="32">
        <v>5.2888762528948426E-2</v>
      </c>
      <c r="DO247" s="42"/>
      <c r="DP247" s="22">
        <v>934581.89587546454</v>
      </c>
      <c r="DQ247" s="22">
        <v>4795.1872000000003</v>
      </c>
      <c r="DR247" s="22">
        <v>929786.7086754645</v>
      </c>
      <c r="DS247" s="26">
        <v>-3751.2802000000011</v>
      </c>
      <c r="DT247" s="22">
        <v>0</v>
      </c>
      <c r="DU247" s="22">
        <v>45423.988237709273</v>
      </c>
      <c r="DV247" s="22">
        <v>49175.268437709194</v>
      </c>
      <c r="DW247" s="32">
        <v>4.8603539655728722E-2</v>
      </c>
      <c r="DX247" s="32">
        <v>5.2888762528948426E-2</v>
      </c>
      <c r="DY247" s="42"/>
      <c r="DZ247" s="22">
        <v>934581.89587546454</v>
      </c>
      <c r="EA247" s="22">
        <v>4795.1872000000003</v>
      </c>
      <c r="EB247" s="22">
        <v>929786.7086754645</v>
      </c>
      <c r="EC247" s="26">
        <v>-3751.2802000000011</v>
      </c>
      <c r="ED247" s="22">
        <v>0</v>
      </c>
      <c r="EE247" s="22">
        <v>45423.988237709273</v>
      </c>
      <c r="EF247" s="22">
        <v>49175.268437709194</v>
      </c>
      <c r="EG247" s="32">
        <v>4.8603539655728722E-2</v>
      </c>
      <c r="EH247" s="32">
        <v>5.2888762528948426E-2</v>
      </c>
      <c r="EI247" s="42"/>
      <c r="EK247" s="47">
        <f t="shared" si="78"/>
        <v>-769.61556329857558</v>
      </c>
      <c r="EL247" s="47">
        <f t="shared" si="79"/>
        <v>-1539.2311265970347</v>
      </c>
      <c r="EM247" s="47">
        <f t="shared" si="80"/>
        <v>0</v>
      </c>
      <c r="EN247" s="47">
        <f t="shared" si="81"/>
        <v>0</v>
      </c>
      <c r="EO247" s="47">
        <f t="shared" si="82"/>
        <v>0</v>
      </c>
      <c r="EP247" s="47">
        <f t="shared" si="83"/>
        <v>0</v>
      </c>
      <c r="ER247" s="27" t="str">
        <f t="shared" si="74"/>
        <v>Kimberley Primary School</v>
      </c>
      <c r="EV247" s="45">
        <v>0</v>
      </c>
      <c r="EX247" s="27" t="str">
        <f t="shared" si="75"/>
        <v>Y</v>
      </c>
      <c r="EY247" s="27" t="str">
        <f t="shared" si="76"/>
        <v>Y</v>
      </c>
      <c r="EZ247" s="27" t="str">
        <f t="shared" si="65"/>
        <v/>
      </c>
      <c r="FA247" s="27" t="str">
        <f t="shared" si="66"/>
        <v/>
      </c>
      <c r="FB247" s="27" t="str">
        <f t="shared" si="67"/>
        <v/>
      </c>
      <c r="FC247" s="27" t="str">
        <f t="shared" si="68"/>
        <v/>
      </c>
      <c r="FE247" s="82">
        <f t="shared" si="77"/>
        <v>8.2773345340130531E-4</v>
      </c>
      <c r="FF247" s="82">
        <f t="shared" si="69"/>
        <v>1.6554669068024853E-3</v>
      </c>
      <c r="FG247" s="82" t="str">
        <f t="shared" si="70"/>
        <v/>
      </c>
      <c r="FH247" s="82" t="str">
        <f t="shared" si="71"/>
        <v/>
      </c>
      <c r="FI247" s="82" t="str">
        <f t="shared" si="72"/>
        <v/>
      </c>
      <c r="FJ247" s="82" t="str">
        <f t="shared" si="73"/>
        <v/>
      </c>
    </row>
    <row r="248" spans="1:166" x14ac:dyDescent="0.3">
      <c r="A248" s="20">
        <v>8912910</v>
      </c>
      <c r="B248" s="20" t="s">
        <v>30</v>
      </c>
      <c r="C248" s="21">
        <v>204</v>
      </c>
      <c r="D248" s="22">
        <v>921040.30949657492</v>
      </c>
      <c r="E248" s="22">
        <v>3927.0479999999998</v>
      </c>
      <c r="F248" s="22">
        <v>917113.26149657497</v>
      </c>
      <c r="G248" s="45">
        <v>0</v>
      </c>
      <c r="H248" s="26">
        <v>60.25440000000026</v>
      </c>
      <c r="I248" s="11"/>
      <c r="J248" s="34">
        <v>204</v>
      </c>
      <c r="K248" s="22">
        <v>971546.33314208779</v>
      </c>
      <c r="L248" s="22">
        <v>3987.3024</v>
      </c>
      <c r="M248" s="22">
        <v>967559.03074208775</v>
      </c>
      <c r="N248" s="26">
        <v>60.25440000000026</v>
      </c>
      <c r="O248" s="22">
        <v>0</v>
      </c>
      <c r="P248" s="22">
        <v>50506.023645512876</v>
      </c>
      <c r="Q248" s="22">
        <v>50445.769245512784</v>
      </c>
      <c r="R248" s="32">
        <v>5.1985193008933332E-2</v>
      </c>
      <c r="S248" s="32">
        <v>5.2137148889843388E-2</v>
      </c>
      <c r="T248" s="11"/>
      <c r="U248" s="22">
        <v>971546.33314208779</v>
      </c>
      <c r="V248" s="22">
        <v>3987.3024</v>
      </c>
      <c r="W248" s="22">
        <v>967559.03074208775</v>
      </c>
      <c r="X248" s="26">
        <v>60.25440000000026</v>
      </c>
      <c r="Y248" s="22">
        <v>0</v>
      </c>
      <c r="Z248" s="22">
        <v>50506.023645512876</v>
      </c>
      <c r="AA248" s="22">
        <v>50445.769245512784</v>
      </c>
      <c r="AB248" s="32">
        <v>5.1985193008933332E-2</v>
      </c>
      <c r="AC248" s="32">
        <v>5.2137148889843388E-2</v>
      </c>
      <c r="AD248" s="42"/>
      <c r="AE248" s="22">
        <v>971546.33314208779</v>
      </c>
      <c r="AF248" s="22">
        <v>3987.3024</v>
      </c>
      <c r="AG248" s="22">
        <v>967559.03074208775</v>
      </c>
      <c r="AH248" s="26">
        <v>60.25440000000026</v>
      </c>
      <c r="AI248" s="22">
        <v>0</v>
      </c>
      <c r="AJ248" s="22">
        <v>50506.023645512876</v>
      </c>
      <c r="AK248" s="22">
        <v>50445.769245512784</v>
      </c>
      <c r="AL248" s="32">
        <v>5.1985193008933332E-2</v>
      </c>
      <c r="AM248" s="32">
        <v>5.2137148889843388E-2</v>
      </c>
      <c r="AN248" s="11"/>
      <c r="AO248" s="22">
        <v>971546.33314208779</v>
      </c>
      <c r="AP248" s="22">
        <v>3987.3024</v>
      </c>
      <c r="AQ248" s="22">
        <v>967559.03074208775</v>
      </c>
      <c r="AR248" s="26">
        <v>60.25440000000026</v>
      </c>
      <c r="AS248" s="22">
        <v>0</v>
      </c>
      <c r="AT248" s="22">
        <v>50506.023645512876</v>
      </c>
      <c r="AU248" s="22">
        <v>50445.769245512784</v>
      </c>
      <c r="AV248" s="32">
        <v>5.1985193008933332E-2</v>
      </c>
      <c r="AW248" s="32">
        <v>5.2137148889843388E-2</v>
      </c>
      <c r="AX248" s="42"/>
      <c r="AY248" s="22">
        <v>971546.33314208779</v>
      </c>
      <c r="AZ248" s="22">
        <v>3987.3024</v>
      </c>
      <c r="BA248" s="22">
        <v>967559.03074208775</v>
      </c>
      <c r="BB248" s="22">
        <v>0</v>
      </c>
      <c r="BC248" s="22">
        <v>50506.023645512876</v>
      </c>
      <c r="BD248" s="22">
        <v>50445.769245512784</v>
      </c>
      <c r="BE248" s="32">
        <v>5.1985193008933332E-2</v>
      </c>
      <c r="BF248" s="32">
        <v>5.2137148889843388E-2</v>
      </c>
      <c r="BG248" s="11"/>
      <c r="BH248" s="22">
        <v>971546.33314208779</v>
      </c>
      <c r="BI248" s="22">
        <v>3987.3024</v>
      </c>
      <c r="BJ248" s="22">
        <v>967559.03074208775</v>
      </c>
      <c r="BK248" s="26">
        <v>60.25440000000026</v>
      </c>
      <c r="BL248" s="22">
        <v>0</v>
      </c>
      <c r="BM248" s="22">
        <v>50506.023645512876</v>
      </c>
      <c r="BN248" s="22">
        <v>50445.769245512784</v>
      </c>
      <c r="BO248" s="32">
        <v>5.1985193008933332E-2</v>
      </c>
      <c r="BP248" s="32">
        <v>5.2137148889843388E-2</v>
      </c>
      <c r="BQ248" s="42"/>
      <c r="BR248" s="22">
        <v>967923.46751735208</v>
      </c>
      <c r="BS248" s="22">
        <v>3987.3024</v>
      </c>
      <c r="BT248" s="22">
        <v>963936.16511735204</v>
      </c>
      <c r="BU248" s="26">
        <v>60.25440000000026</v>
      </c>
      <c r="BV248" s="22">
        <v>0</v>
      </c>
      <c r="BW248" s="22">
        <v>46883.158020777162</v>
      </c>
      <c r="BX248" s="22">
        <v>46822.90362077707</v>
      </c>
      <c r="BY248" s="32">
        <v>4.8436844021386101E-2</v>
      </c>
      <c r="BZ248" s="32">
        <v>4.8574693340898492E-2</v>
      </c>
      <c r="CA248" s="42"/>
      <c r="CB248" s="22">
        <v>970739.02523263963</v>
      </c>
      <c r="CC248" s="22">
        <v>3987.3024</v>
      </c>
      <c r="CD248" s="22">
        <v>966751.72283263959</v>
      </c>
      <c r="CE248" s="26">
        <v>60.25440000000026</v>
      </c>
      <c r="CF248" s="22">
        <v>0</v>
      </c>
      <c r="CG248" s="22">
        <v>49698.715736064711</v>
      </c>
      <c r="CH248" s="22">
        <v>49638.461336064618</v>
      </c>
      <c r="CI248" s="32">
        <v>5.119678352701882E-2</v>
      </c>
      <c r="CJ248" s="32">
        <v>5.1345614560293719E-2</v>
      </c>
      <c r="CK248" s="42"/>
      <c r="CL248" s="22">
        <v>969931.71732319146</v>
      </c>
      <c r="CM248" s="22">
        <v>3987.3024</v>
      </c>
      <c r="CN248" s="22">
        <v>965944.41492319142</v>
      </c>
      <c r="CO248" s="26">
        <v>60.25440000000026</v>
      </c>
      <c r="CP248" s="22">
        <v>0</v>
      </c>
      <c r="CQ248" s="22">
        <v>48891.407826616545</v>
      </c>
      <c r="CR248" s="22">
        <v>48831.153426616453</v>
      </c>
      <c r="CS248" s="32">
        <v>5.0407061603827741E-2</v>
      </c>
      <c r="CT248" s="32">
        <v>5.0552757148556358E-2</v>
      </c>
      <c r="CU248" s="42"/>
      <c r="CV248" s="22">
        <v>971546.33314208779</v>
      </c>
      <c r="CW248" s="22">
        <v>3987.3024</v>
      </c>
      <c r="CX248" s="22">
        <v>967559.03074208775</v>
      </c>
      <c r="CY248" s="26">
        <v>60.25440000000026</v>
      </c>
      <c r="CZ248" s="22">
        <v>0</v>
      </c>
      <c r="DA248" s="22">
        <v>50506.023645512876</v>
      </c>
      <c r="DB248" s="22">
        <v>50445.769245512784</v>
      </c>
      <c r="DC248" s="32">
        <v>5.1985193008933332E-2</v>
      </c>
      <c r="DD248" s="32">
        <v>5.2137148889843388E-2</v>
      </c>
      <c r="DE248" s="42"/>
      <c r="DF248" s="22">
        <v>971546.33314208779</v>
      </c>
      <c r="DG248" s="22">
        <v>3987.3024</v>
      </c>
      <c r="DH248" s="22">
        <v>967559.03074208775</v>
      </c>
      <c r="DI248" s="26">
        <v>60.25440000000026</v>
      </c>
      <c r="DJ248" s="22">
        <v>0</v>
      </c>
      <c r="DK248" s="22">
        <v>50506.023645512876</v>
      </c>
      <c r="DL248" s="22">
        <v>50445.769245512784</v>
      </c>
      <c r="DM248" s="32">
        <v>5.1985193008933332E-2</v>
      </c>
      <c r="DN248" s="32">
        <v>5.2137148889843388E-2</v>
      </c>
      <c r="DO248" s="42"/>
      <c r="DP248" s="22">
        <v>971546.33314208779</v>
      </c>
      <c r="DQ248" s="22">
        <v>3987.3024</v>
      </c>
      <c r="DR248" s="22">
        <v>967559.03074208775</v>
      </c>
      <c r="DS248" s="26">
        <v>60.25440000000026</v>
      </c>
      <c r="DT248" s="22">
        <v>0</v>
      </c>
      <c r="DU248" s="22">
        <v>50506.023645512876</v>
      </c>
      <c r="DV248" s="22">
        <v>50445.769245512784</v>
      </c>
      <c r="DW248" s="32">
        <v>5.1985193008933332E-2</v>
      </c>
      <c r="DX248" s="32">
        <v>5.2137148889843388E-2</v>
      </c>
      <c r="DY248" s="42"/>
      <c r="DZ248" s="22">
        <v>971546.33314208779</v>
      </c>
      <c r="EA248" s="22">
        <v>3987.3024</v>
      </c>
      <c r="EB248" s="22">
        <v>967559.03074208775</v>
      </c>
      <c r="EC248" s="26">
        <v>60.25440000000026</v>
      </c>
      <c r="ED248" s="22">
        <v>0</v>
      </c>
      <c r="EE248" s="22">
        <v>50506.023645512876</v>
      </c>
      <c r="EF248" s="22">
        <v>50445.769245512784</v>
      </c>
      <c r="EG248" s="32">
        <v>5.1985193008933332E-2</v>
      </c>
      <c r="EH248" s="32">
        <v>5.2137148889843388E-2</v>
      </c>
      <c r="EI248" s="42"/>
      <c r="EK248" s="47">
        <f t="shared" si="78"/>
        <v>-807.30790944816545</v>
      </c>
      <c r="EL248" s="47">
        <f t="shared" si="79"/>
        <v>-1614.6158188963309</v>
      </c>
      <c r="EM248" s="47">
        <f t="shared" si="80"/>
        <v>0</v>
      </c>
      <c r="EN248" s="47">
        <f t="shared" si="81"/>
        <v>0</v>
      </c>
      <c r="EO248" s="47">
        <f t="shared" si="82"/>
        <v>0</v>
      </c>
      <c r="EP248" s="47">
        <f t="shared" si="83"/>
        <v>0</v>
      </c>
      <c r="ER248" s="27" t="str">
        <f t="shared" si="74"/>
        <v>Hollywell Primary School</v>
      </c>
      <c r="EV248" s="45">
        <v>0</v>
      </c>
      <c r="EX248" s="27" t="str">
        <f t="shared" si="75"/>
        <v>Y</v>
      </c>
      <c r="EY248" s="27" t="str">
        <f t="shared" si="76"/>
        <v>Y</v>
      </c>
      <c r="EZ248" s="27" t="str">
        <f t="shared" si="65"/>
        <v/>
      </c>
      <c r="FA248" s="27" t="str">
        <f t="shared" si="66"/>
        <v/>
      </c>
      <c r="FB248" s="27" t="str">
        <f t="shared" si="67"/>
        <v/>
      </c>
      <c r="FC248" s="27" t="str">
        <f t="shared" si="68"/>
        <v/>
      </c>
      <c r="FE248" s="82">
        <f t="shared" si="77"/>
        <v>8.3437587144319792E-4</v>
      </c>
      <c r="FF248" s="82">
        <f t="shared" si="69"/>
        <v>1.6687517428863958E-3</v>
      </c>
      <c r="FG248" s="82" t="str">
        <f t="shared" si="70"/>
        <v/>
      </c>
      <c r="FH248" s="82" t="str">
        <f t="shared" si="71"/>
        <v/>
      </c>
      <c r="FI248" s="82" t="str">
        <f t="shared" si="72"/>
        <v/>
      </c>
      <c r="FJ248" s="82" t="str">
        <f t="shared" si="73"/>
        <v/>
      </c>
    </row>
    <row r="249" spans="1:166" x14ac:dyDescent="0.3">
      <c r="A249" s="20">
        <v>8912919</v>
      </c>
      <c r="B249" s="20" t="s">
        <v>104</v>
      </c>
      <c r="C249" s="21">
        <v>418</v>
      </c>
      <c r="D249" s="22">
        <v>1904945.0649328285</v>
      </c>
      <c r="E249" s="22">
        <v>7497.5999999999995</v>
      </c>
      <c r="F249" s="22">
        <v>1897447.4649328284</v>
      </c>
      <c r="G249" s="45">
        <v>0</v>
      </c>
      <c r="H249" s="26">
        <v>320.64000000000033</v>
      </c>
      <c r="I249" s="11"/>
      <c r="J249" s="34">
        <v>418</v>
      </c>
      <c r="K249" s="22">
        <v>2010844.3787122255</v>
      </c>
      <c r="L249" s="22">
        <v>7818.24</v>
      </c>
      <c r="M249" s="22">
        <v>2003026.1387122255</v>
      </c>
      <c r="N249" s="26">
        <v>320.64000000000033</v>
      </c>
      <c r="O249" s="22">
        <v>0</v>
      </c>
      <c r="P249" s="22">
        <v>105899.31377939694</v>
      </c>
      <c r="Q249" s="22">
        <v>105578.67377939704</v>
      </c>
      <c r="R249" s="32">
        <v>5.2664102155541459E-2</v>
      </c>
      <c r="S249" s="32">
        <v>5.270958363392856E-2</v>
      </c>
      <c r="T249" s="11"/>
      <c r="U249" s="22">
        <v>2010844.3787122255</v>
      </c>
      <c r="V249" s="22">
        <v>7818.24</v>
      </c>
      <c r="W249" s="22">
        <v>2003026.1387122255</v>
      </c>
      <c r="X249" s="26">
        <v>320.64000000000033</v>
      </c>
      <c r="Y249" s="22">
        <v>0</v>
      </c>
      <c r="Z249" s="22">
        <v>105899.31377939694</v>
      </c>
      <c r="AA249" s="22">
        <v>105578.67377939704</v>
      </c>
      <c r="AB249" s="32">
        <v>5.2664102155541459E-2</v>
      </c>
      <c r="AC249" s="32">
        <v>5.270958363392856E-2</v>
      </c>
      <c r="AD249" s="42"/>
      <c r="AE249" s="22">
        <v>2010844.3787122255</v>
      </c>
      <c r="AF249" s="22">
        <v>7818.24</v>
      </c>
      <c r="AG249" s="22">
        <v>2003026.1387122255</v>
      </c>
      <c r="AH249" s="26">
        <v>320.64000000000033</v>
      </c>
      <c r="AI249" s="22">
        <v>0</v>
      </c>
      <c r="AJ249" s="22">
        <v>105899.31377939694</v>
      </c>
      <c r="AK249" s="22">
        <v>105578.67377939704</v>
      </c>
      <c r="AL249" s="32">
        <v>5.2664102155541459E-2</v>
      </c>
      <c r="AM249" s="32">
        <v>5.270958363392856E-2</v>
      </c>
      <c r="AN249" s="11"/>
      <c r="AO249" s="22">
        <v>2010844.3787122255</v>
      </c>
      <c r="AP249" s="22">
        <v>7818.24</v>
      </c>
      <c r="AQ249" s="22">
        <v>2003026.1387122255</v>
      </c>
      <c r="AR249" s="26">
        <v>320.64000000000033</v>
      </c>
      <c r="AS249" s="22">
        <v>0</v>
      </c>
      <c r="AT249" s="22">
        <v>105899.31377939694</v>
      </c>
      <c r="AU249" s="22">
        <v>105578.67377939704</v>
      </c>
      <c r="AV249" s="32">
        <v>5.2664102155541459E-2</v>
      </c>
      <c r="AW249" s="32">
        <v>5.270958363392856E-2</v>
      </c>
      <c r="AX249" s="42"/>
      <c r="AY249" s="22">
        <v>2010844.3787122255</v>
      </c>
      <c r="AZ249" s="22">
        <v>7818.24</v>
      </c>
      <c r="BA249" s="22">
        <v>2003026.1387122255</v>
      </c>
      <c r="BB249" s="22">
        <v>0</v>
      </c>
      <c r="BC249" s="22">
        <v>105899.31377939694</v>
      </c>
      <c r="BD249" s="22">
        <v>105578.67377939704</v>
      </c>
      <c r="BE249" s="32">
        <v>5.2664102155541459E-2</v>
      </c>
      <c r="BF249" s="32">
        <v>5.270958363392856E-2</v>
      </c>
      <c r="BG249" s="11"/>
      <c r="BH249" s="22">
        <v>2010844.3787122255</v>
      </c>
      <c r="BI249" s="22">
        <v>7818.24</v>
      </c>
      <c r="BJ249" s="22">
        <v>2003026.1387122255</v>
      </c>
      <c r="BK249" s="26">
        <v>320.64000000000033</v>
      </c>
      <c r="BL249" s="22">
        <v>0</v>
      </c>
      <c r="BM249" s="22">
        <v>105899.31377939694</v>
      </c>
      <c r="BN249" s="22">
        <v>105578.67377939704</v>
      </c>
      <c r="BO249" s="32">
        <v>5.2664102155541459E-2</v>
      </c>
      <c r="BP249" s="32">
        <v>5.270958363392856E-2</v>
      </c>
      <c r="BQ249" s="42"/>
      <c r="BR249" s="22">
        <v>1999544.0416469206</v>
      </c>
      <c r="BS249" s="22">
        <v>7818.24</v>
      </c>
      <c r="BT249" s="22">
        <v>1991725.8016469206</v>
      </c>
      <c r="BU249" s="26">
        <v>320.64000000000033</v>
      </c>
      <c r="BV249" s="22">
        <v>0</v>
      </c>
      <c r="BW249" s="22">
        <v>94598.976714092074</v>
      </c>
      <c r="BX249" s="22">
        <v>94278.336714092176</v>
      </c>
      <c r="BY249" s="32">
        <v>4.7310274114380498E-2</v>
      </c>
      <c r="BZ249" s="32">
        <v>4.7334997938037048E-2</v>
      </c>
      <c r="CA249" s="42"/>
      <c r="CB249" s="22">
        <v>2008608.5192259981</v>
      </c>
      <c r="CC249" s="22">
        <v>7818.24</v>
      </c>
      <c r="CD249" s="22">
        <v>2000790.2792259981</v>
      </c>
      <c r="CE249" s="26">
        <v>320.64000000000033</v>
      </c>
      <c r="CF249" s="22">
        <v>0</v>
      </c>
      <c r="CG249" s="22">
        <v>103663.45429316955</v>
      </c>
      <c r="CH249" s="22">
        <v>103342.81429316965</v>
      </c>
      <c r="CI249" s="32">
        <v>5.1609586089535989E-2</v>
      </c>
      <c r="CJ249" s="32">
        <v>5.1650997791306552E-2</v>
      </c>
      <c r="CK249" s="42"/>
      <c r="CL249" s="22">
        <v>2006372.6597397709</v>
      </c>
      <c r="CM249" s="22">
        <v>7818.24</v>
      </c>
      <c r="CN249" s="22">
        <v>1998554.4197397709</v>
      </c>
      <c r="CO249" s="26">
        <v>320.64000000000033</v>
      </c>
      <c r="CP249" s="22">
        <v>0</v>
      </c>
      <c r="CQ249" s="22">
        <v>101427.59480694239</v>
      </c>
      <c r="CR249" s="22">
        <v>101106.95480694249</v>
      </c>
      <c r="CS249" s="32">
        <v>5.0552719762488027E-2</v>
      </c>
      <c r="CT249" s="32">
        <v>5.0590043387513807E-2</v>
      </c>
      <c r="CU249" s="42"/>
      <c r="CV249" s="22">
        <v>2010844.3787122255</v>
      </c>
      <c r="CW249" s="22">
        <v>7818.24</v>
      </c>
      <c r="CX249" s="22">
        <v>2003026.1387122255</v>
      </c>
      <c r="CY249" s="26">
        <v>320.64000000000033</v>
      </c>
      <c r="CZ249" s="22">
        <v>0</v>
      </c>
      <c r="DA249" s="22">
        <v>105899.31377939694</v>
      </c>
      <c r="DB249" s="22">
        <v>105578.67377939704</v>
      </c>
      <c r="DC249" s="32">
        <v>5.2664102155541459E-2</v>
      </c>
      <c r="DD249" s="32">
        <v>5.270958363392856E-2</v>
      </c>
      <c r="DE249" s="42"/>
      <c r="DF249" s="22">
        <v>2010844.3787122255</v>
      </c>
      <c r="DG249" s="22">
        <v>7818.24</v>
      </c>
      <c r="DH249" s="22">
        <v>2003026.1387122255</v>
      </c>
      <c r="DI249" s="26">
        <v>320.64000000000033</v>
      </c>
      <c r="DJ249" s="22">
        <v>0</v>
      </c>
      <c r="DK249" s="22">
        <v>105899.31377939694</v>
      </c>
      <c r="DL249" s="22">
        <v>105578.67377939704</v>
      </c>
      <c r="DM249" s="32">
        <v>5.2664102155541459E-2</v>
      </c>
      <c r="DN249" s="32">
        <v>5.270958363392856E-2</v>
      </c>
      <c r="DO249" s="42"/>
      <c r="DP249" s="22">
        <v>2010844.3787122255</v>
      </c>
      <c r="DQ249" s="22">
        <v>7818.24</v>
      </c>
      <c r="DR249" s="22">
        <v>2003026.1387122255</v>
      </c>
      <c r="DS249" s="26">
        <v>320.64000000000033</v>
      </c>
      <c r="DT249" s="22">
        <v>0</v>
      </c>
      <c r="DU249" s="22">
        <v>105899.31377939694</v>
      </c>
      <c r="DV249" s="22">
        <v>105578.67377939704</v>
      </c>
      <c r="DW249" s="32">
        <v>5.2664102155541459E-2</v>
      </c>
      <c r="DX249" s="32">
        <v>5.270958363392856E-2</v>
      </c>
      <c r="DY249" s="42"/>
      <c r="DZ249" s="22">
        <v>2010844.3787122255</v>
      </c>
      <c r="EA249" s="22">
        <v>7818.24</v>
      </c>
      <c r="EB249" s="22">
        <v>2003026.1387122255</v>
      </c>
      <c r="EC249" s="26">
        <v>320.64000000000033</v>
      </c>
      <c r="ED249" s="22">
        <v>0</v>
      </c>
      <c r="EE249" s="22">
        <v>105899.31377939694</v>
      </c>
      <c r="EF249" s="22">
        <v>105578.67377939704</v>
      </c>
      <c r="EG249" s="32">
        <v>5.2664102155541459E-2</v>
      </c>
      <c r="EH249" s="32">
        <v>5.270958363392856E-2</v>
      </c>
      <c r="EI249" s="42"/>
      <c r="EK249" s="47">
        <f t="shared" si="78"/>
        <v>-2235.8594862273894</v>
      </c>
      <c r="EL249" s="47">
        <f t="shared" si="79"/>
        <v>-4471.718972454546</v>
      </c>
      <c r="EM249" s="47">
        <f t="shared" si="80"/>
        <v>0</v>
      </c>
      <c r="EN249" s="47">
        <f t="shared" si="81"/>
        <v>0</v>
      </c>
      <c r="EO249" s="47">
        <f t="shared" si="82"/>
        <v>0</v>
      </c>
      <c r="EP249" s="47">
        <f t="shared" si="83"/>
        <v>0</v>
      </c>
      <c r="ER249" s="27" t="str">
        <f t="shared" si="74"/>
        <v>Greenwood Primary and Nursery School</v>
      </c>
      <c r="EV249" s="45">
        <v>0</v>
      </c>
      <c r="EX249" s="27" t="str">
        <f t="shared" si="75"/>
        <v>Y</v>
      </c>
      <c r="EY249" s="27" t="str">
        <f t="shared" si="76"/>
        <v>Y</v>
      </c>
      <c r="EZ249" s="27" t="str">
        <f t="shared" si="65"/>
        <v/>
      </c>
      <c r="FA249" s="27" t="str">
        <f t="shared" si="66"/>
        <v/>
      </c>
      <c r="FB249" s="27" t="str">
        <f t="shared" si="67"/>
        <v/>
      </c>
      <c r="FC249" s="27" t="str">
        <f t="shared" si="68"/>
        <v/>
      </c>
      <c r="FE249" s="82">
        <f t="shared" si="77"/>
        <v>1.1162407933751957E-3</v>
      </c>
      <c r="FF249" s="82">
        <f t="shared" si="69"/>
        <v>2.2324815867502752E-3</v>
      </c>
      <c r="FG249" s="82" t="str">
        <f t="shared" si="70"/>
        <v/>
      </c>
      <c r="FH249" s="82" t="str">
        <f t="shared" si="71"/>
        <v/>
      </c>
      <c r="FI249" s="82" t="str">
        <f t="shared" si="72"/>
        <v/>
      </c>
      <c r="FJ249" s="82" t="str">
        <f t="shared" si="73"/>
        <v/>
      </c>
    </row>
    <row r="250" spans="1:166" x14ac:dyDescent="0.3">
      <c r="A250" s="20">
        <v>8912921</v>
      </c>
      <c r="B250" s="20" t="s">
        <v>280</v>
      </c>
      <c r="C250" s="21">
        <v>535</v>
      </c>
      <c r="D250" s="22">
        <v>2296520.6000120002</v>
      </c>
      <c r="E250" s="22">
        <v>14745.600011999999</v>
      </c>
      <c r="F250" s="22">
        <v>2281775</v>
      </c>
      <c r="G250" s="45">
        <v>0</v>
      </c>
      <c r="H250" s="26">
        <v>265.42078800000127</v>
      </c>
      <c r="I250" s="11"/>
      <c r="J250" s="34">
        <v>535</v>
      </c>
      <c r="K250" s="22">
        <v>2371686.0208000001</v>
      </c>
      <c r="L250" s="22">
        <v>15011.0208</v>
      </c>
      <c r="M250" s="22">
        <v>2356675</v>
      </c>
      <c r="N250" s="26">
        <v>265.42078800000127</v>
      </c>
      <c r="O250" s="22">
        <v>0</v>
      </c>
      <c r="P250" s="22">
        <v>75165.420787999872</v>
      </c>
      <c r="Q250" s="22">
        <v>74900</v>
      </c>
      <c r="R250" s="32">
        <v>3.1692821110715835E-2</v>
      </c>
      <c r="S250" s="32">
        <v>3.1782065834279227E-2</v>
      </c>
      <c r="T250" s="11"/>
      <c r="U250" s="22">
        <v>2371686.0208000001</v>
      </c>
      <c r="V250" s="22">
        <v>15011.0208</v>
      </c>
      <c r="W250" s="22">
        <v>2356675</v>
      </c>
      <c r="X250" s="26">
        <v>265.42078800000127</v>
      </c>
      <c r="Y250" s="22">
        <v>0</v>
      </c>
      <c r="Z250" s="22">
        <v>75165.420787999872</v>
      </c>
      <c r="AA250" s="22">
        <v>74900</v>
      </c>
      <c r="AB250" s="32">
        <v>3.1692821110715835E-2</v>
      </c>
      <c r="AC250" s="32">
        <v>3.1782065834279227E-2</v>
      </c>
      <c r="AD250" s="42"/>
      <c r="AE250" s="22">
        <v>2371686.0208000001</v>
      </c>
      <c r="AF250" s="22">
        <v>15011.0208</v>
      </c>
      <c r="AG250" s="22">
        <v>2356675</v>
      </c>
      <c r="AH250" s="26">
        <v>265.42078800000127</v>
      </c>
      <c r="AI250" s="22">
        <v>0</v>
      </c>
      <c r="AJ250" s="22">
        <v>75165.420787999872</v>
      </c>
      <c r="AK250" s="22">
        <v>74900</v>
      </c>
      <c r="AL250" s="32">
        <v>3.1692821110715835E-2</v>
      </c>
      <c r="AM250" s="32">
        <v>3.1782065834279227E-2</v>
      </c>
      <c r="AN250" s="11"/>
      <c r="AO250" s="22">
        <v>2371686.0208000001</v>
      </c>
      <c r="AP250" s="22">
        <v>15011.0208</v>
      </c>
      <c r="AQ250" s="22">
        <v>2356675</v>
      </c>
      <c r="AR250" s="26">
        <v>265.42078800000127</v>
      </c>
      <c r="AS250" s="22">
        <v>0</v>
      </c>
      <c r="AT250" s="22">
        <v>75165.420787999872</v>
      </c>
      <c r="AU250" s="22">
        <v>74900</v>
      </c>
      <c r="AV250" s="32">
        <v>3.1692821110715835E-2</v>
      </c>
      <c r="AW250" s="32">
        <v>3.1782065834279227E-2</v>
      </c>
      <c r="AX250" s="42"/>
      <c r="AY250" s="22">
        <v>2373497.4591744998</v>
      </c>
      <c r="AZ250" s="22">
        <v>15011.0208</v>
      </c>
      <c r="BA250" s="22">
        <v>2358486.4383744998</v>
      </c>
      <c r="BB250" s="22">
        <v>1811.4383744999038</v>
      </c>
      <c r="BC250" s="22">
        <v>76976.859162499662</v>
      </c>
      <c r="BD250" s="22">
        <v>76711.43837449979</v>
      </c>
      <c r="BE250" s="32">
        <v>3.2431827076516921E-2</v>
      </c>
      <c r="BF250" s="32">
        <v>3.2525706794977516E-2</v>
      </c>
      <c r="BG250" s="11"/>
      <c r="BH250" s="22">
        <v>2373497.4591744998</v>
      </c>
      <c r="BI250" s="22">
        <v>15011.0208</v>
      </c>
      <c r="BJ250" s="22">
        <v>2358486.4383744998</v>
      </c>
      <c r="BK250" s="26">
        <v>265.42078800000127</v>
      </c>
      <c r="BL250" s="22">
        <v>1811.4383744999038</v>
      </c>
      <c r="BM250" s="22">
        <v>76976.859162499662</v>
      </c>
      <c r="BN250" s="22">
        <v>76711.43837449979</v>
      </c>
      <c r="BO250" s="32">
        <v>3.2431827076516921E-2</v>
      </c>
      <c r="BP250" s="32">
        <v>3.2525706794977516E-2</v>
      </c>
      <c r="BQ250" s="42"/>
      <c r="BR250" s="22">
        <v>2373497.4591744998</v>
      </c>
      <c r="BS250" s="22">
        <v>15011.0208</v>
      </c>
      <c r="BT250" s="22">
        <v>2358486.4383744998</v>
      </c>
      <c r="BU250" s="26">
        <v>265.42078800000127</v>
      </c>
      <c r="BV250" s="22">
        <v>1811.4383744999038</v>
      </c>
      <c r="BW250" s="22">
        <v>76976.859162499662</v>
      </c>
      <c r="BX250" s="22">
        <v>76711.43837449979</v>
      </c>
      <c r="BY250" s="32">
        <v>3.2431827076516921E-2</v>
      </c>
      <c r="BZ250" s="32">
        <v>3.2525706794977516E-2</v>
      </c>
      <c r="CA250" s="42"/>
      <c r="CB250" s="22">
        <v>2373497.4591744998</v>
      </c>
      <c r="CC250" s="22">
        <v>15011.0208</v>
      </c>
      <c r="CD250" s="22">
        <v>2358486.4383744998</v>
      </c>
      <c r="CE250" s="26">
        <v>265.42078800000127</v>
      </c>
      <c r="CF250" s="22">
        <v>1811.4383744999038</v>
      </c>
      <c r="CG250" s="22">
        <v>76976.859162499662</v>
      </c>
      <c r="CH250" s="22">
        <v>76711.43837449979</v>
      </c>
      <c r="CI250" s="32">
        <v>3.2431827076516921E-2</v>
      </c>
      <c r="CJ250" s="32">
        <v>3.2525706794977516E-2</v>
      </c>
      <c r="CK250" s="42"/>
      <c r="CL250" s="22">
        <v>2373497.4591744998</v>
      </c>
      <c r="CM250" s="22">
        <v>15011.0208</v>
      </c>
      <c r="CN250" s="22">
        <v>2358486.4383744998</v>
      </c>
      <c r="CO250" s="26">
        <v>265.42078800000127</v>
      </c>
      <c r="CP250" s="22">
        <v>1811.4383744999038</v>
      </c>
      <c r="CQ250" s="22">
        <v>76976.859162499662</v>
      </c>
      <c r="CR250" s="22">
        <v>76711.43837449979</v>
      </c>
      <c r="CS250" s="32">
        <v>3.2431827076516921E-2</v>
      </c>
      <c r="CT250" s="32">
        <v>3.2525706794977516E-2</v>
      </c>
      <c r="CU250" s="42"/>
      <c r="CV250" s="22">
        <v>2371686.0208000001</v>
      </c>
      <c r="CW250" s="22">
        <v>15011.0208</v>
      </c>
      <c r="CX250" s="22">
        <v>2356675</v>
      </c>
      <c r="CY250" s="26">
        <v>265.42078800000127</v>
      </c>
      <c r="CZ250" s="22">
        <v>0</v>
      </c>
      <c r="DA250" s="22">
        <v>75165.420787999872</v>
      </c>
      <c r="DB250" s="22">
        <v>74900</v>
      </c>
      <c r="DC250" s="32">
        <v>3.1692821110715835E-2</v>
      </c>
      <c r="DD250" s="32">
        <v>3.1782065834279227E-2</v>
      </c>
      <c r="DE250" s="42"/>
      <c r="DF250" s="22">
        <v>2371686.0208000001</v>
      </c>
      <c r="DG250" s="22">
        <v>15011.0208</v>
      </c>
      <c r="DH250" s="22">
        <v>2356675</v>
      </c>
      <c r="DI250" s="26">
        <v>265.42078800000127</v>
      </c>
      <c r="DJ250" s="22">
        <v>0</v>
      </c>
      <c r="DK250" s="22">
        <v>75165.420787999872</v>
      </c>
      <c r="DL250" s="22">
        <v>74900</v>
      </c>
      <c r="DM250" s="32">
        <v>3.1692821110715835E-2</v>
      </c>
      <c r="DN250" s="32">
        <v>3.1782065834279227E-2</v>
      </c>
      <c r="DO250" s="42"/>
      <c r="DP250" s="22">
        <v>2373497.4591744998</v>
      </c>
      <c r="DQ250" s="22">
        <v>15011.0208</v>
      </c>
      <c r="DR250" s="22">
        <v>2358486.4383744998</v>
      </c>
      <c r="DS250" s="26">
        <v>265.42078800000127</v>
      </c>
      <c r="DT250" s="22">
        <v>1811.4383744999038</v>
      </c>
      <c r="DU250" s="22">
        <v>76976.859162499662</v>
      </c>
      <c r="DV250" s="22">
        <v>76711.43837449979</v>
      </c>
      <c r="DW250" s="32">
        <v>3.2431827076516921E-2</v>
      </c>
      <c r="DX250" s="32">
        <v>3.2525706794977516E-2</v>
      </c>
      <c r="DY250" s="42"/>
      <c r="DZ250" s="22">
        <v>2373497.4591744998</v>
      </c>
      <c r="EA250" s="22">
        <v>15011.0208</v>
      </c>
      <c r="EB250" s="22">
        <v>2358486.4383744998</v>
      </c>
      <c r="EC250" s="26">
        <v>265.42078800000127</v>
      </c>
      <c r="ED250" s="22">
        <v>1811.4383744999038</v>
      </c>
      <c r="EE250" s="22">
        <v>76976.859162499662</v>
      </c>
      <c r="EF250" s="22">
        <v>76711.43837449979</v>
      </c>
      <c r="EG250" s="32">
        <v>3.2431827076516921E-2</v>
      </c>
      <c r="EH250" s="32">
        <v>3.2525706794977516E-2</v>
      </c>
      <c r="EI250" s="42"/>
      <c r="EK250" s="47">
        <f t="shared" si="78"/>
        <v>0</v>
      </c>
      <c r="EL250" s="47">
        <f t="shared" si="79"/>
        <v>0</v>
      </c>
      <c r="EM250" s="47">
        <f t="shared" si="80"/>
        <v>-1811.4383744997904</v>
      </c>
      <c r="EN250" s="47">
        <f t="shared" si="81"/>
        <v>-1811.4383744997904</v>
      </c>
      <c r="EO250" s="47">
        <f t="shared" si="82"/>
        <v>0</v>
      </c>
      <c r="EP250" s="47">
        <f t="shared" si="83"/>
        <v>0</v>
      </c>
      <c r="ER250" s="27" t="str">
        <f t="shared" si="74"/>
        <v>Barnby Road Academy Primary and Nursery school</v>
      </c>
      <c r="EV250" s="45">
        <v>0</v>
      </c>
      <c r="EX250" s="27" t="str">
        <f t="shared" si="75"/>
        <v/>
      </c>
      <c r="EY250" s="27" t="str">
        <f t="shared" si="76"/>
        <v/>
      </c>
      <c r="EZ250" s="27" t="str">
        <f t="shared" si="65"/>
        <v>Y</v>
      </c>
      <c r="FA250" s="27" t="str">
        <f t="shared" si="66"/>
        <v>Y</v>
      </c>
      <c r="FB250" s="27" t="str">
        <f t="shared" si="67"/>
        <v/>
      </c>
      <c r="FC250" s="27" t="str">
        <f t="shared" si="68"/>
        <v/>
      </c>
      <c r="FE250" s="82" t="str">
        <f t="shared" si="77"/>
        <v/>
      </c>
      <c r="FF250" s="82" t="str">
        <f t="shared" si="69"/>
        <v/>
      </c>
      <c r="FG250" s="82">
        <f t="shared" si="70"/>
        <v>7.6805121497677885E-4</v>
      </c>
      <c r="FH250" s="82">
        <f t="shared" si="71"/>
        <v>7.6805121497677885E-4</v>
      </c>
      <c r="FI250" s="82" t="str">
        <f t="shared" si="72"/>
        <v/>
      </c>
      <c r="FJ250" s="82" t="str">
        <f t="shared" si="73"/>
        <v/>
      </c>
    </row>
    <row r="251" spans="1:166" x14ac:dyDescent="0.3">
      <c r="A251" s="20">
        <v>8912924</v>
      </c>
      <c r="B251" s="20" t="s">
        <v>35</v>
      </c>
      <c r="C251" s="21">
        <v>139</v>
      </c>
      <c r="D251" s="22">
        <v>723636.23227300297</v>
      </c>
      <c r="E251" s="22">
        <v>2531.4123</v>
      </c>
      <c r="F251" s="22">
        <v>721104.819973003</v>
      </c>
      <c r="G251" s="45">
        <v>0</v>
      </c>
      <c r="H251" s="26">
        <v>-6.1208000000001448</v>
      </c>
      <c r="I251" s="11"/>
      <c r="J251" s="34">
        <v>139</v>
      </c>
      <c r="K251" s="22">
        <v>764369.31027502741</v>
      </c>
      <c r="L251" s="22">
        <v>2525.2914999999998</v>
      </c>
      <c r="M251" s="22">
        <v>761844.01877502736</v>
      </c>
      <c r="N251" s="26">
        <v>-6.1208000000001448</v>
      </c>
      <c r="O251" s="22">
        <v>0</v>
      </c>
      <c r="P251" s="22">
        <v>40733.078002024442</v>
      </c>
      <c r="Q251" s="22">
        <v>40739.198802024359</v>
      </c>
      <c r="R251" s="32">
        <v>5.3289787350787654E-2</v>
      </c>
      <c r="S251" s="32">
        <v>5.3474461698247773E-2</v>
      </c>
      <c r="T251" s="11"/>
      <c r="U251" s="22">
        <v>764369.31027502741</v>
      </c>
      <c r="V251" s="22">
        <v>2525.2914999999998</v>
      </c>
      <c r="W251" s="22">
        <v>761844.01877502736</v>
      </c>
      <c r="X251" s="26">
        <v>-6.1208000000001448</v>
      </c>
      <c r="Y251" s="22">
        <v>0</v>
      </c>
      <c r="Z251" s="22">
        <v>40733.078002024442</v>
      </c>
      <c r="AA251" s="22">
        <v>40739.198802024359</v>
      </c>
      <c r="AB251" s="32">
        <v>5.3289787350787654E-2</v>
      </c>
      <c r="AC251" s="32">
        <v>5.3474461698247773E-2</v>
      </c>
      <c r="AD251" s="42"/>
      <c r="AE251" s="22">
        <v>764369.31027502741</v>
      </c>
      <c r="AF251" s="22">
        <v>2525.2914999999998</v>
      </c>
      <c r="AG251" s="22">
        <v>761844.01877502736</v>
      </c>
      <c r="AH251" s="26">
        <v>-6.1208000000001448</v>
      </c>
      <c r="AI251" s="22">
        <v>0</v>
      </c>
      <c r="AJ251" s="22">
        <v>40733.078002024442</v>
      </c>
      <c r="AK251" s="22">
        <v>40739.198802024359</v>
      </c>
      <c r="AL251" s="32">
        <v>5.3289787350787654E-2</v>
      </c>
      <c r="AM251" s="32">
        <v>5.3474461698247773E-2</v>
      </c>
      <c r="AN251" s="11"/>
      <c r="AO251" s="22">
        <v>764369.31027502741</v>
      </c>
      <c r="AP251" s="22">
        <v>2525.2914999999998</v>
      </c>
      <c r="AQ251" s="22">
        <v>761844.01877502736</v>
      </c>
      <c r="AR251" s="26">
        <v>-6.1208000000001448</v>
      </c>
      <c r="AS251" s="22">
        <v>0</v>
      </c>
      <c r="AT251" s="22">
        <v>40733.078002024442</v>
      </c>
      <c r="AU251" s="22">
        <v>40739.198802024359</v>
      </c>
      <c r="AV251" s="32">
        <v>5.3289787350787654E-2</v>
      </c>
      <c r="AW251" s="32">
        <v>5.3474461698247773E-2</v>
      </c>
      <c r="AX251" s="42"/>
      <c r="AY251" s="22">
        <v>764369.31027502741</v>
      </c>
      <c r="AZ251" s="22">
        <v>2525.2914999999998</v>
      </c>
      <c r="BA251" s="22">
        <v>761844.01877502736</v>
      </c>
      <c r="BB251" s="22">
        <v>0</v>
      </c>
      <c r="BC251" s="22">
        <v>40733.078002024442</v>
      </c>
      <c r="BD251" s="22">
        <v>40739.198802024359</v>
      </c>
      <c r="BE251" s="32">
        <v>5.3289787350787654E-2</v>
      </c>
      <c r="BF251" s="32">
        <v>5.3474461698247773E-2</v>
      </c>
      <c r="BG251" s="11"/>
      <c r="BH251" s="22">
        <v>764369.31027502741</v>
      </c>
      <c r="BI251" s="22">
        <v>2525.2914999999998</v>
      </c>
      <c r="BJ251" s="22">
        <v>761844.01877502736</v>
      </c>
      <c r="BK251" s="26">
        <v>-6.1208000000001448</v>
      </c>
      <c r="BL251" s="22">
        <v>0</v>
      </c>
      <c r="BM251" s="22">
        <v>40733.078002024442</v>
      </c>
      <c r="BN251" s="22">
        <v>40739.198802024359</v>
      </c>
      <c r="BO251" s="32">
        <v>5.3289787350787654E-2</v>
      </c>
      <c r="BP251" s="32">
        <v>5.3474461698247773E-2</v>
      </c>
      <c r="BQ251" s="42"/>
      <c r="BR251" s="22">
        <v>760359.20337089174</v>
      </c>
      <c r="BS251" s="22">
        <v>2525.2914999999998</v>
      </c>
      <c r="BT251" s="22">
        <v>757833.91187089169</v>
      </c>
      <c r="BU251" s="26">
        <v>-6.1208000000001448</v>
      </c>
      <c r="BV251" s="22">
        <v>0</v>
      </c>
      <c r="BW251" s="22">
        <v>36722.971097888774</v>
      </c>
      <c r="BX251" s="22">
        <v>36729.091897888691</v>
      </c>
      <c r="BY251" s="32">
        <v>4.8296871971938063E-2</v>
      </c>
      <c r="BZ251" s="32">
        <v>4.8465885892087182E-2</v>
      </c>
      <c r="CA251" s="42"/>
      <c r="CB251" s="22">
        <v>763593.78393751814</v>
      </c>
      <c r="CC251" s="22">
        <v>2525.2914999999998</v>
      </c>
      <c r="CD251" s="22">
        <v>761068.49243751809</v>
      </c>
      <c r="CE251" s="26">
        <v>-6.1208000000001448</v>
      </c>
      <c r="CF251" s="22">
        <v>0</v>
      </c>
      <c r="CG251" s="22">
        <v>39957.551664515166</v>
      </c>
      <c r="CH251" s="22">
        <v>39963.672464515083</v>
      </c>
      <c r="CI251" s="32">
        <v>5.2328283054468572E-2</v>
      </c>
      <c r="CJ251" s="32">
        <v>5.2509955229549862E-2</v>
      </c>
      <c r="CK251" s="42"/>
      <c r="CL251" s="22">
        <v>762818.25760000898</v>
      </c>
      <c r="CM251" s="22">
        <v>2525.2914999999998</v>
      </c>
      <c r="CN251" s="22">
        <v>760292.96610000893</v>
      </c>
      <c r="CO251" s="26">
        <v>-6.1208000000001448</v>
      </c>
      <c r="CP251" s="22">
        <v>0</v>
      </c>
      <c r="CQ251" s="22">
        <v>39182.025327006006</v>
      </c>
      <c r="CR251" s="22">
        <v>39188.146127005923</v>
      </c>
      <c r="CS251" s="32">
        <v>5.1364823713424379E-2</v>
      </c>
      <c r="CT251" s="32">
        <v>5.1543481097852367E-2</v>
      </c>
      <c r="CU251" s="42"/>
      <c r="CV251" s="22">
        <v>764369.31027502741</v>
      </c>
      <c r="CW251" s="22">
        <v>2525.2914999999998</v>
      </c>
      <c r="CX251" s="22">
        <v>761844.01877502736</v>
      </c>
      <c r="CY251" s="26">
        <v>-6.1208000000001448</v>
      </c>
      <c r="CZ251" s="22">
        <v>0</v>
      </c>
      <c r="DA251" s="22">
        <v>40733.078002024442</v>
      </c>
      <c r="DB251" s="22">
        <v>40739.198802024359</v>
      </c>
      <c r="DC251" s="32">
        <v>5.3289787350787654E-2</v>
      </c>
      <c r="DD251" s="32">
        <v>5.3474461698247773E-2</v>
      </c>
      <c r="DE251" s="42"/>
      <c r="DF251" s="22">
        <v>764369.31027502741</v>
      </c>
      <c r="DG251" s="22">
        <v>2525.2914999999998</v>
      </c>
      <c r="DH251" s="22">
        <v>761844.01877502736</v>
      </c>
      <c r="DI251" s="26">
        <v>-6.1208000000001448</v>
      </c>
      <c r="DJ251" s="22">
        <v>0</v>
      </c>
      <c r="DK251" s="22">
        <v>40733.078002024442</v>
      </c>
      <c r="DL251" s="22">
        <v>40739.198802024359</v>
      </c>
      <c r="DM251" s="32">
        <v>5.3289787350787654E-2</v>
      </c>
      <c r="DN251" s="32">
        <v>5.3474461698247773E-2</v>
      </c>
      <c r="DO251" s="42"/>
      <c r="DP251" s="22">
        <v>764369.31027502741</v>
      </c>
      <c r="DQ251" s="22">
        <v>2525.2914999999998</v>
      </c>
      <c r="DR251" s="22">
        <v>761844.01877502736</v>
      </c>
      <c r="DS251" s="26">
        <v>-6.1208000000001448</v>
      </c>
      <c r="DT251" s="22">
        <v>0</v>
      </c>
      <c r="DU251" s="22">
        <v>40733.078002024442</v>
      </c>
      <c r="DV251" s="22">
        <v>40739.198802024359</v>
      </c>
      <c r="DW251" s="32">
        <v>5.3289787350787654E-2</v>
      </c>
      <c r="DX251" s="32">
        <v>5.3474461698247773E-2</v>
      </c>
      <c r="DY251" s="42"/>
      <c r="DZ251" s="22">
        <v>764369.31027502741</v>
      </c>
      <c r="EA251" s="22">
        <v>2525.2914999999998</v>
      </c>
      <c r="EB251" s="22">
        <v>761844.01877502736</v>
      </c>
      <c r="EC251" s="26">
        <v>-6.1208000000001448</v>
      </c>
      <c r="ED251" s="22">
        <v>0</v>
      </c>
      <c r="EE251" s="22">
        <v>40733.078002024442</v>
      </c>
      <c r="EF251" s="22">
        <v>40739.198802024359</v>
      </c>
      <c r="EG251" s="32">
        <v>5.3289787350787654E-2</v>
      </c>
      <c r="EH251" s="32">
        <v>5.3474461698247773E-2</v>
      </c>
      <c r="EI251" s="42"/>
      <c r="EK251" s="47">
        <f t="shared" si="78"/>
        <v>-775.52633750927635</v>
      </c>
      <c r="EL251" s="47">
        <f t="shared" si="79"/>
        <v>-1551.0526750184363</v>
      </c>
      <c r="EM251" s="47">
        <f t="shared" si="80"/>
        <v>0</v>
      </c>
      <c r="EN251" s="47">
        <f t="shared" si="81"/>
        <v>0</v>
      </c>
      <c r="EO251" s="47">
        <f t="shared" si="82"/>
        <v>0</v>
      </c>
      <c r="EP251" s="47">
        <f t="shared" si="83"/>
        <v>0</v>
      </c>
      <c r="ER251" s="27" t="str">
        <f t="shared" si="74"/>
        <v>Keyworth Primary and Nursery School</v>
      </c>
      <c r="EV251" s="45">
        <v>0</v>
      </c>
      <c r="EX251" s="27" t="str">
        <f t="shared" si="75"/>
        <v>Y</v>
      </c>
      <c r="EY251" s="27" t="str">
        <f t="shared" si="76"/>
        <v>Y</v>
      </c>
      <c r="EZ251" s="27" t="str">
        <f t="shared" si="65"/>
        <v/>
      </c>
      <c r="FA251" s="27" t="str">
        <f t="shared" si="66"/>
        <v/>
      </c>
      <c r="FB251" s="27" t="str">
        <f t="shared" si="67"/>
        <v/>
      </c>
      <c r="FC251" s="27" t="str">
        <f t="shared" si="68"/>
        <v/>
      </c>
      <c r="FE251" s="82">
        <f t="shared" si="77"/>
        <v>1.0179594751642848E-3</v>
      </c>
      <c r="FF251" s="82">
        <f t="shared" si="69"/>
        <v>2.0359189503284165E-3</v>
      </c>
      <c r="FG251" s="82" t="str">
        <f t="shared" si="70"/>
        <v/>
      </c>
      <c r="FH251" s="82" t="str">
        <f t="shared" si="71"/>
        <v/>
      </c>
      <c r="FI251" s="82" t="str">
        <f t="shared" si="72"/>
        <v/>
      </c>
      <c r="FJ251" s="82" t="str">
        <f t="shared" si="73"/>
        <v/>
      </c>
    </row>
    <row r="252" spans="1:166" x14ac:dyDescent="0.3">
      <c r="A252" s="20">
        <v>8912931</v>
      </c>
      <c r="B252" s="20" t="s">
        <v>105</v>
      </c>
      <c r="C252" s="21">
        <v>309</v>
      </c>
      <c r="D252" s="22">
        <v>1325676.0935634717</v>
      </c>
      <c r="E252" s="22">
        <v>4473.5680000000002</v>
      </c>
      <c r="F252" s="22">
        <v>1321202.5255634717</v>
      </c>
      <c r="G252" s="45">
        <v>0</v>
      </c>
      <c r="H252" s="26">
        <v>191.3152</v>
      </c>
      <c r="I252" s="11"/>
      <c r="J252" s="34">
        <v>309</v>
      </c>
      <c r="K252" s="22">
        <v>1395388.4618593385</v>
      </c>
      <c r="L252" s="22">
        <v>4664.8832000000002</v>
      </c>
      <c r="M252" s="22">
        <v>1390723.5786593384</v>
      </c>
      <c r="N252" s="26">
        <v>191.3152</v>
      </c>
      <c r="O252" s="22">
        <v>0</v>
      </c>
      <c r="P252" s="22">
        <v>69712.368295866763</v>
      </c>
      <c r="Q252" s="22">
        <v>69521.053095866693</v>
      </c>
      <c r="R252" s="32">
        <v>4.9959111889871774E-2</v>
      </c>
      <c r="S252" s="32">
        <v>4.9989123764540754E-2</v>
      </c>
      <c r="T252" s="11"/>
      <c r="U252" s="22">
        <v>1395388.4618593385</v>
      </c>
      <c r="V252" s="22">
        <v>4664.8832000000002</v>
      </c>
      <c r="W252" s="22">
        <v>1390723.5786593384</v>
      </c>
      <c r="X252" s="26">
        <v>191.3152</v>
      </c>
      <c r="Y252" s="22">
        <v>0</v>
      </c>
      <c r="Z252" s="22">
        <v>69712.368295866763</v>
      </c>
      <c r="AA252" s="22">
        <v>69521.053095866693</v>
      </c>
      <c r="AB252" s="32">
        <v>4.9959111889871774E-2</v>
      </c>
      <c r="AC252" s="32">
        <v>4.9989123764540754E-2</v>
      </c>
      <c r="AD252" s="42"/>
      <c r="AE252" s="22">
        <v>1395388.4618593385</v>
      </c>
      <c r="AF252" s="22">
        <v>4664.8832000000002</v>
      </c>
      <c r="AG252" s="22">
        <v>1390723.5786593384</v>
      </c>
      <c r="AH252" s="26">
        <v>191.3152</v>
      </c>
      <c r="AI252" s="22">
        <v>0</v>
      </c>
      <c r="AJ252" s="22">
        <v>69712.368295866763</v>
      </c>
      <c r="AK252" s="22">
        <v>69521.053095866693</v>
      </c>
      <c r="AL252" s="32">
        <v>4.9959111889871774E-2</v>
      </c>
      <c r="AM252" s="32">
        <v>4.9989123764540754E-2</v>
      </c>
      <c r="AN252" s="11"/>
      <c r="AO252" s="22">
        <v>1395388.4618593385</v>
      </c>
      <c r="AP252" s="22">
        <v>4664.8832000000002</v>
      </c>
      <c r="AQ252" s="22">
        <v>1390723.5786593384</v>
      </c>
      <c r="AR252" s="26">
        <v>191.3152</v>
      </c>
      <c r="AS252" s="22">
        <v>0</v>
      </c>
      <c r="AT252" s="22">
        <v>69712.368295866763</v>
      </c>
      <c r="AU252" s="22">
        <v>69521.053095866693</v>
      </c>
      <c r="AV252" s="32">
        <v>4.9959111889871774E-2</v>
      </c>
      <c r="AW252" s="32">
        <v>4.9989123764540754E-2</v>
      </c>
      <c r="AX252" s="42"/>
      <c r="AY252" s="22">
        <v>1395388.4618593385</v>
      </c>
      <c r="AZ252" s="22">
        <v>4664.8832000000002</v>
      </c>
      <c r="BA252" s="22">
        <v>1390723.5786593384</v>
      </c>
      <c r="BB252" s="22">
        <v>0</v>
      </c>
      <c r="BC252" s="22">
        <v>69712.368295866763</v>
      </c>
      <c r="BD252" s="22">
        <v>69521.053095866693</v>
      </c>
      <c r="BE252" s="32">
        <v>4.9959111889871774E-2</v>
      </c>
      <c r="BF252" s="32">
        <v>4.9989123764540754E-2</v>
      </c>
      <c r="BG252" s="11"/>
      <c r="BH252" s="22">
        <v>1395388.4618593385</v>
      </c>
      <c r="BI252" s="22">
        <v>4664.8832000000002</v>
      </c>
      <c r="BJ252" s="22">
        <v>1390723.5786593384</v>
      </c>
      <c r="BK252" s="26">
        <v>191.3152</v>
      </c>
      <c r="BL252" s="22">
        <v>0</v>
      </c>
      <c r="BM252" s="22">
        <v>69712.368295866763</v>
      </c>
      <c r="BN252" s="22">
        <v>69521.053095866693</v>
      </c>
      <c r="BO252" s="32">
        <v>4.9959111889871774E-2</v>
      </c>
      <c r="BP252" s="32">
        <v>4.9989123764540754E-2</v>
      </c>
      <c r="BQ252" s="42"/>
      <c r="BR252" s="22">
        <v>1390120.5543253296</v>
      </c>
      <c r="BS252" s="22">
        <v>4664.8832000000002</v>
      </c>
      <c r="BT252" s="22">
        <v>1385455.6711253296</v>
      </c>
      <c r="BU252" s="26">
        <v>191.3152</v>
      </c>
      <c r="BV252" s="22">
        <v>0</v>
      </c>
      <c r="BW252" s="22">
        <v>64444.460761857918</v>
      </c>
      <c r="BX252" s="22">
        <v>64253.145561857847</v>
      </c>
      <c r="BY252" s="32">
        <v>4.6358900716445342E-2</v>
      </c>
      <c r="BZ252" s="32">
        <v>4.6376904653808622E-2</v>
      </c>
      <c r="CA252" s="42"/>
      <c r="CB252" s="22">
        <v>1394248.1152596606</v>
      </c>
      <c r="CC252" s="22">
        <v>4664.8832000000002</v>
      </c>
      <c r="CD252" s="22">
        <v>1389583.2320596606</v>
      </c>
      <c r="CE252" s="26">
        <v>191.3152</v>
      </c>
      <c r="CF252" s="22">
        <v>0</v>
      </c>
      <c r="CG252" s="22">
        <v>68572.021696188953</v>
      </c>
      <c r="CH252" s="22">
        <v>68380.706496188883</v>
      </c>
      <c r="CI252" s="32">
        <v>4.918207953497452E-2</v>
      </c>
      <c r="CJ252" s="32">
        <v>4.9209507511711985E-2</v>
      </c>
      <c r="CK252" s="42"/>
      <c r="CL252" s="22">
        <v>1393107.7686599831</v>
      </c>
      <c r="CM252" s="22">
        <v>4664.8832000000002</v>
      </c>
      <c r="CN252" s="22">
        <v>1388442.885459983</v>
      </c>
      <c r="CO252" s="26">
        <v>191.3152</v>
      </c>
      <c r="CP252" s="22">
        <v>0</v>
      </c>
      <c r="CQ252" s="22">
        <v>67431.675096511375</v>
      </c>
      <c r="CR252" s="22">
        <v>67240.359896511305</v>
      </c>
      <c r="CS252" s="32">
        <v>4.8403775080066672E-2</v>
      </c>
      <c r="CT252" s="32">
        <v>4.8428610640498165E-2</v>
      </c>
      <c r="CU252" s="42"/>
      <c r="CV252" s="22">
        <v>1395388.4618593385</v>
      </c>
      <c r="CW252" s="22">
        <v>4664.8832000000002</v>
      </c>
      <c r="CX252" s="22">
        <v>1390723.5786593384</v>
      </c>
      <c r="CY252" s="26">
        <v>191.3152</v>
      </c>
      <c r="CZ252" s="22">
        <v>0</v>
      </c>
      <c r="DA252" s="22">
        <v>69712.368295866763</v>
      </c>
      <c r="DB252" s="22">
        <v>69521.053095866693</v>
      </c>
      <c r="DC252" s="32">
        <v>4.9959111889871774E-2</v>
      </c>
      <c r="DD252" s="32">
        <v>4.9989123764540754E-2</v>
      </c>
      <c r="DE252" s="42"/>
      <c r="DF252" s="22">
        <v>1395388.4618593385</v>
      </c>
      <c r="DG252" s="22">
        <v>4664.8832000000002</v>
      </c>
      <c r="DH252" s="22">
        <v>1390723.5786593384</v>
      </c>
      <c r="DI252" s="26">
        <v>191.3152</v>
      </c>
      <c r="DJ252" s="22">
        <v>0</v>
      </c>
      <c r="DK252" s="22">
        <v>69712.368295866763</v>
      </c>
      <c r="DL252" s="22">
        <v>69521.053095866693</v>
      </c>
      <c r="DM252" s="32">
        <v>4.9959111889871774E-2</v>
      </c>
      <c r="DN252" s="32">
        <v>4.9989123764540754E-2</v>
      </c>
      <c r="DO252" s="42"/>
      <c r="DP252" s="22">
        <v>1395388.4618593385</v>
      </c>
      <c r="DQ252" s="22">
        <v>4664.8832000000002</v>
      </c>
      <c r="DR252" s="22">
        <v>1390723.5786593384</v>
      </c>
      <c r="DS252" s="26">
        <v>191.3152</v>
      </c>
      <c r="DT252" s="22">
        <v>0</v>
      </c>
      <c r="DU252" s="22">
        <v>69712.368295866763</v>
      </c>
      <c r="DV252" s="22">
        <v>69521.053095866693</v>
      </c>
      <c r="DW252" s="32">
        <v>4.9959111889871774E-2</v>
      </c>
      <c r="DX252" s="32">
        <v>4.9989123764540754E-2</v>
      </c>
      <c r="DY252" s="42"/>
      <c r="DZ252" s="22">
        <v>1395388.4618593385</v>
      </c>
      <c r="EA252" s="22">
        <v>4664.8832000000002</v>
      </c>
      <c r="EB252" s="22">
        <v>1390723.5786593384</v>
      </c>
      <c r="EC252" s="26">
        <v>191.3152</v>
      </c>
      <c r="ED252" s="22">
        <v>0</v>
      </c>
      <c r="EE252" s="22">
        <v>69712.368295866763</v>
      </c>
      <c r="EF252" s="22">
        <v>69521.053095866693</v>
      </c>
      <c r="EG252" s="32">
        <v>4.9959111889871774E-2</v>
      </c>
      <c r="EH252" s="32">
        <v>4.9989123764540754E-2</v>
      </c>
      <c r="EI252" s="42"/>
      <c r="EK252" s="47">
        <f t="shared" si="78"/>
        <v>-1140.3465996778104</v>
      </c>
      <c r="EL252" s="47">
        <f t="shared" si="79"/>
        <v>-2280.6931993553881</v>
      </c>
      <c r="EM252" s="47">
        <f t="shared" si="80"/>
        <v>0</v>
      </c>
      <c r="EN252" s="47">
        <f t="shared" si="81"/>
        <v>0</v>
      </c>
      <c r="EO252" s="47">
        <f t="shared" si="82"/>
        <v>0</v>
      </c>
      <c r="EP252" s="47">
        <f t="shared" si="83"/>
        <v>0</v>
      </c>
      <c r="ER252" s="27" t="str">
        <f t="shared" si="74"/>
        <v>Greythorn Primary School</v>
      </c>
      <c r="EV252" s="45">
        <v>0</v>
      </c>
      <c r="EX252" s="27" t="str">
        <f t="shared" si="75"/>
        <v>Y</v>
      </c>
      <c r="EY252" s="27" t="str">
        <f t="shared" si="76"/>
        <v>Y</v>
      </c>
      <c r="EZ252" s="27" t="str">
        <f t="shared" si="65"/>
        <v/>
      </c>
      <c r="FA252" s="27" t="str">
        <f t="shared" si="66"/>
        <v/>
      </c>
      <c r="FB252" s="27" t="str">
        <f t="shared" si="67"/>
        <v/>
      </c>
      <c r="FC252" s="27" t="str">
        <f t="shared" si="68"/>
        <v/>
      </c>
      <c r="FE252" s="82">
        <f t="shared" si="77"/>
        <v>8.1996639531854915E-4</v>
      </c>
      <c r="FF252" s="82">
        <f t="shared" si="69"/>
        <v>1.6399327906369309E-3</v>
      </c>
      <c r="FG252" s="82" t="str">
        <f t="shared" si="70"/>
        <v/>
      </c>
      <c r="FH252" s="82" t="str">
        <f t="shared" si="71"/>
        <v/>
      </c>
      <c r="FI252" s="82" t="str">
        <f t="shared" si="72"/>
        <v/>
      </c>
      <c r="FJ252" s="82" t="str">
        <f t="shared" si="73"/>
        <v/>
      </c>
    </row>
    <row r="253" spans="1:166" x14ac:dyDescent="0.3">
      <c r="A253" s="20">
        <v>8912933</v>
      </c>
      <c r="B253" s="20" t="s">
        <v>69</v>
      </c>
      <c r="C253" s="21">
        <v>511</v>
      </c>
      <c r="D253" s="22">
        <v>2465897.7139004171</v>
      </c>
      <c r="E253" s="22">
        <v>11996.16</v>
      </c>
      <c r="F253" s="22">
        <v>2453901.5539004169</v>
      </c>
      <c r="G253" s="45">
        <v>1712.3281454382368</v>
      </c>
      <c r="H253" s="26">
        <v>513.02399999999943</v>
      </c>
      <c r="I253" s="11"/>
      <c r="J253" s="34">
        <v>511</v>
      </c>
      <c r="K253" s="22">
        <v>2601020.3061448759</v>
      </c>
      <c r="L253" s="22">
        <v>12509.183999999999</v>
      </c>
      <c r="M253" s="22">
        <v>2588511.122144876</v>
      </c>
      <c r="N253" s="26">
        <v>513.02399999999943</v>
      </c>
      <c r="O253" s="22">
        <v>0</v>
      </c>
      <c r="P253" s="22">
        <v>135122.59224445885</v>
      </c>
      <c r="Q253" s="22">
        <v>134609.56824445911</v>
      </c>
      <c r="R253" s="32">
        <v>5.1949841346964315E-2</v>
      </c>
      <c r="S253" s="32">
        <v>5.200270035267214E-2</v>
      </c>
      <c r="T253" s="11"/>
      <c r="U253" s="22">
        <v>2601020.3061448759</v>
      </c>
      <c r="V253" s="22">
        <v>12509.183999999999</v>
      </c>
      <c r="W253" s="22">
        <v>2588511.122144876</v>
      </c>
      <c r="X253" s="26">
        <v>513.02399999999943</v>
      </c>
      <c r="Y253" s="22">
        <v>0</v>
      </c>
      <c r="Z253" s="22">
        <v>135122.59224445885</v>
      </c>
      <c r="AA253" s="22">
        <v>134609.56824445911</v>
      </c>
      <c r="AB253" s="32">
        <v>5.1949841346964315E-2</v>
      </c>
      <c r="AC253" s="32">
        <v>5.200270035267214E-2</v>
      </c>
      <c r="AD253" s="42"/>
      <c r="AE253" s="22">
        <v>2601020.3061448759</v>
      </c>
      <c r="AF253" s="22">
        <v>12509.183999999999</v>
      </c>
      <c r="AG253" s="22">
        <v>2588511.122144876</v>
      </c>
      <c r="AH253" s="26">
        <v>513.02399999999943</v>
      </c>
      <c r="AI253" s="22">
        <v>0</v>
      </c>
      <c r="AJ253" s="22">
        <v>135122.59224445885</v>
      </c>
      <c r="AK253" s="22">
        <v>134609.56824445911</v>
      </c>
      <c r="AL253" s="32">
        <v>5.1949841346964315E-2</v>
      </c>
      <c r="AM253" s="32">
        <v>5.200270035267214E-2</v>
      </c>
      <c r="AN253" s="11"/>
      <c r="AO253" s="22">
        <v>2601020.3061448759</v>
      </c>
      <c r="AP253" s="22">
        <v>12509.183999999999</v>
      </c>
      <c r="AQ253" s="22">
        <v>2588511.122144876</v>
      </c>
      <c r="AR253" s="26">
        <v>513.02399999999943</v>
      </c>
      <c r="AS253" s="22">
        <v>0</v>
      </c>
      <c r="AT253" s="22">
        <v>135122.59224445885</v>
      </c>
      <c r="AU253" s="22">
        <v>134609.56824445911</v>
      </c>
      <c r="AV253" s="32">
        <v>5.1949841346964315E-2</v>
      </c>
      <c r="AW253" s="32">
        <v>5.200270035267214E-2</v>
      </c>
      <c r="AX253" s="42"/>
      <c r="AY253" s="22">
        <v>2601020.3061448759</v>
      </c>
      <c r="AZ253" s="22">
        <v>12509.183999999999</v>
      </c>
      <c r="BA253" s="22">
        <v>2588511.122144876</v>
      </c>
      <c r="BB253" s="22">
        <v>0</v>
      </c>
      <c r="BC253" s="22">
        <v>135122.59224445885</v>
      </c>
      <c r="BD253" s="22">
        <v>134609.56824445911</v>
      </c>
      <c r="BE253" s="32">
        <v>5.1949841346964315E-2</v>
      </c>
      <c r="BF253" s="32">
        <v>5.200270035267214E-2</v>
      </c>
      <c r="BG253" s="11"/>
      <c r="BH253" s="22">
        <v>2601020.3061448759</v>
      </c>
      <c r="BI253" s="22">
        <v>12509.183999999999</v>
      </c>
      <c r="BJ253" s="22">
        <v>2588511.122144876</v>
      </c>
      <c r="BK253" s="26">
        <v>513.02399999999943</v>
      </c>
      <c r="BL253" s="22">
        <v>0</v>
      </c>
      <c r="BM253" s="22">
        <v>135122.59224445885</v>
      </c>
      <c r="BN253" s="22">
        <v>134609.56824445911</v>
      </c>
      <c r="BO253" s="32">
        <v>5.1949841346964315E-2</v>
      </c>
      <c r="BP253" s="32">
        <v>5.200270035267214E-2</v>
      </c>
      <c r="BQ253" s="42"/>
      <c r="BR253" s="22">
        <v>2582996.0756283579</v>
      </c>
      <c r="BS253" s="22">
        <v>12509.183999999999</v>
      </c>
      <c r="BT253" s="22">
        <v>2570486.891628358</v>
      </c>
      <c r="BU253" s="26">
        <v>513.02399999999943</v>
      </c>
      <c r="BV253" s="22">
        <v>0</v>
      </c>
      <c r="BW253" s="22">
        <v>117098.36172794085</v>
      </c>
      <c r="BX253" s="22">
        <v>116585.33772794111</v>
      </c>
      <c r="BY253" s="32">
        <v>4.5334316545353123E-2</v>
      </c>
      <c r="BZ253" s="32">
        <v>4.5355351979284496E-2</v>
      </c>
      <c r="CA253" s="42"/>
      <c r="CB253" s="22">
        <v>2597770.6972945929</v>
      </c>
      <c r="CC253" s="22">
        <v>12509.183999999999</v>
      </c>
      <c r="CD253" s="22">
        <v>2585261.513294593</v>
      </c>
      <c r="CE253" s="26">
        <v>513.02399999999943</v>
      </c>
      <c r="CF253" s="22">
        <v>0</v>
      </c>
      <c r="CG253" s="22">
        <v>131872.98339417577</v>
      </c>
      <c r="CH253" s="22">
        <v>131359.95939417602</v>
      </c>
      <c r="CI253" s="32">
        <v>5.0763904424479339E-2</v>
      </c>
      <c r="CJ253" s="32">
        <v>5.0811091535097413E-2</v>
      </c>
      <c r="CK253" s="42"/>
      <c r="CL253" s="22">
        <v>2594521.0884443098</v>
      </c>
      <c r="CM253" s="22">
        <v>12509.183999999999</v>
      </c>
      <c r="CN253" s="22">
        <v>2582011.9044443099</v>
      </c>
      <c r="CO253" s="26">
        <v>513.02399999999943</v>
      </c>
      <c r="CP253" s="22">
        <v>0</v>
      </c>
      <c r="CQ253" s="22">
        <v>128623.37454389269</v>
      </c>
      <c r="CR253" s="22">
        <v>128110.35054389294</v>
      </c>
      <c r="CS253" s="32">
        <v>4.957499675634397E-2</v>
      </c>
      <c r="CT253" s="32">
        <v>4.9616483302568015E-2</v>
      </c>
      <c r="CU253" s="42"/>
      <c r="CV253" s="22">
        <v>2601020.3061448759</v>
      </c>
      <c r="CW253" s="22">
        <v>12509.183999999999</v>
      </c>
      <c r="CX253" s="22">
        <v>2588511.122144876</v>
      </c>
      <c r="CY253" s="26">
        <v>513.02399999999943</v>
      </c>
      <c r="CZ253" s="22">
        <v>0</v>
      </c>
      <c r="DA253" s="22">
        <v>135122.59224445885</v>
      </c>
      <c r="DB253" s="22">
        <v>134609.56824445911</v>
      </c>
      <c r="DC253" s="32">
        <v>5.1949841346964315E-2</v>
      </c>
      <c r="DD253" s="32">
        <v>5.200270035267214E-2</v>
      </c>
      <c r="DE253" s="42"/>
      <c r="DF253" s="22">
        <v>2601020.3061448759</v>
      </c>
      <c r="DG253" s="22">
        <v>12509.183999999999</v>
      </c>
      <c r="DH253" s="22">
        <v>2588511.122144876</v>
      </c>
      <c r="DI253" s="26">
        <v>513.02399999999943</v>
      </c>
      <c r="DJ253" s="22">
        <v>0</v>
      </c>
      <c r="DK253" s="22">
        <v>135122.59224445885</v>
      </c>
      <c r="DL253" s="22">
        <v>134609.56824445911</v>
      </c>
      <c r="DM253" s="32">
        <v>5.1949841346964315E-2</v>
      </c>
      <c r="DN253" s="32">
        <v>5.200270035267214E-2</v>
      </c>
      <c r="DO253" s="42"/>
      <c r="DP253" s="22">
        <v>2601020.3061448759</v>
      </c>
      <c r="DQ253" s="22">
        <v>12509.183999999999</v>
      </c>
      <c r="DR253" s="22">
        <v>2588511.122144876</v>
      </c>
      <c r="DS253" s="26">
        <v>513.02399999999943</v>
      </c>
      <c r="DT253" s="22">
        <v>0</v>
      </c>
      <c r="DU253" s="22">
        <v>135122.59224445885</v>
      </c>
      <c r="DV253" s="22">
        <v>134609.56824445911</v>
      </c>
      <c r="DW253" s="32">
        <v>5.1949841346964315E-2</v>
      </c>
      <c r="DX253" s="32">
        <v>5.200270035267214E-2</v>
      </c>
      <c r="DY253" s="42"/>
      <c r="DZ253" s="22">
        <v>2601020.3061448759</v>
      </c>
      <c r="EA253" s="22">
        <v>12509.183999999999</v>
      </c>
      <c r="EB253" s="22">
        <v>2588511.122144876</v>
      </c>
      <c r="EC253" s="26">
        <v>513.02399999999943</v>
      </c>
      <c r="ED253" s="22">
        <v>0</v>
      </c>
      <c r="EE253" s="22">
        <v>135122.59224445885</v>
      </c>
      <c r="EF253" s="22">
        <v>134609.56824445911</v>
      </c>
      <c r="EG253" s="32">
        <v>5.1949841346964315E-2</v>
      </c>
      <c r="EH253" s="32">
        <v>5.200270035267214E-2</v>
      </c>
      <c r="EI253" s="42"/>
      <c r="EK253" s="47">
        <f t="shared" si="78"/>
        <v>-3249.6088502830826</v>
      </c>
      <c r="EL253" s="47">
        <f t="shared" si="79"/>
        <v>-6499.2177005661651</v>
      </c>
      <c r="EM253" s="47">
        <f t="shared" si="80"/>
        <v>0</v>
      </c>
      <c r="EN253" s="47">
        <f t="shared" si="81"/>
        <v>0</v>
      </c>
      <c r="EO253" s="47">
        <f t="shared" si="82"/>
        <v>0</v>
      </c>
      <c r="EP253" s="47">
        <f t="shared" si="83"/>
        <v>0</v>
      </c>
      <c r="ER253" s="27" t="str">
        <f t="shared" si="74"/>
        <v>Sparken Hill Academy</v>
      </c>
      <c r="EV253" s="45">
        <v>1712.3281454382368</v>
      </c>
      <c r="EX253" s="27" t="str">
        <f t="shared" si="75"/>
        <v>Y</v>
      </c>
      <c r="EY253" s="27" t="str">
        <f t="shared" si="76"/>
        <v>Y</v>
      </c>
      <c r="EZ253" s="27" t="str">
        <f t="shared" si="65"/>
        <v/>
      </c>
      <c r="FA253" s="27" t="str">
        <f t="shared" si="66"/>
        <v/>
      </c>
      <c r="FB253" s="27" t="str">
        <f t="shared" si="67"/>
        <v/>
      </c>
      <c r="FC253" s="27" t="str">
        <f t="shared" si="68"/>
        <v/>
      </c>
      <c r="FE253" s="82">
        <f t="shared" si="77"/>
        <v>1.2553969046076232E-3</v>
      </c>
      <c r="FF253" s="82">
        <f t="shared" si="69"/>
        <v>2.5107938092152463E-3</v>
      </c>
      <c r="FG253" s="82" t="str">
        <f t="shared" si="70"/>
        <v/>
      </c>
      <c r="FH253" s="82" t="str">
        <f t="shared" si="71"/>
        <v/>
      </c>
      <c r="FI253" s="82" t="str">
        <f t="shared" si="72"/>
        <v/>
      </c>
      <c r="FJ253" s="82" t="str">
        <f t="shared" si="73"/>
        <v/>
      </c>
    </row>
    <row r="254" spans="1:166" x14ac:dyDescent="0.3">
      <c r="A254" s="20">
        <v>8912934</v>
      </c>
      <c r="B254" s="20" t="s">
        <v>39</v>
      </c>
      <c r="C254" s="21">
        <v>288</v>
      </c>
      <c r="D254" s="22">
        <v>1271807.9515914046</v>
      </c>
      <c r="E254" s="22">
        <v>4323.616</v>
      </c>
      <c r="F254" s="22">
        <v>1267484.3355914047</v>
      </c>
      <c r="G254" s="45">
        <v>0</v>
      </c>
      <c r="H254" s="26">
        <v>184.90239999999994</v>
      </c>
      <c r="I254" s="11"/>
      <c r="J254" s="34">
        <v>288</v>
      </c>
      <c r="K254" s="22">
        <v>1338748.9961712407</v>
      </c>
      <c r="L254" s="22">
        <v>4508.5183999999999</v>
      </c>
      <c r="M254" s="22">
        <v>1334240.4777712408</v>
      </c>
      <c r="N254" s="26">
        <v>184.90239999999994</v>
      </c>
      <c r="O254" s="22">
        <v>0</v>
      </c>
      <c r="P254" s="22">
        <v>66941.044579836074</v>
      </c>
      <c r="Q254" s="22">
        <v>66756.142179836053</v>
      </c>
      <c r="R254" s="32">
        <v>5.0002685171966009E-2</v>
      </c>
      <c r="S254" s="32">
        <v>5.0033066221576272E-2</v>
      </c>
      <c r="T254" s="11"/>
      <c r="U254" s="22">
        <v>1338748.9961712407</v>
      </c>
      <c r="V254" s="22">
        <v>4508.5183999999999</v>
      </c>
      <c r="W254" s="22">
        <v>1334240.4777712408</v>
      </c>
      <c r="X254" s="26">
        <v>184.90239999999994</v>
      </c>
      <c r="Y254" s="22">
        <v>0</v>
      </c>
      <c r="Z254" s="22">
        <v>66941.044579836074</v>
      </c>
      <c r="AA254" s="22">
        <v>66756.142179836053</v>
      </c>
      <c r="AB254" s="32">
        <v>5.0002685171966009E-2</v>
      </c>
      <c r="AC254" s="32">
        <v>5.0033066221576272E-2</v>
      </c>
      <c r="AD254" s="42"/>
      <c r="AE254" s="22">
        <v>1338748.9961712407</v>
      </c>
      <c r="AF254" s="22">
        <v>4508.5183999999999</v>
      </c>
      <c r="AG254" s="22">
        <v>1334240.4777712408</v>
      </c>
      <c r="AH254" s="26">
        <v>184.90239999999994</v>
      </c>
      <c r="AI254" s="22">
        <v>0</v>
      </c>
      <c r="AJ254" s="22">
        <v>66941.044579836074</v>
      </c>
      <c r="AK254" s="22">
        <v>66756.142179836053</v>
      </c>
      <c r="AL254" s="32">
        <v>5.0002685171966009E-2</v>
      </c>
      <c r="AM254" s="32">
        <v>5.0033066221576272E-2</v>
      </c>
      <c r="AN254" s="11"/>
      <c r="AO254" s="22">
        <v>1338748.9961712407</v>
      </c>
      <c r="AP254" s="22">
        <v>4508.5183999999999</v>
      </c>
      <c r="AQ254" s="22">
        <v>1334240.4777712408</v>
      </c>
      <c r="AR254" s="26">
        <v>184.90239999999994</v>
      </c>
      <c r="AS254" s="22">
        <v>0</v>
      </c>
      <c r="AT254" s="22">
        <v>66941.044579836074</v>
      </c>
      <c r="AU254" s="22">
        <v>66756.142179836053</v>
      </c>
      <c r="AV254" s="32">
        <v>5.0002685171966009E-2</v>
      </c>
      <c r="AW254" s="32">
        <v>5.0033066221576272E-2</v>
      </c>
      <c r="AX254" s="42"/>
      <c r="AY254" s="22">
        <v>1338748.9961712407</v>
      </c>
      <c r="AZ254" s="22">
        <v>4508.5183999999999</v>
      </c>
      <c r="BA254" s="22">
        <v>1334240.4777712408</v>
      </c>
      <c r="BB254" s="22">
        <v>0</v>
      </c>
      <c r="BC254" s="22">
        <v>66941.044579836074</v>
      </c>
      <c r="BD254" s="22">
        <v>66756.142179836053</v>
      </c>
      <c r="BE254" s="32">
        <v>5.0002685171966009E-2</v>
      </c>
      <c r="BF254" s="32">
        <v>5.0033066221576272E-2</v>
      </c>
      <c r="BG254" s="11"/>
      <c r="BH254" s="22">
        <v>1338748.9961712407</v>
      </c>
      <c r="BI254" s="22">
        <v>4508.5183999999999</v>
      </c>
      <c r="BJ254" s="22">
        <v>1334240.4777712408</v>
      </c>
      <c r="BK254" s="26">
        <v>184.90239999999994</v>
      </c>
      <c r="BL254" s="22">
        <v>0</v>
      </c>
      <c r="BM254" s="22">
        <v>66941.044579836074</v>
      </c>
      <c r="BN254" s="22">
        <v>66756.142179836053</v>
      </c>
      <c r="BO254" s="32">
        <v>5.0002685171966009E-2</v>
      </c>
      <c r="BP254" s="32">
        <v>5.0033066221576272E-2</v>
      </c>
      <c r="BQ254" s="42"/>
      <c r="BR254" s="22">
        <v>1333106.4974951495</v>
      </c>
      <c r="BS254" s="22">
        <v>4508.5183999999999</v>
      </c>
      <c r="BT254" s="22">
        <v>1328597.9790951496</v>
      </c>
      <c r="BU254" s="26">
        <v>184.90239999999994</v>
      </c>
      <c r="BV254" s="22">
        <v>0</v>
      </c>
      <c r="BW254" s="22">
        <v>61298.545903744875</v>
      </c>
      <c r="BX254" s="22">
        <v>61113.643503744854</v>
      </c>
      <c r="BY254" s="32">
        <v>4.5981732156374786E-2</v>
      </c>
      <c r="BZ254" s="32">
        <v>4.5998597367554864E-2</v>
      </c>
      <c r="CA254" s="42"/>
      <c r="CB254" s="22">
        <v>1337558.1034974831</v>
      </c>
      <c r="CC254" s="22">
        <v>4508.5183999999999</v>
      </c>
      <c r="CD254" s="22">
        <v>1333049.5850974831</v>
      </c>
      <c r="CE254" s="26">
        <v>184.90239999999994</v>
      </c>
      <c r="CF254" s="22">
        <v>0</v>
      </c>
      <c r="CG254" s="22">
        <v>65750.151906078449</v>
      </c>
      <c r="CH254" s="22">
        <v>65565.249506078428</v>
      </c>
      <c r="CI254" s="32">
        <v>4.9156856613670218E-2</v>
      </c>
      <c r="CJ254" s="32">
        <v>4.9184404120484221E-2</v>
      </c>
      <c r="CK254" s="42"/>
      <c r="CL254" s="22">
        <v>1336367.2108237254</v>
      </c>
      <c r="CM254" s="22">
        <v>4508.5183999999999</v>
      </c>
      <c r="CN254" s="22">
        <v>1331858.6924237255</v>
      </c>
      <c r="CO254" s="26">
        <v>184.90239999999994</v>
      </c>
      <c r="CP254" s="22">
        <v>0</v>
      </c>
      <c r="CQ254" s="22">
        <v>64559.259232320823</v>
      </c>
      <c r="CR254" s="22">
        <v>64374.356832320802</v>
      </c>
      <c r="CS254" s="32">
        <v>4.8309520549016646E-2</v>
      </c>
      <c r="CT254" s="32">
        <v>4.8334224342652977E-2</v>
      </c>
      <c r="CU254" s="42"/>
      <c r="CV254" s="22">
        <v>1338748.9961712407</v>
      </c>
      <c r="CW254" s="22">
        <v>4508.5183999999999</v>
      </c>
      <c r="CX254" s="22">
        <v>1334240.4777712408</v>
      </c>
      <c r="CY254" s="26">
        <v>184.90239999999994</v>
      </c>
      <c r="CZ254" s="22">
        <v>0</v>
      </c>
      <c r="DA254" s="22">
        <v>66941.044579836074</v>
      </c>
      <c r="DB254" s="22">
        <v>66756.142179836053</v>
      </c>
      <c r="DC254" s="32">
        <v>5.0002685171966009E-2</v>
      </c>
      <c r="DD254" s="32">
        <v>5.0033066221576272E-2</v>
      </c>
      <c r="DE254" s="42"/>
      <c r="DF254" s="22">
        <v>1338748.9961712407</v>
      </c>
      <c r="DG254" s="22">
        <v>4508.5183999999999</v>
      </c>
      <c r="DH254" s="22">
        <v>1334240.4777712408</v>
      </c>
      <c r="DI254" s="26">
        <v>184.90239999999994</v>
      </c>
      <c r="DJ254" s="22">
        <v>0</v>
      </c>
      <c r="DK254" s="22">
        <v>66941.044579836074</v>
      </c>
      <c r="DL254" s="22">
        <v>66756.142179836053</v>
      </c>
      <c r="DM254" s="32">
        <v>5.0002685171966009E-2</v>
      </c>
      <c r="DN254" s="32">
        <v>5.0033066221576272E-2</v>
      </c>
      <c r="DO254" s="42"/>
      <c r="DP254" s="22">
        <v>1338748.9961712407</v>
      </c>
      <c r="DQ254" s="22">
        <v>4508.5183999999999</v>
      </c>
      <c r="DR254" s="22">
        <v>1334240.4777712408</v>
      </c>
      <c r="DS254" s="26">
        <v>184.90239999999994</v>
      </c>
      <c r="DT254" s="22">
        <v>0</v>
      </c>
      <c r="DU254" s="22">
        <v>66941.044579836074</v>
      </c>
      <c r="DV254" s="22">
        <v>66756.142179836053</v>
      </c>
      <c r="DW254" s="32">
        <v>5.0002685171966009E-2</v>
      </c>
      <c r="DX254" s="32">
        <v>5.0033066221576272E-2</v>
      </c>
      <c r="DY254" s="42"/>
      <c r="DZ254" s="22">
        <v>1338748.9961712407</v>
      </c>
      <c r="EA254" s="22">
        <v>4508.5183999999999</v>
      </c>
      <c r="EB254" s="22">
        <v>1334240.4777712408</v>
      </c>
      <c r="EC254" s="26">
        <v>184.90239999999994</v>
      </c>
      <c r="ED254" s="22">
        <v>0</v>
      </c>
      <c r="EE254" s="22">
        <v>66941.044579836074</v>
      </c>
      <c r="EF254" s="22">
        <v>66756.142179836053</v>
      </c>
      <c r="EG254" s="32">
        <v>5.0002685171966009E-2</v>
      </c>
      <c r="EH254" s="32">
        <v>5.0033066221576272E-2</v>
      </c>
      <c r="EI254" s="42"/>
      <c r="EK254" s="47">
        <f t="shared" si="78"/>
        <v>-1190.8926737576257</v>
      </c>
      <c r="EL254" s="47">
        <f t="shared" si="79"/>
        <v>-2381.7853475152515</v>
      </c>
      <c r="EM254" s="47">
        <f t="shared" si="80"/>
        <v>0</v>
      </c>
      <c r="EN254" s="47">
        <f t="shared" si="81"/>
        <v>0</v>
      </c>
      <c r="EO254" s="47">
        <f t="shared" si="82"/>
        <v>0</v>
      </c>
      <c r="EP254" s="47">
        <f t="shared" si="83"/>
        <v>0</v>
      </c>
      <c r="ER254" s="27" t="str">
        <f t="shared" si="74"/>
        <v>Mornington Primary School</v>
      </c>
      <c r="EV254" s="45">
        <v>0</v>
      </c>
      <c r="EX254" s="27" t="str">
        <f t="shared" si="75"/>
        <v>Y</v>
      </c>
      <c r="EY254" s="27" t="str">
        <f t="shared" si="76"/>
        <v>Y</v>
      </c>
      <c r="EZ254" s="27" t="str">
        <f t="shared" si="65"/>
        <v/>
      </c>
      <c r="FA254" s="27" t="str">
        <f t="shared" si="66"/>
        <v/>
      </c>
      <c r="FB254" s="27" t="str">
        <f t="shared" si="67"/>
        <v/>
      </c>
      <c r="FC254" s="27" t="str">
        <f t="shared" si="68"/>
        <v/>
      </c>
      <c r="FE254" s="82">
        <f t="shared" si="77"/>
        <v>8.9256224316244109E-4</v>
      </c>
      <c r="FF254" s="82">
        <f t="shared" si="69"/>
        <v>1.7851244863248822E-3</v>
      </c>
      <c r="FG254" s="82" t="str">
        <f t="shared" si="70"/>
        <v/>
      </c>
      <c r="FH254" s="82" t="str">
        <f t="shared" si="71"/>
        <v/>
      </c>
      <c r="FI254" s="82" t="str">
        <f t="shared" si="72"/>
        <v/>
      </c>
      <c r="FJ254" s="82" t="str">
        <f t="shared" si="73"/>
        <v/>
      </c>
    </row>
    <row r="255" spans="1:166" x14ac:dyDescent="0.3">
      <c r="A255" s="20">
        <v>8912940</v>
      </c>
      <c r="B255" s="20" t="s">
        <v>70</v>
      </c>
      <c r="C255" s="21">
        <v>164</v>
      </c>
      <c r="D255" s="22">
        <v>803793.82210562809</v>
      </c>
      <c r="E255" s="22">
        <v>3609.4456</v>
      </c>
      <c r="F255" s="22">
        <v>800184.37650562811</v>
      </c>
      <c r="G255" s="45">
        <v>2673.4295938488085</v>
      </c>
      <c r="H255" s="26">
        <v>143.30960000000005</v>
      </c>
      <c r="I255" s="11"/>
      <c r="J255" s="34">
        <v>164</v>
      </c>
      <c r="K255" s="22">
        <v>845829.89840265387</v>
      </c>
      <c r="L255" s="22">
        <v>3752.7552000000001</v>
      </c>
      <c r="M255" s="22">
        <v>842077.14320265385</v>
      </c>
      <c r="N255" s="26">
        <v>143.30960000000005</v>
      </c>
      <c r="O255" s="22">
        <v>0</v>
      </c>
      <c r="P255" s="22">
        <v>42036.076297025778</v>
      </c>
      <c r="Q255" s="22">
        <v>41892.766697025741</v>
      </c>
      <c r="R255" s="32">
        <v>4.9698026017300556E-2</v>
      </c>
      <c r="S255" s="32">
        <v>4.9749321704298827E-2</v>
      </c>
      <c r="T255" s="11"/>
      <c r="U255" s="22">
        <v>845829.89840265387</v>
      </c>
      <c r="V255" s="22">
        <v>3752.7552000000001</v>
      </c>
      <c r="W255" s="22">
        <v>842077.14320265385</v>
      </c>
      <c r="X255" s="26">
        <v>143.30960000000005</v>
      </c>
      <c r="Y255" s="22">
        <v>0</v>
      </c>
      <c r="Z255" s="22">
        <v>42036.076297025778</v>
      </c>
      <c r="AA255" s="22">
        <v>41892.766697025741</v>
      </c>
      <c r="AB255" s="32">
        <v>4.9698026017300556E-2</v>
      </c>
      <c r="AC255" s="32">
        <v>4.9749321704298827E-2</v>
      </c>
      <c r="AD255" s="42"/>
      <c r="AE255" s="22">
        <v>845829.89840265387</v>
      </c>
      <c r="AF255" s="22">
        <v>3752.7552000000001</v>
      </c>
      <c r="AG255" s="22">
        <v>842077.14320265385</v>
      </c>
      <c r="AH255" s="26">
        <v>143.30960000000005</v>
      </c>
      <c r="AI255" s="22">
        <v>0</v>
      </c>
      <c r="AJ255" s="22">
        <v>42036.076297025778</v>
      </c>
      <c r="AK255" s="22">
        <v>41892.766697025741</v>
      </c>
      <c r="AL255" s="32">
        <v>4.9698026017300556E-2</v>
      </c>
      <c r="AM255" s="32">
        <v>4.9749321704298827E-2</v>
      </c>
      <c r="AN255" s="11"/>
      <c r="AO255" s="22">
        <v>845829.89840265387</v>
      </c>
      <c r="AP255" s="22">
        <v>3752.7552000000001</v>
      </c>
      <c r="AQ255" s="22">
        <v>842077.14320265385</v>
      </c>
      <c r="AR255" s="26">
        <v>143.30960000000005</v>
      </c>
      <c r="AS255" s="22">
        <v>0</v>
      </c>
      <c r="AT255" s="22">
        <v>42036.076297025778</v>
      </c>
      <c r="AU255" s="22">
        <v>41892.766697025741</v>
      </c>
      <c r="AV255" s="32">
        <v>4.9698026017300556E-2</v>
      </c>
      <c r="AW255" s="32">
        <v>4.9749321704298827E-2</v>
      </c>
      <c r="AX255" s="42"/>
      <c r="AY255" s="22">
        <v>845829.89840265387</v>
      </c>
      <c r="AZ255" s="22">
        <v>3752.7552000000001</v>
      </c>
      <c r="BA255" s="22">
        <v>842077.14320265385</v>
      </c>
      <c r="BB255" s="22">
        <v>0</v>
      </c>
      <c r="BC255" s="22">
        <v>42036.076297025778</v>
      </c>
      <c r="BD255" s="22">
        <v>41892.766697025741</v>
      </c>
      <c r="BE255" s="32">
        <v>4.9698026017300556E-2</v>
      </c>
      <c r="BF255" s="32">
        <v>4.9749321704298827E-2</v>
      </c>
      <c r="BG255" s="11"/>
      <c r="BH255" s="22">
        <v>845829.89840265387</v>
      </c>
      <c r="BI255" s="22">
        <v>3752.7552000000001</v>
      </c>
      <c r="BJ255" s="22">
        <v>842077.14320265385</v>
      </c>
      <c r="BK255" s="26">
        <v>143.30960000000005</v>
      </c>
      <c r="BL255" s="22">
        <v>0</v>
      </c>
      <c r="BM255" s="22">
        <v>42036.076297025778</v>
      </c>
      <c r="BN255" s="22">
        <v>41892.766697025741</v>
      </c>
      <c r="BO255" s="32">
        <v>4.9698026017300556E-2</v>
      </c>
      <c r="BP255" s="32">
        <v>4.9749321704298827E-2</v>
      </c>
      <c r="BQ255" s="42"/>
      <c r="BR255" s="22">
        <v>841941.25230406201</v>
      </c>
      <c r="BS255" s="22">
        <v>3752.7552000000001</v>
      </c>
      <c r="BT255" s="22">
        <v>838188.497104062</v>
      </c>
      <c r="BU255" s="26">
        <v>143.30960000000005</v>
      </c>
      <c r="BV255" s="22">
        <v>0</v>
      </c>
      <c r="BW255" s="22">
        <v>38147.430198433925</v>
      </c>
      <c r="BX255" s="22">
        <v>38004.120598433889</v>
      </c>
      <c r="BY255" s="32">
        <v>4.5308897852480108E-2</v>
      </c>
      <c r="BZ255" s="32">
        <v>4.5340780420797921E-2</v>
      </c>
      <c r="CA255" s="42"/>
      <c r="CB255" s="22">
        <v>844950.23604288581</v>
      </c>
      <c r="CC255" s="22">
        <v>3752.7552000000001</v>
      </c>
      <c r="CD255" s="22">
        <v>841197.48084288579</v>
      </c>
      <c r="CE255" s="26">
        <v>143.30960000000005</v>
      </c>
      <c r="CF255" s="22">
        <v>0</v>
      </c>
      <c r="CG255" s="22">
        <v>41156.413937257719</v>
      </c>
      <c r="CH255" s="22">
        <v>41013.104337257682</v>
      </c>
      <c r="CI255" s="32">
        <v>4.8708683874690115E-2</v>
      </c>
      <c r="CJ255" s="32">
        <v>4.8755619543893861E-2</v>
      </c>
      <c r="CK255" s="42"/>
      <c r="CL255" s="22">
        <v>844070.57368311798</v>
      </c>
      <c r="CM255" s="22">
        <v>3752.7552000000001</v>
      </c>
      <c r="CN255" s="22">
        <v>840317.81848311797</v>
      </c>
      <c r="CO255" s="26">
        <v>143.30960000000005</v>
      </c>
      <c r="CP255" s="22">
        <v>0</v>
      </c>
      <c r="CQ255" s="22">
        <v>40276.751577489893</v>
      </c>
      <c r="CR255" s="22">
        <v>40133.441977489856</v>
      </c>
      <c r="CS255" s="32">
        <v>4.7717279612937487E-2</v>
      </c>
      <c r="CT255" s="32">
        <v>4.7759836926861664E-2</v>
      </c>
      <c r="CU255" s="42"/>
      <c r="CV255" s="22">
        <v>845829.89840265387</v>
      </c>
      <c r="CW255" s="22">
        <v>3752.7552000000001</v>
      </c>
      <c r="CX255" s="22">
        <v>842077.14320265385</v>
      </c>
      <c r="CY255" s="26">
        <v>143.30960000000005</v>
      </c>
      <c r="CZ255" s="22">
        <v>0</v>
      </c>
      <c r="DA255" s="22">
        <v>42036.076297025778</v>
      </c>
      <c r="DB255" s="22">
        <v>41892.766697025741</v>
      </c>
      <c r="DC255" s="32">
        <v>4.9698026017300556E-2</v>
      </c>
      <c r="DD255" s="32">
        <v>4.9749321704298827E-2</v>
      </c>
      <c r="DE255" s="42"/>
      <c r="DF255" s="22">
        <v>845829.89840265387</v>
      </c>
      <c r="DG255" s="22">
        <v>3752.7552000000001</v>
      </c>
      <c r="DH255" s="22">
        <v>842077.14320265385</v>
      </c>
      <c r="DI255" s="26">
        <v>143.30960000000005</v>
      </c>
      <c r="DJ255" s="22">
        <v>0</v>
      </c>
      <c r="DK255" s="22">
        <v>42036.076297025778</v>
      </c>
      <c r="DL255" s="22">
        <v>41892.766697025741</v>
      </c>
      <c r="DM255" s="32">
        <v>4.9698026017300556E-2</v>
      </c>
      <c r="DN255" s="32">
        <v>4.9749321704298827E-2</v>
      </c>
      <c r="DO255" s="42"/>
      <c r="DP255" s="22">
        <v>845829.89840265387</v>
      </c>
      <c r="DQ255" s="22">
        <v>3752.7552000000001</v>
      </c>
      <c r="DR255" s="22">
        <v>842077.14320265385</v>
      </c>
      <c r="DS255" s="26">
        <v>143.30960000000005</v>
      </c>
      <c r="DT255" s="22">
        <v>0</v>
      </c>
      <c r="DU255" s="22">
        <v>42036.076297025778</v>
      </c>
      <c r="DV255" s="22">
        <v>41892.766697025741</v>
      </c>
      <c r="DW255" s="32">
        <v>4.9698026017300556E-2</v>
      </c>
      <c r="DX255" s="32">
        <v>4.9749321704298827E-2</v>
      </c>
      <c r="DY255" s="42"/>
      <c r="DZ255" s="22">
        <v>845829.89840265387</v>
      </c>
      <c r="EA255" s="22">
        <v>3752.7552000000001</v>
      </c>
      <c r="EB255" s="22">
        <v>842077.14320265385</v>
      </c>
      <c r="EC255" s="26">
        <v>143.30960000000005</v>
      </c>
      <c r="ED255" s="22">
        <v>0</v>
      </c>
      <c r="EE255" s="22">
        <v>42036.076297025778</v>
      </c>
      <c r="EF255" s="22">
        <v>41892.766697025741</v>
      </c>
      <c r="EG255" s="32">
        <v>4.9698026017300556E-2</v>
      </c>
      <c r="EH255" s="32">
        <v>4.9749321704298827E-2</v>
      </c>
      <c r="EI255" s="42"/>
      <c r="EK255" s="47">
        <f t="shared" si="78"/>
        <v>-879.6623597680591</v>
      </c>
      <c r="EL255" s="47">
        <f t="shared" si="79"/>
        <v>-1759.3247195358854</v>
      </c>
      <c r="EM255" s="47">
        <f t="shared" si="80"/>
        <v>0</v>
      </c>
      <c r="EN255" s="47">
        <f t="shared" si="81"/>
        <v>0</v>
      </c>
      <c r="EO255" s="47">
        <f t="shared" si="82"/>
        <v>0</v>
      </c>
      <c r="EP255" s="47">
        <f t="shared" si="83"/>
        <v>0</v>
      </c>
      <c r="ER255" s="27" t="str">
        <f t="shared" si="74"/>
        <v>Bilsthorpe Flying High Academy</v>
      </c>
      <c r="EV255" s="45">
        <v>2673.4295938488085</v>
      </c>
      <c r="EX255" s="27" t="str">
        <f t="shared" si="75"/>
        <v>Y</v>
      </c>
      <c r="EY255" s="27" t="str">
        <f t="shared" si="76"/>
        <v>Y</v>
      </c>
      <c r="EZ255" s="27" t="str">
        <f t="shared" si="65"/>
        <v/>
      </c>
      <c r="FA255" s="27" t="str">
        <f t="shared" si="66"/>
        <v/>
      </c>
      <c r="FB255" s="27" t="str">
        <f t="shared" si="67"/>
        <v/>
      </c>
      <c r="FC255" s="27" t="str">
        <f t="shared" si="68"/>
        <v/>
      </c>
      <c r="FE255" s="82">
        <f t="shared" si="77"/>
        <v>1.0446339351077244E-3</v>
      </c>
      <c r="FF255" s="82">
        <f t="shared" si="69"/>
        <v>2.0892678702151726E-3</v>
      </c>
      <c r="FG255" s="82" t="str">
        <f t="shared" si="70"/>
        <v/>
      </c>
      <c r="FH255" s="82" t="str">
        <f t="shared" si="71"/>
        <v/>
      </c>
      <c r="FI255" s="82" t="str">
        <f t="shared" si="72"/>
        <v/>
      </c>
      <c r="FJ255" s="82" t="str">
        <f t="shared" si="73"/>
        <v/>
      </c>
    </row>
    <row r="256" spans="1:166" x14ac:dyDescent="0.3">
      <c r="A256" s="20">
        <v>8913055</v>
      </c>
      <c r="B256" s="20" t="s">
        <v>120</v>
      </c>
      <c r="C256" s="21">
        <v>422</v>
      </c>
      <c r="D256" s="22">
        <v>1807457.8084</v>
      </c>
      <c r="E256" s="22">
        <v>7627.808399999999</v>
      </c>
      <c r="F256" s="22">
        <v>1799830</v>
      </c>
      <c r="G256" s="45">
        <v>0</v>
      </c>
      <c r="H256" s="26">
        <v>-330.78439999999864</v>
      </c>
      <c r="I256" s="11"/>
      <c r="J256" s="34">
        <v>422</v>
      </c>
      <c r="K256" s="22">
        <v>1866207.024</v>
      </c>
      <c r="L256" s="22">
        <v>7297.0240000000003</v>
      </c>
      <c r="M256" s="22">
        <v>1858910</v>
      </c>
      <c r="N256" s="26">
        <v>-330.78439999999864</v>
      </c>
      <c r="O256" s="22">
        <v>0</v>
      </c>
      <c r="P256" s="22">
        <v>58749.215599999996</v>
      </c>
      <c r="Q256" s="22">
        <v>59080</v>
      </c>
      <c r="R256" s="32">
        <v>3.1480545751069899E-2</v>
      </c>
      <c r="S256" s="32">
        <v>3.1782065834279227E-2</v>
      </c>
      <c r="T256" s="11"/>
      <c r="U256" s="22">
        <v>1866207.024</v>
      </c>
      <c r="V256" s="22">
        <v>7297.0240000000003</v>
      </c>
      <c r="W256" s="22">
        <v>1858910</v>
      </c>
      <c r="X256" s="26">
        <v>-330.78439999999864</v>
      </c>
      <c r="Y256" s="22">
        <v>0</v>
      </c>
      <c r="Z256" s="22">
        <v>58749.215599999996</v>
      </c>
      <c r="AA256" s="22">
        <v>59080</v>
      </c>
      <c r="AB256" s="32">
        <v>3.1480545751069899E-2</v>
      </c>
      <c r="AC256" s="32">
        <v>3.1782065834279227E-2</v>
      </c>
      <c r="AD256" s="42"/>
      <c r="AE256" s="22">
        <v>1866207.024</v>
      </c>
      <c r="AF256" s="22">
        <v>7297.0240000000003</v>
      </c>
      <c r="AG256" s="22">
        <v>1858910</v>
      </c>
      <c r="AH256" s="26">
        <v>-330.78439999999864</v>
      </c>
      <c r="AI256" s="22">
        <v>0</v>
      </c>
      <c r="AJ256" s="22">
        <v>58749.215599999996</v>
      </c>
      <c r="AK256" s="22">
        <v>59080</v>
      </c>
      <c r="AL256" s="32">
        <v>3.1480545751069899E-2</v>
      </c>
      <c r="AM256" s="32">
        <v>3.1782065834279227E-2</v>
      </c>
      <c r="AN256" s="11"/>
      <c r="AO256" s="22">
        <v>1866207.024</v>
      </c>
      <c r="AP256" s="22">
        <v>7297.0240000000003</v>
      </c>
      <c r="AQ256" s="22">
        <v>1858910</v>
      </c>
      <c r="AR256" s="26">
        <v>-330.78439999999864</v>
      </c>
      <c r="AS256" s="22">
        <v>0</v>
      </c>
      <c r="AT256" s="22">
        <v>58749.215599999996</v>
      </c>
      <c r="AU256" s="22">
        <v>59080</v>
      </c>
      <c r="AV256" s="32">
        <v>3.1480545751069899E-2</v>
      </c>
      <c r="AW256" s="32">
        <v>3.1782065834279227E-2</v>
      </c>
      <c r="AX256" s="42"/>
      <c r="AY256" s="22">
        <v>1866207.024</v>
      </c>
      <c r="AZ256" s="22">
        <v>7297.0240000000003</v>
      </c>
      <c r="BA256" s="22">
        <v>1858910</v>
      </c>
      <c r="BB256" s="22">
        <v>0</v>
      </c>
      <c r="BC256" s="22">
        <v>58749.215599999996</v>
      </c>
      <c r="BD256" s="22">
        <v>59080</v>
      </c>
      <c r="BE256" s="32">
        <v>3.1480545751069899E-2</v>
      </c>
      <c r="BF256" s="32">
        <v>3.1782065834279227E-2</v>
      </c>
      <c r="BG256" s="11"/>
      <c r="BH256" s="22">
        <v>1866207.024</v>
      </c>
      <c r="BI256" s="22">
        <v>7297.0240000000003</v>
      </c>
      <c r="BJ256" s="22">
        <v>1858910</v>
      </c>
      <c r="BK256" s="26">
        <v>-330.78439999999864</v>
      </c>
      <c r="BL256" s="22">
        <v>0</v>
      </c>
      <c r="BM256" s="22">
        <v>58749.215599999996</v>
      </c>
      <c r="BN256" s="22">
        <v>59080</v>
      </c>
      <c r="BO256" s="32">
        <v>3.1480545751069899E-2</v>
      </c>
      <c r="BP256" s="32">
        <v>3.1782065834279227E-2</v>
      </c>
      <c r="BQ256" s="42"/>
      <c r="BR256" s="22">
        <v>1866207.024</v>
      </c>
      <c r="BS256" s="22">
        <v>7297.0240000000003</v>
      </c>
      <c r="BT256" s="22">
        <v>1858910</v>
      </c>
      <c r="BU256" s="26">
        <v>-330.78439999999864</v>
      </c>
      <c r="BV256" s="22">
        <v>0</v>
      </c>
      <c r="BW256" s="22">
        <v>58749.215599999996</v>
      </c>
      <c r="BX256" s="22">
        <v>59080</v>
      </c>
      <c r="BY256" s="32">
        <v>3.1480545751069899E-2</v>
      </c>
      <c r="BZ256" s="32">
        <v>3.1782065834279227E-2</v>
      </c>
      <c r="CA256" s="42"/>
      <c r="CB256" s="22">
        <v>1866207.024</v>
      </c>
      <c r="CC256" s="22">
        <v>7297.0240000000003</v>
      </c>
      <c r="CD256" s="22">
        <v>1858910</v>
      </c>
      <c r="CE256" s="26">
        <v>-330.78439999999864</v>
      </c>
      <c r="CF256" s="22">
        <v>0</v>
      </c>
      <c r="CG256" s="22">
        <v>58749.215599999996</v>
      </c>
      <c r="CH256" s="22">
        <v>59080</v>
      </c>
      <c r="CI256" s="32">
        <v>3.1480545751069899E-2</v>
      </c>
      <c r="CJ256" s="32">
        <v>3.1782065834279227E-2</v>
      </c>
      <c r="CK256" s="42"/>
      <c r="CL256" s="22">
        <v>1866207.024</v>
      </c>
      <c r="CM256" s="22">
        <v>7297.0240000000003</v>
      </c>
      <c r="CN256" s="22">
        <v>1858910</v>
      </c>
      <c r="CO256" s="26">
        <v>-330.78439999999864</v>
      </c>
      <c r="CP256" s="22">
        <v>0</v>
      </c>
      <c r="CQ256" s="22">
        <v>58749.215599999996</v>
      </c>
      <c r="CR256" s="22">
        <v>59080</v>
      </c>
      <c r="CS256" s="32">
        <v>3.1480545751069899E-2</v>
      </c>
      <c r="CT256" s="32">
        <v>3.1782065834279227E-2</v>
      </c>
      <c r="CU256" s="42"/>
      <c r="CV256" s="22">
        <v>1866207.024</v>
      </c>
      <c r="CW256" s="22">
        <v>7297.0240000000003</v>
      </c>
      <c r="CX256" s="22">
        <v>1858910</v>
      </c>
      <c r="CY256" s="26">
        <v>-330.78439999999864</v>
      </c>
      <c r="CZ256" s="22">
        <v>0</v>
      </c>
      <c r="DA256" s="22">
        <v>58749.215599999996</v>
      </c>
      <c r="DB256" s="22">
        <v>59080</v>
      </c>
      <c r="DC256" s="32">
        <v>3.1480545751069899E-2</v>
      </c>
      <c r="DD256" s="32">
        <v>3.1782065834279227E-2</v>
      </c>
      <c r="DE256" s="42"/>
      <c r="DF256" s="22">
        <v>1866207.024</v>
      </c>
      <c r="DG256" s="22">
        <v>7297.0240000000003</v>
      </c>
      <c r="DH256" s="22">
        <v>1858910</v>
      </c>
      <c r="DI256" s="26">
        <v>-330.78439999999864</v>
      </c>
      <c r="DJ256" s="22">
        <v>0</v>
      </c>
      <c r="DK256" s="22">
        <v>58749.215599999996</v>
      </c>
      <c r="DL256" s="22">
        <v>59080</v>
      </c>
      <c r="DM256" s="32">
        <v>3.1480545751069899E-2</v>
      </c>
      <c r="DN256" s="32">
        <v>3.1782065834279227E-2</v>
      </c>
      <c r="DO256" s="42"/>
      <c r="DP256" s="22">
        <v>1866207.024</v>
      </c>
      <c r="DQ256" s="22">
        <v>7297.0240000000003</v>
      </c>
      <c r="DR256" s="22">
        <v>1858910</v>
      </c>
      <c r="DS256" s="26">
        <v>-330.78439999999864</v>
      </c>
      <c r="DT256" s="22">
        <v>0</v>
      </c>
      <c r="DU256" s="22">
        <v>58749.215599999996</v>
      </c>
      <c r="DV256" s="22">
        <v>59080</v>
      </c>
      <c r="DW256" s="32">
        <v>3.1480545751069899E-2</v>
      </c>
      <c r="DX256" s="32">
        <v>3.1782065834279227E-2</v>
      </c>
      <c r="DY256" s="42"/>
      <c r="DZ256" s="22">
        <v>1866207.024</v>
      </c>
      <c r="EA256" s="22">
        <v>7297.0240000000003</v>
      </c>
      <c r="EB256" s="22">
        <v>1858910</v>
      </c>
      <c r="EC256" s="26">
        <v>-330.78439999999864</v>
      </c>
      <c r="ED256" s="22">
        <v>0</v>
      </c>
      <c r="EE256" s="22">
        <v>58749.215599999996</v>
      </c>
      <c r="EF256" s="22">
        <v>59080</v>
      </c>
      <c r="EG256" s="32">
        <v>3.1480545751069899E-2</v>
      </c>
      <c r="EH256" s="32">
        <v>3.1782065834279227E-2</v>
      </c>
      <c r="EI256" s="42"/>
      <c r="EK256" s="47">
        <f t="shared" si="78"/>
        <v>0</v>
      </c>
      <c r="EL256" s="47">
        <f t="shared" si="79"/>
        <v>0</v>
      </c>
      <c r="EM256" s="47">
        <f t="shared" si="80"/>
        <v>0</v>
      </c>
      <c r="EN256" s="47">
        <f t="shared" si="81"/>
        <v>0</v>
      </c>
      <c r="EO256" s="47">
        <f t="shared" si="82"/>
        <v>0</v>
      </c>
      <c r="EP256" s="47">
        <f t="shared" si="83"/>
        <v>0</v>
      </c>
      <c r="ER256" s="27" t="str">
        <f t="shared" si="74"/>
        <v>St John's CofE Academy</v>
      </c>
      <c r="EV256" s="45">
        <v>0</v>
      </c>
      <c r="EX256" s="27" t="str">
        <f t="shared" si="75"/>
        <v/>
      </c>
      <c r="EY256" s="27" t="str">
        <f t="shared" si="76"/>
        <v/>
      </c>
      <c r="EZ256" s="27" t="str">
        <f t="shared" si="65"/>
        <v/>
      </c>
      <c r="FA256" s="27" t="str">
        <f t="shared" si="66"/>
        <v/>
      </c>
      <c r="FB256" s="27" t="str">
        <f t="shared" si="67"/>
        <v/>
      </c>
      <c r="FC256" s="27" t="str">
        <f t="shared" si="68"/>
        <v/>
      </c>
      <c r="FE256" s="82" t="str">
        <f t="shared" si="77"/>
        <v/>
      </c>
      <c r="FF256" s="82" t="str">
        <f t="shared" si="69"/>
        <v/>
      </c>
      <c r="FG256" s="82" t="str">
        <f t="shared" si="70"/>
        <v/>
      </c>
      <c r="FH256" s="82" t="str">
        <f t="shared" si="71"/>
        <v/>
      </c>
      <c r="FI256" s="82" t="str">
        <f t="shared" si="72"/>
        <v/>
      </c>
      <c r="FJ256" s="82" t="str">
        <f t="shared" si="73"/>
        <v/>
      </c>
    </row>
    <row r="257" spans="1:166" x14ac:dyDescent="0.3">
      <c r="A257" s="20">
        <v>8913065</v>
      </c>
      <c r="B257" s="20" t="s">
        <v>309</v>
      </c>
      <c r="C257" s="21">
        <v>150</v>
      </c>
      <c r="D257" s="22">
        <v>664894.78563181823</v>
      </c>
      <c r="E257" s="22">
        <v>2361.4560000000001</v>
      </c>
      <c r="F257" s="22">
        <v>662533.32963181823</v>
      </c>
      <c r="G257" s="45">
        <v>0</v>
      </c>
      <c r="H257" s="26">
        <v>36.13760000000002</v>
      </c>
      <c r="I257" s="11"/>
      <c r="J257" s="34">
        <v>150</v>
      </c>
      <c r="K257" s="22">
        <v>700142.5090863636</v>
      </c>
      <c r="L257" s="22">
        <v>2397.5936000000002</v>
      </c>
      <c r="M257" s="22">
        <v>697744.91548636358</v>
      </c>
      <c r="N257" s="26">
        <v>36.13760000000002</v>
      </c>
      <c r="O257" s="22">
        <v>0</v>
      </c>
      <c r="P257" s="22">
        <v>35247.723454545368</v>
      </c>
      <c r="Q257" s="22">
        <v>35211.585854545352</v>
      </c>
      <c r="R257" s="32">
        <v>5.0343641468850606E-2</v>
      </c>
      <c r="S257" s="32">
        <v>5.0464840478272911E-2</v>
      </c>
      <c r="T257" s="11"/>
      <c r="U257" s="22">
        <v>700142.5090863636</v>
      </c>
      <c r="V257" s="22">
        <v>2397.5936000000002</v>
      </c>
      <c r="W257" s="22">
        <v>697744.91548636358</v>
      </c>
      <c r="X257" s="26">
        <v>36.13760000000002</v>
      </c>
      <c r="Y257" s="22">
        <v>0</v>
      </c>
      <c r="Z257" s="22">
        <v>35247.723454545368</v>
      </c>
      <c r="AA257" s="22">
        <v>35211.585854545352</v>
      </c>
      <c r="AB257" s="32">
        <v>5.0343641468850606E-2</v>
      </c>
      <c r="AC257" s="32">
        <v>5.0464840478272911E-2</v>
      </c>
      <c r="AD257" s="42"/>
      <c r="AE257" s="22">
        <v>700142.5090863636</v>
      </c>
      <c r="AF257" s="22">
        <v>2397.5936000000002</v>
      </c>
      <c r="AG257" s="22">
        <v>697744.91548636358</v>
      </c>
      <c r="AH257" s="26">
        <v>36.13760000000002</v>
      </c>
      <c r="AI257" s="22">
        <v>0</v>
      </c>
      <c r="AJ257" s="22">
        <v>35247.723454545368</v>
      </c>
      <c r="AK257" s="22">
        <v>35211.585854545352</v>
      </c>
      <c r="AL257" s="32">
        <v>5.0343641468850606E-2</v>
      </c>
      <c r="AM257" s="32">
        <v>5.0464840478272911E-2</v>
      </c>
      <c r="AN257" s="11"/>
      <c r="AO257" s="22">
        <v>700142.5090863636</v>
      </c>
      <c r="AP257" s="22">
        <v>2397.5936000000002</v>
      </c>
      <c r="AQ257" s="22">
        <v>697744.91548636358</v>
      </c>
      <c r="AR257" s="26">
        <v>36.13760000000002</v>
      </c>
      <c r="AS257" s="22">
        <v>0</v>
      </c>
      <c r="AT257" s="22">
        <v>35247.723454545368</v>
      </c>
      <c r="AU257" s="22">
        <v>35211.585854545352</v>
      </c>
      <c r="AV257" s="32">
        <v>5.0343641468850606E-2</v>
      </c>
      <c r="AW257" s="32">
        <v>5.0464840478272911E-2</v>
      </c>
      <c r="AX257" s="42"/>
      <c r="AY257" s="22">
        <v>700142.5090863636</v>
      </c>
      <c r="AZ257" s="22">
        <v>2397.5936000000002</v>
      </c>
      <c r="BA257" s="22">
        <v>697744.91548636358</v>
      </c>
      <c r="BB257" s="22">
        <v>0</v>
      </c>
      <c r="BC257" s="22">
        <v>35247.723454545368</v>
      </c>
      <c r="BD257" s="22">
        <v>35211.585854545352</v>
      </c>
      <c r="BE257" s="32">
        <v>5.0343641468850606E-2</v>
      </c>
      <c r="BF257" s="32">
        <v>5.0464840478272911E-2</v>
      </c>
      <c r="BG257" s="11"/>
      <c r="BH257" s="22">
        <v>700142.5090863636</v>
      </c>
      <c r="BI257" s="22">
        <v>2397.5936000000002</v>
      </c>
      <c r="BJ257" s="22">
        <v>697744.91548636358</v>
      </c>
      <c r="BK257" s="26">
        <v>36.13760000000002</v>
      </c>
      <c r="BL257" s="22">
        <v>0</v>
      </c>
      <c r="BM257" s="22">
        <v>35247.723454545368</v>
      </c>
      <c r="BN257" s="22">
        <v>35211.585854545352</v>
      </c>
      <c r="BO257" s="32">
        <v>5.0343641468850606E-2</v>
      </c>
      <c r="BP257" s="32">
        <v>5.0464840478272911E-2</v>
      </c>
      <c r="BQ257" s="42"/>
      <c r="BR257" s="22">
        <v>698670.37814545457</v>
      </c>
      <c r="BS257" s="22">
        <v>2397.5936000000002</v>
      </c>
      <c r="BT257" s="22">
        <v>696272.78454545455</v>
      </c>
      <c r="BU257" s="26">
        <v>36.13760000000002</v>
      </c>
      <c r="BV257" s="22">
        <v>0</v>
      </c>
      <c r="BW257" s="22">
        <v>33775.592513636337</v>
      </c>
      <c r="BX257" s="22">
        <v>33739.45491363632</v>
      </c>
      <c r="BY257" s="32">
        <v>4.8342671408640535E-2</v>
      </c>
      <c r="BZ257" s="32">
        <v>4.8457236391427155E-2</v>
      </c>
      <c r="CA257" s="42"/>
      <c r="CB257" s="22">
        <v>699726.96363181819</v>
      </c>
      <c r="CC257" s="22">
        <v>2397.5936000000002</v>
      </c>
      <c r="CD257" s="22">
        <v>697329.37003181817</v>
      </c>
      <c r="CE257" s="26">
        <v>36.13760000000002</v>
      </c>
      <c r="CF257" s="22">
        <v>0</v>
      </c>
      <c r="CG257" s="22">
        <v>34832.177999999956</v>
      </c>
      <c r="CH257" s="22">
        <v>34796.04039999994</v>
      </c>
      <c r="CI257" s="32">
        <v>4.9779670943662431E-2</v>
      </c>
      <c r="CJ257" s="32">
        <v>4.989900310438989E-2</v>
      </c>
      <c r="CK257" s="42"/>
      <c r="CL257" s="22">
        <v>699311.41817727266</v>
      </c>
      <c r="CM257" s="22">
        <v>2397.5936000000002</v>
      </c>
      <c r="CN257" s="22">
        <v>696913.82457727264</v>
      </c>
      <c r="CO257" s="26">
        <v>36.13760000000002</v>
      </c>
      <c r="CP257" s="22">
        <v>0</v>
      </c>
      <c r="CQ257" s="22">
        <v>34416.632545454428</v>
      </c>
      <c r="CR257" s="22">
        <v>34380.494945454411</v>
      </c>
      <c r="CS257" s="32">
        <v>4.9215030172337255E-2</v>
      </c>
      <c r="CT257" s="32">
        <v>4.9332490952247364E-2</v>
      </c>
      <c r="CU257" s="42"/>
      <c r="CV257" s="22">
        <v>700142.5090863636</v>
      </c>
      <c r="CW257" s="22">
        <v>2397.5936000000002</v>
      </c>
      <c r="CX257" s="22">
        <v>697744.91548636358</v>
      </c>
      <c r="CY257" s="26">
        <v>36.13760000000002</v>
      </c>
      <c r="CZ257" s="22">
        <v>0</v>
      </c>
      <c r="DA257" s="22">
        <v>35247.723454545368</v>
      </c>
      <c r="DB257" s="22">
        <v>35211.585854545352</v>
      </c>
      <c r="DC257" s="32">
        <v>5.0343641468850606E-2</v>
      </c>
      <c r="DD257" s="32">
        <v>5.0464840478272911E-2</v>
      </c>
      <c r="DE257" s="42"/>
      <c r="DF257" s="22">
        <v>700142.5090863636</v>
      </c>
      <c r="DG257" s="22">
        <v>2397.5936000000002</v>
      </c>
      <c r="DH257" s="22">
        <v>697744.91548636358</v>
      </c>
      <c r="DI257" s="26">
        <v>36.13760000000002</v>
      </c>
      <c r="DJ257" s="22">
        <v>0</v>
      </c>
      <c r="DK257" s="22">
        <v>35247.723454545368</v>
      </c>
      <c r="DL257" s="22">
        <v>35211.585854545352</v>
      </c>
      <c r="DM257" s="32">
        <v>5.0343641468850606E-2</v>
      </c>
      <c r="DN257" s="32">
        <v>5.0464840478272911E-2</v>
      </c>
      <c r="DO257" s="42"/>
      <c r="DP257" s="22">
        <v>700142.5090863636</v>
      </c>
      <c r="DQ257" s="22">
        <v>2397.5936000000002</v>
      </c>
      <c r="DR257" s="22">
        <v>697744.91548636358</v>
      </c>
      <c r="DS257" s="26">
        <v>36.13760000000002</v>
      </c>
      <c r="DT257" s="22">
        <v>0</v>
      </c>
      <c r="DU257" s="22">
        <v>35247.723454545368</v>
      </c>
      <c r="DV257" s="22">
        <v>35211.585854545352</v>
      </c>
      <c r="DW257" s="32">
        <v>5.0343641468850606E-2</v>
      </c>
      <c r="DX257" s="32">
        <v>5.0464840478272911E-2</v>
      </c>
      <c r="DY257" s="42"/>
      <c r="DZ257" s="22">
        <v>700142.5090863636</v>
      </c>
      <c r="EA257" s="22">
        <v>2397.5936000000002</v>
      </c>
      <c r="EB257" s="22">
        <v>697744.91548636358</v>
      </c>
      <c r="EC257" s="26">
        <v>36.13760000000002</v>
      </c>
      <c r="ED257" s="22">
        <v>0</v>
      </c>
      <c r="EE257" s="22">
        <v>35247.723454545368</v>
      </c>
      <c r="EF257" s="22">
        <v>35211.585854545352</v>
      </c>
      <c r="EG257" s="32">
        <v>5.0343641468850606E-2</v>
      </c>
      <c r="EH257" s="32">
        <v>5.0464840478272911E-2</v>
      </c>
      <c r="EI257" s="42"/>
      <c r="EK257" s="47">
        <f t="shared" si="78"/>
        <v>-415.54545454541221</v>
      </c>
      <c r="EL257" s="47">
        <f t="shared" si="79"/>
        <v>-831.09090909094084</v>
      </c>
      <c r="EM257" s="47">
        <f t="shared" si="80"/>
        <v>0</v>
      </c>
      <c r="EN257" s="47">
        <f t="shared" si="81"/>
        <v>0</v>
      </c>
      <c r="EO257" s="47">
        <f t="shared" si="82"/>
        <v>0</v>
      </c>
      <c r="EP257" s="47">
        <f t="shared" si="83"/>
        <v>0</v>
      </c>
      <c r="ER257" s="27" t="str">
        <f t="shared" si="74"/>
        <v>Bleasby Church of England Primary School</v>
      </c>
      <c r="EV257" s="45">
        <v>0</v>
      </c>
      <c r="EX257" s="27" t="str">
        <f t="shared" si="75"/>
        <v>Y</v>
      </c>
      <c r="EY257" s="27" t="str">
        <f t="shared" si="76"/>
        <v>Y</v>
      </c>
      <c r="EZ257" s="27" t="str">
        <f t="shared" si="65"/>
        <v/>
      </c>
      <c r="FA257" s="27" t="str">
        <f t="shared" si="66"/>
        <v/>
      </c>
      <c r="FB257" s="27" t="str">
        <f t="shared" si="67"/>
        <v/>
      </c>
      <c r="FC257" s="27" t="str">
        <f t="shared" si="68"/>
        <v/>
      </c>
      <c r="FE257" s="82">
        <f t="shared" si="77"/>
        <v>5.9555497334689417E-4</v>
      </c>
      <c r="FF257" s="82">
        <f t="shared" si="69"/>
        <v>1.1911099466939553E-3</v>
      </c>
      <c r="FG257" s="82" t="str">
        <f t="shared" si="70"/>
        <v/>
      </c>
      <c r="FH257" s="82" t="str">
        <f t="shared" si="71"/>
        <v/>
      </c>
      <c r="FI257" s="82" t="str">
        <f t="shared" si="72"/>
        <v/>
      </c>
      <c r="FJ257" s="82" t="str">
        <f t="shared" si="73"/>
        <v/>
      </c>
    </row>
    <row r="258" spans="1:166" x14ac:dyDescent="0.3">
      <c r="A258" s="20">
        <v>8913089</v>
      </c>
      <c r="B258" s="20" t="s">
        <v>102</v>
      </c>
      <c r="C258" s="21">
        <v>251</v>
      </c>
      <c r="D258" s="22">
        <v>1074338.7760000001</v>
      </c>
      <c r="E258" s="22">
        <v>3823.7759999999998</v>
      </c>
      <c r="F258" s="22">
        <v>1070515</v>
      </c>
      <c r="G258" s="45">
        <v>0</v>
      </c>
      <c r="H258" s="26">
        <v>163.52640000000019</v>
      </c>
      <c r="I258" s="11"/>
      <c r="J258" s="34">
        <v>251</v>
      </c>
      <c r="K258" s="22">
        <v>1109642.3023999999</v>
      </c>
      <c r="L258" s="22">
        <v>3987.3024</v>
      </c>
      <c r="M258" s="22">
        <v>1105655</v>
      </c>
      <c r="N258" s="26">
        <v>163.52640000000019</v>
      </c>
      <c r="O258" s="22">
        <v>0</v>
      </c>
      <c r="P258" s="22">
        <v>35303.526399999857</v>
      </c>
      <c r="Q258" s="22">
        <v>35140</v>
      </c>
      <c r="R258" s="32">
        <v>3.1815231199859004E-2</v>
      </c>
      <c r="S258" s="32">
        <v>3.1782065834279227E-2</v>
      </c>
      <c r="T258" s="11"/>
      <c r="U258" s="22">
        <v>1109642.3023999999</v>
      </c>
      <c r="V258" s="22">
        <v>3987.3024</v>
      </c>
      <c r="W258" s="22">
        <v>1105655</v>
      </c>
      <c r="X258" s="26">
        <v>163.52640000000019</v>
      </c>
      <c r="Y258" s="22">
        <v>0</v>
      </c>
      <c r="Z258" s="22">
        <v>35303.526399999857</v>
      </c>
      <c r="AA258" s="22">
        <v>35140</v>
      </c>
      <c r="AB258" s="32">
        <v>3.1815231199859004E-2</v>
      </c>
      <c r="AC258" s="32">
        <v>3.1782065834279227E-2</v>
      </c>
      <c r="AD258" s="42"/>
      <c r="AE258" s="22">
        <v>1109642.3023999999</v>
      </c>
      <c r="AF258" s="22">
        <v>3987.3024</v>
      </c>
      <c r="AG258" s="22">
        <v>1105655</v>
      </c>
      <c r="AH258" s="26">
        <v>163.52640000000019</v>
      </c>
      <c r="AI258" s="22">
        <v>0</v>
      </c>
      <c r="AJ258" s="22">
        <v>35303.526399999857</v>
      </c>
      <c r="AK258" s="22">
        <v>35140</v>
      </c>
      <c r="AL258" s="32">
        <v>3.1815231199859004E-2</v>
      </c>
      <c r="AM258" s="32">
        <v>3.1782065834279227E-2</v>
      </c>
      <c r="AN258" s="11"/>
      <c r="AO258" s="22">
        <v>1109642.3023999999</v>
      </c>
      <c r="AP258" s="22">
        <v>3987.3024</v>
      </c>
      <c r="AQ258" s="22">
        <v>1105655</v>
      </c>
      <c r="AR258" s="26">
        <v>163.52640000000019</v>
      </c>
      <c r="AS258" s="22">
        <v>0</v>
      </c>
      <c r="AT258" s="22">
        <v>35303.526399999857</v>
      </c>
      <c r="AU258" s="22">
        <v>35140</v>
      </c>
      <c r="AV258" s="32">
        <v>3.1815231199859004E-2</v>
      </c>
      <c r="AW258" s="32">
        <v>3.1782065834279227E-2</v>
      </c>
      <c r="AX258" s="42"/>
      <c r="AY258" s="22">
        <v>1109642.3023999999</v>
      </c>
      <c r="AZ258" s="22">
        <v>3987.3024</v>
      </c>
      <c r="BA258" s="22">
        <v>1105655</v>
      </c>
      <c r="BB258" s="22">
        <v>0</v>
      </c>
      <c r="BC258" s="22">
        <v>35303.526399999857</v>
      </c>
      <c r="BD258" s="22">
        <v>35140</v>
      </c>
      <c r="BE258" s="32">
        <v>3.1815231199859004E-2</v>
      </c>
      <c r="BF258" s="32">
        <v>3.1782065834279227E-2</v>
      </c>
      <c r="BG258" s="11"/>
      <c r="BH258" s="22">
        <v>1109642.3023999999</v>
      </c>
      <c r="BI258" s="22">
        <v>3987.3024</v>
      </c>
      <c r="BJ258" s="22">
        <v>1105655</v>
      </c>
      <c r="BK258" s="26">
        <v>163.52640000000019</v>
      </c>
      <c r="BL258" s="22">
        <v>0</v>
      </c>
      <c r="BM258" s="22">
        <v>35303.526399999857</v>
      </c>
      <c r="BN258" s="22">
        <v>35140</v>
      </c>
      <c r="BO258" s="32">
        <v>3.1815231199859004E-2</v>
      </c>
      <c r="BP258" s="32">
        <v>3.1782065834279227E-2</v>
      </c>
      <c r="BQ258" s="42"/>
      <c r="BR258" s="22">
        <v>1109642.3023999999</v>
      </c>
      <c r="BS258" s="22">
        <v>3987.3024</v>
      </c>
      <c r="BT258" s="22">
        <v>1105655</v>
      </c>
      <c r="BU258" s="26">
        <v>163.52640000000019</v>
      </c>
      <c r="BV258" s="22">
        <v>0</v>
      </c>
      <c r="BW258" s="22">
        <v>35303.526399999857</v>
      </c>
      <c r="BX258" s="22">
        <v>35140</v>
      </c>
      <c r="BY258" s="32">
        <v>3.1815231199859004E-2</v>
      </c>
      <c r="BZ258" s="32">
        <v>3.1782065834279227E-2</v>
      </c>
      <c r="CA258" s="42"/>
      <c r="CB258" s="22">
        <v>1109642.3023999999</v>
      </c>
      <c r="CC258" s="22">
        <v>3987.3024</v>
      </c>
      <c r="CD258" s="22">
        <v>1105655</v>
      </c>
      <c r="CE258" s="26">
        <v>163.52640000000019</v>
      </c>
      <c r="CF258" s="22">
        <v>0</v>
      </c>
      <c r="CG258" s="22">
        <v>35303.526399999857</v>
      </c>
      <c r="CH258" s="22">
        <v>35140</v>
      </c>
      <c r="CI258" s="32">
        <v>3.1815231199859004E-2</v>
      </c>
      <c r="CJ258" s="32">
        <v>3.1782065834279227E-2</v>
      </c>
      <c r="CK258" s="42"/>
      <c r="CL258" s="22">
        <v>1109642.3023999999</v>
      </c>
      <c r="CM258" s="22">
        <v>3987.3024</v>
      </c>
      <c r="CN258" s="22">
        <v>1105655</v>
      </c>
      <c r="CO258" s="26">
        <v>163.52640000000019</v>
      </c>
      <c r="CP258" s="22">
        <v>0</v>
      </c>
      <c r="CQ258" s="22">
        <v>35303.526399999857</v>
      </c>
      <c r="CR258" s="22">
        <v>35140</v>
      </c>
      <c r="CS258" s="32">
        <v>3.1815231199859004E-2</v>
      </c>
      <c r="CT258" s="32">
        <v>3.1782065834279227E-2</v>
      </c>
      <c r="CU258" s="42"/>
      <c r="CV258" s="22">
        <v>1109642.3023999999</v>
      </c>
      <c r="CW258" s="22">
        <v>3987.3024</v>
      </c>
      <c r="CX258" s="22">
        <v>1105655</v>
      </c>
      <c r="CY258" s="26">
        <v>163.52640000000019</v>
      </c>
      <c r="CZ258" s="22">
        <v>0</v>
      </c>
      <c r="DA258" s="22">
        <v>35303.526399999857</v>
      </c>
      <c r="DB258" s="22">
        <v>35140</v>
      </c>
      <c r="DC258" s="32">
        <v>3.1815231199859004E-2</v>
      </c>
      <c r="DD258" s="32">
        <v>3.1782065834279227E-2</v>
      </c>
      <c r="DE258" s="42"/>
      <c r="DF258" s="22">
        <v>1109642.3023999999</v>
      </c>
      <c r="DG258" s="22">
        <v>3987.3024</v>
      </c>
      <c r="DH258" s="22">
        <v>1105655</v>
      </c>
      <c r="DI258" s="26">
        <v>163.52640000000019</v>
      </c>
      <c r="DJ258" s="22">
        <v>0</v>
      </c>
      <c r="DK258" s="22">
        <v>35303.526399999857</v>
      </c>
      <c r="DL258" s="22">
        <v>35140</v>
      </c>
      <c r="DM258" s="32">
        <v>3.1815231199859004E-2</v>
      </c>
      <c r="DN258" s="32">
        <v>3.1782065834279227E-2</v>
      </c>
      <c r="DO258" s="42"/>
      <c r="DP258" s="22">
        <v>1109642.3023999999</v>
      </c>
      <c r="DQ258" s="22">
        <v>3987.3024</v>
      </c>
      <c r="DR258" s="22">
        <v>1105655</v>
      </c>
      <c r="DS258" s="26">
        <v>163.52640000000019</v>
      </c>
      <c r="DT258" s="22">
        <v>0</v>
      </c>
      <c r="DU258" s="22">
        <v>35303.526399999857</v>
      </c>
      <c r="DV258" s="22">
        <v>35140</v>
      </c>
      <c r="DW258" s="32">
        <v>3.1815231199859004E-2</v>
      </c>
      <c r="DX258" s="32">
        <v>3.1782065834279227E-2</v>
      </c>
      <c r="DY258" s="42"/>
      <c r="DZ258" s="22">
        <v>1109642.3023999999</v>
      </c>
      <c r="EA258" s="22">
        <v>3987.3024</v>
      </c>
      <c r="EB258" s="22">
        <v>1105655</v>
      </c>
      <c r="EC258" s="26">
        <v>163.52640000000019</v>
      </c>
      <c r="ED258" s="22">
        <v>0</v>
      </c>
      <c r="EE258" s="22">
        <v>35303.526399999857</v>
      </c>
      <c r="EF258" s="22">
        <v>35140</v>
      </c>
      <c r="EG258" s="32">
        <v>3.1815231199859004E-2</v>
      </c>
      <c r="EH258" s="32">
        <v>3.1782065834279227E-2</v>
      </c>
      <c r="EI258" s="42"/>
      <c r="EK258" s="47">
        <f t="shared" si="78"/>
        <v>0</v>
      </c>
      <c r="EL258" s="47">
        <f t="shared" si="79"/>
        <v>0</v>
      </c>
      <c r="EM258" s="47">
        <f t="shared" si="80"/>
        <v>0</v>
      </c>
      <c r="EN258" s="47">
        <f t="shared" si="81"/>
        <v>0</v>
      </c>
      <c r="EO258" s="47">
        <f t="shared" si="82"/>
        <v>0</v>
      </c>
      <c r="EP258" s="47">
        <f t="shared" si="83"/>
        <v>0</v>
      </c>
      <c r="ER258" s="27" t="str">
        <f t="shared" si="74"/>
        <v>East Bridgford St Peters Church of England Academy</v>
      </c>
      <c r="EV258" s="45">
        <v>0</v>
      </c>
      <c r="EX258" s="27" t="str">
        <f t="shared" si="75"/>
        <v/>
      </c>
      <c r="EY258" s="27" t="str">
        <f t="shared" si="76"/>
        <v/>
      </c>
      <c r="EZ258" s="27" t="str">
        <f t="shared" si="65"/>
        <v/>
      </c>
      <c r="FA258" s="27" t="str">
        <f t="shared" si="66"/>
        <v/>
      </c>
      <c r="FB258" s="27" t="str">
        <f t="shared" si="67"/>
        <v/>
      </c>
      <c r="FC258" s="27" t="str">
        <f t="shared" si="68"/>
        <v/>
      </c>
      <c r="FE258" s="82" t="str">
        <f t="shared" si="77"/>
        <v/>
      </c>
      <c r="FF258" s="82" t="str">
        <f t="shared" si="69"/>
        <v/>
      </c>
      <c r="FG258" s="82" t="str">
        <f t="shared" si="70"/>
        <v/>
      </c>
      <c r="FH258" s="82" t="str">
        <f t="shared" si="71"/>
        <v/>
      </c>
      <c r="FI258" s="82" t="str">
        <f t="shared" si="72"/>
        <v/>
      </c>
      <c r="FJ258" s="82" t="str">
        <f t="shared" si="73"/>
        <v/>
      </c>
    </row>
    <row r="259" spans="1:166" x14ac:dyDescent="0.3">
      <c r="A259" s="20">
        <v>8913097</v>
      </c>
      <c r="B259" s="20" t="s">
        <v>124</v>
      </c>
      <c r="C259" s="21">
        <v>205</v>
      </c>
      <c r="D259" s="22">
        <v>895128.58703177061</v>
      </c>
      <c r="E259" s="22">
        <v>2831.6165999999998</v>
      </c>
      <c r="F259" s="22">
        <v>892296.97043177066</v>
      </c>
      <c r="G259" s="45">
        <v>0</v>
      </c>
      <c r="H259" s="26">
        <v>-43.110999999999876</v>
      </c>
      <c r="I259" s="11"/>
      <c r="J259" s="34">
        <v>205</v>
      </c>
      <c r="K259" s="22">
        <v>943442.31180052075</v>
      </c>
      <c r="L259" s="22">
        <v>2788.5056</v>
      </c>
      <c r="M259" s="22">
        <v>940653.80620052072</v>
      </c>
      <c r="N259" s="26">
        <v>-43.110999999999876</v>
      </c>
      <c r="O259" s="22">
        <v>0</v>
      </c>
      <c r="P259" s="22">
        <v>48313.724768750137</v>
      </c>
      <c r="Q259" s="22">
        <v>48356.835768750054</v>
      </c>
      <c r="R259" s="32">
        <v>5.121004661805488E-2</v>
      </c>
      <c r="S259" s="32">
        <v>5.1407686281600765E-2</v>
      </c>
      <c r="T259" s="11"/>
      <c r="U259" s="22">
        <v>943442.31180052075</v>
      </c>
      <c r="V259" s="22">
        <v>2788.5056</v>
      </c>
      <c r="W259" s="22">
        <v>940653.80620052072</v>
      </c>
      <c r="X259" s="26">
        <v>-43.110999999999876</v>
      </c>
      <c r="Y259" s="22">
        <v>0</v>
      </c>
      <c r="Z259" s="22">
        <v>48313.724768750137</v>
      </c>
      <c r="AA259" s="22">
        <v>48356.835768750054</v>
      </c>
      <c r="AB259" s="32">
        <v>5.121004661805488E-2</v>
      </c>
      <c r="AC259" s="32">
        <v>5.1407686281600765E-2</v>
      </c>
      <c r="AD259" s="42"/>
      <c r="AE259" s="22">
        <v>943442.31180052075</v>
      </c>
      <c r="AF259" s="22">
        <v>2788.5056</v>
      </c>
      <c r="AG259" s="22">
        <v>940653.80620052072</v>
      </c>
      <c r="AH259" s="26">
        <v>-43.110999999999876</v>
      </c>
      <c r="AI259" s="22">
        <v>0</v>
      </c>
      <c r="AJ259" s="22">
        <v>48313.724768750137</v>
      </c>
      <c r="AK259" s="22">
        <v>48356.835768750054</v>
      </c>
      <c r="AL259" s="32">
        <v>5.121004661805488E-2</v>
      </c>
      <c r="AM259" s="32">
        <v>5.1407686281600765E-2</v>
      </c>
      <c r="AN259" s="11"/>
      <c r="AO259" s="22">
        <v>943442.31180052075</v>
      </c>
      <c r="AP259" s="22">
        <v>2788.5056</v>
      </c>
      <c r="AQ259" s="22">
        <v>940653.80620052072</v>
      </c>
      <c r="AR259" s="26">
        <v>-43.110999999999876</v>
      </c>
      <c r="AS259" s="22">
        <v>0</v>
      </c>
      <c r="AT259" s="22">
        <v>48313.724768750137</v>
      </c>
      <c r="AU259" s="22">
        <v>48356.835768750054</v>
      </c>
      <c r="AV259" s="32">
        <v>5.121004661805488E-2</v>
      </c>
      <c r="AW259" s="32">
        <v>5.1407686281600765E-2</v>
      </c>
      <c r="AX259" s="42"/>
      <c r="AY259" s="22">
        <v>943442.31180052075</v>
      </c>
      <c r="AZ259" s="22">
        <v>2788.5056</v>
      </c>
      <c r="BA259" s="22">
        <v>940653.80620052072</v>
      </c>
      <c r="BB259" s="22">
        <v>0</v>
      </c>
      <c r="BC259" s="22">
        <v>48313.724768750137</v>
      </c>
      <c r="BD259" s="22">
        <v>48356.835768750054</v>
      </c>
      <c r="BE259" s="32">
        <v>5.121004661805488E-2</v>
      </c>
      <c r="BF259" s="32">
        <v>5.1407686281600765E-2</v>
      </c>
      <c r="BG259" s="11"/>
      <c r="BH259" s="22">
        <v>943442.31180052075</v>
      </c>
      <c r="BI259" s="22">
        <v>2788.5056</v>
      </c>
      <c r="BJ259" s="22">
        <v>940653.80620052072</v>
      </c>
      <c r="BK259" s="26">
        <v>-43.110999999999876</v>
      </c>
      <c r="BL259" s="22">
        <v>0</v>
      </c>
      <c r="BM259" s="22">
        <v>48313.724768750137</v>
      </c>
      <c r="BN259" s="22">
        <v>48356.835768750054</v>
      </c>
      <c r="BO259" s="32">
        <v>5.121004661805488E-2</v>
      </c>
      <c r="BP259" s="32">
        <v>5.1407686281600765E-2</v>
      </c>
      <c r="BQ259" s="42"/>
      <c r="BR259" s="22">
        <v>940577.12905833323</v>
      </c>
      <c r="BS259" s="22">
        <v>2788.5056</v>
      </c>
      <c r="BT259" s="22">
        <v>937788.6234583332</v>
      </c>
      <c r="BU259" s="26">
        <v>-43.110999999999876</v>
      </c>
      <c r="BV259" s="22">
        <v>0</v>
      </c>
      <c r="BW259" s="22">
        <v>45448.542026562616</v>
      </c>
      <c r="BX259" s="22">
        <v>45491.653026562533</v>
      </c>
      <c r="BY259" s="32">
        <v>4.8319845999300247E-2</v>
      </c>
      <c r="BZ259" s="32">
        <v>4.8509495518084381E-2</v>
      </c>
      <c r="CA259" s="42"/>
      <c r="CB259" s="22">
        <v>942760.05138385412</v>
      </c>
      <c r="CC259" s="22">
        <v>2788.5056</v>
      </c>
      <c r="CD259" s="22">
        <v>939971.54578385409</v>
      </c>
      <c r="CE259" s="26">
        <v>-43.110999999999876</v>
      </c>
      <c r="CF259" s="22">
        <v>0</v>
      </c>
      <c r="CG259" s="22">
        <v>47631.464352083509</v>
      </c>
      <c r="CH259" s="22">
        <v>47674.575352083426</v>
      </c>
      <c r="CI259" s="32">
        <v>5.0523422457460374E-2</v>
      </c>
      <c r="CJ259" s="32">
        <v>5.0719168644968927E-2</v>
      </c>
      <c r="CK259" s="42"/>
      <c r="CL259" s="22">
        <v>942077.79096718749</v>
      </c>
      <c r="CM259" s="22">
        <v>2788.5056</v>
      </c>
      <c r="CN259" s="22">
        <v>939289.28536718746</v>
      </c>
      <c r="CO259" s="26">
        <v>-43.110999999999876</v>
      </c>
      <c r="CP259" s="22">
        <v>0</v>
      </c>
      <c r="CQ259" s="22">
        <v>46949.203935416881</v>
      </c>
      <c r="CR259" s="22">
        <v>46992.314935416798</v>
      </c>
      <c r="CS259" s="32">
        <v>4.9835803779236014E-2</v>
      </c>
      <c r="CT259" s="32">
        <v>5.0029650787559596E-2</v>
      </c>
      <c r="CU259" s="42"/>
      <c r="CV259" s="22">
        <v>943442.31180052075</v>
      </c>
      <c r="CW259" s="22">
        <v>2788.5056</v>
      </c>
      <c r="CX259" s="22">
        <v>940653.80620052072</v>
      </c>
      <c r="CY259" s="26">
        <v>-43.110999999999876</v>
      </c>
      <c r="CZ259" s="22">
        <v>0</v>
      </c>
      <c r="DA259" s="22">
        <v>48313.724768750137</v>
      </c>
      <c r="DB259" s="22">
        <v>48356.835768750054</v>
      </c>
      <c r="DC259" s="32">
        <v>5.121004661805488E-2</v>
      </c>
      <c r="DD259" s="32">
        <v>5.1407686281600765E-2</v>
      </c>
      <c r="DE259" s="42"/>
      <c r="DF259" s="22">
        <v>943442.31180052075</v>
      </c>
      <c r="DG259" s="22">
        <v>2788.5056</v>
      </c>
      <c r="DH259" s="22">
        <v>940653.80620052072</v>
      </c>
      <c r="DI259" s="26">
        <v>-43.110999999999876</v>
      </c>
      <c r="DJ259" s="22">
        <v>0</v>
      </c>
      <c r="DK259" s="22">
        <v>48313.724768750137</v>
      </c>
      <c r="DL259" s="22">
        <v>48356.835768750054</v>
      </c>
      <c r="DM259" s="32">
        <v>5.121004661805488E-2</v>
      </c>
      <c r="DN259" s="32">
        <v>5.1407686281600765E-2</v>
      </c>
      <c r="DO259" s="42"/>
      <c r="DP259" s="22">
        <v>943442.31180052075</v>
      </c>
      <c r="DQ259" s="22">
        <v>2788.5056</v>
      </c>
      <c r="DR259" s="22">
        <v>940653.80620052072</v>
      </c>
      <c r="DS259" s="26">
        <v>-43.110999999999876</v>
      </c>
      <c r="DT259" s="22">
        <v>0</v>
      </c>
      <c r="DU259" s="22">
        <v>48313.724768750137</v>
      </c>
      <c r="DV259" s="22">
        <v>48356.835768750054</v>
      </c>
      <c r="DW259" s="32">
        <v>5.121004661805488E-2</v>
      </c>
      <c r="DX259" s="32">
        <v>5.1407686281600765E-2</v>
      </c>
      <c r="DY259" s="42"/>
      <c r="DZ259" s="22">
        <v>943442.31180052075</v>
      </c>
      <c r="EA259" s="22">
        <v>2788.5056</v>
      </c>
      <c r="EB259" s="22">
        <v>940653.80620052072</v>
      </c>
      <c r="EC259" s="26">
        <v>-43.110999999999876</v>
      </c>
      <c r="ED259" s="22">
        <v>0</v>
      </c>
      <c r="EE259" s="22">
        <v>48313.724768750137</v>
      </c>
      <c r="EF259" s="22">
        <v>48356.835768750054</v>
      </c>
      <c r="EG259" s="32">
        <v>5.121004661805488E-2</v>
      </c>
      <c r="EH259" s="32">
        <v>5.1407686281600765E-2</v>
      </c>
      <c r="EI259" s="42"/>
      <c r="EK259" s="47">
        <f t="shared" si="78"/>
        <v>-682.26041666662786</v>
      </c>
      <c r="EL259" s="47">
        <f t="shared" si="79"/>
        <v>-1364.5208333332557</v>
      </c>
      <c r="EM259" s="47">
        <f t="shared" si="80"/>
        <v>0</v>
      </c>
      <c r="EN259" s="47">
        <f t="shared" si="81"/>
        <v>0</v>
      </c>
      <c r="EO259" s="47">
        <f t="shared" si="82"/>
        <v>0</v>
      </c>
      <c r="EP259" s="47">
        <f t="shared" si="83"/>
        <v>0</v>
      </c>
      <c r="ER259" s="27" t="str">
        <f t="shared" si="74"/>
        <v>St Peter's Crosskeys CofE Academy</v>
      </c>
      <c r="EV259" s="45">
        <v>0</v>
      </c>
      <c r="EX259" s="27" t="str">
        <f t="shared" si="75"/>
        <v>Y</v>
      </c>
      <c r="EY259" s="27" t="str">
        <f t="shared" si="76"/>
        <v>Y</v>
      </c>
      <c r="EZ259" s="27" t="str">
        <f t="shared" si="65"/>
        <v/>
      </c>
      <c r="FA259" s="27" t="str">
        <f t="shared" si="66"/>
        <v/>
      </c>
      <c r="FB259" s="27" t="str">
        <f t="shared" si="67"/>
        <v/>
      </c>
      <c r="FC259" s="27" t="str">
        <f t="shared" si="68"/>
        <v/>
      </c>
      <c r="FE259" s="82">
        <f t="shared" si="77"/>
        <v>7.2530447670477957E-4</v>
      </c>
      <c r="FF259" s="82">
        <f t="shared" si="69"/>
        <v>1.4506089534095591E-3</v>
      </c>
      <c r="FG259" s="82" t="str">
        <f t="shared" si="70"/>
        <v/>
      </c>
      <c r="FH259" s="82" t="str">
        <f t="shared" si="71"/>
        <v/>
      </c>
      <c r="FI259" s="82" t="str">
        <f t="shared" si="72"/>
        <v/>
      </c>
      <c r="FJ259" s="82" t="str">
        <f t="shared" si="73"/>
        <v/>
      </c>
    </row>
    <row r="260" spans="1:166" x14ac:dyDescent="0.3">
      <c r="A260" s="59">
        <v>8913104</v>
      </c>
      <c r="B260" s="20" t="s">
        <v>310</v>
      </c>
      <c r="C260" s="21">
        <v>81</v>
      </c>
      <c r="D260" s="22">
        <v>431270.71443420643</v>
      </c>
      <c r="E260" s="22">
        <v>8908.4248000000007</v>
      </c>
      <c r="F260" s="22">
        <v>422362.28963420645</v>
      </c>
      <c r="G260" s="45">
        <v>-2685.1935434722195</v>
      </c>
      <c r="H260" s="26">
        <v>159.57309999999961</v>
      </c>
      <c r="I260" s="11"/>
      <c r="J260" s="34">
        <v>81</v>
      </c>
      <c r="K260" s="22">
        <v>457097.72888382268</v>
      </c>
      <c r="L260" s="22">
        <v>9067.9979000000003</v>
      </c>
      <c r="M260" s="22">
        <v>448029.73098382266</v>
      </c>
      <c r="N260" s="26">
        <v>159.57309999999961</v>
      </c>
      <c r="O260" s="22">
        <v>0</v>
      </c>
      <c r="P260" s="22">
        <v>25827.014449616254</v>
      </c>
      <c r="Q260" s="22">
        <v>25667.441349616216</v>
      </c>
      <c r="R260" s="32">
        <v>5.6502171893705745E-2</v>
      </c>
      <c r="S260" s="32">
        <v>5.728959391434451E-2</v>
      </c>
      <c r="T260" s="11"/>
      <c r="U260" s="22">
        <v>457097.72888382268</v>
      </c>
      <c r="V260" s="22">
        <v>9067.9979000000003</v>
      </c>
      <c r="W260" s="22">
        <v>448029.73098382266</v>
      </c>
      <c r="X260" s="26">
        <v>159.57309999999961</v>
      </c>
      <c r="Y260" s="22">
        <v>0</v>
      </c>
      <c r="Z260" s="22">
        <v>25827.014449616254</v>
      </c>
      <c r="AA260" s="22">
        <v>25667.441349616216</v>
      </c>
      <c r="AB260" s="32">
        <v>5.6502171893705745E-2</v>
      </c>
      <c r="AC260" s="32">
        <v>5.728959391434451E-2</v>
      </c>
      <c r="AD260" s="42"/>
      <c r="AE260" s="22">
        <v>457097.72888382268</v>
      </c>
      <c r="AF260" s="22">
        <v>9067.9979000000003</v>
      </c>
      <c r="AG260" s="22">
        <v>448029.73098382266</v>
      </c>
      <c r="AH260" s="26">
        <v>159.57309999999961</v>
      </c>
      <c r="AI260" s="22">
        <v>0</v>
      </c>
      <c r="AJ260" s="22">
        <v>25827.014449616254</v>
      </c>
      <c r="AK260" s="22">
        <v>25667.441349616216</v>
      </c>
      <c r="AL260" s="32">
        <v>5.6502171893705745E-2</v>
      </c>
      <c r="AM260" s="32">
        <v>5.728959391434451E-2</v>
      </c>
      <c r="AN260" s="11"/>
      <c r="AO260" s="22">
        <v>457097.72888382268</v>
      </c>
      <c r="AP260" s="22">
        <v>9067.9979000000003</v>
      </c>
      <c r="AQ260" s="22">
        <v>448029.73098382266</v>
      </c>
      <c r="AR260" s="26">
        <v>159.57309999999961</v>
      </c>
      <c r="AS260" s="22">
        <v>0</v>
      </c>
      <c r="AT260" s="22">
        <v>25827.014449616254</v>
      </c>
      <c r="AU260" s="22">
        <v>25667.441349616216</v>
      </c>
      <c r="AV260" s="32">
        <v>5.6502171893705745E-2</v>
      </c>
      <c r="AW260" s="32">
        <v>5.728959391434451E-2</v>
      </c>
      <c r="AX260" s="42"/>
      <c r="AY260" s="22">
        <v>457097.72888382268</v>
      </c>
      <c r="AZ260" s="22">
        <v>9067.9979000000003</v>
      </c>
      <c r="BA260" s="22">
        <v>448029.73098382266</v>
      </c>
      <c r="BB260" s="22">
        <v>0</v>
      </c>
      <c r="BC260" s="22">
        <v>25827.014449616254</v>
      </c>
      <c r="BD260" s="22">
        <v>25667.441349616216</v>
      </c>
      <c r="BE260" s="32">
        <v>5.6502171893705745E-2</v>
      </c>
      <c r="BF260" s="32">
        <v>5.728959391434451E-2</v>
      </c>
      <c r="BG260" s="11"/>
      <c r="BH260" s="22">
        <v>457097.72888382268</v>
      </c>
      <c r="BI260" s="22">
        <v>9067.9979000000003</v>
      </c>
      <c r="BJ260" s="22">
        <v>448029.73098382266</v>
      </c>
      <c r="BK260" s="26">
        <v>159.57309999999961</v>
      </c>
      <c r="BL260" s="22">
        <v>0</v>
      </c>
      <c r="BM260" s="22">
        <v>25827.014449616254</v>
      </c>
      <c r="BN260" s="22">
        <v>25667.441349616216</v>
      </c>
      <c r="BO260" s="32">
        <v>5.6502171893705745E-2</v>
      </c>
      <c r="BP260" s="32">
        <v>5.728959391434451E-2</v>
      </c>
      <c r="BQ260" s="42"/>
      <c r="BR260" s="22">
        <v>456244.03567306953</v>
      </c>
      <c r="BS260" s="22">
        <v>9067.9979000000003</v>
      </c>
      <c r="BT260" s="22">
        <v>447176.03777306952</v>
      </c>
      <c r="BU260" s="26">
        <v>159.57309999999961</v>
      </c>
      <c r="BV260" s="22">
        <v>0</v>
      </c>
      <c r="BW260" s="22">
        <v>24973.321238863107</v>
      </c>
      <c r="BX260" s="22">
        <v>24813.748138863069</v>
      </c>
      <c r="BY260" s="32">
        <v>5.4736762097112042E-2</v>
      </c>
      <c r="BZ260" s="32">
        <v>5.5489887746300523E-2</v>
      </c>
      <c r="CA260" s="42"/>
      <c r="CB260" s="22">
        <v>456855.68265005655</v>
      </c>
      <c r="CC260" s="22">
        <v>9067.9979000000003</v>
      </c>
      <c r="CD260" s="22">
        <v>447787.68475005653</v>
      </c>
      <c r="CE260" s="26">
        <v>159.57309999999961</v>
      </c>
      <c r="CF260" s="22">
        <v>0</v>
      </c>
      <c r="CG260" s="22">
        <v>25584.968215850124</v>
      </c>
      <c r="CH260" s="22">
        <v>25425.395115850086</v>
      </c>
      <c r="CI260" s="32">
        <v>5.60022982913135E-2</v>
      </c>
      <c r="CJ260" s="32">
        <v>5.6780023171119326E-2</v>
      </c>
      <c r="CK260" s="42"/>
      <c r="CL260" s="22">
        <v>456613.6364162903</v>
      </c>
      <c r="CM260" s="22">
        <v>9067.9979000000003</v>
      </c>
      <c r="CN260" s="22">
        <v>447545.63851629029</v>
      </c>
      <c r="CO260" s="26">
        <v>159.57309999999961</v>
      </c>
      <c r="CP260" s="22">
        <v>0</v>
      </c>
      <c r="CQ260" s="22">
        <v>25342.921982083877</v>
      </c>
      <c r="CR260" s="22">
        <v>25183.348882083839</v>
      </c>
      <c r="CS260" s="32">
        <v>5.5501894733119568E-2</v>
      </c>
      <c r="CT260" s="32">
        <v>5.6269901245316653E-2</v>
      </c>
      <c r="CU260" s="42"/>
      <c r="CV260" s="22">
        <v>457097.72888382268</v>
      </c>
      <c r="CW260" s="22">
        <v>9067.9979000000003</v>
      </c>
      <c r="CX260" s="22">
        <v>448029.73098382266</v>
      </c>
      <c r="CY260" s="26">
        <v>159.57309999999961</v>
      </c>
      <c r="CZ260" s="22">
        <v>0</v>
      </c>
      <c r="DA260" s="22">
        <v>25827.014449616254</v>
      </c>
      <c r="DB260" s="22">
        <v>25667.441349616216</v>
      </c>
      <c r="DC260" s="32">
        <v>5.6502171893705745E-2</v>
      </c>
      <c r="DD260" s="32">
        <v>5.728959391434451E-2</v>
      </c>
      <c r="DE260" s="42"/>
      <c r="DF260" s="22">
        <v>457097.72888382268</v>
      </c>
      <c r="DG260" s="22">
        <v>9067.9979000000003</v>
      </c>
      <c r="DH260" s="22">
        <v>448029.73098382266</v>
      </c>
      <c r="DI260" s="26">
        <v>159.57309999999961</v>
      </c>
      <c r="DJ260" s="22">
        <v>0</v>
      </c>
      <c r="DK260" s="22">
        <v>25827.014449616254</v>
      </c>
      <c r="DL260" s="22">
        <v>25667.441349616216</v>
      </c>
      <c r="DM260" s="32">
        <v>5.6502171893705745E-2</v>
      </c>
      <c r="DN260" s="32">
        <v>5.728959391434451E-2</v>
      </c>
      <c r="DO260" s="42"/>
      <c r="DP260" s="22">
        <v>457097.72888382268</v>
      </c>
      <c r="DQ260" s="22">
        <v>9067.9979000000003</v>
      </c>
      <c r="DR260" s="22">
        <v>448029.73098382266</v>
      </c>
      <c r="DS260" s="26">
        <v>159.57309999999961</v>
      </c>
      <c r="DT260" s="22">
        <v>0</v>
      </c>
      <c r="DU260" s="22">
        <v>25827.014449616254</v>
      </c>
      <c r="DV260" s="22">
        <v>25667.441349616216</v>
      </c>
      <c r="DW260" s="32">
        <v>5.6502171893705745E-2</v>
      </c>
      <c r="DX260" s="32">
        <v>5.728959391434451E-2</v>
      </c>
      <c r="DY260" s="42"/>
      <c r="DZ260" s="22">
        <v>457097.72888382268</v>
      </c>
      <c r="EA260" s="22">
        <v>9067.9979000000003</v>
      </c>
      <c r="EB260" s="22">
        <v>448029.73098382266</v>
      </c>
      <c r="EC260" s="26">
        <v>159.57309999999961</v>
      </c>
      <c r="ED260" s="22">
        <v>0</v>
      </c>
      <c r="EE260" s="22">
        <v>25827.014449616254</v>
      </c>
      <c r="EF260" s="22">
        <v>25667.441349616216</v>
      </c>
      <c r="EG260" s="32">
        <v>5.6502171893705745E-2</v>
      </c>
      <c r="EH260" s="32">
        <v>5.728959391434451E-2</v>
      </c>
      <c r="EI260" s="42"/>
      <c r="EK260" s="47">
        <f t="shared" si="78"/>
        <v>-242.04623376613017</v>
      </c>
      <c r="EL260" s="47">
        <f t="shared" si="79"/>
        <v>-484.09246753237676</v>
      </c>
      <c r="EM260" s="47">
        <f t="shared" si="80"/>
        <v>0</v>
      </c>
      <c r="EN260" s="47">
        <f t="shared" si="81"/>
        <v>0</v>
      </c>
      <c r="EO260" s="47">
        <f t="shared" si="82"/>
        <v>0</v>
      </c>
      <c r="EP260" s="47">
        <f t="shared" si="83"/>
        <v>0</v>
      </c>
      <c r="ER260" s="27" t="str">
        <f t="shared" si="74"/>
        <v>Halam Church of England Primary School</v>
      </c>
      <c r="EV260" s="45">
        <v>-2685.1935434722195</v>
      </c>
      <c r="EX260" s="27" t="str">
        <f t="shared" si="75"/>
        <v>Y</v>
      </c>
      <c r="EY260" s="27" t="str">
        <f t="shared" si="76"/>
        <v>Y</v>
      </c>
      <c r="EZ260" s="27" t="str">
        <f t="shared" si="65"/>
        <v/>
      </c>
      <c r="FA260" s="27" t="str">
        <f t="shared" si="66"/>
        <v/>
      </c>
      <c r="FB260" s="27" t="str">
        <f t="shared" si="67"/>
        <v/>
      </c>
      <c r="FC260" s="27" t="str">
        <f t="shared" si="68"/>
        <v/>
      </c>
      <c r="FE260" s="82">
        <f t="shared" si="77"/>
        <v>5.4024591902556113E-4</v>
      </c>
      <c r="FF260" s="82">
        <f t="shared" si="69"/>
        <v>1.080491838051382E-3</v>
      </c>
      <c r="FG260" s="82" t="str">
        <f t="shared" si="70"/>
        <v/>
      </c>
      <c r="FH260" s="82" t="str">
        <f t="shared" si="71"/>
        <v/>
      </c>
      <c r="FI260" s="82" t="str">
        <f t="shared" si="72"/>
        <v/>
      </c>
      <c r="FJ260" s="82" t="str">
        <f t="shared" si="73"/>
        <v/>
      </c>
    </row>
    <row r="261" spans="1:166" x14ac:dyDescent="0.3">
      <c r="A261" s="20">
        <v>8913118</v>
      </c>
      <c r="B261" s="20" t="s">
        <v>112</v>
      </c>
      <c r="C261" s="21">
        <v>72</v>
      </c>
      <c r="D261" s="22">
        <v>398095.38803457271</v>
      </c>
      <c r="E261" s="22">
        <v>1894.4000087999998</v>
      </c>
      <c r="F261" s="22">
        <v>396200.98802577273</v>
      </c>
      <c r="G261" s="45">
        <v>3822.5110998636937</v>
      </c>
      <c r="H261" s="26">
        <v>34.099191200000178</v>
      </c>
      <c r="I261" s="11"/>
      <c r="J261" s="34">
        <v>72</v>
      </c>
      <c r="K261" s="22">
        <v>415593.03549868183</v>
      </c>
      <c r="L261" s="22">
        <v>1928.4992</v>
      </c>
      <c r="M261" s="22">
        <v>413664.53629868181</v>
      </c>
      <c r="N261" s="26">
        <v>34.099191200000178</v>
      </c>
      <c r="O261" s="22">
        <v>0</v>
      </c>
      <c r="P261" s="22">
        <v>17497.647464109119</v>
      </c>
      <c r="Q261" s="22">
        <v>17463.548272909073</v>
      </c>
      <c r="R261" s="32">
        <v>4.2102840927334594E-2</v>
      </c>
      <c r="S261" s="32">
        <v>4.2216691885571055E-2</v>
      </c>
      <c r="T261" s="11"/>
      <c r="U261" s="22">
        <v>415593.03549868183</v>
      </c>
      <c r="V261" s="22">
        <v>1928.4992</v>
      </c>
      <c r="W261" s="22">
        <v>413664.53629868181</v>
      </c>
      <c r="X261" s="26">
        <v>34.099191200000178</v>
      </c>
      <c r="Y261" s="22">
        <v>0</v>
      </c>
      <c r="Z261" s="22">
        <v>17497.647464109119</v>
      </c>
      <c r="AA261" s="22">
        <v>17463.548272909073</v>
      </c>
      <c r="AB261" s="32">
        <v>4.2102840927334594E-2</v>
      </c>
      <c r="AC261" s="32">
        <v>4.2216691885571055E-2</v>
      </c>
      <c r="AD261" s="42"/>
      <c r="AE261" s="22">
        <v>415593.03549868183</v>
      </c>
      <c r="AF261" s="22">
        <v>1928.4992</v>
      </c>
      <c r="AG261" s="22">
        <v>413664.53629868181</v>
      </c>
      <c r="AH261" s="26">
        <v>34.099191200000178</v>
      </c>
      <c r="AI261" s="22">
        <v>0</v>
      </c>
      <c r="AJ261" s="22">
        <v>17497.647464109119</v>
      </c>
      <c r="AK261" s="22">
        <v>17463.548272909073</v>
      </c>
      <c r="AL261" s="32">
        <v>4.2102840927334594E-2</v>
      </c>
      <c r="AM261" s="32">
        <v>4.2216691885571055E-2</v>
      </c>
      <c r="AN261" s="11"/>
      <c r="AO261" s="22">
        <v>415593.03549868183</v>
      </c>
      <c r="AP261" s="22">
        <v>1928.4992</v>
      </c>
      <c r="AQ261" s="22">
        <v>413664.53629868181</v>
      </c>
      <c r="AR261" s="26">
        <v>34.099191200000178</v>
      </c>
      <c r="AS261" s="22">
        <v>0</v>
      </c>
      <c r="AT261" s="22">
        <v>17497.647464109119</v>
      </c>
      <c r="AU261" s="22">
        <v>17463.548272909073</v>
      </c>
      <c r="AV261" s="32">
        <v>4.2102840927334594E-2</v>
      </c>
      <c r="AW261" s="32">
        <v>4.2216691885571055E-2</v>
      </c>
      <c r="AX261" s="42"/>
      <c r="AY261" s="22">
        <v>415593.03549868183</v>
      </c>
      <c r="AZ261" s="22">
        <v>1928.4992</v>
      </c>
      <c r="BA261" s="22">
        <v>413664.53629868181</v>
      </c>
      <c r="BB261" s="22">
        <v>0</v>
      </c>
      <c r="BC261" s="22">
        <v>17497.647464109119</v>
      </c>
      <c r="BD261" s="22">
        <v>17463.548272909073</v>
      </c>
      <c r="BE261" s="32">
        <v>4.2102840927334594E-2</v>
      </c>
      <c r="BF261" s="32">
        <v>4.2216691885571055E-2</v>
      </c>
      <c r="BG261" s="11"/>
      <c r="BH261" s="22">
        <v>415593.03549868183</v>
      </c>
      <c r="BI261" s="22">
        <v>1928.4992</v>
      </c>
      <c r="BJ261" s="22">
        <v>413664.53629868181</v>
      </c>
      <c r="BK261" s="26">
        <v>34.099191200000178</v>
      </c>
      <c r="BL261" s="22">
        <v>0</v>
      </c>
      <c r="BM261" s="22">
        <v>17497.647464109119</v>
      </c>
      <c r="BN261" s="22">
        <v>17463.548272909073</v>
      </c>
      <c r="BO261" s="32">
        <v>4.2102840927334594E-2</v>
      </c>
      <c r="BP261" s="32">
        <v>4.2216691885571055E-2</v>
      </c>
      <c r="BQ261" s="42"/>
      <c r="BR261" s="22">
        <v>414709.86538522725</v>
      </c>
      <c r="BS261" s="22">
        <v>1928.4992</v>
      </c>
      <c r="BT261" s="22">
        <v>412781.36618522723</v>
      </c>
      <c r="BU261" s="26">
        <v>34.099191200000178</v>
      </c>
      <c r="BV261" s="22">
        <v>0</v>
      </c>
      <c r="BW261" s="22">
        <v>16614.477350654546</v>
      </c>
      <c r="BX261" s="22">
        <v>16580.3781594545</v>
      </c>
      <c r="BY261" s="32">
        <v>4.0062893934826524E-2</v>
      </c>
      <c r="BZ261" s="32">
        <v>4.0167457927387143E-2</v>
      </c>
      <c r="CA261" s="42"/>
      <c r="CB261" s="22">
        <v>415368.40277140908</v>
      </c>
      <c r="CC261" s="22">
        <v>1928.4992</v>
      </c>
      <c r="CD261" s="22">
        <v>413439.90357140906</v>
      </c>
      <c r="CE261" s="26">
        <v>34.099191200000178</v>
      </c>
      <c r="CF261" s="22">
        <v>0</v>
      </c>
      <c r="CG261" s="22">
        <v>17273.014736836369</v>
      </c>
      <c r="CH261" s="22">
        <v>17238.915545636322</v>
      </c>
      <c r="CI261" s="32">
        <v>4.158480669590623E-2</v>
      </c>
      <c r="CJ261" s="32">
        <v>4.1696303130689047E-2</v>
      </c>
      <c r="CK261" s="42"/>
      <c r="CL261" s="22">
        <v>415143.77004413633</v>
      </c>
      <c r="CM261" s="22">
        <v>1928.4992</v>
      </c>
      <c r="CN261" s="22">
        <v>413215.27084413631</v>
      </c>
      <c r="CO261" s="26">
        <v>34.099191200000178</v>
      </c>
      <c r="CP261" s="22">
        <v>0</v>
      </c>
      <c r="CQ261" s="22">
        <v>17048.382009563618</v>
      </c>
      <c r="CR261" s="22">
        <v>17014.282818363572</v>
      </c>
      <c r="CS261" s="32">
        <v>4.1066211851742605E-2</v>
      </c>
      <c r="CT261" s="32">
        <v>4.1175348586720825E-2</v>
      </c>
      <c r="CU261" s="42"/>
      <c r="CV261" s="22">
        <v>415593.03549868183</v>
      </c>
      <c r="CW261" s="22">
        <v>1928.4992</v>
      </c>
      <c r="CX261" s="22">
        <v>413664.53629868181</v>
      </c>
      <c r="CY261" s="26">
        <v>34.099191200000178</v>
      </c>
      <c r="CZ261" s="22">
        <v>0</v>
      </c>
      <c r="DA261" s="22">
        <v>17497.647464109119</v>
      </c>
      <c r="DB261" s="22">
        <v>17463.548272909073</v>
      </c>
      <c r="DC261" s="32">
        <v>4.2102840927334594E-2</v>
      </c>
      <c r="DD261" s="32">
        <v>4.2216691885571055E-2</v>
      </c>
      <c r="DE261" s="42"/>
      <c r="DF261" s="22">
        <v>415593.03549868183</v>
      </c>
      <c r="DG261" s="22">
        <v>1928.4992</v>
      </c>
      <c r="DH261" s="22">
        <v>413664.53629868181</v>
      </c>
      <c r="DI261" s="26">
        <v>34.099191200000178</v>
      </c>
      <c r="DJ261" s="22">
        <v>0</v>
      </c>
      <c r="DK261" s="22">
        <v>17497.647464109119</v>
      </c>
      <c r="DL261" s="22">
        <v>17463.548272909073</v>
      </c>
      <c r="DM261" s="32">
        <v>4.2102840927334594E-2</v>
      </c>
      <c r="DN261" s="32">
        <v>4.2216691885571055E-2</v>
      </c>
      <c r="DO261" s="42"/>
      <c r="DP261" s="22">
        <v>415593.03549868183</v>
      </c>
      <c r="DQ261" s="22">
        <v>1928.4992</v>
      </c>
      <c r="DR261" s="22">
        <v>413664.53629868181</v>
      </c>
      <c r="DS261" s="26">
        <v>34.099191200000178</v>
      </c>
      <c r="DT261" s="22">
        <v>0</v>
      </c>
      <c r="DU261" s="22">
        <v>17497.647464109119</v>
      </c>
      <c r="DV261" s="22">
        <v>17463.548272909073</v>
      </c>
      <c r="DW261" s="32">
        <v>4.2102840927334594E-2</v>
      </c>
      <c r="DX261" s="32">
        <v>4.2216691885571055E-2</v>
      </c>
      <c r="DY261" s="42"/>
      <c r="DZ261" s="22">
        <v>415593.03549868183</v>
      </c>
      <c r="EA261" s="22">
        <v>1928.4992</v>
      </c>
      <c r="EB261" s="22">
        <v>413664.53629868181</v>
      </c>
      <c r="EC261" s="26">
        <v>34.099191200000178</v>
      </c>
      <c r="ED261" s="22">
        <v>0</v>
      </c>
      <c r="EE261" s="22">
        <v>17497.647464109119</v>
      </c>
      <c r="EF261" s="22">
        <v>17463.548272909073</v>
      </c>
      <c r="EG261" s="32">
        <v>4.2102840927334594E-2</v>
      </c>
      <c r="EH261" s="32">
        <v>4.2216691885571055E-2</v>
      </c>
      <c r="EI261" s="42"/>
      <c r="EK261" s="47">
        <f t="shared" si="78"/>
        <v>-224.63272727275034</v>
      </c>
      <c r="EL261" s="47">
        <f t="shared" si="79"/>
        <v>-449.26545454550069</v>
      </c>
      <c r="EM261" s="47">
        <f t="shared" si="80"/>
        <v>0</v>
      </c>
      <c r="EN261" s="47">
        <f t="shared" si="81"/>
        <v>0</v>
      </c>
      <c r="EO261" s="47">
        <f t="shared" si="82"/>
        <v>0</v>
      </c>
      <c r="EP261" s="47">
        <f t="shared" si="83"/>
        <v>0</v>
      </c>
      <c r="ER261" s="27" t="str">
        <f t="shared" si="74"/>
        <v>Leverton Church of England Academy</v>
      </c>
      <c r="EV261" s="45">
        <v>3822.5110998636937</v>
      </c>
      <c r="EX261" s="27" t="str">
        <f t="shared" si="75"/>
        <v>Y</v>
      </c>
      <c r="EY261" s="27" t="str">
        <f t="shared" si="76"/>
        <v>Y</v>
      </c>
      <c r="EZ261" s="27" t="str">
        <f t="shared" si="65"/>
        <v/>
      </c>
      <c r="FA261" s="27" t="str">
        <f t="shared" si="66"/>
        <v/>
      </c>
      <c r="FB261" s="27" t="str">
        <f t="shared" si="67"/>
        <v/>
      </c>
      <c r="FC261" s="27" t="str">
        <f t="shared" si="68"/>
        <v/>
      </c>
      <c r="FE261" s="82">
        <f t="shared" si="77"/>
        <v>5.430311461617701E-4</v>
      </c>
      <c r="FF261" s="82">
        <f t="shared" si="69"/>
        <v>1.0860622923235402E-3</v>
      </c>
      <c r="FG261" s="82" t="str">
        <f t="shared" si="70"/>
        <v/>
      </c>
      <c r="FH261" s="82" t="str">
        <f t="shared" si="71"/>
        <v/>
      </c>
      <c r="FI261" s="82" t="str">
        <f t="shared" si="72"/>
        <v/>
      </c>
      <c r="FJ261" s="82" t="str">
        <f t="shared" si="73"/>
        <v/>
      </c>
    </row>
    <row r="262" spans="1:166" x14ac:dyDescent="0.3">
      <c r="A262" s="20">
        <v>8913132</v>
      </c>
      <c r="B262" s="20" t="s">
        <v>246</v>
      </c>
      <c r="C262" s="21">
        <v>42</v>
      </c>
      <c r="D262" s="22">
        <v>281022.28361862066</v>
      </c>
      <c r="E262" s="22">
        <v>3906.3960000000002</v>
      </c>
      <c r="F262" s="22">
        <v>277115.88761862065</v>
      </c>
      <c r="G262" s="45">
        <v>0</v>
      </c>
      <c r="H262" s="26">
        <v>70.315099999999802</v>
      </c>
      <c r="I262" s="11"/>
      <c r="J262" s="34">
        <v>42</v>
      </c>
      <c r="K262" s="22">
        <v>295816.58217448276</v>
      </c>
      <c r="L262" s="22">
        <v>3976.7111</v>
      </c>
      <c r="M262" s="22">
        <v>291839.87107448274</v>
      </c>
      <c r="N262" s="26">
        <v>70.315099999999802</v>
      </c>
      <c r="O262" s="22">
        <v>0</v>
      </c>
      <c r="P262" s="22">
        <v>14794.2985558621</v>
      </c>
      <c r="Q262" s="22">
        <v>14723.983455862093</v>
      </c>
      <c r="R262" s="32">
        <v>5.001172837273847E-2</v>
      </c>
      <c r="S262" s="32">
        <v>5.0452268230697886E-2</v>
      </c>
      <c r="T262" s="11"/>
      <c r="U262" s="22">
        <v>295816.58217448276</v>
      </c>
      <c r="V262" s="22">
        <v>3976.7111</v>
      </c>
      <c r="W262" s="22">
        <v>291839.87107448274</v>
      </c>
      <c r="X262" s="26">
        <v>70.315099999999802</v>
      </c>
      <c r="Y262" s="22">
        <v>0</v>
      </c>
      <c r="Z262" s="22">
        <v>14794.2985558621</v>
      </c>
      <c r="AA262" s="22">
        <v>14723.983455862093</v>
      </c>
      <c r="AB262" s="32">
        <v>5.001172837273847E-2</v>
      </c>
      <c r="AC262" s="32">
        <v>5.0452268230697886E-2</v>
      </c>
      <c r="AD262" s="42"/>
      <c r="AE262" s="22">
        <v>295816.58217448276</v>
      </c>
      <c r="AF262" s="22">
        <v>3976.7111</v>
      </c>
      <c r="AG262" s="22">
        <v>291839.87107448274</v>
      </c>
      <c r="AH262" s="26">
        <v>70.315099999999802</v>
      </c>
      <c r="AI262" s="22">
        <v>0</v>
      </c>
      <c r="AJ262" s="22">
        <v>14794.2985558621</v>
      </c>
      <c r="AK262" s="22">
        <v>14723.983455862093</v>
      </c>
      <c r="AL262" s="32">
        <v>5.001172837273847E-2</v>
      </c>
      <c r="AM262" s="32">
        <v>5.0452268230697886E-2</v>
      </c>
      <c r="AN262" s="11"/>
      <c r="AO262" s="22">
        <v>295816.58217448276</v>
      </c>
      <c r="AP262" s="22">
        <v>3976.7111</v>
      </c>
      <c r="AQ262" s="22">
        <v>291839.87107448274</v>
      </c>
      <c r="AR262" s="26">
        <v>70.315099999999802</v>
      </c>
      <c r="AS262" s="22">
        <v>0</v>
      </c>
      <c r="AT262" s="22">
        <v>14794.2985558621</v>
      </c>
      <c r="AU262" s="22">
        <v>14723.983455862093</v>
      </c>
      <c r="AV262" s="32">
        <v>5.001172837273847E-2</v>
      </c>
      <c r="AW262" s="32">
        <v>5.0452268230697886E-2</v>
      </c>
      <c r="AX262" s="42"/>
      <c r="AY262" s="22">
        <v>295816.58217448276</v>
      </c>
      <c r="AZ262" s="22">
        <v>3976.7111</v>
      </c>
      <c r="BA262" s="22">
        <v>291839.87107448274</v>
      </c>
      <c r="BB262" s="22">
        <v>0</v>
      </c>
      <c r="BC262" s="22">
        <v>14794.2985558621</v>
      </c>
      <c r="BD262" s="22">
        <v>14723.983455862093</v>
      </c>
      <c r="BE262" s="32">
        <v>5.001172837273847E-2</v>
      </c>
      <c r="BF262" s="32">
        <v>5.0452268230697886E-2</v>
      </c>
      <c r="BG262" s="11"/>
      <c r="BH262" s="22">
        <v>295816.58217448276</v>
      </c>
      <c r="BI262" s="22">
        <v>3976.7111</v>
      </c>
      <c r="BJ262" s="22">
        <v>291839.87107448274</v>
      </c>
      <c r="BK262" s="26">
        <v>70.315099999999802</v>
      </c>
      <c r="BL262" s="22">
        <v>0</v>
      </c>
      <c r="BM262" s="22">
        <v>14794.2985558621</v>
      </c>
      <c r="BN262" s="22">
        <v>14723.983455862093</v>
      </c>
      <c r="BO262" s="32">
        <v>5.001172837273847E-2</v>
      </c>
      <c r="BP262" s="32">
        <v>5.0452268230697886E-2</v>
      </c>
      <c r="BQ262" s="42"/>
      <c r="BR262" s="22">
        <v>295415.47845172416</v>
      </c>
      <c r="BS262" s="22">
        <v>3976.7111</v>
      </c>
      <c r="BT262" s="22">
        <v>291438.76735172415</v>
      </c>
      <c r="BU262" s="26">
        <v>70.315099999999802</v>
      </c>
      <c r="BV262" s="22">
        <v>0</v>
      </c>
      <c r="BW262" s="22">
        <v>14393.194833103509</v>
      </c>
      <c r="BX262" s="22">
        <v>14322.879733103502</v>
      </c>
      <c r="BY262" s="32">
        <v>4.8721871001947512E-2</v>
      </c>
      <c r="BZ262" s="32">
        <v>4.9145416936992023E-2</v>
      </c>
      <c r="CA262" s="42"/>
      <c r="CB262" s="22">
        <v>295700.63734689658</v>
      </c>
      <c r="CC262" s="22">
        <v>3976.7111</v>
      </c>
      <c r="CD262" s="22">
        <v>291723.92624689656</v>
      </c>
      <c r="CE262" s="26">
        <v>70.315099999999802</v>
      </c>
      <c r="CF262" s="22">
        <v>0</v>
      </c>
      <c r="CG262" s="22">
        <v>14678.353728275921</v>
      </c>
      <c r="CH262" s="22">
        <v>14608.038628275914</v>
      </c>
      <c r="CI262" s="32">
        <v>4.9639236019150816E-2</v>
      </c>
      <c r="CJ262" s="32">
        <v>5.0074873241328172E-2</v>
      </c>
      <c r="CK262" s="42"/>
      <c r="CL262" s="22">
        <v>295584.69251931034</v>
      </c>
      <c r="CM262" s="22">
        <v>3976.7111</v>
      </c>
      <c r="CN262" s="22">
        <v>291607.98141931032</v>
      </c>
      <c r="CO262" s="26">
        <v>70.315099999999802</v>
      </c>
      <c r="CP262" s="22">
        <v>0</v>
      </c>
      <c r="CQ262" s="22">
        <v>14562.408900689683</v>
      </c>
      <c r="CR262" s="22">
        <v>14492.093800689676</v>
      </c>
      <c r="CS262" s="32">
        <v>4.9266451440946428E-2</v>
      </c>
      <c r="CT262" s="32">
        <v>4.9697178143595241E-2</v>
      </c>
      <c r="CU262" s="42"/>
      <c r="CV262" s="22">
        <v>295816.58217448276</v>
      </c>
      <c r="CW262" s="22">
        <v>3976.7111</v>
      </c>
      <c r="CX262" s="22">
        <v>291839.87107448274</v>
      </c>
      <c r="CY262" s="26">
        <v>70.315099999999802</v>
      </c>
      <c r="CZ262" s="22">
        <v>0</v>
      </c>
      <c r="DA262" s="22">
        <v>14794.2985558621</v>
      </c>
      <c r="DB262" s="22">
        <v>14723.983455862093</v>
      </c>
      <c r="DC262" s="32">
        <v>5.001172837273847E-2</v>
      </c>
      <c r="DD262" s="32">
        <v>5.0452268230697886E-2</v>
      </c>
      <c r="DE262" s="42"/>
      <c r="DF262" s="22">
        <v>295816.58217448276</v>
      </c>
      <c r="DG262" s="22">
        <v>3976.7111</v>
      </c>
      <c r="DH262" s="22">
        <v>291839.87107448274</v>
      </c>
      <c r="DI262" s="26">
        <v>70.315099999999802</v>
      </c>
      <c r="DJ262" s="22">
        <v>0</v>
      </c>
      <c r="DK262" s="22">
        <v>14794.2985558621</v>
      </c>
      <c r="DL262" s="22">
        <v>14723.983455862093</v>
      </c>
      <c r="DM262" s="32">
        <v>5.001172837273847E-2</v>
      </c>
      <c r="DN262" s="32">
        <v>5.0452268230697886E-2</v>
      </c>
      <c r="DO262" s="42"/>
      <c r="DP262" s="22">
        <v>295816.58217448276</v>
      </c>
      <c r="DQ262" s="22">
        <v>3976.7111</v>
      </c>
      <c r="DR262" s="22">
        <v>291839.87107448274</v>
      </c>
      <c r="DS262" s="26">
        <v>70.315099999999802</v>
      </c>
      <c r="DT262" s="22">
        <v>0</v>
      </c>
      <c r="DU262" s="22">
        <v>14794.2985558621</v>
      </c>
      <c r="DV262" s="22">
        <v>14723.983455862093</v>
      </c>
      <c r="DW262" s="32">
        <v>5.001172837273847E-2</v>
      </c>
      <c r="DX262" s="32">
        <v>5.0452268230697886E-2</v>
      </c>
      <c r="DY262" s="42"/>
      <c r="DZ262" s="22">
        <v>295816.58217448276</v>
      </c>
      <c r="EA262" s="22">
        <v>3976.7111</v>
      </c>
      <c r="EB262" s="22">
        <v>291839.87107448274</v>
      </c>
      <c r="EC262" s="26">
        <v>70.315099999999802</v>
      </c>
      <c r="ED262" s="22">
        <v>0</v>
      </c>
      <c r="EE262" s="22">
        <v>14794.2985558621</v>
      </c>
      <c r="EF262" s="22">
        <v>14723.983455862093</v>
      </c>
      <c r="EG262" s="32">
        <v>5.001172837273847E-2</v>
      </c>
      <c r="EH262" s="32">
        <v>5.0452268230697886E-2</v>
      </c>
      <c r="EI262" s="42"/>
      <c r="EK262" s="47">
        <f t="shared" si="78"/>
        <v>-115.9448275861796</v>
      </c>
      <c r="EL262" s="47">
        <f t="shared" si="79"/>
        <v>-231.88965517241741</v>
      </c>
      <c r="EM262" s="47">
        <f t="shared" si="80"/>
        <v>0</v>
      </c>
      <c r="EN262" s="47">
        <f t="shared" si="81"/>
        <v>0</v>
      </c>
      <c r="EO262" s="47">
        <f t="shared" si="82"/>
        <v>0</v>
      </c>
      <c r="EP262" s="47">
        <f t="shared" si="83"/>
        <v>0</v>
      </c>
      <c r="ER262" s="27" t="str">
        <f t="shared" si="74"/>
        <v>Holy Trinity CofE Infant School</v>
      </c>
      <c r="EV262" s="45">
        <v>0</v>
      </c>
      <c r="EX262" s="27" t="str">
        <f t="shared" si="75"/>
        <v>Y</v>
      </c>
      <c r="EY262" s="27" t="str">
        <f t="shared" si="76"/>
        <v>Y</v>
      </c>
      <c r="EZ262" s="27" t="str">
        <f t="shared" si="65"/>
        <v/>
      </c>
      <c r="FA262" s="27" t="str">
        <f t="shared" si="66"/>
        <v/>
      </c>
      <c r="FB262" s="27" t="str">
        <f t="shared" si="67"/>
        <v/>
      </c>
      <c r="FC262" s="27" t="str">
        <f t="shared" si="68"/>
        <v/>
      </c>
      <c r="FE262" s="82">
        <f t="shared" si="77"/>
        <v>3.9728919547318608E-4</v>
      </c>
      <c r="FF262" s="82">
        <f t="shared" si="69"/>
        <v>7.9457839094657166E-4</v>
      </c>
      <c r="FG262" s="82" t="str">
        <f t="shared" si="70"/>
        <v/>
      </c>
      <c r="FH262" s="82" t="str">
        <f t="shared" si="71"/>
        <v/>
      </c>
      <c r="FI262" s="82" t="str">
        <f t="shared" si="72"/>
        <v/>
      </c>
      <c r="FJ262" s="82" t="str">
        <f t="shared" si="73"/>
        <v/>
      </c>
    </row>
    <row r="263" spans="1:166" x14ac:dyDescent="0.3">
      <c r="A263" s="20">
        <v>8913292</v>
      </c>
      <c r="B263" s="20" t="s">
        <v>71</v>
      </c>
      <c r="C263" s="21">
        <v>464</v>
      </c>
      <c r="D263" s="22">
        <v>2375441.2998723211</v>
      </c>
      <c r="E263" s="22">
        <v>10596.608</v>
      </c>
      <c r="F263" s="22">
        <v>2364844.6918723211</v>
      </c>
      <c r="G263" s="45">
        <v>0</v>
      </c>
      <c r="H263" s="26">
        <v>453.17120000000068</v>
      </c>
      <c r="I263" s="11"/>
      <c r="J263" s="34">
        <v>464</v>
      </c>
      <c r="K263" s="22">
        <v>2511080.4340691143</v>
      </c>
      <c r="L263" s="22">
        <v>11049.779200000001</v>
      </c>
      <c r="M263" s="22">
        <v>2500030.654869114</v>
      </c>
      <c r="N263" s="26">
        <v>453.17120000000068</v>
      </c>
      <c r="O263" s="22">
        <v>0</v>
      </c>
      <c r="P263" s="22">
        <v>135639.13419679319</v>
      </c>
      <c r="Q263" s="22">
        <v>135185.96299679298</v>
      </c>
      <c r="R263" s="32">
        <v>5.4016244305243113E-2</v>
      </c>
      <c r="S263" s="32">
        <v>5.407372214956719E-2</v>
      </c>
      <c r="T263" s="11"/>
      <c r="U263" s="22">
        <v>2511080.4340691143</v>
      </c>
      <c r="V263" s="22">
        <v>11049.779200000001</v>
      </c>
      <c r="W263" s="22">
        <v>2500030.654869114</v>
      </c>
      <c r="X263" s="26">
        <v>453.17120000000068</v>
      </c>
      <c r="Y263" s="22">
        <v>0</v>
      </c>
      <c r="Z263" s="22">
        <v>135639.13419679319</v>
      </c>
      <c r="AA263" s="22">
        <v>135185.96299679298</v>
      </c>
      <c r="AB263" s="32">
        <v>5.4016244305243113E-2</v>
      </c>
      <c r="AC263" s="32">
        <v>5.407372214956719E-2</v>
      </c>
      <c r="AD263" s="42"/>
      <c r="AE263" s="22">
        <v>2511080.4340691143</v>
      </c>
      <c r="AF263" s="22">
        <v>11049.779200000001</v>
      </c>
      <c r="AG263" s="22">
        <v>2500030.654869114</v>
      </c>
      <c r="AH263" s="26">
        <v>453.17120000000068</v>
      </c>
      <c r="AI263" s="22">
        <v>0</v>
      </c>
      <c r="AJ263" s="22">
        <v>135639.13419679319</v>
      </c>
      <c r="AK263" s="22">
        <v>135185.96299679298</v>
      </c>
      <c r="AL263" s="32">
        <v>5.4016244305243113E-2</v>
      </c>
      <c r="AM263" s="32">
        <v>5.407372214956719E-2</v>
      </c>
      <c r="AN263" s="11"/>
      <c r="AO263" s="22">
        <v>2511080.4340691143</v>
      </c>
      <c r="AP263" s="22">
        <v>11049.779200000001</v>
      </c>
      <c r="AQ263" s="22">
        <v>2500030.654869114</v>
      </c>
      <c r="AR263" s="26">
        <v>453.17120000000068</v>
      </c>
      <c r="AS263" s="22">
        <v>0</v>
      </c>
      <c r="AT263" s="22">
        <v>135639.13419679319</v>
      </c>
      <c r="AU263" s="22">
        <v>135185.96299679298</v>
      </c>
      <c r="AV263" s="32">
        <v>5.4016244305243113E-2</v>
      </c>
      <c r="AW263" s="32">
        <v>5.407372214956719E-2</v>
      </c>
      <c r="AX263" s="42"/>
      <c r="AY263" s="22">
        <v>2511080.4340691143</v>
      </c>
      <c r="AZ263" s="22">
        <v>11049.779200000001</v>
      </c>
      <c r="BA263" s="22">
        <v>2500030.654869114</v>
      </c>
      <c r="BB263" s="22">
        <v>0</v>
      </c>
      <c r="BC263" s="22">
        <v>135639.13419679319</v>
      </c>
      <c r="BD263" s="22">
        <v>135185.96299679298</v>
      </c>
      <c r="BE263" s="32">
        <v>5.4016244305243113E-2</v>
      </c>
      <c r="BF263" s="32">
        <v>5.407372214956719E-2</v>
      </c>
      <c r="BG263" s="11"/>
      <c r="BH263" s="22">
        <v>2511080.4340691143</v>
      </c>
      <c r="BI263" s="22">
        <v>11049.779200000001</v>
      </c>
      <c r="BJ263" s="22">
        <v>2500030.654869114</v>
      </c>
      <c r="BK263" s="26">
        <v>453.17120000000068</v>
      </c>
      <c r="BL263" s="22">
        <v>0</v>
      </c>
      <c r="BM263" s="22">
        <v>135639.13419679319</v>
      </c>
      <c r="BN263" s="22">
        <v>135185.96299679298</v>
      </c>
      <c r="BO263" s="32">
        <v>5.4016244305243113E-2</v>
      </c>
      <c r="BP263" s="32">
        <v>5.407372214956719E-2</v>
      </c>
      <c r="BQ263" s="42"/>
      <c r="BR263" s="22">
        <v>2491269.1795091066</v>
      </c>
      <c r="BS263" s="22">
        <v>11049.779200000001</v>
      </c>
      <c r="BT263" s="22">
        <v>2480219.4003091063</v>
      </c>
      <c r="BU263" s="26">
        <v>453.17120000000068</v>
      </c>
      <c r="BV263" s="22">
        <v>0</v>
      </c>
      <c r="BW263" s="22">
        <v>115827.87963678548</v>
      </c>
      <c r="BX263" s="22">
        <v>115374.70843678527</v>
      </c>
      <c r="BY263" s="32">
        <v>4.6493522494268906E-2</v>
      </c>
      <c r="BZ263" s="32">
        <v>4.6517944510234166E-2</v>
      </c>
      <c r="CA263" s="42"/>
      <c r="CB263" s="22">
        <v>2507810.9029576089</v>
      </c>
      <c r="CC263" s="22">
        <v>11049.779200000001</v>
      </c>
      <c r="CD263" s="22">
        <v>2496761.1237576087</v>
      </c>
      <c r="CE263" s="26">
        <v>453.17120000000068</v>
      </c>
      <c r="CF263" s="22">
        <v>0</v>
      </c>
      <c r="CG263" s="22">
        <v>132369.60308528785</v>
      </c>
      <c r="CH263" s="22">
        <v>131916.43188528763</v>
      </c>
      <c r="CI263" s="32">
        <v>5.2782928301801618E-2</v>
      </c>
      <c r="CJ263" s="32">
        <v>5.2835023194671621E-2</v>
      </c>
      <c r="CK263" s="42"/>
      <c r="CL263" s="22">
        <v>2504541.3718461036</v>
      </c>
      <c r="CM263" s="22">
        <v>11049.779200000001</v>
      </c>
      <c r="CN263" s="22">
        <v>2493491.5926461034</v>
      </c>
      <c r="CO263" s="26">
        <v>453.17120000000068</v>
      </c>
      <c r="CP263" s="22">
        <v>0</v>
      </c>
      <c r="CQ263" s="22">
        <v>129100.0719737825</v>
      </c>
      <c r="CR263" s="22">
        <v>128646.90077378228</v>
      </c>
      <c r="CS263" s="32">
        <v>5.1546392255689716E-2</v>
      </c>
      <c r="CT263" s="32">
        <v>5.159307581112061E-2</v>
      </c>
      <c r="CU263" s="42"/>
      <c r="CV263" s="22">
        <v>2511080.4340691143</v>
      </c>
      <c r="CW263" s="22">
        <v>11049.779200000001</v>
      </c>
      <c r="CX263" s="22">
        <v>2500030.654869114</v>
      </c>
      <c r="CY263" s="26">
        <v>453.17120000000068</v>
      </c>
      <c r="CZ263" s="22">
        <v>0</v>
      </c>
      <c r="DA263" s="22">
        <v>135639.13419679319</v>
      </c>
      <c r="DB263" s="22">
        <v>135185.96299679298</v>
      </c>
      <c r="DC263" s="32">
        <v>5.4016244305243113E-2</v>
      </c>
      <c r="DD263" s="32">
        <v>5.407372214956719E-2</v>
      </c>
      <c r="DE263" s="42"/>
      <c r="DF263" s="22">
        <v>2511080.4340691143</v>
      </c>
      <c r="DG263" s="22">
        <v>11049.779200000001</v>
      </c>
      <c r="DH263" s="22">
        <v>2500030.654869114</v>
      </c>
      <c r="DI263" s="26">
        <v>453.17120000000068</v>
      </c>
      <c r="DJ263" s="22">
        <v>0</v>
      </c>
      <c r="DK263" s="22">
        <v>135639.13419679319</v>
      </c>
      <c r="DL263" s="22">
        <v>135185.96299679298</v>
      </c>
      <c r="DM263" s="32">
        <v>5.4016244305243113E-2</v>
      </c>
      <c r="DN263" s="32">
        <v>5.407372214956719E-2</v>
      </c>
      <c r="DO263" s="42"/>
      <c r="DP263" s="22">
        <v>2511080.4340691143</v>
      </c>
      <c r="DQ263" s="22">
        <v>11049.779200000001</v>
      </c>
      <c r="DR263" s="22">
        <v>2500030.654869114</v>
      </c>
      <c r="DS263" s="26">
        <v>453.17120000000068</v>
      </c>
      <c r="DT263" s="22">
        <v>0</v>
      </c>
      <c r="DU263" s="22">
        <v>135639.13419679319</v>
      </c>
      <c r="DV263" s="22">
        <v>135185.96299679298</v>
      </c>
      <c r="DW263" s="32">
        <v>5.4016244305243113E-2</v>
      </c>
      <c r="DX263" s="32">
        <v>5.407372214956719E-2</v>
      </c>
      <c r="DY263" s="42"/>
      <c r="DZ263" s="22">
        <v>2511080.4340691143</v>
      </c>
      <c r="EA263" s="22">
        <v>11049.779200000001</v>
      </c>
      <c r="EB263" s="22">
        <v>2500030.654869114</v>
      </c>
      <c r="EC263" s="26">
        <v>453.17120000000068</v>
      </c>
      <c r="ED263" s="22">
        <v>0</v>
      </c>
      <c r="EE263" s="22">
        <v>135639.13419679319</v>
      </c>
      <c r="EF263" s="22">
        <v>135185.96299679298</v>
      </c>
      <c r="EG263" s="32">
        <v>5.4016244305243113E-2</v>
      </c>
      <c r="EH263" s="32">
        <v>5.407372214956719E-2</v>
      </c>
      <c r="EI263" s="42"/>
      <c r="EK263" s="47">
        <f t="shared" si="78"/>
        <v>-3269.5311115053482</v>
      </c>
      <c r="EL263" s="47">
        <f t="shared" si="79"/>
        <v>-6539.0622230106965</v>
      </c>
      <c r="EM263" s="47">
        <f t="shared" si="80"/>
        <v>0</v>
      </c>
      <c r="EN263" s="47">
        <f t="shared" si="81"/>
        <v>0</v>
      </c>
      <c r="EO263" s="47">
        <f t="shared" si="82"/>
        <v>0</v>
      </c>
      <c r="EP263" s="47">
        <f t="shared" si="83"/>
        <v>0</v>
      </c>
      <c r="ER263" s="27" t="str">
        <f t="shared" si="74"/>
        <v>The Sir Donald Bailey Academy</v>
      </c>
      <c r="EV263" s="45">
        <v>0</v>
      </c>
      <c r="EX263" s="27" t="str">
        <f t="shared" si="75"/>
        <v>Y</v>
      </c>
      <c r="EY263" s="27" t="str">
        <f t="shared" si="76"/>
        <v>Y</v>
      </c>
      <c r="EZ263" s="27" t="str">
        <f t="shared" si="65"/>
        <v/>
      </c>
      <c r="FA263" s="27" t="str">
        <f t="shared" si="66"/>
        <v/>
      </c>
      <c r="FB263" s="27" t="str">
        <f t="shared" si="67"/>
        <v/>
      </c>
      <c r="FC263" s="27" t="str">
        <f t="shared" si="68"/>
        <v/>
      </c>
      <c r="FE263" s="82">
        <f t="shared" si="77"/>
        <v>1.3077964084710475E-3</v>
      </c>
      <c r="FF263" s="82">
        <f t="shared" si="69"/>
        <v>2.6155928169420951E-3</v>
      </c>
      <c r="FG263" s="82" t="str">
        <f t="shared" si="70"/>
        <v/>
      </c>
      <c r="FH263" s="82" t="str">
        <f t="shared" si="71"/>
        <v/>
      </c>
      <c r="FI263" s="82" t="str">
        <f t="shared" si="72"/>
        <v/>
      </c>
      <c r="FJ263" s="82" t="str">
        <f t="shared" si="73"/>
        <v/>
      </c>
    </row>
    <row r="264" spans="1:166" x14ac:dyDescent="0.3">
      <c r="A264" s="20">
        <v>8913297</v>
      </c>
      <c r="B264" s="20" t="s">
        <v>45</v>
      </c>
      <c r="C264" s="21">
        <v>420</v>
      </c>
      <c r="D264" s="22">
        <v>1827447.1200000003</v>
      </c>
      <c r="E264" s="22">
        <v>36147.119999999995</v>
      </c>
      <c r="F264" s="22">
        <v>1791300.0000000005</v>
      </c>
      <c r="G264" s="45">
        <v>4.6566128730773926E-10</v>
      </c>
      <c r="H264" s="26">
        <v>-20332.856499999994</v>
      </c>
      <c r="I264" s="11"/>
      <c r="J264" s="34">
        <v>420</v>
      </c>
      <c r="K264" s="22">
        <v>1885939.3748166666</v>
      </c>
      <c r="L264" s="22">
        <v>15814.263499999999</v>
      </c>
      <c r="M264" s="22">
        <v>1870125.1113166667</v>
      </c>
      <c r="N264" s="26">
        <v>-20332.856499999994</v>
      </c>
      <c r="O264" s="22">
        <v>0</v>
      </c>
      <c r="P264" s="22">
        <v>58492.254816666245</v>
      </c>
      <c r="Q264" s="22">
        <v>78825.11131666624</v>
      </c>
      <c r="R264" s="32">
        <v>3.1014917869431682E-2</v>
      </c>
      <c r="S264" s="32">
        <v>4.2149645945970537E-2</v>
      </c>
      <c r="T264" s="11"/>
      <c r="U264" s="22">
        <v>1885939.3748166666</v>
      </c>
      <c r="V264" s="22">
        <v>15814.263499999999</v>
      </c>
      <c r="W264" s="22">
        <v>1870125.1113166667</v>
      </c>
      <c r="X264" s="26">
        <v>-20332.856499999994</v>
      </c>
      <c r="Y264" s="22">
        <v>0</v>
      </c>
      <c r="Z264" s="22">
        <v>58492.254816666245</v>
      </c>
      <c r="AA264" s="22">
        <v>78825.11131666624</v>
      </c>
      <c r="AB264" s="32">
        <v>3.1014917869431682E-2</v>
      </c>
      <c r="AC264" s="32">
        <v>4.2149645945970537E-2</v>
      </c>
      <c r="AD264" s="42"/>
      <c r="AE264" s="22">
        <v>1885939.3748166666</v>
      </c>
      <c r="AF264" s="22">
        <v>15814.263499999999</v>
      </c>
      <c r="AG264" s="22">
        <v>1870125.1113166667</v>
      </c>
      <c r="AH264" s="26">
        <v>-20332.856499999994</v>
      </c>
      <c r="AI264" s="22">
        <v>0</v>
      </c>
      <c r="AJ264" s="22">
        <v>58492.254816666245</v>
      </c>
      <c r="AK264" s="22">
        <v>78825.11131666624</v>
      </c>
      <c r="AL264" s="32">
        <v>3.1014917869431682E-2</v>
      </c>
      <c r="AM264" s="32">
        <v>4.2149645945970537E-2</v>
      </c>
      <c r="AN264" s="11"/>
      <c r="AO264" s="22">
        <v>1885939.3748166666</v>
      </c>
      <c r="AP264" s="22">
        <v>15814.263499999999</v>
      </c>
      <c r="AQ264" s="22">
        <v>1870125.1113166667</v>
      </c>
      <c r="AR264" s="26">
        <v>-20332.856499999994</v>
      </c>
      <c r="AS264" s="22">
        <v>0</v>
      </c>
      <c r="AT264" s="22">
        <v>58492.254816666245</v>
      </c>
      <c r="AU264" s="22">
        <v>78825.11131666624</v>
      </c>
      <c r="AV264" s="32">
        <v>3.1014917869431682E-2</v>
      </c>
      <c r="AW264" s="32">
        <v>4.2149645945970537E-2</v>
      </c>
      <c r="AX264" s="42"/>
      <c r="AY264" s="22">
        <v>1885939.3748166666</v>
      </c>
      <c r="AZ264" s="22">
        <v>15814.263499999999</v>
      </c>
      <c r="BA264" s="22">
        <v>1870125.1113166667</v>
      </c>
      <c r="BB264" s="22">
        <v>0</v>
      </c>
      <c r="BC264" s="22">
        <v>58492.254816666245</v>
      </c>
      <c r="BD264" s="22">
        <v>78825.11131666624</v>
      </c>
      <c r="BE264" s="32">
        <v>3.1014917869431682E-2</v>
      </c>
      <c r="BF264" s="32">
        <v>4.2149645945970537E-2</v>
      </c>
      <c r="BG264" s="11"/>
      <c r="BH264" s="22">
        <v>1885939.3748166666</v>
      </c>
      <c r="BI264" s="22">
        <v>15814.263499999999</v>
      </c>
      <c r="BJ264" s="22">
        <v>1870125.1113166667</v>
      </c>
      <c r="BK264" s="26">
        <v>-20332.856499999994</v>
      </c>
      <c r="BL264" s="22">
        <v>0</v>
      </c>
      <c r="BM264" s="22">
        <v>58492.254816666245</v>
      </c>
      <c r="BN264" s="22">
        <v>78825.11131666624</v>
      </c>
      <c r="BO264" s="32">
        <v>3.1014917869431682E-2</v>
      </c>
      <c r="BP264" s="32">
        <v>4.2149645945970537E-2</v>
      </c>
      <c r="BQ264" s="42"/>
      <c r="BR264" s="22">
        <v>1878131.3565</v>
      </c>
      <c r="BS264" s="22">
        <v>15814.263499999999</v>
      </c>
      <c r="BT264" s="22">
        <v>1862317.0930000001</v>
      </c>
      <c r="BU264" s="26">
        <v>-20332.856499999994</v>
      </c>
      <c r="BV264" s="22">
        <v>0</v>
      </c>
      <c r="BW264" s="22">
        <v>50684.23649999965</v>
      </c>
      <c r="BX264" s="22">
        <v>71017.092999999644</v>
      </c>
      <c r="BY264" s="32">
        <v>2.6986523772465246E-2</v>
      </c>
      <c r="BZ264" s="32">
        <v>3.813372774536395E-2</v>
      </c>
      <c r="CA264" s="42"/>
      <c r="CB264" s="22">
        <v>1884143.3748166666</v>
      </c>
      <c r="CC264" s="22">
        <v>15814.263499999999</v>
      </c>
      <c r="CD264" s="22">
        <v>1868329.1113166667</v>
      </c>
      <c r="CE264" s="26">
        <v>-20332.856499999994</v>
      </c>
      <c r="CF264" s="22">
        <v>0</v>
      </c>
      <c r="CG264" s="22">
        <v>56696.254816666245</v>
      </c>
      <c r="CH264" s="22">
        <v>77029.11131666624</v>
      </c>
      <c r="CI264" s="32">
        <v>3.0091263528277394E-2</v>
      </c>
      <c r="CJ264" s="32">
        <v>4.1228877102054869E-2</v>
      </c>
      <c r="CK264" s="42"/>
      <c r="CL264" s="22">
        <v>1882347.3748166666</v>
      </c>
      <c r="CM264" s="22">
        <v>15814.263499999999</v>
      </c>
      <c r="CN264" s="22">
        <v>1866533.1113166667</v>
      </c>
      <c r="CO264" s="26">
        <v>-20332.856499999994</v>
      </c>
      <c r="CP264" s="22">
        <v>0</v>
      </c>
      <c r="CQ264" s="22">
        <v>54900.254816666245</v>
      </c>
      <c r="CR264" s="22">
        <v>75233.11131666624</v>
      </c>
      <c r="CS264" s="32">
        <v>2.9165846618514461E-2</v>
      </c>
      <c r="CT264" s="32">
        <v>4.0306336309028148E-2</v>
      </c>
      <c r="CU264" s="42"/>
      <c r="CV264" s="22">
        <v>1885939.3748166666</v>
      </c>
      <c r="CW264" s="22">
        <v>15814.263499999999</v>
      </c>
      <c r="CX264" s="22">
        <v>1870125.1113166667</v>
      </c>
      <c r="CY264" s="26">
        <v>-20332.856499999994</v>
      </c>
      <c r="CZ264" s="22">
        <v>0</v>
      </c>
      <c r="DA264" s="22">
        <v>58492.254816666245</v>
      </c>
      <c r="DB264" s="22">
        <v>78825.11131666624</v>
      </c>
      <c r="DC264" s="32">
        <v>3.1014917869431682E-2</v>
      </c>
      <c r="DD264" s="32">
        <v>4.2149645945970537E-2</v>
      </c>
      <c r="DE264" s="42"/>
      <c r="DF264" s="22">
        <v>1885939.3748166666</v>
      </c>
      <c r="DG264" s="22">
        <v>15814.263499999999</v>
      </c>
      <c r="DH264" s="22">
        <v>1870125.1113166667</v>
      </c>
      <c r="DI264" s="26">
        <v>-20332.856499999994</v>
      </c>
      <c r="DJ264" s="22">
        <v>0</v>
      </c>
      <c r="DK264" s="22">
        <v>58492.254816666245</v>
      </c>
      <c r="DL264" s="22">
        <v>78825.11131666624</v>
      </c>
      <c r="DM264" s="32">
        <v>3.1014917869431682E-2</v>
      </c>
      <c r="DN264" s="32">
        <v>4.2149645945970537E-2</v>
      </c>
      <c r="DO264" s="42"/>
      <c r="DP264" s="22">
        <v>1885939.3748166666</v>
      </c>
      <c r="DQ264" s="22">
        <v>15814.263499999999</v>
      </c>
      <c r="DR264" s="22">
        <v>1870125.1113166667</v>
      </c>
      <c r="DS264" s="26">
        <v>-20332.856499999994</v>
      </c>
      <c r="DT264" s="22">
        <v>0</v>
      </c>
      <c r="DU264" s="22">
        <v>58492.254816666245</v>
      </c>
      <c r="DV264" s="22">
        <v>78825.11131666624</v>
      </c>
      <c r="DW264" s="32">
        <v>3.1014917869431682E-2</v>
      </c>
      <c r="DX264" s="32">
        <v>4.2149645945970537E-2</v>
      </c>
      <c r="DY264" s="42"/>
      <c r="DZ264" s="22">
        <v>1885939.3748166666</v>
      </c>
      <c r="EA264" s="22">
        <v>15814.263499999999</v>
      </c>
      <c r="EB264" s="22">
        <v>1870125.1113166667</v>
      </c>
      <c r="EC264" s="26">
        <v>-20332.856499999994</v>
      </c>
      <c r="ED264" s="22">
        <v>0</v>
      </c>
      <c r="EE264" s="22">
        <v>58492.254816666245</v>
      </c>
      <c r="EF264" s="22">
        <v>78825.11131666624</v>
      </c>
      <c r="EG264" s="32">
        <v>3.1014917869431682E-2</v>
      </c>
      <c r="EH264" s="32">
        <v>4.2149645945970537E-2</v>
      </c>
      <c r="EI264" s="42"/>
      <c r="EK264" s="47">
        <f t="shared" si="78"/>
        <v>-1796</v>
      </c>
      <c r="EL264" s="47">
        <f t="shared" si="79"/>
        <v>-3592</v>
      </c>
      <c r="EM264" s="47">
        <f t="shared" si="80"/>
        <v>0</v>
      </c>
      <c r="EN264" s="47">
        <f t="shared" si="81"/>
        <v>0</v>
      </c>
      <c r="EO264" s="47">
        <f t="shared" si="82"/>
        <v>0</v>
      </c>
      <c r="EP264" s="47">
        <f t="shared" si="83"/>
        <v>0</v>
      </c>
      <c r="ER264" s="27" t="str">
        <f t="shared" si="74"/>
        <v>Abbey Primary School</v>
      </c>
      <c r="EV264" s="45">
        <v>4.6566128730773926E-10</v>
      </c>
      <c r="EX264" s="27" t="str">
        <f t="shared" si="75"/>
        <v>Y</v>
      </c>
      <c r="EY264" s="27" t="str">
        <f t="shared" si="76"/>
        <v>Y</v>
      </c>
      <c r="EZ264" s="27" t="str">
        <f t="shared" ref="EZ264:EZ327" si="84">IF(EM264=0,"","Y")</f>
        <v/>
      </c>
      <c r="FA264" s="27" t="str">
        <f t="shared" ref="FA264:FA327" si="85">IF(EN264=0,"","Y")</f>
        <v/>
      </c>
      <c r="FB264" s="27" t="str">
        <f t="shared" ref="FB264:FB327" si="86">IF(EO264=0,"","Y")</f>
        <v/>
      </c>
      <c r="FC264" s="27" t="str">
        <f t="shared" ref="FC264:FC327" si="87">IF(EP264=0,"","Y")</f>
        <v/>
      </c>
      <c r="FE264" s="82">
        <f t="shared" si="77"/>
        <v>9.60363554893673E-4</v>
      </c>
      <c r="FF264" s="82">
        <f t="shared" ref="FF264:FF327" si="88">IF(EL264=0,"",-EL264/$BJ264)</f>
        <v>1.920727109787346E-3</v>
      </c>
      <c r="FG264" s="82" t="str">
        <f t="shared" ref="FG264:FG327" si="89">IF(EM264=0,"",-EM264/$BJ264)</f>
        <v/>
      </c>
      <c r="FH264" s="82" t="str">
        <f t="shared" ref="FH264:FH327" si="90">IF(EN264=0,"",-EN264/$BJ264)</f>
        <v/>
      </c>
      <c r="FI264" s="82" t="str">
        <f t="shared" ref="FI264:FI327" si="91">IF(EO264=0,"",-EO264/$BJ264)</f>
        <v/>
      </c>
      <c r="FJ264" s="82" t="str">
        <f t="shared" ref="FJ264:FJ327" si="92">IF(EP264=0,"",-EP264/$BJ264)</f>
        <v/>
      </c>
    </row>
    <row r="265" spans="1:166" x14ac:dyDescent="0.3">
      <c r="A265" s="20">
        <v>8913310</v>
      </c>
      <c r="B265" s="20" t="s">
        <v>122</v>
      </c>
      <c r="C265" s="21">
        <v>207</v>
      </c>
      <c r="D265" s="22">
        <v>889415.97984597052</v>
      </c>
      <c r="E265" s="22">
        <v>4226.9876999999997</v>
      </c>
      <c r="F265" s="22">
        <v>885188.99214597046</v>
      </c>
      <c r="G265" s="45">
        <v>0</v>
      </c>
      <c r="H265" s="26">
        <v>-187.5636999999997</v>
      </c>
      <c r="I265" s="11"/>
      <c r="J265" s="34">
        <v>207</v>
      </c>
      <c r="K265" s="22">
        <v>937678.25560792373</v>
      </c>
      <c r="L265" s="22">
        <v>4039.424</v>
      </c>
      <c r="M265" s="22">
        <v>933638.83160792373</v>
      </c>
      <c r="N265" s="26">
        <v>-187.5636999999997</v>
      </c>
      <c r="O265" s="22">
        <v>0</v>
      </c>
      <c r="P265" s="22">
        <v>48262.275761953206</v>
      </c>
      <c r="Q265" s="22">
        <v>48449.839461953263</v>
      </c>
      <c r="R265" s="32">
        <v>5.1469974347078562E-2</v>
      </c>
      <c r="S265" s="32">
        <v>5.1893556503549002E-2</v>
      </c>
      <c r="T265" s="11"/>
      <c r="U265" s="22">
        <v>937678.25560792373</v>
      </c>
      <c r="V265" s="22">
        <v>4039.424</v>
      </c>
      <c r="W265" s="22">
        <v>933638.83160792373</v>
      </c>
      <c r="X265" s="26">
        <v>-187.5636999999997</v>
      </c>
      <c r="Y265" s="22">
        <v>0</v>
      </c>
      <c r="Z265" s="22">
        <v>48262.275761953206</v>
      </c>
      <c r="AA265" s="22">
        <v>48449.839461953263</v>
      </c>
      <c r="AB265" s="32">
        <v>5.1469974347078562E-2</v>
      </c>
      <c r="AC265" s="32">
        <v>5.1893556503549002E-2</v>
      </c>
      <c r="AD265" s="42"/>
      <c r="AE265" s="22">
        <v>937678.25560792373</v>
      </c>
      <c r="AF265" s="22">
        <v>4039.424</v>
      </c>
      <c r="AG265" s="22">
        <v>933638.83160792373</v>
      </c>
      <c r="AH265" s="26">
        <v>-187.5636999999997</v>
      </c>
      <c r="AI265" s="22">
        <v>0</v>
      </c>
      <c r="AJ265" s="22">
        <v>48262.275761953206</v>
      </c>
      <c r="AK265" s="22">
        <v>48449.839461953263</v>
      </c>
      <c r="AL265" s="32">
        <v>5.1469974347078562E-2</v>
      </c>
      <c r="AM265" s="32">
        <v>5.1893556503549002E-2</v>
      </c>
      <c r="AN265" s="11"/>
      <c r="AO265" s="22">
        <v>937678.25560792373</v>
      </c>
      <c r="AP265" s="22">
        <v>4039.424</v>
      </c>
      <c r="AQ265" s="22">
        <v>933638.83160792373</v>
      </c>
      <c r="AR265" s="26">
        <v>-187.5636999999997</v>
      </c>
      <c r="AS265" s="22">
        <v>0</v>
      </c>
      <c r="AT265" s="22">
        <v>48262.275761953206</v>
      </c>
      <c r="AU265" s="22">
        <v>48449.839461953263</v>
      </c>
      <c r="AV265" s="32">
        <v>5.1469974347078562E-2</v>
      </c>
      <c r="AW265" s="32">
        <v>5.1893556503549002E-2</v>
      </c>
      <c r="AX265" s="42"/>
      <c r="AY265" s="22">
        <v>937678.25560792373</v>
      </c>
      <c r="AZ265" s="22">
        <v>4039.424</v>
      </c>
      <c r="BA265" s="22">
        <v>933638.83160792373</v>
      </c>
      <c r="BB265" s="22">
        <v>0</v>
      </c>
      <c r="BC265" s="22">
        <v>48262.275761953206</v>
      </c>
      <c r="BD265" s="22">
        <v>48449.839461953263</v>
      </c>
      <c r="BE265" s="32">
        <v>5.1469974347078562E-2</v>
      </c>
      <c r="BF265" s="32">
        <v>5.1893556503549002E-2</v>
      </c>
      <c r="BG265" s="11"/>
      <c r="BH265" s="22">
        <v>937678.25560792373</v>
      </c>
      <c r="BI265" s="22">
        <v>4039.424</v>
      </c>
      <c r="BJ265" s="22">
        <v>933638.83160792373</v>
      </c>
      <c r="BK265" s="26">
        <v>-187.5636999999997</v>
      </c>
      <c r="BL265" s="22">
        <v>0</v>
      </c>
      <c r="BM265" s="22">
        <v>48262.275761953206</v>
      </c>
      <c r="BN265" s="22">
        <v>48449.839461953263</v>
      </c>
      <c r="BO265" s="32">
        <v>5.1469974347078562E-2</v>
      </c>
      <c r="BP265" s="32">
        <v>5.1893556503549002E-2</v>
      </c>
      <c r="BQ265" s="42"/>
      <c r="BR265" s="22">
        <v>935158.96497815149</v>
      </c>
      <c r="BS265" s="22">
        <v>4039.424</v>
      </c>
      <c r="BT265" s="22">
        <v>931119.54097815149</v>
      </c>
      <c r="BU265" s="26">
        <v>-187.5636999999997</v>
      </c>
      <c r="BV265" s="22">
        <v>0</v>
      </c>
      <c r="BW265" s="22">
        <v>45742.985132180969</v>
      </c>
      <c r="BX265" s="22">
        <v>45930.548832181026</v>
      </c>
      <c r="BY265" s="32">
        <v>4.8914662474790774E-2</v>
      </c>
      <c r="BZ265" s="32">
        <v>4.9328305132475762E-2</v>
      </c>
      <c r="CA265" s="42"/>
      <c r="CB265" s="22">
        <v>936920.37420245493</v>
      </c>
      <c r="CC265" s="22">
        <v>4039.424</v>
      </c>
      <c r="CD265" s="22">
        <v>932880.95020245493</v>
      </c>
      <c r="CE265" s="26">
        <v>-187.5636999999997</v>
      </c>
      <c r="CF265" s="22">
        <v>0</v>
      </c>
      <c r="CG265" s="22">
        <v>47504.394356484408</v>
      </c>
      <c r="CH265" s="22">
        <v>47691.958056484465</v>
      </c>
      <c r="CI265" s="32">
        <v>5.0702701813824996E-2</v>
      </c>
      <c r="CJ265" s="32">
        <v>5.1123305761720507E-2</v>
      </c>
      <c r="CK265" s="42"/>
      <c r="CL265" s="22">
        <v>936162.49279698636</v>
      </c>
      <c r="CM265" s="22">
        <v>4039.424</v>
      </c>
      <c r="CN265" s="22">
        <v>932123.06879698636</v>
      </c>
      <c r="CO265" s="26">
        <v>-187.5636999999997</v>
      </c>
      <c r="CP265" s="22">
        <v>0</v>
      </c>
      <c r="CQ265" s="22">
        <v>46746.512951015844</v>
      </c>
      <c r="CR265" s="22">
        <v>46934.076651015901</v>
      </c>
      <c r="CS265" s="32">
        <v>4.993418697148462E-2</v>
      </c>
      <c r="CT265" s="32">
        <v>5.0351802484182487E-2</v>
      </c>
      <c r="CU265" s="42"/>
      <c r="CV265" s="22">
        <v>937678.25560792373</v>
      </c>
      <c r="CW265" s="22">
        <v>4039.424</v>
      </c>
      <c r="CX265" s="22">
        <v>933638.83160792373</v>
      </c>
      <c r="CY265" s="26">
        <v>-187.5636999999997</v>
      </c>
      <c r="CZ265" s="22">
        <v>0</v>
      </c>
      <c r="DA265" s="22">
        <v>48262.275761953206</v>
      </c>
      <c r="DB265" s="22">
        <v>48449.839461953263</v>
      </c>
      <c r="DC265" s="32">
        <v>5.1469974347078562E-2</v>
      </c>
      <c r="DD265" s="32">
        <v>5.1893556503549002E-2</v>
      </c>
      <c r="DE265" s="42"/>
      <c r="DF265" s="22">
        <v>937678.25560792373</v>
      </c>
      <c r="DG265" s="22">
        <v>4039.424</v>
      </c>
      <c r="DH265" s="22">
        <v>933638.83160792373</v>
      </c>
      <c r="DI265" s="26">
        <v>-187.5636999999997</v>
      </c>
      <c r="DJ265" s="22">
        <v>0</v>
      </c>
      <c r="DK265" s="22">
        <v>48262.275761953206</v>
      </c>
      <c r="DL265" s="22">
        <v>48449.839461953263</v>
      </c>
      <c r="DM265" s="32">
        <v>5.1469974347078562E-2</v>
      </c>
      <c r="DN265" s="32">
        <v>5.1893556503549002E-2</v>
      </c>
      <c r="DO265" s="42"/>
      <c r="DP265" s="22">
        <v>937678.25560792373</v>
      </c>
      <c r="DQ265" s="22">
        <v>4039.424</v>
      </c>
      <c r="DR265" s="22">
        <v>933638.83160792373</v>
      </c>
      <c r="DS265" s="26">
        <v>-187.5636999999997</v>
      </c>
      <c r="DT265" s="22">
        <v>0</v>
      </c>
      <c r="DU265" s="22">
        <v>48262.275761953206</v>
      </c>
      <c r="DV265" s="22">
        <v>48449.839461953263</v>
      </c>
      <c r="DW265" s="32">
        <v>5.1469974347078562E-2</v>
      </c>
      <c r="DX265" s="32">
        <v>5.1893556503549002E-2</v>
      </c>
      <c r="DY265" s="42"/>
      <c r="DZ265" s="22">
        <v>937678.25560792373</v>
      </c>
      <c r="EA265" s="22">
        <v>4039.424</v>
      </c>
      <c r="EB265" s="22">
        <v>933638.83160792373</v>
      </c>
      <c r="EC265" s="26">
        <v>-187.5636999999997</v>
      </c>
      <c r="ED265" s="22">
        <v>0</v>
      </c>
      <c r="EE265" s="22">
        <v>48262.275761953206</v>
      </c>
      <c r="EF265" s="22">
        <v>48449.839461953263</v>
      </c>
      <c r="EG265" s="32">
        <v>5.1469974347078562E-2</v>
      </c>
      <c r="EH265" s="32">
        <v>5.1893556503549002E-2</v>
      </c>
      <c r="EI265" s="42"/>
      <c r="EK265" s="47">
        <f t="shared" si="78"/>
        <v>-757.88140546879731</v>
      </c>
      <c r="EL265" s="47">
        <f t="shared" si="79"/>
        <v>-1515.7628109373618</v>
      </c>
      <c r="EM265" s="47">
        <f t="shared" si="80"/>
        <v>0</v>
      </c>
      <c r="EN265" s="47">
        <f t="shared" si="81"/>
        <v>0</v>
      </c>
      <c r="EO265" s="47">
        <f t="shared" si="82"/>
        <v>0</v>
      </c>
      <c r="EP265" s="47">
        <f t="shared" si="83"/>
        <v>0</v>
      </c>
      <c r="ER265" s="27" t="str">
        <f t="shared" ref="ER265:ER328" si="93">B265</f>
        <v>St Mary Magdalene CofE Primary School</v>
      </c>
      <c r="EV265" s="45">
        <v>0</v>
      </c>
      <c r="EX265" s="27" t="str">
        <f t="shared" ref="EX265:EX328" si="94">IF(EK265=0,"","Y")</f>
        <v>Y</v>
      </c>
      <c r="EY265" s="27" t="str">
        <f t="shared" ref="EY265:EY328" si="95">IF(EL265=0,"","Y")</f>
        <v>Y</v>
      </c>
      <c r="EZ265" s="27" t="str">
        <f t="shared" si="84"/>
        <v/>
      </c>
      <c r="FA265" s="27" t="str">
        <f t="shared" si="85"/>
        <v/>
      </c>
      <c r="FB265" s="27" t="str">
        <f t="shared" si="86"/>
        <v/>
      </c>
      <c r="FC265" s="27" t="str">
        <f t="shared" si="87"/>
        <v/>
      </c>
      <c r="FE265" s="82">
        <f t="shared" ref="FE265:FE328" si="96">IF(EK265=0,"",-EK265/$BJ265)</f>
        <v>8.1175008987529479E-4</v>
      </c>
      <c r="FF265" s="82">
        <f t="shared" si="88"/>
        <v>1.6235001797503402E-3</v>
      </c>
      <c r="FG265" s="82" t="str">
        <f t="shared" si="89"/>
        <v/>
      </c>
      <c r="FH265" s="82" t="str">
        <f t="shared" si="90"/>
        <v/>
      </c>
      <c r="FI265" s="82" t="str">
        <f t="shared" si="91"/>
        <v/>
      </c>
      <c r="FJ265" s="82" t="str">
        <f t="shared" si="92"/>
        <v/>
      </c>
    </row>
    <row r="266" spans="1:166" x14ac:dyDescent="0.3">
      <c r="A266" s="20">
        <v>8913331</v>
      </c>
      <c r="B266" s="20" t="s">
        <v>328</v>
      </c>
      <c r="C266" s="21">
        <v>208</v>
      </c>
      <c r="D266" s="22">
        <v>1093178.344733797</v>
      </c>
      <c r="E266" s="22">
        <v>6316.7999999999956</v>
      </c>
      <c r="F266" s="22">
        <v>1086861.544733797</v>
      </c>
      <c r="G266" s="45">
        <v>22157.220429316032</v>
      </c>
      <c r="H266" s="26">
        <v>980.22400000000471</v>
      </c>
      <c r="I266" s="11"/>
      <c r="J266" s="34">
        <v>208</v>
      </c>
      <c r="K266" s="22">
        <v>1133072.4604333302</v>
      </c>
      <c r="L266" s="22">
        <v>7297.0240000000003</v>
      </c>
      <c r="M266" s="22">
        <v>1125775.4364333302</v>
      </c>
      <c r="N266" s="26">
        <v>980.22400000000471</v>
      </c>
      <c r="O266" s="22">
        <v>0</v>
      </c>
      <c r="P266" s="22">
        <v>39894.11569953314</v>
      </c>
      <c r="Q266" s="22">
        <v>38913.891699533211</v>
      </c>
      <c r="R266" s="32">
        <v>3.5208794752875826E-2</v>
      </c>
      <c r="S266" s="32">
        <v>3.4566300205323176E-2</v>
      </c>
      <c r="T266" s="11"/>
      <c r="U266" s="22">
        <v>1133072.4604333302</v>
      </c>
      <c r="V266" s="22">
        <v>7297.0240000000003</v>
      </c>
      <c r="W266" s="22">
        <v>1125775.4364333302</v>
      </c>
      <c r="X266" s="26">
        <v>980.22400000000471</v>
      </c>
      <c r="Y266" s="22">
        <v>0</v>
      </c>
      <c r="Z266" s="22">
        <v>39894.11569953314</v>
      </c>
      <c r="AA266" s="22">
        <v>38913.891699533211</v>
      </c>
      <c r="AB266" s="32">
        <v>3.5208794752875826E-2</v>
      </c>
      <c r="AC266" s="32">
        <v>3.4566300205323176E-2</v>
      </c>
      <c r="AD266" s="42"/>
      <c r="AE266" s="22">
        <v>1133072.4604333302</v>
      </c>
      <c r="AF266" s="22">
        <v>7297.0240000000003</v>
      </c>
      <c r="AG266" s="22">
        <v>1125775.4364333302</v>
      </c>
      <c r="AH266" s="26">
        <v>980.22400000000471</v>
      </c>
      <c r="AI266" s="22">
        <v>0</v>
      </c>
      <c r="AJ266" s="22">
        <v>39894.11569953314</v>
      </c>
      <c r="AK266" s="22">
        <v>38913.891699533211</v>
      </c>
      <c r="AL266" s="32">
        <v>3.5208794752875826E-2</v>
      </c>
      <c r="AM266" s="32">
        <v>3.4566300205323176E-2</v>
      </c>
      <c r="AN266" s="11"/>
      <c r="AO266" s="22">
        <v>1133072.4604333302</v>
      </c>
      <c r="AP266" s="22">
        <v>7297.0240000000003</v>
      </c>
      <c r="AQ266" s="22">
        <v>1125775.4364333302</v>
      </c>
      <c r="AR266" s="26">
        <v>980.22400000000471</v>
      </c>
      <c r="AS266" s="22">
        <v>0</v>
      </c>
      <c r="AT266" s="22">
        <v>39894.11569953314</v>
      </c>
      <c r="AU266" s="22">
        <v>38913.891699533211</v>
      </c>
      <c r="AV266" s="32">
        <v>3.5208794752875826E-2</v>
      </c>
      <c r="AW266" s="32">
        <v>3.4566300205323176E-2</v>
      </c>
      <c r="AX266" s="42"/>
      <c r="AY266" s="22">
        <v>1133072.4604333302</v>
      </c>
      <c r="AZ266" s="22">
        <v>7297.0240000000003</v>
      </c>
      <c r="BA266" s="22">
        <v>1125775.4364333302</v>
      </c>
      <c r="BB266" s="22">
        <v>0</v>
      </c>
      <c r="BC266" s="22">
        <v>39894.11569953314</v>
      </c>
      <c r="BD266" s="22">
        <v>38913.891699533211</v>
      </c>
      <c r="BE266" s="32">
        <v>3.5208794752875826E-2</v>
      </c>
      <c r="BF266" s="32">
        <v>3.4566300205323176E-2</v>
      </c>
      <c r="BG266" s="11"/>
      <c r="BH266" s="22">
        <v>1133072.4604333302</v>
      </c>
      <c r="BI266" s="22">
        <v>7297.0240000000003</v>
      </c>
      <c r="BJ266" s="22">
        <v>1125775.4364333302</v>
      </c>
      <c r="BK266" s="26">
        <v>980.22400000000471</v>
      </c>
      <c r="BL266" s="22">
        <v>0</v>
      </c>
      <c r="BM266" s="22">
        <v>39894.11569953314</v>
      </c>
      <c r="BN266" s="22">
        <v>38913.891699533211</v>
      </c>
      <c r="BO266" s="32">
        <v>3.5208794752875826E-2</v>
      </c>
      <c r="BP266" s="32">
        <v>3.4566300205323176E-2</v>
      </c>
      <c r="BQ266" s="42"/>
      <c r="BR266" s="22">
        <v>1130873.664836</v>
      </c>
      <c r="BS266" s="22">
        <v>7297.0240000000003</v>
      </c>
      <c r="BT266" s="22">
        <v>1123576.640836</v>
      </c>
      <c r="BU266" s="26">
        <v>980.22400000000471</v>
      </c>
      <c r="BV266" s="22">
        <v>5038.4710703095625</v>
      </c>
      <c r="BW266" s="22">
        <v>37695.320102202939</v>
      </c>
      <c r="BX266" s="22">
        <v>36715.09610220301</v>
      </c>
      <c r="BY266" s="32">
        <v>3.3332918852318962E-2</v>
      </c>
      <c r="BZ266" s="32">
        <v>3.267698416628264E-2</v>
      </c>
      <c r="CA266" s="42"/>
      <c r="CB266" s="22">
        <v>1131744.7275049477</v>
      </c>
      <c r="CC266" s="22">
        <v>7297.0240000000003</v>
      </c>
      <c r="CD266" s="22">
        <v>1124447.7035049477</v>
      </c>
      <c r="CE266" s="26">
        <v>980.22400000000471</v>
      </c>
      <c r="CF266" s="22">
        <v>0</v>
      </c>
      <c r="CG266" s="22">
        <v>38566.382771150675</v>
      </c>
      <c r="CH266" s="22">
        <v>37586.158771150745</v>
      </c>
      <c r="CI266" s="32">
        <v>3.4076927273321067E-2</v>
      </c>
      <c r="CJ266" s="32">
        <v>3.3426328902618777E-2</v>
      </c>
      <c r="CK266" s="42"/>
      <c r="CL266" s="22">
        <v>1130873.664836</v>
      </c>
      <c r="CM266" s="22">
        <v>7297.0240000000003</v>
      </c>
      <c r="CN266" s="22">
        <v>1123576.640836</v>
      </c>
      <c r="CO266" s="26">
        <v>980.22400000000471</v>
      </c>
      <c r="CP266" s="22">
        <v>456.67025943471435</v>
      </c>
      <c r="CQ266" s="22">
        <v>37695.320102202939</v>
      </c>
      <c r="CR266" s="22">
        <v>36715.09610220301</v>
      </c>
      <c r="CS266" s="32">
        <v>3.3332918852318962E-2</v>
      </c>
      <c r="CT266" s="32">
        <v>3.267698416628264E-2</v>
      </c>
      <c r="CU266" s="42"/>
      <c r="CV266" s="22">
        <v>1133072.4604333302</v>
      </c>
      <c r="CW266" s="22">
        <v>7297.0240000000003</v>
      </c>
      <c r="CX266" s="22">
        <v>1125775.4364333302</v>
      </c>
      <c r="CY266" s="26">
        <v>980.22400000000471</v>
      </c>
      <c r="CZ266" s="22">
        <v>0</v>
      </c>
      <c r="DA266" s="22">
        <v>39894.11569953314</v>
      </c>
      <c r="DB266" s="22">
        <v>38913.891699533211</v>
      </c>
      <c r="DC266" s="32">
        <v>3.5208794752875826E-2</v>
      </c>
      <c r="DD266" s="32">
        <v>3.4566300205323176E-2</v>
      </c>
      <c r="DE266" s="42"/>
      <c r="DF266" s="22">
        <v>1133072.4604333302</v>
      </c>
      <c r="DG266" s="22">
        <v>7297.0240000000003</v>
      </c>
      <c r="DH266" s="22">
        <v>1125775.4364333302</v>
      </c>
      <c r="DI266" s="26">
        <v>980.22400000000471</v>
      </c>
      <c r="DJ266" s="22">
        <v>0</v>
      </c>
      <c r="DK266" s="22">
        <v>39894.11569953314</v>
      </c>
      <c r="DL266" s="22">
        <v>38913.891699533211</v>
      </c>
      <c r="DM266" s="32">
        <v>3.5208794752875826E-2</v>
      </c>
      <c r="DN266" s="32">
        <v>3.4566300205323176E-2</v>
      </c>
      <c r="DO266" s="42"/>
      <c r="DP266" s="22">
        <v>1133072.4604333302</v>
      </c>
      <c r="DQ266" s="22">
        <v>7297.0240000000003</v>
      </c>
      <c r="DR266" s="22">
        <v>1125775.4364333302</v>
      </c>
      <c r="DS266" s="26">
        <v>980.22400000000471</v>
      </c>
      <c r="DT266" s="22">
        <v>0</v>
      </c>
      <c r="DU266" s="22">
        <v>39894.11569953314</v>
      </c>
      <c r="DV266" s="22">
        <v>38913.891699533211</v>
      </c>
      <c r="DW266" s="32">
        <v>3.5208794752875826E-2</v>
      </c>
      <c r="DX266" s="32">
        <v>3.4566300205323176E-2</v>
      </c>
      <c r="DY266" s="42"/>
      <c r="DZ266" s="22">
        <v>1133072.4604333302</v>
      </c>
      <c r="EA266" s="22">
        <v>7297.0240000000003</v>
      </c>
      <c r="EB266" s="22">
        <v>1125775.4364333302</v>
      </c>
      <c r="EC266" s="26">
        <v>980.22400000000471</v>
      </c>
      <c r="ED266" s="22">
        <v>0</v>
      </c>
      <c r="EE266" s="22">
        <v>39894.11569953314</v>
      </c>
      <c r="EF266" s="22">
        <v>38913.891699533211</v>
      </c>
      <c r="EG266" s="32">
        <v>3.5208794752875826E-2</v>
      </c>
      <c r="EH266" s="32">
        <v>3.4566300205323176E-2</v>
      </c>
      <c r="EI266" s="42"/>
      <c r="EK266" s="47">
        <f t="shared" si="78"/>
        <v>-1327.7329283824656</v>
      </c>
      <c r="EL266" s="47">
        <f t="shared" si="79"/>
        <v>-2198.7955973302014</v>
      </c>
      <c r="EM266" s="47">
        <f t="shared" si="80"/>
        <v>0</v>
      </c>
      <c r="EN266" s="47">
        <f t="shared" si="81"/>
        <v>0</v>
      </c>
      <c r="EO266" s="47">
        <f t="shared" si="82"/>
        <v>0</v>
      </c>
      <c r="EP266" s="47">
        <f t="shared" si="83"/>
        <v>0</v>
      </c>
      <c r="ER266" s="27" t="str">
        <f t="shared" si="93"/>
        <v>Springbank Academy</v>
      </c>
      <c r="EV266" s="45">
        <v>22157.220429316032</v>
      </c>
      <c r="EX266" s="27" t="str">
        <f t="shared" si="94"/>
        <v>Y</v>
      </c>
      <c r="EY266" s="27" t="str">
        <f t="shared" si="95"/>
        <v>Y</v>
      </c>
      <c r="EZ266" s="27" t="str">
        <f t="shared" si="84"/>
        <v/>
      </c>
      <c r="FA266" s="27" t="str">
        <f t="shared" si="85"/>
        <v/>
      </c>
      <c r="FB266" s="27" t="str">
        <f t="shared" si="86"/>
        <v/>
      </c>
      <c r="FC266" s="27" t="str">
        <f t="shared" si="87"/>
        <v/>
      </c>
      <c r="FE266" s="82">
        <f t="shared" si="96"/>
        <v>1.1793941184122607E-3</v>
      </c>
      <c r="FF266" s="82">
        <f t="shared" si="88"/>
        <v>1.9531387221384065E-3</v>
      </c>
      <c r="FG266" s="82" t="str">
        <f t="shared" si="89"/>
        <v/>
      </c>
      <c r="FH266" s="82" t="str">
        <f t="shared" si="90"/>
        <v/>
      </c>
      <c r="FI266" s="82" t="str">
        <f t="shared" si="91"/>
        <v/>
      </c>
      <c r="FJ266" s="82" t="str">
        <f t="shared" si="92"/>
        <v/>
      </c>
    </row>
    <row r="267" spans="1:166" x14ac:dyDescent="0.3">
      <c r="A267" s="59">
        <v>8913350</v>
      </c>
      <c r="B267" s="37" t="s">
        <v>72</v>
      </c>
      <c r="C267" s="21">
        <v>85</v>
      </c>
      <c r="D267" s="22">
        <v>463502.34349644411</v>
      </c>
      <c r="E267" s="22">
        <v>2553.3534</v>
      </c>
      <c r="F267" s="22">
        <v>460948.99009644409</v>
      </c>
      <c r="G267" s="45">
        <v>-37188.948184405031</v>
      </c>
      <c r="H267" s="26">
        <v>-129.69900000000007</v>
      </c>
      <c r="I267" s="11"/>
      <c r="J267" s="34">
        <v>85</v>
      </c>
      <c r="K267" s="22">
        <v>526901.05172045669</v>
      </c>
      <c r="L267" s="22">
        <v>2423.6543999999999</v>
      </c>
      <c r="M267" s="22">
        <v>524477.39732045669</v>
      </c>
      <c r="N267" s="26">
        <v>-129.69900000000007</v>
      </c>
      <c r="O267" s="22">
        <v>0</v>
      </c>
      <c r="P267" s="22">
        <v>63398.708224012575</v>
      </c>
      <c r="Q267" s="22">
        <v>63528.407224012597</v>
      </c>
      <c r="R267" s="32">
        <v>0.12032374582855886</v>
      </c>
      <c r="S267" s="32">
        <v>0.12112706390890782</v>
      </c>
      <c r="T267" s="11"/>
      <c r="U267" s="22">
        <v>526901.05172045669</v>
      </c>
      <c r="V267" s="22">
        <v>2423.6543999999999</v>
      </c>
      <c r="W267" s="22">
        <v>524477.39732045669</v>
      </c>
      <c r="X267" s="26">
        <v>-129.69900000000007</v>
      </c>
      <c r="Y267" s="22">
        <v>0</v>
      </c>
      <c r="Z267" s="22">
        <v>63398.708224012575</v>
      </c>
      <c r="AA267" s="22">
        <v>63528.407224012597</v>
      </c>
      <c r="AB267" s="32">
        <v>0.12032374582855886</v>
      </c>
      <c r="AC267" s="32">
        <v>0.12112706390890782</v>
      </c>
      <c r="AD267" s="42"/>
      <c r="AE267" s="22">
        <v>526901.05172045669</v>
      </c>
      <c r="AF267" s="22">
        <v>2423.6543999999999</v>
      </c>
      <c r="AG267" s="22">
        <v>524477.39732045669</v>
      </c>
      <c r="AH267" s="26">
        <v>-129.69900000000007</v>
      </c>
      <c r="AI267" s="22">
        <v>0</v>
      </c>
      <c r="AJ267" s="22">
        <v>63398.708224012575</v>
      </c>
      <c r="AK267" s="22">
        <v>63528.407224012597</v>
      </c>
      <c r="AL267" s="32">
        <v>0.12032374582855886</v>
      </c>
      <c r="AM267" s="32">
        <v>0.12112706390890782</v>
      </c>
      <c r="AN267" s="11"/>
      <c r="AO267" s="22">
        <v>526901.05172045669</v>
      </c>
      <c r="AP267" s="22">
        <v>2423.6543999999999</v>
      </c>
      <c r="AQ267" s="22">
        <v>524477.39732045669</v>
      </c>
      <c r="AR267" s="26">
        <v>-129.69900000000007</v>
      </c>
      <c r="AS267" s="22">
        <v>0</v>
      </c>
      <c r="AT267" s="22">
        <v>63398.708224012575</v>
      </c>
      <c r="AU267" s="22">
        <v>63528.407224012597</v>
      </c>
      <c r="AV267" s="32">
        <v>0.12032374582855886</v>
      </c>
      <c r="AW267" s="32">
        <v>0.12112706390890782</v>
      </c>
      <c r="AX267" s="42"/>
      <c r="AY267" s="22">
        <v>526901.05172045669</v>
      </c>
      <c r="AZ267" s="22">
        <v>2423.6543999999999</v>
      </c>
      <c r="BA267" s="22">
        <v>524477.39732045669</v>
      </c>
      <c r="BB267" s="22">
        <v>0</v>
      </c>
      <c r="BC267" s="22">
        <v>63398.708224012575</v>
      </c>
      <c r="BD267" s="22">
        <v>63528.407224012597</v>
      </c>
      <c r="BE267" s="32">
        <v>0.12032374582855886</v>
      </c>
      <c r="BF267" s="32">
        <v>0.12112706390890782</v>
      </c>
      <c r="BG267" s="11"/>
      <c r="BH267" s="22">
        <v>526901.05172045669</v>
      </c>
      <c r="BI267" s="22">
        <v>2423.6543999999999</v>
      </c>
      <c r="BJ267" s="22">
        <v>524477.39732045669</v>
      </c>
      <c r="BK267" s="26">
        <v>-129.69900000000007</v>
      </c>
      <c r="BL267" s="22">
        <v>0</v>
      </c>
      <c r="BM267" s="22">
        <v>63398.708224012575</v>
      </c>
      <c r="BN267" s="22">
        <v>63528.407224012597</v>
      </c>
      <c r="BO267" s="32">
        <v>0.12032374582855886</v>
      </c>
      <c r="BP267" s="32">
        <v>0.12112706390890782</v>
      </c>
      <c r="BQ267" s="42"/>
      <c r="BR267" s="22">
        <v>525451.39751530532</v>
      </c>
      <c r="BS267" s="22">
        <v>2423.6543999999999</v>
      </c>
      <c r="BT267" s="22">
        <v>523027.74311530532</v>
      </c>
      <c r="BU267" s="26">
        <v>-129.69900000000007</v>
      </c>
      <c r="BV267" s="22">
        <v>0</v>
      </c>
      <c r="BW267" s="22">
        <v>61949.054018861207</v>
      </c>
      <c r="BX267" s="22">
        <v>62078.753018861229</v>
      </c>
      <c r="BY267" s="32">
        <v>0.11789682987198975</v>
      </c>
      <c r="BZ267" s="32">
        <v>0.11869112840764837</v>
      </c>
      <c r="CA267" s="42"/>
      <c r="CB267" s="22">
        <v>526530.42488062987</v>
      </c>
      <c r="CC267" s="22">
        <v>2423.6543999999999</v>
      </c>
      <c r="CD267" s="22">
        <v>524106.77048062987</v>
      </c>
      <c r="CE267" s="26">
        <v>-129.69900000000007</v>
      </c>
      <c r="CF267" s="22">
        <v>0</v>
      </c>
      <c r="CG267" s="22">
        <v>63028.08138418576</v>
      </c>
      <c r="CH267" s="22">
        <v>63157.780384185782</v>
      </c>
      <c r="CI267" s="32">
        <v>0.1197045382486205</v>
      </c>
      <c r="CJ267" s="32">
        <v>0.12050556096855458</v>
      </c>
      <c r="CK267" s="42"/>
      <c r="CL267" s="22">
        <v>526159.79804080306</v>
      </c>
      <c r="CM267" s="22">
        <v>2423.6543999999999</v>
      </c>
      <c r="CN267" s="22">
        <v>523736.14364080306</v>
      </c>
      <c r="CO267" s="26">
        <v>-129.69900000000007</v>
      </c>
      <c r="CP267" s="22">
        <v>0</v>
      </c>
      <c r="CQ267" s="22">
        <v>62657.454544358945</v>
      </c>
      <c r="CR267" s="22">
        <v>62787.153544358967</v>
      </c>
      <c r="CS267" s="32">
        <v>0.11908445832933047</v>
      </c>
      <c r="CT267" s="32">
        <v>0.11988317840332333</v>
      </c>
      <c r="CU267" s="42"/>
      <c r="CV267" s="22">
        <v>526901.05172045669</v>
      </c>
      <c r="CW267" s="22">
        <v>2423.6543999999999</v>
      </c>
      <c r="CX267" s="22">
        <v>524477.39732045669</v>
      </c>
      <c r="CY267" s="26">
        <v>-129.69900000000007</v>
      </c>
      <c r="CZ267" s="22">
        <v>0</v>
      </c>
      <c r="DA267" s="22">
        <v>63398.708224012575</v>
      </c>
      <c r="DB267" s="22">
        <v>63528.407224012597</v>
      </c>
      <c r="DC267" s="32">
        <v>0.12032374582855886</v>
      </c>
      <c r="DD267" s="32">
        <v>0.12112706390890782</v>
      </c>
      <c r="DE267" s="42"/>
      <c r="DF267" s="22">
        <v>510750.68926130974</v>
      </c>
      <c r="DG267" s="22">
        <v>2423.6543999999999</v>
      </c>
      <c r="DH267" s="22">
        <v>508327.03486130974</v>
      </c>
      <c r="DI267" s="26">
        <v>-129.69900000000007</v>
      </c>
      <c r="DJ267" s="22">
        <v>-16150.362459146947</v>
      </c>
      <c r="DK267" s="22">
        <v>47248.345764865633</v>
      </c>
      <c r="DL267" s="22">
        <v>47378.044764865655</v>
      </c>
      <c r="DM267" s="32">
        <v>9.2507649540718453E-2</v>
      </c>
      <c r="DN267" s="32">
        <v>9.320386584945678E-2</v>
      </c>
      <c r="DO267" s="42"/>
      <c r="DP267" s="22">
        <v>526901.05172045669</v>
      </c>
      <c r="DQ267" s="22">
        <v>2423.6543999999999</v>
      </c>
      <c r="DR267" s="22">
        <v>524477.39732045669</v>
      </c>
      <c r="DS267" s="26">
        <v>-129.69900000000007</v>
      </c>
      <c r="DT267" s="22">
        <v>0</v>
      </c>
      <c r="DU267" s="22">
        <v>63398.708224012575</v>
      </c>
      <c r="DV267" s="22">
        <v>63528.407224012597</v>
      </c>
      <c r="DW267" s="32">
        <v>0.12032374582855886</v>
      </c>
      <c r="DX267" s="32">
        <v>0.12112706390890782</v>
      </c>
      <c r="DY267" s="42"/>
      <c r="DZ267" s="22">
        <v>503022.35475785314</v>
      </c>
      <c r="EA267" s="22">
        <v>2423.6543999999999</v>
      </c>
      <c r="EB267" s="22">
        <v>500598.70035785314</v>
      </c>
      <c r="EC267" s="26">
        <v>-129.69900000000007</v>
      </c>
      <c r="ED267" s="22">
        <v>-23878.696962603561</v>
      </c>
      <c r="EE267" s="22">
        <v>39520.011261409032</v>
      </c>
      <c r="EF267" s="22">
        <v>39649.710261409055</v>
      </c>
      <c r="EG267" s="32">
        <v>7.856511919919211E-2</v>
      </c>
      <c r="EH267" s="32">
        <v>7.9204580900960081E-2</v>
      </c>
      <c r="EI267" s="42"/>
      <c r="EK267" s="47">
        <f t="shared" si="78"/>
        <v>-370.62683982681483</v>
      </c>
      <c r="EL267" s="47">
        <f t="shared" si="79"/>
        <v>-741.25367965362966</v>
      </c>
      <c r="EM267" s="47">
        <f t="shared" si="80"/>
        <v>0</v>
      </c>
      <c r="EN267" s="47">
        <f t="shared" si="81"/>
        <v>-16150.362459146942</v>
      </c>
      <c r="EO267" s="47">
        <f t="shared" si="82"/>
        <v>0</v>
      </c>
      <c r="EP267" s="47">
        <f t="shared" si="83"/>
        <v>-23878.696962603542</v>
      </c>
      <c r="ER267" s="27" t="str">
        <f t="shared" si="93"/>
        <v>Burntstump Seely CofE Primary Academy</v>
      </c>
      <c r="EV267" s="45">
        <v>-37188.948184405031</v>
      </c>
      <c r="EX267" s="27" t="str">
        <f t="shared" si="94"/>
        <v>Y</v>
      </c>
      <c r="EY267" s="27" t="str">
        <f t="shared" si="95"/>
        <v>Y</v>
      </c>
      <c r="EZ267" s="27" t="str">
        <f t="shared" si="84"/>
        <v/>
      </c>
      <c r="FA267" s="27" t="str">
        <f t="shared" si="85"/>
        <v>Y</v>
      </c>
      <c r="FB267" s="27" t="str">
        <f t="shared" si="86"/>
        <v/>
      </c>
      <c r="FC267" s="27" t="str">
        <f t="shared" si="87"/>
        <v>Y</v>
      </c>
      <c r="FD267" s="78"/>
      <c r="FE267" s="82">
        <f t="shared" si="96"/>
        <v>7.0665931786639249E-4</v>
      </c>
      <c r="FF267" s="82">
        <f t="shared" si="88"/>
        <v>1.413318635732785E-3</v>
      </c>
      <c r="FG267" s="82" t="str">
        <f t="shared" si="89"/>
        <v/>
      </c>
      <c r="FH267" s="82">
        <f t="shared" si="90"/>
        <v>3.0793247796108626E-2</v>
      </c>
      <c r="FI267" s="82" t="str">
        <f t="shared" si="91"/>
        <v/>
      </c>
      <c r="FJ267" s="82">
        <f t="shared" si="92"/>
        <v>4.5528552964530546E-2</v>
      </c>
    </row>
    <row r="268" spans="1:166" x14ac:dyDescent="0.3">
      <c r="A268" s="20">
        <v>8913390</v>
      </c>
      <c r="B268" s="20" t="s">
        <v>296</v>
      </c>
      <c r="C268" s="21">
        <v>103</v>
      </c>
      <c r="D268" s="22">
        <v>576982.43333247164</v>
      </c>
      <c r="E268" s="22">
        <v>2099.3279999999995</v>
      </c>
      <c r="F268" s="22">
        <v>574883.10533247166</v>
      </c>
      <c r="G268" s="45">
        <v>0</v>
      </c>
      <c r="H268" s="26">
        <v>89.779200000000401</v>
      </c>
      <c r="I268" s="11"/>
      <c r="J268" s="34">
        <v>103</v>
      </c>
      <c r="K268" s="22">
        <v>610641.08831485466</v>
      </c>
      <c r="L268" s="22">
        <v>2189.1071999999999</v>
      </c>
      <c r="M268" s="22">
        <v>608451.98111485469</v>
      </c>
      <c r="N268" s="26">
        <v>89.779200000000401</v>
      </c>
      <c r="O268" s="22">
        <v>0</v>
      </c>
      <c r="P268" s="22">
        <v>33658.654982383014</v>
      </c>
      <c r="Q268" s="22">
        <v>33568.875782383024</v>
      </c>
      <c r="R268" s="32">
        <v>5.5120193558000741E-2</v>
      </c>
      <c r="S268" s="32">
        <v>5.5170953212898458E-2</v>
      </c>
      <c r="T268" s="11"/>
      <c r="U268" s="22">
        <v>610641.08831485466</v>
      </c>
      <c r="V268" s="22">
        <v>2189.1071999999999</v>
      </c>
      <c r="W268" s="22">
        <v>608451.98111485469</v>
      </c>
      <c r="X268" s="26">
        <v>89.779200000000401</v>
      </c>
      <c r="Y268" s="22">
        <v>0</v>
      </c>
      <c r="Z268" s="22">
        <v>33658.654982383014</v>
      </c>
      <c r="AA268" s="22">
        <v>33568.875782383024</v>
      </c>
      <c r="AB268" s="32">
        <v>5.5120193558000741E-2</v>
      </c>
      <c r="AC268" s="32">
        <v>5.5170953212898458E-2</v>
      </c>
      <c r="AD268" s="42"/>
      <c r="AE268" s="22">
        <v>610641.08831485466</v>
      </c>
      <c r="AF268" s="22">
        <v>2189.1071999999999</v>
      </c>
      <c r="AG268" s="22">
        <v>608451.98111485469</v>
      </c>
      <c r="AH268" s="26">
        <v>89.779200000000401</v>
      </c>
      <c r="AI268" s="22">
        <v>0</v>
      </c>
      <c r="AJ268" s="22">
        <v>33658.654982383014</v>
      </c>
      <c r="AK268" s="22">
        <v>33568.875782383024</v>
      </c>
      <c r="AL268" s="32">
        <v>5.5120193558000741E-2</v>
      </c>
      <c r="AM268" s="32">
        <v>5.5170953212898458E-2</v>
      </c>
      <c r="AN268" s="11"/>
      <c r="AO268" s="22">
        <v>610641.08831485466</v>
      </c>
      <c r="AP268" s="22">
        <v>2189.1071999999999</v>
      </c>
      <c r="AQ268" s="22">
        <v>608451.98111485469</v>
      </c>
      <c r="AR268" s="26">
        <v>89.779200000000401</v>
      </c>
      <c r="AS268" s="22">
        <v>0</v>
      </c>
      <c r="AT268" s="22">
        <v>33658.654982383014</v>
      </c>
      <c r="AU268" s="22">
        <v>33568.875782383024</v>
      </c>
      <c r="AV268" s="32">
        <v>5.5120193558000741E-2</v>
      </c>
      <c r="AW268" s="32">
        <v>5.5170953212898458E-2</v>
      </c>
      <c r="AX268" s="42"/>
      <c r="AY268" s="22">
        <v>610641.08831485466</v>
      </c>
      <c r="AZ268" s="22">
        <v>2189.1071999999999</v>
      </c>
      <c r="BA268" s="22">
        <v>608451.98111485469</v>
      </c>
      <c r="BB268" s="22">
        <v>0</v>
      </c>
      <c r="BC268" s="22">
        <v>33658.654982383014</v>
      </c>
      <c r="BD268" s="22">
        <v>33568.875782383024</v>
      </c>
      <c r="BE268" s="32">
        <v>5.5120193558000741E-2</v>
      </c>
      <c r="BF268" s="32">
        <v>5.5170953212898458E-2</v>
      </c>
      <c r="BG268" s="11"/>
      <c r="BH268" s="22">
        <v>610641.08831485466</v>
      </c>
      <c r="BI268" s="22">
        <v>2189.1071999999999</v>
      </c>
      <c r="BJ268" s="22">
        <v>608451.98111485469</v>
      </c>
      <c r="BK268" s="26">
        <v>89.779200000000401</v>
      </c>
      <c r="BL268" s="22">
        <v>0</v>
      </c>
      <c r="BM268" s="22">
        <v>33658.654982383014</v>
      </c>
      <c r="BN268" s="22">
        <v>33568.875782383024</v>
      </c>
      <c r="BO268" s="32">
        <v>5.5120193558000741E-2</v>
      </c>
      <c r="BP268" s="32">
        <v>5.5170953212898458E-2</v>
      </c>
      <c r="BQ268" s="42"/>
      <c r="BR268" s="22">
        <v>607402.62796843611</v>
      </c>
      <c r="BS268" s="22">
        <v>2189.1071999999999</v>
      </c>
      <c r="BT268" s="22">
        <v>605213.52076843614</v>
      </c>
      <c r="BU268" s="26">
        <v>89.779200000000401</v>
      </c>
      <c r="BV268" s="22">
        <v>0</v>
      </c>
      <c r="BW268" s="22">
        <v>30420.194635964464</v>
      </c>
      <c r="BX268" s="22">
        <v>30330.415435964474</v>
      </c>
      <c r="BY268" s="32">
        <v>5.0082421832302743E-2</v>
      </c>
      <c r="BZ268" s="32">
        <v>5.0115231063334674E-2</v>
      </c>
      <c r="CA268" s="42"/>
      <c r="CB268" s="22">
        <v>610016.55650011136</v>
      </c>
      <c r="CC268" s="22">
        <v>2189.1071999999999</v>
      </c>
      <c r="CD268" s="22">
        <v>607827.44930011139</v>
      </c>
      <c r="CE268" s="26">
        <v>89.779200000000401</v>
      </c>
      <c r="CF268" s="22">
        <v>0</v>
      </c>
      <c r="CG268" s="22">
        <v>33034.123167639715</v>
      </c>
      <c r="CH268" s="22">
        <v>32944.343967639725</v>
      </c>
      <c r="CI268" s="32">
        <v>5.4152830469337734E-2</v>
      </c>
      <c r="CJ268" s="32">
        <v>5.4200158294222804E-2</v>
      </c>
      <c r="CK268" s="42"/>
      <c r="CL268" s="22">
        <v>609392.02468536806</v>
      </c>
      <c r="CM268" s="22">
        <v>2189.1071999999999</v>
      </c>
      <c r="CN268" s="22">
        <v>607202.91748536809</v>
      </c>
      <c r="CO268" s="26">
        <v>89.779200000000401</v>
      </c>
      <c r="CP268" s="22">
        <v>0</v>
      </c>
      <c r="CQ268" s="22">
        <v>32409.591352896416</v>
      </c>
      <c r="CR268" s="22">
        <v>32319.812152896426</v>
      </c>
      <c r="CS268" s="32">
        <v>5.3183484587986919E-2</v>
      </c>
      <c r="CT268" s="32">
        <v>5.3227366374891047E-2</v>
      </c>
      <c r="CU268" s="42"/>
      <c r="CV268" s="22">
        <v>610641.08831485466</v>
      </c>
      <c r="CW268" s="22">
        <v>2189.1071999999999</v>
      </c>
      <c r="CX268" s="22">
        <v>608451.98111485469</v>
      </c>
      <c r="CY268" s="26">
        <v>89.779200000000401</v>
      </c>
      <c r="CZ268" s="22">
        <v>0</v>
      </c>
      <c r="DA268" s="22">
        <v>33658.654982383014</v>
      </c>
      <c r="DB268" s="22">
        <v>33568.875782383024</v>
      </c>
      <c r="DC268" s="32">
        <v>5.5120193558000741E-2</v>
      </c>
      <c r="DD268" s="32">
        <v>5.5170953212898458E-2</v>
      </c>
      <c r="DE268" s="42"/>
      <c r="DF268" s="22">
        <v>610641.08831485466</v>
      </c>
      <c r="DG268" s="22">
        <v>2189.1071999999999</v>
      </c>
      <c r="DH268" s="22">
        <v>608451.98111485469</v>
      </c>
      <c r="DI268" s="26">
        <v>89.779200000000401</v>
      </c>
      <c r="DJ268" s="22">
        <v>0</v>
      </c>
      <c r="DK268" s="22">
        <v>33658.654982383014</v>
      </c>
      <c r="DL268" s="22">
        <v>33568.875782383024</v>
      </c>
      <c r="DM268" s="32">
        <v>5.5120193558000741E-2</v>
      </c>
      <c r="DN268" s="32">
        <v>5.5170953212898458E-2</v>
      </c>
      <c r="DO268" s="42"/>
      <c r="DP268" s="22">
        <v>610641.08831485466</v>
      </c>
      <c r="DQ268" s="22">
        <v>2189.1071999999999</v>
      </c>
      <c r="DR268" s="22">
        <v>608451.98111485469</v>
      </c>
      <c r="DS268" s="26">
        <v>89.779200000000401</v>
      </c>
      <c r="DT268" s="22">
        <v>0</v>
      </c>
      <c r="DU268" s="22">
        <v>33658.654982383014</v>
      </c>
      <c r="DV268" s="22">
        <v>33568.875782383024</v>
      </c>
      <c r="DW268" s="32">
        <v>5.5120193558000741E-2</v>
      </c>
      <c r="DX268" s="32">
        <v>5.5170953212898458E-2</v>
      </c>
      <c r="DY268" s="42"/>
      <c r="DZ268" s="22">
        <v>610641.08831485466</v>
      </c>
      <c r="EA268" s="22">
        <v>2189.1071999999999</v>
      </c>
      <c r="EB268" s="22">
        <v>608451.98111485469</v>
      </c>
      <c r="EC268" s="26">
        <v>89.779200000000401</v>
      </c>
      <c r="ED268" s="22">
        <v>0</v>
      </c>
      <c r="EE268" s="22">
        <v>33658.654982383014</v>
      </c>
      <c r="EF268" s="22">
        <v>33568.875782383024</v>
      </c>
      <c r="EG268" s="32">
        <v>5.5120193558000741E-2</v>
      </c>
      <c r="EH268" s="32">
        <v>5.5170953212898458E-2</v>
      </c>
      <c r="EI268" s="42"/>
      <c r="EK268" s="47">
        <f t="shared" si="78"/>
        <v>-624.53181474329904</v>
      </c>
      <c r="EL268" s="47">
        <f t="shared" si="79"/>
        <v>-1249.0636294865981</v>
      </c>
      <c r="EM268" s="47">
        <f t="shared" si="80"/>
        <v>0</v>
      </c>
      <c r="EN268" s="47">
        <f t="shared" si="81"/>
        <v>0</v>
      </c>
      <c r="EO268" s="47">
        <f t="shared" si="82"/>
        <v>0</v>
      </c>
      <c r="EP268" s="47">
        <f t="shared" si="83"/>
        <v>0</v>
      </c>
      <c r="ER268" s="27" t="str">
        <f t="shared" si="93"/>
        <v>St Swithun's Church of England Primary Academy</v>
      </c>
      <c r="EV268" s="45">
        <v>0</v>
      </c>
      <c r="EX268" s="27" t="str">
        <f t="shared" si="94"/>
        <v>Y</v>
      </c>
      <c r="EY268" s="27" t="str">
        <f t="shared" si="95"/>
        <v>Y</v>
      </c>
      <c r="EZ268" s="27" t="str">
        <f t="shared" si="84"/>
        <v/>
      </c>
      <c r="FA268" s="27" t="str">
        <f t="shared" si="85"/>
        <v/>
      </c>
      <c r="FB268" s="27" t="str">
        <f t="shared" si="86"/>
        <v/>
      </c>
      <c r="FC268" s="27" t="str">
        <f t="shared" si="87"/>
        <v/>
      </c>
      <c r="FE268" s="82">
        <f t="shared" si="96"/>
        <v>1.0264274488826243E-3</v>
      </c>
      <c r="FF268" s="82">
        <f t="shared" si="88"/>
        <v>2.0528548977652487E-3</v>
      </c>
      <c r="FG268" s="82" t="str">
        <f t="shared" si="89"/>
        <v/>
      </c>
      <c r="FH268" s="82" t="str">
        <f t="shared" si="90"/>
        <v/>
      </c>
      <c r="FI268" s="82" t="str">
        <f t="shared" si="91"/>
        <v/>
      </c>
      <c r="FJ268" s="82" t="str">
        <f t="shared" si="92"/>
        <v/>
      </c>
    </row>
    <row r="269" spans="1:166" x14ac:dyDescent="0.3">
      <c r="A269" s="20">
        <v>8913511</v>
      </c>
      <c r="B269" s="20" t="s">
        <v>95</v>
      </c>
      <c r="C269" s="21">
        <v>172</v>
      </c>
      <c r="D269" s="22">
        <v>736472.79998560005</v>
      </c>
      <c r="E269" s="22">
        <v>2892.7999856000001</v>
      </c>
      <c r="F269" s="22">
        <v>733580</v>
      </c>
      <c r="G269" s="45">
        <v>0</v>
      </c>
      <c r="H269" s="26">
        <v>52.070414399999663</v>
      </c>
      <c r="I269" s="11"/>
      <c r="J269" s="34">
        <v>172</v>
      </c>
      <c r="K269" s="22">
        <v>777055.57950789481</v>
      </c>
      <c r="L269" s="22">
        <v>2944.8703999999998</v>
      </c>
      <c r="M269" s="22">
        <v>774110.7091078948</v>
      </c>
      <c r="N269" s="26">
        <v>52.070414399999663</v>
      </c>
      <c r="O269" s="22">
        <v>0</v>
      </c>
      <c r="P269" s="22">
        <v>40582.779522294761</v>
      </c>
      <c r="Q269" s="22">
        <v>40530.7091078948</v>
      </c>
      <c r="R269" s="32">
        <v>5.2226353677295029E-2</v>
      </c>
      <c r="S269" s="32">
        <v>5.2357768250749864E-2</v>
      </c>
      <c r="T269" s="11"/>
      <c r="U269" s="22">
        <v>777055.57950789481</v>
      </c>
      <c r="V269" s="22">
        <v>2944.8703999999998</v>
      </c>
      <c r="W269" s="22">
        <v>774110.7091078948</v>
      </c>
      <c r="X269" s="26">
        <v>52.070414399999663</v>
      </c>
      <c r="Y269" s="22">
        <v>0</v>
      </c>
      <c r="Z269" s="22">
        <v>40582.779522294761</v>
      </c>
      <c r="AA269" s="22">
        <v>40530.7091078948</v>
      </c>
      <c r="AB269" s="32">
        <v>5.2226353677295029E-2</v>
      </c>
      <c r="AC269" s="32">
        <v>5.2357768250749864E-2</v>
      </c>
      <c r="AD269" s="42"/>
      <c r="AE269" s="22">
        <v>777055.57950789481</v>
      </c>
      <c r="AF269" s="22">
        <v>2944.8703999999998</v>
      </c>
      <c r="AG269" s="22">
        <v>774110.7091078948</v>
      </c>
      <c r="AH269" s="26">
        <v>52.070414399999663</v>
      </c>
      <c r="AI269" s="22">
        <v>0</v>
      </c>
      <c r="AJ269" s="22">
        <v>40582.779522294761</v>
      </c>
      <c r="AK269" s="22">
        <v>40530.7091078948</v>
      </c>
      <c r="AL269" s="32">
        <v>5.2226353677295029E-2</v>
      </c>
      <c r="AM269" s="32">
        <v>5.2357768250749864E-2</v>
      </c>
      <c r="AN269" s="11"/>
      <c r="AO269" s="22">
        <v>777055.57950789481</v>
      </c>
      <c r="AP269" s="22">
        <v>2944.8703999999998</v>
      </c>
      <c r="AQ269" s="22">
        <v>774110.7091078948</v>
      </c>
      <c r="AR269" s="26">
        <v>52.070414399999663</v>
      </c>
      <c r="AS269" s="22">
        <v>0</v>
      </c>
      <c r="AT269" s="22">
        <v>40582.779522294761</v>
      </c>
      <c r="AU269" s="22">
        <v>40530.7091078948</v>
      </c>
      <c r="AV269" s="32">
        <v>5.2226353677295029E-2</v>
      </c>
      <c r="AW269" s="32">
        <v>5.2357768250749864E-2</v>
      </c>
      <c r="AX269" s="42"/>
      <c r="AY269" s="22">
        <v>777055.57950789481</v>
      </c>
      <c r="AZ269" s="22">
        <v>2944.8703999999998</v>
      </c>
      <c r="BA269" s="22">
        <v>774110.7091078948</v>
      </c>
      <c r="BB269" s="22">
        <v>0</v>
      </c>
      <c r="BC269" s="22">
        <v>40582.779522294761</v>
      </c>
      <c r="BD269" s="22">
        <v>40530.7091078948</v>
      </c>
      <c r="BE269" s="32">
        <v>5.2226353677295029E-2</v>
      </c>
      <c r="BF269" s="32">
        <v>5.2357768250749864E-2</v>
      </c>
      <c r="BG269" s="11"/>
      <c r="BH269" s="22">
        <v>777055.57950789481</v>
      </c>
      <c r="BI269" s="22">
        <v>2944.8703999999998</v>
      </c>
      <c r="BJ269" s="22">
        <v>774110.7091078948</v>
      </c>
      <c r="BK269" s="26">
        <v>52.070414399999663</v>
      </c>
      <c r="BL269" s="22">
        <v>0</v>
      </c>
      <c r="BM269" s="22">
        <v>40582.779522294761</v>
      </c>
      <c r="BN269" s="22">
        <v>40530.7091078948</v>
      </c>
      <c r="BO269" s="32">
        <v>5.2226353677295029E-2</v>
      </c>
      <c r="BP269" s="32">
        <v>5.2357768250749864E-2</v>
      </c>
      <c r="BQ269" s="42"/>
      <c r="BR269" s="22">
        <v>775546.36146315793</v>
      </c>
      <c r="BS269" s="22">
        <v>2944.8703999999998</v>
      </c>
      <c r="BT269" s="22">
        <v>772601.49106315791</v>
      </c>
      <c r="BU269" s="26">
        <v>52.070414399999663</v>
      </c>
      <c r="BV269" s="22">
        <v>0</v>
      </c>
      <c r="BW269" s="22">
        <v>39073.561477557872</v>
      </c>
      <c r="BX269" s="22">
        <v>39021.491063157911</v>
      </c>
      <c r="BY269" s="32">
        <v>5.0381980264649913E-2</v>
      </c>
      <c r="BZ269" s="32">
        <v>5.0506621478896445E-2</v>
      </c>
      <c r="CA269" s="42"/>
      <c r="CB269" s="22">
        <v>776546.21108684223</v>
      </c>
      <c r="CC269" s="22">
        <v>2944.8703999999998</v>
      </c>
      <c r="CD269" s="22">
        <v>773601.34068684222</v>
      </c>
      <c r="CE269" s="26">
        <v>52.070414399999663</v>
      </c>
      <c r="CF269" s="22">
        <v>0</v>
      </c>
      <c r="CG269" s="22">
        <v>40073.411101242178</v>
      </c>
      <c r="CH269" s="22">
        <v>40021.340686842217</v>
      </c>
      <c r="CI269" s="32">
        <v>5.1604670178167562E-2</v>
      </c>
      <c r="CJ269" s="32">
        <v>5.1733804715629446E-2</v>
      </c>
      <c r="CK269" s="42"/>
      <c r="CL269" s="22">
        <v>776036.84266578942</v>
      </c>
      <c r="CM269" s="22">
        <v>2944.8703999999998</v>
      </c>
      <c r="CN269" s="22">
        <v>773091.9722657894</v>
      </c>
      <c r="CO269" s="26">
        <v>52.070414399999663</v>
      </c>
      <c r="CP269" s="22">
        <v>0</v>
      </c>
      <c r="CQ269" s="22">
        <v>39564.042680189363</v>
      </c>
      <c r="CR269" s="22">
        <v>39511.972265789402</v>
      </c>
      <c r="CS269" s="32">
        <v>5.0982170568450891E-2</v>
      </c>
      <c r="CT269" s="32">
        <v>5.1109018956680054E-2</v>
      </c>
      <c r="CU269" s="42"/>
      <c r="CV269" s="22">
        <v>777055.57950789481</v>
      </c>
      <c r="CW269" s="22">
        <v>2944.8703999999998</v>
      </c>
      <c r="CX269" s="22">
        <v>774110.7091078948</v>
      </c>
      <c r="CY269" s="26">
        <v>52.070414399999663</v>
      </c>
      <c r="CZ269" s="22">
        <v>0</v>
      </c>
      <c r="DA269" s="22">
        <v>40582.779522294761</v>
      </c>
      <c r="DB269" s="22">
        <v>40530.7091078948</v>
      </c>
      <c r="DC269" s="32">
        <v>5.2226353677295029E-2</v>
      </c>
      <c r="DD269" s="32">
        <v>5.2357768250749864E-2</v>
      </c>
      <c r="DE269" s="42"/>
      <c r="DF269" s="22">
        <v>777055.57950789481</v>
      </c>
      <c r="DG269" s="22">
        <v>2944.8703999999998</v>
      </c>
      <c r="DH269" s="22">
        <v>774110.7091078948</v>
      </c>
      <c r="DI269" s="26">
        <v>52.070414399999663</v>
      </c>
      <c r="DJ269" s="22">
        <v>0</v>
      </c>
      <c r="DK269" s="22">
        <v>40582.779522294761</v>
      </c>
      <c r="DL269" s="22">
        <v>40530.7091078948</v>
      </c>
      <c r="DM269" s="32">
        <v>5.2226353677295029E-2</v>
      </c>
      <c r="DN269" s="32">
        <v>5.2357768250749864E-2</v>
      </c>
      <c r="DO269" s="42"/>
      <c r="DP269" s="22">
        <v>777055.57950789481</v>
      </c>
      <c r="DQ269" s="22">
        <v>2944.8703999999998</v>
      </c>
      <c r="DR269" s="22">
        <v>774110.7091078948</v>
      </c>
      <c r="DS269" s="26">
        <v>52.070414399999663</v>
      </c>
      <c r="DT269" s="22">
        <v>0</v>
      </c>
      <c r="DU269" s="22">
        <v>40582.779522294761</v>
      </c>
      <c r="DV269" s="22">
        <v>40530.7091078948</v>
      </c>
      <c r="DW269" s="32">
        <v>5.2226353677295029E-2</v>
      </c>
      <c r="DX269" s="32">
        <v>5.2357768250749864E-2</v>
      </c>
      <c r="DY269" s="42"/>
      <c r="DZ269" s="22">
        <v>777055.57950789481</v>
      </c>
      <c r="EA269" s="22">
        <v>2944.8703999999998</v>
      </c>
      <c r="EB269" s="22">
        <v>774110.7091078948</v>
      </c>
      <c r="EC269" s="26">
        <v>52.070414399999663</v>
      </c>
      <c r="ED269" s="22">
        <v>0</v>
      </c>
      <c r="EE269" s="22">
        <v>40582.779522294761</v>
      </c>
      <c r="EF269" s="22">
        <v>40530.7091078948</v>
      </c>
      <c r="EG269" s="32">
        <v>5.2226353677295029E-2</v>
      </c>
      <c r="EH269" s="32">
        <v>5.2357768250749864E-2</v>
      </c>
      <c r="EI269" s="42"/>
      <c r="EK269" s="47">
        <f t="shared" si="78"/>
        <v>-509.36842105258256</v>
      </c>
      <c r="EL269" s="47">
        <f t="shared" si="79"/>
        <v>-1018.736842105398</v>
      </c>
      <c r="EM269" s="47">
        <f t="shared" si="80"/>
        <v>0</v>
      </c>
      <c r="EN269" s="47">
        <f t="shared" si="81"/>
        <v>0</v>
      </c>
      <c r="EO269" s="47">
        <f t="shared" si="82"/>
        <v>0</v>
      </c>
      <c r="EP269" s="47">
        <f t="shared" si="83"/>
        <v>0</v>
      </c>
      <c r="ER269" s="27" t="str">
        <f t="shared" si="93"/>
        <v>Archbishop Cranmer Church of England Academy</v>
      </c>
      <c r="EV269" s="45">
        <v>0</v>
      </c>
      <c r="EX269" s="27" t="str">
        <f t="shared" si="94"/>
        <v>Y</v>
      </c>
      <c r="EY269" s="27" t="str">
        <f t="shared" si="95"/>
        <v>Y</v>
      </c>
      <c r="EZ269" s="27" t="str">
        <f t="shared" si="84"/>
        <v/>
      </c>
      <c r="FA269" s="27" t="str">
        <f t="shared" si="85"/>
        <v/>
      </c>
      <c r="FB269" s="27" t="str">
        <f t="shared" si="86"/>
        <v/>
      </c>
      <c r="FC269" s="27" t="str">
        <f t="shared" si="87"/>
        <v/>
      </c>
      <c r="FE269" s="82">
        <f t="shared" si="96"/>
        <v>6.5800461750437729E-4</v>
      </c>
      <c r="FF269" s="82">
        <f t="shared" si="88"/>
        <v>1.3160092350090553E-3</v>
      </c>
      <c r="FG269" s="82" t="str">
        <f t="shared" si="89"/>
        <v/>
      </c>
      <c r="FH269" s="82" t="str">
        <f t="shared" si="90"/>
        <v/>
      </c>
      <c r="FI269" s="82" t="str">
        <f t="shared" si="91"/>
        <v/>
      </c>
      <c r="FJ269" s="82" t="str">
        <f t="shared" si="92"/>
        <v/>
      </c>
    </row>
    <row r="270" spans="1:166" x14ac:dyDescent="0.3">
      <c r="A270" s="59">
        <v>8913534</v>
      </c>
      <c r="B270" s="20" t="s">
        <v>311</v>
      </c>
      <c r="C270" s="21">
        <v>98</v>
      </c>
      <c r="D270" s="22">
        <v>478324.18338750716</v>
      </c>
      <c r="E270" s="22">
        <v>-3656.9575999999997</v>
      </c>
      <c r="F270" s="22">
        <v>481981.14098750718</v>
      </c>
      <c r="G270" s="45">
        <v>-288.87495067465221</v>
      </c>
      <c r="H270" s="26">
        <v>5455.1527999999998</v>
      </c>
      <c r="I270" s="11"/>
      <c r="J270" s="34">
        <v>98</v>
      </c>
      <c r="K270" s="22">
        <v>510425.20136363641</v>
      </c>
      <c r="L270" s="22">
        <v>1798.1952000000001</v>
      </c>
      <c r="M270" s="22">
        <v>508627.0061636364</v>
      </c>
      <c r="N270" s="26">
        <v>5455.1527999999998</v>
      </c>
      <c r="O270" s="22">
        <v>0</v>
      </c>
      <c r="P270" s="22">
        <v>32101.017976129253</v>
      </c>
      <c r="Q270" s="22">
        <v>26645.865176129213</v>
      </c>
      <c r="R270" s="32">
        <v>6.2890738722087294E-2</v>
      </c>
      <c r="S270" s="32">
        <v>5.2387830086152873E-2</v>
      </c>
      <c r="T270" s="11"/>
      <c r="U270" s="22">
        <v>510425.20136363641</v>
      </c>
      <c r="V270" s="22">
        <v>1798.1952000000001</v>
      </c>
      <c r="W270" s="22">
        <v>508627.0061636364</v>
      </c>
      <c r="X270" s="26">
        <v>5455.1527999999998</v>
      </c>
      <c r="Y270" s="22">
        <v>0</v>
      </c>
      <c r="Z270" s="22">
        <v>32101.017976129253</v>
      </c>
      <c r="AA270" s="22">
        <v>26645.865176129213</v>
      </c>
      <c r="AB270" s="32">
        <v>6.2890738722087294E-2</v>
      </c>
      <c r="AC270" s="32">
        <v>5.2387830086152873E-2</v>
      </c>
      <c r="AD270" s="42"/>
      <c r="AE270" s="22">
        <v>510425.20136363641</v>
      </c>
      <c r="AF270" s="22">
        <v>1798.1952000000001</v>
      </c>
      <c r="AG270" s="22">
        <v>508627.0061636364</v>
      </c>
      <c r="AH270" s="26">
        <v>5455.1527999999998</v>
      </c>
      <c r="AI270" s="22">
        <v>0</v>
      </c>
      <c r="AJ270" s="22">
        <v>32101.017976129253</v>
      </c>
      <c r="AK270" s="22">
        <v>26645.865176129213</v>
      </c>
      <c r="AL270" s="32">
        <v>6.2890738722087294E-2</v>
      </c>
      <c r="AM270" s="32">
        <v>5.2387830086152873E-2</v>
      </c>
      <c r="AN270" s="11"/>
      <c r="AO270" s="22">
        <v>510425.20136363641</v>
      </c>
      <c r="AP270" s="22">
        <v>1798.1952000000001</v>
      </c>
      <c r="AQ270" s="22">
        <v>508627.0061636364</v>
      </c>
      <c r="AR270" s="26">
        <v>5455.1527999999998</v>
      </c>
      <c r="AS270" s="22">
        <v>0</v>
      </c>
      <c r="AT270" s="22">
        <v>32101.017976129253</v>
      </c>
      <c r="AU270" s="22">
        <v>26645.865176129213</v>
      </c>
      <c r="AV270" s="32">
        <v>6.2890738722087294E-2</v>
      </c>
      <c r="AW270" s="32">
        <v>5.2387830086152873E-2</v>
      </c>
      <c r="AX270" s="42"/>
      <c r="AY270" s="22">
        <v>510425.20136363641</v>
      </c>
      <c r="AZ270" s="22">
        <v>1798.1952000000001</v>
      </c>
      <c r="BA270" s="22">
        <v>508627.0061636364</v>
      </c>
      <c r="BB270" s="22">
        <v>0</v>
      </c>
      <c r="BC270" s="22">
        <v>32101.017976129253</v>
      </c>
      <c r="BD270" s="22">
        <v>26645.865176129213</v>
      </c>
      <c r="BE270" s="32">
        <v>6.2890738722087294E-2</v>
      </c>
      <c r="BF270" s="32">
        <v>5.2387830086152873E-2</v>
      </c>
      <c r="BG270" s="11"/>
      <c r="BH270" s="22">
        <v>510425.20136363641</v>
      </c>
      <c r="BI270" s="22">
        <v>1798.1952000000001</v>
      </c>
      <c r="BJ270" s="22">
        <v>508627.0061636364</v>
      </c>
      <c r="BK270" s="26">
        <v>5455.1527999999998</v>
      </c>
      <c r="BL270" s="22">
        <v>0</v>
      </c>
      <c r="BM270" s="22">
        <v>32101.017976129253</v>
      </c>
      <c r="BN270" s="22">
        <v>26645.865176129213</v>
      </c>
      <c r="BO270" s="32">
        <v>6.2890738722087294E-2</v>
      </c>
      <c r="BP270" s="32">
        <v>5.2387830086152873E-2</v>
      </c>
      <c r="BQ270" s="42"/>
      <c r="BR270" s="22">
        <v>509256.67785454553</v>
      </c>
      <c r="BS270" s="22">
        <v>1798.1952000000001</v>
      </c>
      <c r="BT270" s="22">
        <v>507458.48265454551</v>
      </c>
      <c r="BU270" s="26">
        <v>5455.1527999999998</v>
      </c>
      <c r="BV270" s="22">
        <v>0</v>
      </c>
      <c r="BW270" s="22">
        <v>30932.49446703837</v>
      </c>
      <c r="BX270" s="22">
        <v>25477.34166703833</v>
      </c>
      <c r="BY270" s="32">
        <v>6.074047884331002E-2</v>
      </c>
      <c r="BZ270" s="32">
        <v>5.0205765669271783E-2</v>
      </c>
      <c r="CA270" s="42"/>
      <c r="CB270" s="22">
        <v>510117.74681818188</v>
      </c>
      <c r="CC270" s="22">
        <v>1798.1952000000001</v>
      </c>
      <c r="CD270" s="22">
        <v>508319.55161818187</v>
      </c>
      <c r="CE270" s="26">
        <v>5455.1527999999998</v>
      </c>
      <c r="CF270" s="22">
        <v>0</v>
      </c>
      <c r="CG270" s="22">
        <v>31793.563430674723</v>
      </c>
      <c r="CH270" s="22">
        <v>26338.410630674683</v>
      </c>
      <c r="CI270" s="32">
        <v>6.2325930883574431E-2</v>
      </c>
      <c r="CJ270" s="32">
        <v>5.1814671591578806E-2</v>
      </c>
      <c r="CK270" s="42"/>
      <c r="CL270" s="22">
        <v>509810.29227272735</v>
      </c>
      <c r="CM270" s="22">
        <v>1798.1952000000001</v>
      </c>
      <c r="CN270" s="22">
        <v>508012.09707272734</v>
      </c>
      <c r="CO270" s="26">
        <v>5455.1527999999998</v>
      </c>
      <c r="CP270" s="22">
        <v>0</v>
      </c>
      <c r="CQ270" s="22">
        <v>31486.108885220194</v>
      </c>
      <c r="CR270" s="22">
        <v>26030.956085220154</v>
      </c>
      <c r="CS270" s="32">
        <v>6.1760441800528483E-2</v>
      </c>
      <c r="CT270" s="32">
        <v>5.1240819333271792E-2</v>
      </c>
      <c r="CU270" s="42"/>
      <c r="CV270" s="22">
        <v>510425.20136363641</v>
      </c>
      <c r="CW270" s="22">
        <v>1798.1952000000001</v>
      </c>
      <c r="CX270" s="22">
        <v>508627.0061636364</v>
      </c>
      <c r="CY270" s="26">
        <v>5455.1527999999998</v>
      </c>
      <c r="CZ270" s="22">
        <v>0</v>
      </c>
      <c r="DA270" s="22">
        <v>32101.017976129253</v>
      </c>
      <c r="DB270" s="22">
        <v>26645.865176129213</v>
      </c>
      <c r="DC270" s="32">
        <v>6.2890738722087294E-2</v>
      </c>
      <c r="DD270" s="32">
        <v>5.2387830086152873E-2</v>
      </c>
      <c r="DE270" s="42"/>
      <c r="DF270" s="22">
        <v>510425.20136363641</v>
      </c>
      <c r="DG270" s="22">
        <v>1798.1952000000001</v>
      </c>
      <c r="DH270" s="22">
        <v>508627.0061636364</v>
      </c>
      <c r="DI270" s="26">
        <v>5455.1527999999998</v>
      </c>
      <c r="DJ270" s="22">
        <v>0</v>
      </c>
      <c r="DK270" s="22">
        <v>32101.017976129253</v>
      </c>
      <c r="DL270" s="22">
        <v>26645.865176129213</v>
      </c>
      <c r="DM270" s="32">
        <v>6.2890738722087294E-2</v>
      </c>
      <c r="DN270" s="32">
        <v>5.2387830086152873E-2</v>
      </c>
      <c r="DO270" s="42"/>
      <c r="DP270" s="22">
        <v>510425.20136363641</v>
      </c>
      <c r="DQ270" s="22">
        <v>1798.1952000000001</v>
      </c>
      <c r="DR270" s="22">
        <v>508627.0061636364</v>
      </c>
      <c r="DS270" s="26">
        <v>5455.1527999999998</v>
      </c>
      <c r="DT270" s="22">
        <v>0</v>
      </c>
      <c r="DU270" s="22">
        <v>32101.017976129253</v>
      </c>
      <c r="DV270" s="22">
        <v>26645.865176129213</v>
      </c>
      <c r="DW270" s="32">
        <v>6.2890738722087294E-2</v>
      </c>
      <c r="DX270" s="32">
        <v>5.2387830086152873E-2</v>
      </c>
      <c r="DY270" s="42"/>
      <c r="DZ270" s="22">
        <v>510425.20136363641</v>
      </c>
      <c r="EA270" s="22">
        <v>1798.1952000000001</v>
      </c>
      <c r="EB270" s="22">
        <v>508627.0061636364</v>
      </c>
      <c r="EC270" s="26">
        <v>5455.1527999999998</v>
      </c>
      <c r="ED270" s="22">
        <v>0</v>
      </c>
      <c r="EE270" s="22">
        <v>32101.017976129253</v>
      </c>
      <c r="EF270" s="22">
        <v>26645.865176129213</v>
      </c>
      <c r="EG270" s="32">
        <v>6.2890738722087294E-2</v>
      </c>
      <c r="EH270" s="32">
        <v>5.2387830086152873E-2</v>
      </c>
      <c r="EI270" s="42"/>
      <c r="EK270" s="47">
        <f t="shared" si="78"/>
        <v>-307.45454545452958</v>
      </c>
      <c r="EL270" s="47">
        <f t="shared" si="79"/>
        <v>-614.90909090905916</v>
      </c>
      <c r="EM270" s="47">
        <f t="shared" si="80"/>
        <v>0</v>
      </c>
      <c r="EN270" s="47">
        <f t="shared" si="81"/>
        <v>0</v>
      </c>
      <c r="EO270" s="47">
        <f t="shared" si="82"/>
        <v>0</v>
      </c>
      <c r="EP270" s="47">
        <f t="shared" si="83"/>
        <v>0</v>
      </c>
      <c r="ER270" s="27" t="str">
        <f t="shared" si="93"/>
        <v>St. Mary's Church of England Primary School, Edwinstowe</v>
      </c>
      <c r="EV270" s="45">
        <v>-288.87495067465221</v>
      </c>
      <c r="EX270" s="27" t="str">
        <f t="shared" si="94"/>
        <v>Y</v>
      </c>
      <c r="EY270" s="27" t="str">
        <f t="shared" si="95"/>
        <v>Y</v>
      </c>
      <c r="EZ270" s="27" t="str">
        <f t="shared" si="84"/>
        <v/>
      </c>
      <c r="FA270" s="27" t="str">
        <f t="shared" si="85"/>
        <v/>
      </c>
      <c r="FB270" s="27" t="str">
        <f t="shared" si="86"/>
        <v/>
      </c>
      <c r="FC270" s="27" t="str">
        <f t="shared" si="87"/>
        <v/>
      </c>
      <c r="FE270" s="82">
        <f t="shared" si="96"/>
        <v>6.0447939595958998E-4</v>
      </c>
      <c r="FF270" s="82">
        <f t="shared" si="88"/>
        <v>1.20895879191918E-3</v>
      </c>
      <c r="FG270" s="82" t="str">
        <f t="shared" si="89"/>
        <v/>
      </c>
      <c r="FH270" s="82" t="str">
        <f t="shared" si="90"/>
        <v/>
      </c>
      <c r="FI270" s="82" t="str">
        <f t="shared" si="91"/>
        <v/>
      </c>
      <c r="FJ270" s="82" t="str">
        <f t="shared" si="92"/>
        <v/>
      </c>
    </row>
    <row r="271" spans="1:166" x14ac:dyDescent="0.3">
      <c r="A271" s="20">
        <v>8913550</v>
      </c>
      <c r="B271" s="20" t="s">
        <v>281</v>
      </c>
      <c r="C271" s="21">
        <v>88</v>
      </c>
      <c r="D271" s="22">
        <v>440837.7442570696</v>
      </c>
      <c r="E271" s="22">
        <v>2424.2239999999997</v>
      </c>
      <c r="F271" s="22">
        <v>438413.52025706961</v>
      </c>
      <c r="G271" s="45">
        <v>0</v>
      </c>
      <c r="H271" s="26">
        <v>103.67360000000008</v>
      </c>
      <c r="I271" s="11"/>
      <c r="J271" s="34">
        <v>88</v>
      </c>
      <c r="K271" s="22">
        <v>465057.83970002271</v>
      </c>
      <c r="L271" s="22">
        <v>2527.8975999999998</v>
      </c>
      <c r="M271" s="22">
        <v>462529.94210002269</v>
      </c>
      <c r="N271" s="26">
        <v>103.67360000000008</v>
      </c>
      <c r="O271" s="22">
        <v>0</v>
      </c>
      <c r="P271" s="22">
        <v>24220.095442953112</v>
      </c>
      <c r="Q271" s="22">
        <v>24116.421842953074</v>
      </c>
      <c r="R271" s="32">
        <v>5.2079748743889265E-2</v>
      </c>
      <c r="S271" s="32">
        <v>5.2140239253392742E-2</v>
      </c>
      <c r="T271" s="11"/>
      <c r="U271" s="22">
        <v>465057.83970002271</v>
      </c>
      <c r="V271" s="22">
        <v>2527.8975999999998</v>
      </c>
      <c r="W271" s="22">
        <v>462529.94210002269</v>
      </c>
      <c r="X271" s="26">
        <v>103.67360000000008</v>
      </c>
      <c r="Y271" s="22">
        <v>0</v>
      </c>
      <c r="Z271" s="22">
        <v>24220.095442953112</v>
      </c>
      <c r="AA271" s="22">
        <v>24116.421842953074</v>
      </c>
      <c r="AB271" s="32">
        <v>5.2079748743889265E-2</v>
      </c>
      <c r="AC271" s="32">
        <v>5.2140239253392742E-2</v>
      </c>
      <c r="AD271" s="42"/>
      <c r="AE271" s="22">
        <v>465057.83970002271</v>
      </c>
      <c r="AF271" s="22">
        <v>2527.8975999999998</v>
      </c>
      <c r="AG271" s="22">
        <v>462529.94210002269</v>
      </c>
      <c r="AH271" s="26">
        <v>103.67360000000008</v>
      </c>
      <c r="AI271" s="22">
        <v>0</v>
      </c>
      <c r="AJ271" s="22">
        <v>24220.095442953112</v>
      </c>
      <c r="AK271" s="22">
        <v>24116.421842953074</v>
      </c>
      <c r="AL271" s="32">
        <v>5.2079748743889265E-2</v>
      </c>
      <c r="AM271" s="32">
        <v>5.2140239253392742E-2</v>
      </c>
      <c r="AN271" s="11"/>
      <c r="AO271" s="22">
        <v>465057.83970002271</v>
      </c>
      <c r="AP271" s="22">
        <v>2527.8975999999998</v>
      </c>
      <c r="AQ271" s="22">
        <v>462529.94210002269</v>
      </c>
      <c r="AR271" s="26">
        <v>103.67360000000008</v>
      </c>
      <c r="AS271" s="22">
        <v>0</v>
      </c>
      <c r="AT271" s="22">
        <v>24220.095442953112</v>
      </c>
      <c r="AU271" s="22">
        <v>24116.421842953074</v>
      </c>
      <c r="AV271" s="32">
        <v>5.2079748743889265E-2</v>
      </c>
      <c r="AW271" s="32">
        <v>5.2140239253392742E-2</v>
      </c>
      <c r="AX271" s="42"/>
      <c r="AY271" s="22">
        <v>465057.83970002271</v>
      </c>
      <c r="AZ271" s="22">
        <v>2527.8975999999998</v>
      </c>
      <c r="BA271" s="22">
        <v>462529.94210002269</v>
      </c>
      <c r="BB271" s="22">
        <v>0</v>
      </c>
      <c r="BC271" s="22">
        <v>24220.095442953112</v>
      </c>
      <c r="BD271" s="22">
        <v>24116.421842953074</v>
      </c>
      <c r="BE271" s="32">
        <v>5.2079748743889265E-2</v>
      </c>
      <c r="BF271" s="32">
        <v>5.2140239253392742E-2</v>
      </c>
      <c r="BG271" s="11"/>
      <c r="BH271" s="22">
        <v>465057.83970002271</v>
      </c>
      <c r="BI271" s="22">
        <v>2527.8975999999998</v>
      </c>
      <c r="BJ271" s="22">
        <v>462529.94210002269</v>
      </c>
      <c r="BK271" s="26">
        <v>103.67360000000008</v>
      </c>
      <c r="BL271" s="22">
        <v>0</v>
      </c>
      <c r="BM271" s="22">
        <v>24220.095442953112</v>
      </c>
      <c r="BN271" s="22">
        <v>24116.421842953074</v>
      </c>
      <c r="BO271" s="32">
        <v>5.2079748743889265E-2</v>
      </c>
      <c r="BP271" s="32">
        <v>5.2140239253392742E-2</v>
      </c>
      <c r="BQ271" s="42"/>
      <c r="BR271" s="22">
        <v>464190.96250526316</v>
      </c>
      <c r="BS271" s="22">
        <v>2527.8975999999998</v>
      </c>
      <c r="BT271" s="22">
        <v>461663.06490526313</v>
      </c>
      <c r="BU271" s="26">
        <v>103.67360000000008</v>
      </c>
      <c r="BV271" s="22">
        <v>0</v>
      </c>
      <c r="BW271" s="22">
        <v>23353.21824819356</v>
      </c>
      <c r="BX271" s="22">
        <v>23249.544648193521</v>
      </c>
      <c r="BY271" s="32">
        <v>5.0309506506018571E-2</v>
      </c>
      <c r="BZ271" s="32">
        <v>5.0360417403035068E-2</v>
      </c>
      <c r="CA271" s="42"/>
      <c r="CB271" s="22">
        <v>464793.66854781797</v>
      </c>
      <c r="CC271" s="22">
        <v>2527.8975999999998</v>
      </c>
      <c r="CD271" s="22">
        <v>462265.77094781795</v>
      </c>
      <c r="CE271" s="26">
        <v>103.67360000000008</v>
      </c>
      <c r="CF271" s="22">
        <v>0</v>
      </c>
      <c r="CG271" s="22">
        <v>23955.924290748371</v>
      </c>
      <c r="CH271" s="22">
        <v>23852.250690748333</v>
      </c>
      <c r="CI271" s="32">
        <v>5.1540986704047123E-2</v>
      </c>
      <c r="CJ271" s="32">
        <v>5.1598565565091022E-2</v>
      </c>
      <c r="CK271" s="42"/>
      <c r="CL271" s="22">
        <v>464529.49739561311</v>
      </c>
      <c r="CM271" s="22">
        <v>2527.8975999999998</v>
      </c>
      <c r="CN271" s="22">
        <v>462001.59979561309</v>
      </c>
      <c r="CO271" s="26">
        <v>103.67360000000008</v>
      </c>
      <c r="CP271" s="22">
        <v>0</v>
      </c>
      <c r="CQ271" s="22">
        <v>23691.753138543514</v>
      </c>
      <c r="CR271" s="22">
        <v>23588.079538543476</v>
      </c>
      <c r="CS271" s="32">
        <v>5.1001611891971214E-2</v>
      </c>
      <c r="CT271" s="32">
        <v>5.1056272421954187E-2</v>
      </c>
      <c r="CU271" s="42"/>
      <c r="CV271" s="22">
        <v>465057.83970002271</v>
      </c>
      <c r="CW271" s="22">
        <v>2527.8975999999998</v>
      </c>
      <c r="CX271" s="22">
        <v>462529.94210002269</v>
      </c>
      <c r="CY271" s="26">
        <v>103.67360000000008</v>
      </c>
      <c r="CZ271" s="22">
        <v>0</v>
      </c>
      <c r="DA271" s="22">
        <v>24220.095442953112</v>
      </c>
      <c r="DB271" s="22">
        <v>24116.421842953074</v>
      </c>
      <c r="DC271" s="32">
        <v>5.2079748743889265E-2</v>
      </c>
      <c r="DD271" s="32">
        <v>5.2140239253392742E-2</v>
      </c>
      <c r="DE271" s="42"/>
      <c r="DF271" s="22">
        <v>465057.83970002271</v>
      </c>
      <c r="DG271" s="22">
        <v>2527.8975999999998</v>
      </c>
      <c r="DH271" s="22">
        <v>462529.94210002269</v>
      </c>
      <c r="DI271" s="26">
        <v>103.67360000000008</v>
      </c>
      <c r="DJ271" s="22">
        <v>0</v>
      </c>
      <c r="DK271" s="22">
        <v>24220.095442953112</v>
      </c>
      <c r="DL271" s="22">
        <v>24116.421842953074</v>
      </c>
      <c r="DM271" s="32">
        <v>5.2079748743889265E-2</v>
      </c>
      <c r="DN271" s="32">
        <v>5.2140239253392742E-2</v>
      </c>
      <c r="DO271" s="42"/>
      <c r="DP271" s="22">
        <v>465057.83970002271</v>
      </c>
      <c r="DQ271" s="22">
        <v>2527.8975999999998</v>
      </c>
      <c r="DR271" s="22">
        <v>462529.94210002269</v>
      </c>
      <c r="DS271" s="26">
        <v>103.67360000000008</v>
      </c>
      <c r="DT271" s="22">
        <v>0</v>
      </c>
      <c r="DU271" s="22">
        <v>24220.095442953112</v>
      </c>
      <c r="DV271" s="22">
        <v>24116.421842953074</v>
      </c>
      <c r="DW271" s="32">
        <v>5.2079748743889265E-2</v>
      </c>
      <c r="DX271" s="32">
        <v>5.2140239253392742E-2</v>
      </c>
      <c r="DY271" s="42"/>
      <c r="DZ271" s="22">
        <v>465057.83970002271</v>
      </c>
      <c r="EA271" s="22">
        <v>2527.8975999999998</v>
      </c>
      <c r="EB271" s="22">
        <v>462529.94210002269</v>
      </c>
      <c r="EC271" s="26">
        <v>103.67360000000008</v>
      </c>
      <c r="ED271" s="22">
        <v>0</v>
      </c>
      <c r="EE271" s="22">
        <v>24220.095442953112</v>
      </c>
      <c r="EF271" s="22">
        <v>24116.421842953074</v>
      </c>
      <c r="EG271" s="32">
        <v>5.2079748743889265E-2</v>
      </c>
      <c r="EH271" s="32">
        <v>5.2140239253392742E-2</v>
      </c>
      <c r="EI271" s="42"/>
      <c r="EK271" s="47">
        <f t="shared" si="78"/>
        <v>-264.17115220474079</v>
      </c>
      <c r="EL271" s="47">
        <f t="shared" si="79"/>
        <v>-528.342304409598</v>
      </c>
      <c r="EM271" s="47">
        <f t="shared" si="80"/>
        <v>0</v>
      </c>
      <c r="EN271" s="47">
        <f t="shared" si="81"/>
        <v>0</v>
      </c>
      <c r="EO271" s="47">
        <f t="shared" si="82"/>
        <v>0</v>
      </c>
      <c r="EP271" s="47">
        <f t="shared" si="83"/>
        <v>0</v>
      </c>
      <c r="ER271" s="27" t="str">
        <f t="shared" si="93"/>
        <v>Gunthorpe CofE Primary School</v>
      </c>
      <c r="EV271" s="45">
        <v>0</v>
      </c>
      <c r="EX271" s="27" t="str">
        <f t="shared" si="94"/>
        <v>Y</v>
      </c>
      <c r="EY271" s="27" t="str">
        <f t="shared" si="95"/>
        <v>Y</v>
      </c>
      <c r="EZ271" s="27" t="str">
        <f t="shared" si="84"/>
        <v/>
      </c>
      <c r="FA271" s="27" t="str">
        <f t="shared" si="85"/>
        <v/>
      </c>
      <c r="FB271" s="27" t="str">
        <f t="shared" si="86"/>
        <v/>
      </c>
      <c r="FC271" s="27" t="str">
        <f t="shared" si="87"/>
        <v/>
      </c>
      <c r="FE271" s="82">
        <f t="shared" si="96"/>
        <v>5.7114389396138471E-4</v>
      </c>
      <c r="FF271" s="82">
        <f t="shared" si="88"/>
        <v>1.1422877879230212E-3</v>
      </c>
      <c r="FG271" s="82" t="str">
        <f t="shared" si="89"/>
        <v/>
      </c>
      <c r="FH271" s="82" t="str">
        <f t="shared" si="90"/>
        <v/>
      </c>
      <c r="FI271" s="82" t="str">
        <f t="shared" si="91"/>
        <v/>
      </c>
      <c r="FJ271" s="82" t="str">
        <f t="shared" si="92"/>
        <v/>
      </c>
    </row>
    <row r="272" spans="1:166" x14ac:dyDescent="0.3">
      <c r="A272" s="20">
        <v>8913552</v>
      </c>
      <c r="B272" s="20" t="s">
        <v>107</v>
      </c>
      <c r="C272" s="21">
        <v>194</v>
      </c>
      <c r="D272" s="22">
        <v>907372.01569906238</v>
      </c>
      <c r="E272" s="22">
        <v>1992.6197</v>
      </c>
      <c r="F272" s="22">
        <v>905379.39599906234</v>
      </c>
      <c r="G272" s="45">
        <v>0</v>
      </c>
      <c r="H272" s="26">
        <v>-11.998900000000049</v>
      </c>
      <c r="I272" s="11"/>
      <c r="J272" s="34">
        <v>194</v>
      </c>
      <c r="K272" s="22">
        <v>958413.10676510003</v>
      </c>
      <c r="L272" s="22">
        <v>1980.6207999999999</v>
      </c>
      <c r="M272" s="22">
        <v>956432.4859651</v>
      </c>
      <c r="N272" s="26">
        <v>-11.998900000000049</v>
      </c>
      <c r="O272" s="22">
        <v>0</v>
      </c>
      <c r="P272" s="22">
        <v>51041.091066037654</v>
      </c>
      <c r="Q272" s="22">
        <v>51053.08996603766</v>
      </c>
      <c r="R272" s="32">
        <v>5.3255835824611117E-2</v>
      </c>
      <c r="S272" s="32">
        <v>5.3378665734593808E-2</v>
      </c>
      <c r="T272" s="11"/>
      <c r="U272" s="22">
        <v>958413.10676510003</v>
      </c>
      <c r="V272" s="22">
        <v>1980.6207999999999</v>
      </c>
      <c r="W272" s="22">
        <v>956432.4859651</v>
      </c>
      <c r="X272" s="26">
        <v>-11.998900000000049</v>
      </c>
      <c r="Y272" s="22">
        <v>0</v>
      </c>
      <c r="Z272" s="22">
        <v>51041.091066037654</v>
      </c>
      <c r="AA272" s="22">
        <v>51053.08996603766</v>
      </c>
      <c r="AB272" s="32">
        <v>5.3255835824611117E-2</v>
      </c>
      <c r="AC272" s="32">
        <v>5.3378665734593808E-2</v>
      </c>
      <c r="AD272" s="42"/>
      <c r="AE272" s="22">
        <v>958413.10676510003</v>
      </c>
      <c r="AF272" s="22">
        <v>1980.6207999999999</v>
      </c>
      <c r="AG272" s="22">
        <v>956432.4859651</v>
      </c>
      <c r="AH272" s="26">
        <v>-11.998900000000049</v>
      </c>
      <c r="AI272" s="22">
        <v>0</v>
      </c>
      <c r="AJ272" s="22">
        <v>51041.091066037654</v>
      </c>
      <c r="AK272" s="22">
        <v>51053.08996603766</v>
      </c>
      <c r="AL272" s="32">
        <v>5.3255835824611117E-2</v>
      </c>
      <c r="AM272" s="32">
        <v>5.3378665734593808E-2</v>
      </c>
      <c r="AN272" s="11"/>
      <c r="AO272" s="22">
        <v>958413.10676510003</v>
      </c>
      <c r="AP272" s="22">
        <v>1980.6207999999999</v>
      </c>
      <c r="AQ272" s="22">
        <v>956432.4859651</v>
      </c>
      <c r="AR272" s="26">
        <v>-11.998900000000049</v>
      </c>
      <c r="AS272" s="22">
        <v>0</v>
      </c>
      <c r="AT272" s="22">
        <v>51041.091066037654</v>
      </c>
      <c r="AU272" s="22">
        <v>51053.08996603766</v>
      </c>
      <c r="AV272" s="32">
        <v>5.3255835824611117E-2</v>
      </c>
      <c r="AW272" s="32">
        <v>5.3378665734593808E-2</v>
      </c>
      <c r="AX272" s="42"/>
      <c r="AY272" s="22">
        <v>958413.10676510003</v>
      </c>
      <c r="AZ272" s="22">
        <v>1980.6207999999999</v>
      </c>
      <c r="BA272" s="22">
        <v>956432.4859651</v>
      </c>
      <c r="BB272" s="22">
        <v>0</v>
      </c>
      <c r="BC272" s="22">
        <v>51041.091066037654</v>
      </c>
      <c r="BD272" s="22">
        <v>51053.08996603766</v>
      </c>
      <c r="BE272" s="32">
        <v>5.3255835824611117E-2</v>
      </c>
      <c r="BF272" s="32">
        <v>5.3378665734593808E-2</v>
      </c>
      <c r="BG272" s="11"/>
      <c r="BH272" s="22">
        <v>958413.10676510003</v>
      </c>
      <c r="BI272" s="22">
        <v>1980.6207999999999</v>
      </c>
      <c r="BJ272" s="22">
        <v>956432.4859651</v>
      </c>
      <c r="BK272" s="26">
        <v>-11.998900000000049</v>
      </c>
      <c r="BL272" s="22">
        <v>0</v>
      </c>
      <c r="BM272" s="22">
        <v>51041.091066037654</v>
      </c>
      <c r="BN272" s="22">
        <v>51053.08996603766</v>
      </c>
      <c r="BO272" s="32">
        <v>5.3255835824611117E-2</v>
      </c>
      <c r="BP272" s="32">
        <v>5.3378665734593808E-2</v>
      </c>
      <c r="BQ272" s="42"/>
      <c r="BR272" s="22">
        <v>954217.72754802671</v>
      </c>
      <c r="BS272" s="22">
        <v>1980.6207999999999</v>
      </c>
      <c r="BT272" s="22">
        <v>952237.10674802668</v>
      </c>
      <c r="BU272" s="26">
        <v>-11.998900000000049</v>
      </c>
      <c r="BV272" s="22">
        <v>0</v>
      </c>
      <c r="BW272" s="22">
        <v>46845.711848964333</v>
      </c>
      <c r="BX272" s="22">
        <v>46857.710748964339</v>
      </c>
      <c r="BY272" s="32">
        <v>4.9093315389706529E-2</v>
      </c>
      <c r="BZ272" s="32">
        <v>4.9208028564427124E-2</v>
      </c>
      <c r="CA272" s="42"/>
      <c r="CB272" s="22">
        <v>957364.68159827893</v>
      </c>
      <c r="CC272" s="22">
        <v>1980.6207999999999</v>
      </c>
      <c r="CD272" s="22">
        <v>955384.06079827889</v>
      </c>
      <c r="CE272" s="26">
        <v>-11.998900000000049</v>
      </c>
      <c r="CF272" s="22">
        <v>0</v>
      </c>
      <c r="CG272" s="22">
        <v>49992.665899216547</v>
      </c>
      <c r="CH272" s="22">
        <v>50004.664799216553</v>
      </c>
      <c r="CI272" s="32">
        <v>5.2219041353975953E-2</v>
      </c>
      <c r="CJ272" s="32">
        <v>5.2339856661869313E-2</v>
      </c>
      <c r="CK272" s="42"/>
      <c r="CL272" s="22">
        <v>956316.25643145782</v>
      </c>
      <c r="CM272" s="22">
        <v>1980.6207999999999</v>
      </c>
      <c r="CN272" s="22">
        <v>954335.63563145779</v>
      </c>
      <c r="CO272" s="26">
        <v>-11.998900000000049</v>
      </c>
      <c r="CP272" s="22">
        <v>0</v>
      </c>
      <c r="CQ272" s="22">
        <v>48944.240732395439</v>
      </c>
      <c r="CR272" s="22">
        <v>48956.239632395445</v>
      </c>
      <c r="CS272" s="32">
        <v>5.1179973573839826E-2</v>
      </c>
      <c r="CT272" s="32">
        <v>5.129876513518479E-2</v>
      </c>
      <c r="CU272" s="42"/>
      <c r="CV272" s="22">
        <v>958413.10676510003</v>
      </c>
      <c r="CW272" s="22">
        <v>1980.6207999999999</v>
      </c>
      <c r="CX272" s="22">
        <v>956432.4859651</v>
      </c>
      <c r="CY272" s="26">
        <v>-11.998900000000049</v>
      </c>
      <c r="CZ272" s="22">
        <v>0</v>
      </c>
      <c r="DA272" s="22">
        <v>51041.091066037654</v>
      </c>
      <c r="DB272" s="22">
        <v>51053.08996603766</v>
      </c>
      <c r="DC272" s="32">
        <v>5.3255835824611117E-2</v>
      </c>
      <c r="DD272" s="32">
        <v>5.3378665734593808E-2</v>
      </c>
      <c r="DE272" s="42"/>
      <c r="DF272" s="22">
        <v>958413.10676510003</v>
      </c>
      <c r="DG272" s="22">
        <v>1980.6207999999999</v>
      </c>
      <c r="DH272" s="22">
        <v>956432.4859651</v>
      </c>
      <c r="DI272" s="26">
        <v>-11.998900000000049</v>
      </c>
      <c r="DJ272" s="22">
        <v>0</v>
      </c>
      <c r="DK272" s="22">
        <v>51041.091066037654</v>
      </c>
      <c r="DL272" s="22">
        <v>51053.08996603766</v>
      </c>
      <c r="DM272" s="32">
        <v>5.3255835824611117E-2</v>
      </c>
      <c r="DN272" s="32">
        <v>5.3378665734593808E-2</v>
      </c>
      <c r="DO272" s="42"/>
      <c r="DP272" s="22">
        <v>958413.10676510003</v>
      </c>
      <c r="DQ272" s="22">
        <v>1980.6207999999999</v>
      </c>
      <c r="DR272" s="22">
        <v>956432.4859651</v>
      </c>
      <c r="DS272" s="26">
        <v>-11.998900000000049</v>
      </c>
      <c r="DT272" s="22">
        <v>0</v>
      </c>
      <c r="DU272" s="22">
        <v>51041.091066037654</v>
      </c>
      <c r="DV272" s="22">
        <v>51053.08996603766</v>
      </c>
      <c r="DW272" s="32">
        <v>5.3255835824611117E-2</v>
      </c>
      <c r="DX272" s="32">
        <v>5.3378665734593808E-2</v>
      </c>
      <c r="DY272" s="42"/>
      <c r="DZ272" s="22">
        <v>958413.10676510003</v>
      </c>
      <c r="EA272" s="22">
        <v>1980.6207999999999</v>
      </c>
      <c r="EB272" s="22">
        <v>956432.4859651</v>
      </c>
      <c r="EC272" s="26">
        <v>-11.998900000000049</v>
      </c>
      <c r="ED272" s="22">
        <v>0</v>
      </c>
      <c r="EE272" s="22">
        <v>51041.091066037654</v>
      </c>
      <c r="EF272" s="22">
        <v>51053.08996603766</v>
      </c>
      <c r="EG272" s="32">
        <v>5.3255835824611117E-2</v>
      </c>
      <c r="EH272" s="32">
        <v>5.3378665734593808E-2</v>
      </c>
      <c r="EI272" s="42"/>
      <c r="EK272" s="47">
        <f t="shared" si="78"/>
        <v>-1048.4251668211073</v>
      </c>
      <c r="EL272" s="47">
        <f t="shared" si="79"/>
        <v>-2096.8503336422145</v>
      </c>
      <c r="EM272" s="47">
        <f t="shared" si="80"/>
        <v>0</v>
      </c>
      <c r="EN272" s="47">
        <f t="shared" si="81"/>
        <v>0</v>
      </c>
      <c r="EO272" s="47">
        <f t="shared" si="82"/>
        <v>0</v>
      </c>
      <c r="EP272" s="47">
        <f t="shared" si="83"/>
        <v>0</v>
      </c>
      <c r="ER272" s="27" t="str">
        <f t="shared" si="93"/>
        <v>Harworth CofE Academy</v>
      </c>
      <c r="EV272" s="45">
        <v>0</v>
      </c>
      <c r="EX272" s="27" t="str">
        <f t="shared" si="94"/>
        <v>Y</v>
      </c>
      <c r="EY272" s="27" t="str">
        <f t="shared" si="95"/>
        <v>Y</v>
      </c>
      <c r="EZ272" s="27" t="str">
        <f t="shared" si="84"/>
        <v/>
      </c>
      <c r="FA272" s="27" t="str">
        <f t="shared" si="85"/>
        <v/>
      </c>
      <c r="FB272" s="27" t="str">
        <f t="shared" si="86"/>
        <v/>
      </c>
      <c r="FC272" s="27" t="str">
        <f t="shared" si="87"/>
        <v/>
      </c>
      <c r="FE272" s="82">
        <f t="shared" si="96"/>
        <v>1.0961831412106219E-3</v>
      </c>
      <c r="FF272" s="82">
        <f t="shared" si="88"/>
        <v>2.1923662824212438E-3</v>
      </c>
      <c r="FG272" s="82" t="str">
        <f t="shared" si="89"/>
        <v/>
      </c>
      <c r="FH272" s="82" t="str">
        <f t="shared" si="90"/>
        <v/>
      </c>
      <c r="FI272" s="82" t="str">
        <f t="shared" si="91"/>
        <v/>
      </c>
      <c r="FJ272" s="82" t="str">
        <f t="shared" si="92"/>
        <v/>
      </c>
    </row>
    <row r="273" spans="1:166" x14ac:dyDescent="0.3">
      <c r="A273" s="20">
        <v>8913690</v>
      </c>
      <c r="B273" s="20" t="s">
        <v>282</v>
      </c>
      <c r="C273" s="21">
        <v>211</v>
      </c>
      <c r="D273" s="22">
        <v>927234.38035865978</v>
      </c>
      <c r="E273" s="22">
        <v>3323.9360000000001</v>
      </c>
      <c r="F273" s="22">
        <v>923910.44435865979</v>
      </c>
      <c r="G273" s="45">
        <v>0</v>
      </c>
      <c r="H273" s="26">
        <v>142.15039999999999</v>
      </c>
      <c r="I273" s="11"/>
      <c r="J273" s="34">
        <v>211</v>
      </c>
      <c r="K273" s="22">
        <v>977385.52708047233</v>
      </c>
      <c r="L273" s="22">
        <v>3466.0864000000001</v>
      </c>
      <c r="M273" s="22">
        <v>973919.4406804723</v>
      </c>
      <c r="N273" s="26">
        <v>142.15039999999999</v>
      </c>
      <c r="O273" s="22">
        <v>0</v>
      </c>
      <c r="P273" s="22">
        <v>50151.146721812547</v>
      </c>
      <c r="Q273" s="22">
        <v>50008.996321812505</v>
      </c>
      <c r="R273" s="32">
        <v>5.1311529925778601E-2</v>
      </c>
      <c r="S273" s="32">
        <v>5.1348185725578581E-2</v>
      </c>
      <c r="T273" s="11"/>
      <c r="U273" s="22">
        <v>977385.52708047233</v>
      </c>
      <c r="V273" s="22">
        <v>3466.0864000000001</v>
      </c>
      <c r="W273" s="22">
        <v>973919.4406804723</v>
      </c>
      <c r="X273" s="26">
        <v>142.15039999999999</v>
      </c>
      <c r="Y273" s="22">
        <v>0</v>
      </c>
      <c r="Z273" s="22">
        <v>50151.146721812547</v>
      </c>
      <c r="AA273" s="22">
        <v>50008.996321812505</v>
      </c>
      <c r="AB273" s="32">
        <v>5.1311529925778601E-2</v>
      </c>
      <c r="AC273" s="32">
        <v>5.1348185725578581E-2</v>
      </c>
      <c r="AD273" s="42"/>
      <c r="AE273" s="22">
        <v>977385.52708047233</v>
      </c>
      <c r="AF273" s="22">
        <v>3466.0864000000001</v>
      </c>
      <c r="AG273" s="22">
        <v>973919.4406804723</v>
      </c>
      <c r="AH273" s="26">
        <v>142.15039999999999</v>
      </c>
      <c r="AI273" s="22">
        <v>0</v>
      </c>
      <c r="AJ273" s="22">
        <v>50151.146721812547</v>
      </c>
      <c r="AK273" s="22">
        <v>50008.996321812505</v>
      </c>
      <c r="AL273" s="32">
        <v>5.1311529925778601E-2</v>
      </c>
      <c r="AM273" s="32">
        <v>5.1348185725578581E-2</v>
      </c>
      <c r="AN273" s="11"/>
      <c r="AO273" s="22">
        <v>977385.52708047233</v>
      </c>
      <c r="AP273" s="22">
        <v>3466.0864000000001</v>
      </c>
      <c r="AQ273" s="22">
        <v>973919.4406804723</v>
      </c>
      <c r="AR273" s="26">
        <v>142.15039999999999</v>
      </c>
      <c r="AS273" s="22">
        <v>0</v>
      </c>
      <c r="AT273" s="22">
        <v>50151.146721812547</v>
      </c>
      <c r="AU273" s="22">
        <v>50008.996321812505</v>
      </c>
      <c r="AV273" s="32">
        <v>5.1311529925778601E-2</v>
      </c>
      <c r="AW273" s="32">
        <v>5.1348185725578581E-2</v>
      </c>
      <c r="AX273" s="42"/>
      <c r="AY273" s="22">
        <v>977385.52708047233</v>
      </c>
      <c r="AZ273" s="22">
        <v>3466.0864000000001</v>
      </c>
      <c r="BA273" s="22">
        <v>973919.4406804723</v>
      </c>
      <c r="BB273" s="22">
        <v>0</v>
      </c>
      <c r="BC273" s="22">
        <v>50151.146721812547</v>
      </c>
      <c r="BD273" s="22">
        <v>50008.996321812505</v>
      </c>
      <c r="BE273" s="32">
        <v>5.1311529925778601E-2</v>
      </c>
      <c r="BF273" s="32">
        <v>5.1348185725578581E-2</v>
      </c>
      <c r="BG273" s="11"/>
      <c r="BH273" s="22">
        <v>977385.52708047233</v>
      </c>
      <c r="BI273" s="22">
        <v>3466.0864000000001</v>
      </c>
      <c r="BJ273" s="22">
        <v>973919.4406804723</v>
      </c>
      <c r="BK273" s="26">
        <v>142.15039999999999</v>
      </c>
      <c r="BL273" s="22">
        <v>0</v>
      </c>
      <c r="BM273" s="22">
        <v>50151.146721812547</v>
      </c>
      <c r="BN273" s="22">
        <v>50008.996321812505</v>
      </c>
      <c r="BO273" s="32">
        <v>5.1311529925778601E-2</v>
      </c>
      <c r="BP273" s="32">
        <v>5.1348185725578581E-2</v>
      </c>
      <c r="BQ273" s="42"/>
      <c r="BR273" s="22">
        <v>974199.31280811166</v>
      </c>
      <c r="BS273" s="22">
        <v>3466.0864000000001</v>
      </c>
      <c r="BT273" s="22">
        <v>970733.22640811163</v>
      </c>
      <c r="BU273" s="26">
        <v>142.15039999999999</v>
      </c>
      <c r="BV273" s="22">
        <v>0</v>
      </c>
      <c r="BW273" s="22">
        <v>46964.932449451881</v>
      </c>
      <c r="BX273" s="22">
        <v>46822.782049451838</v>
      </c>
      <c r="BY273" s="32">
        <v>4.8208751363287582E-2</v>
      </c>
      <c r="BZ273" s="32">
        <v>4.8234448740056619E-2</v>
      </c>
      <c r="CA273" s="42"/>
      <c r="CB273" s="22">
        <v>976610.33180224732</v>
      </c>
      <c r="CC273" s="22">
        <v>3466.0864000000001</v>
      </c>
      <c r="CD273" s="22">
        <v>973144.2454022473</v>
      </c>
      <c r="CE273" s="26">
        <v>142.15039999999999</v>
      </c>
      <c r="CF273" s="22">
        <v>0</v>
      </c>
      <c r="CG273" s="22">
        <v>49375.951443587546</v>
      </c>
      <c r="CH273" s="22">
        <v>49233.801043587504</v>
      </c>
      <c r="CI273" s="32">
        <v>5.0558497934860704E-2</v>
      </c>
      <c r="CJ273" s="32">
        <v>5.0592500830374643E-2</v>
      </c>
      <c r="CK273" s="42"/>
      <c r="CL273" s="22">
        <v>975835.13652402244</v>
      </c>
      <c r="CM273" s="22">
        <v>3466.0864000000001</v>
      </c>
      <c r="CN273" s="22">
        <v>972369.05012402241</v>
      </c>
      <c r="CO273" s="26">
        <v>142.15039999999999</v>
      </c>
      <c r="CP273" s="22">
        <v>0</v>
      </c>
      <c r="CQ273" s="22">
        <v>48600.756165362662</v>
      </c>
      <c r="CR273" s="22">
        <v>48458.605765362619</v>
      </c>
      <c r="CS273" s="32">
        <v>4.9804269539300651E-2</v>
      </c>
      <c r="CT273" s="32">
        <v>4.9835611035935264E-2</v>
      </c>
      <c r="CU273" s="42"/>
      <c r="CV273" s="22">
        <v>977385.52708047233</v>
      </c>
      <c r="CW273" s="22">
        <v>3466.0864000000001</v>
      </c>
      <c r="CX273" s="22">
        <v>973919.4406804723</v>
      </c>
      <c r="CY273" s="26">
        <v>142.15039999999999</v>
      </c>
      <c r="CZ273" s="22">
        <v>0</v>
      </c>
      <c r="DA273" s="22">
        <v>50151.146721812547</v>
      </c>
      <c r="DB273" s="22">
        <v>50008.996321812505</v>
      </c>
      <c r="DC273" s="32">
        <v>5.1311529925778601E-2</v>
      </c>
      <c r="DD273" s="32">
        <v>5.1348185725578581E-2</v>
      </c>
      <c r="DE273" s="42"/>
      <c r="DF273" s="22">
        <v>977385.52708047233</v>
      </c>
      <c r="DG273" s="22">
        <v>3466.0864000000001</v>
      </c>
      <c r="DH273" s="22">
        <v>973919.4406804723</v>
      </c>
      <c r="DI273" s="26">
        <v>142.15039999999999</v>
      </c>
      <c r="DJ273" s="22">
        <v>0</v>
      </c>
      <c r="DK273" s="22">
        <v>50151.146721812547</v>
      </c>
      <c r="DL273" s="22">
        <v>50008.996321812505</v>
      </c>
      <c r="DM273" s="32">
        <v>5.1311529925778601E-2</v>
      </c>
      <c r="DN273" s="32">
        <v>5.1348185725578581E-2</v>
      </c>
      <c r="DO273" s="42"/>
      <c r="DP273" s="22">
        <v>977385.52708047233</v>
      </c>
      <c r="DQ273" s="22">
        <v>3466.0864000000001</v>
      </c>
      <c r="DR273" s="22">
        <v>973919.4406804723</v>
      </c>
      <c r="DS273" s="26">
        <v>142.15039999999999</v>
      </c>
      <c r="DT273" s="22">
        <v>0</v>
      </c>
      <c r="DU273" s="22">
        <v>50151.146721812547</v>
      </c>
      <c r="DV273" s="22">
        <v>50008.996321812505</v>
      </c>
      <c r="DW273" s="32">
        <v>5.1311529925778601E-2</v>
      </c>
      <c r="DX273" s="32">
        <v>5.1348185725578581E-2</v>
      </c>
      <c r="DY273" s="42"/>
      <c r="DZ273" s="22">
        <v>977385.52708047233</v>
      </c>
      <c r="EA273" s="22">
        <v>3466.0864000000001</v>
      </c>
      <c r="EB273" s="22">
        <v>973919.4406804723</v>
      </c>
      <c r="EC273" s="26">
        <v>142.15039999999999</v>
      </c>
      <c r="ED273" s="22">
        <v>0</v>
      </c>
      <c r="EE273" s="22">
        <v>50151.146721812547</v>
      </c>
      <c r="EF273" s="22">
        <v>50008.996321812505</v>
      </c>
      <c r="EG273" s="32">
        <v>5.1311529925778601E-2</v>
      </c>
      <c r="EH273" s="32">
        <v>5.1348185725578581E-2</v>
      </c>
      <c r="EI273" s="42"/>
      <c r="EK273" s="47">
        <f t="shared" si="78"/>
        <v>-775.19527822500095</v>
      </c>
      <c r="EL273" s="47">
        <f t="shared" si="79"/>
        <v>-1550.3905564498855</v>
      </c>
      <c r="EM273" s="47">
        <f t="shared" si="80"/>
        <v>0</v>
      </c>
      <c r="EN273" s="47">
        <f t="shared" si="81"/>
        <v>0</v>
      </c>
      <c r="EO273" s="47">
        <f t="shared" si="82"/>
        <v>0</v>
      </c>
      <c r="EP273" s="47">
        <f t="shared" si="83"/>
        <v>0</v>
      </c>
      <c r="ER273" s="27" t="str">
        <f t="shared" si="93"/>
        <v>The Sacred Heart Primary Catholic Voluntary Academy</v>
      </c>
      <c r="EV273" s="45">
        <v>0</v>
      </c>
      <c r="EX273" s="27" t="str">
        <f t="shared" si="94"/>
        <v>Y</v>
      </c>
      <c r="EY273" s="27" t="str">
        <f t="shared" si="95"/>
        <v>Y</v>
      </c>
      <c r="EZ273" s="27" t="str">
        <f t="shared" si="84"/>
        <v/>
      </c>
      <c r="FA273" s="27" t="str">
        <f t="shared" si="85"/>
        <v/>
      </c>
      <c r="FB273" s="27" t="str">
        <f t="shared" si="86"/>
        <v/>
      </c>
      <c r="FC273" s="27" t="str">
        <f t="shared" si="87"/>
        <v/>
      </c>
      <c r="FE273" s="82">
        <f t="shared" si="96"/>
        <v>7.9595420919349974E-4</v>
      </c>
      <c r="FF273" s="82">
        <f t="shared" si="88"/>
        <v>1.59190841838688E-3</v>
      </c>
      <c r="FG273" s="82" t="str">
        <f t="shared" si="89"/>
        <v/>
      </c>
      <c r="FH273" s="82" t="str">
        <f t="shared" si="90"/>
        <v/>
      </c>
      <c r="FI273" s="82" t="str">
        <f t="shared" si="91"/>
        <v/>
      </c>
      <c r="FJ273" s="82" t="str">
        <f t="shared" si="92"/>
        <v/>
      </c>
    </row>
    <row r="274" spans="1:166" x14ac:dyDescent="0.3">
      <c r="A274" s="20">
        <v>8913696</v>
      </c>
      <c r="B274" s="20" t="s">
        <v>128</v>
      </c>
      <c r="C274" s="21">
        <v>410</v>
      </c>
      <c r="D274" s="22">
        <v>1754372.2357999999</v>
      </c>
      <c r="E274" s="22">
        <v>5722.2358000000004</v>
      </c>
      <c r="F274" s="22">
        <v>1748650</v>
      </c>
      <c r="G274" s="45">
        <v>0</v>
      </c>
      <c r="H274" s="26">
        <v>-249.46780000000035</v>
      </c>
      <c r="I274" s="11"/>
      <c r="J274" s="34">
        <v>410</v>
      </c>
      <c r="K274" s="22">
        <v>1811522.7679999999</v>
      </c>
      <c r="L274" s="22">
        <v>5472.768</v>
      </c>
      <c r="M274" s="22">
        <v>1806050</v>
      </c>
      <c r="N274" s="26">
        <v>-249.46780000000035</v>
      </c>
      <c r="O274" s="22">
        <v>0</v>
      </c>
      <c r="P274" s="22">
        <v>57150.532200000016</v>
      </c>
      <c r="Q274" s="22">
        <v>57400</v>
      </c>
      <c r="R274" s="32">
        <v>3.1548337790474855E-2</v>
      </c>
      <c r="S274" s="32">
        <v>3.1782065834279227E-2</v>
      </c>
      <c r="T274" s="11"/>
      <c r="U274" s="22">
        <v>1811522.7679999999</v>
      </c>
      <c r="V274" s="22">
        <v>5472.768</v>
      </c>
      <c r="W274" s="22">
        <v>1806050</v>
      </c>
      <c r="X274" s="26">
        <v>-249.46780000000035</v>
      </c>
      <c r="Y274" s="22">
        <v>0</v>
      </c>
      <c r="Z274" s="22">
        <v>57150.532200000016</v>
      </c>
      <c r="AA274" s="22">
        <v>57400</v>
      </c>
      <c r="AB274" s="32">
        <v>3.1548337790474855E-2</v>
      </c>
      <c r="AC274" s="32">
        <v>3.1782065834279227E-2</v>
      </c>
      <c r="AD274" s="42"/>
      <c r="AE274" s="22">
        <v>1811522.7679999999</v>
      </c>
      <c r="AF274" s="22">
        <v>5472.768</v>
      </c>
      <c r="AG274" s="22">
        <v>1806050</v>
      </c>
      <c r="AH274" s="26">
        <v>-249.46780000000035</v>
      </c>
      <c r="AI274" s="22">
        <v>0</v>
      </c>
      <c r="AJ274" s="22">
        <v>57150.532200000016</v>
      </c>
      <c r="AK274" s="22">
        <v>57400</v>
      </c>
      <c r="AL274" s="32">
        <v>3.1548337790474855E-2</v>
      </c>
      <c r="AM274" s="32">
        <v>3.1782065834279227E-2</v>
      </c>
      <c r="AN274" s="11"/>
      <c r="AO274" s="22">
        <v>1811522.7679999999</v>
      </c>
      <c r="AP274" s="22">
        <v>5472.768</v>
      </c>
      <c r="AQ274" s="22">
        <v>1806050</v>
      </c>
      <c r="AR274" s="26">
        <v>-249.46780000000035</v>
      </c>
      <c r="AS274" s="22">
        <v>0</v>
      </c>
      <c r="AT274" s="22">
        <v>57150.532200000016</v>
      </c>
      <c r="AU274" s="22">
        <v>57400</v>
      </c>
      <c r="AV274" s="32">
        <v>3.1548337790474855E-2</v>
      </c>
      <c r="AW274" s="32">
        <v>3.1782065834279227E-2</v>
      </c>
      <c r="AX274" s="42"/>
      <c r="AY274" s="22">
        <v>1811522.7679999999</v>
      </c>
      <c r="AZ274" s="22">
        <v>5472.768</v>
      </c>
      <c r="BA274" s="22">
        <v>1806050</v>
      </c>
      <c r="BB274" s="22">
        <v>0</v>
      </c>
      <c r="BC274" s="22">
        <v>57150.532200000016</v>
      </c>
      <c r="BD274" s="22">
        <v>57400</v>
      </c>
      <c r="BE274" s="32">
        <v>3.1548337790474855E-2</v>
      </c>
      <c r="BF274" s="32">
        <v>3.1782065834279227E-2</v>
      </c>
      <c r="BG274" s="11"/>
      <c r="BH274" s="22">
        <v>1811522.7679999999</v>
      </c>
      <c r="BI274" s="22">
        <v>5472.768</v>
      </c>
      <c r="BJ274" s="22">
        <v>1806050</v>
      </c>
      <c r="BK274" s="26">
        <v>-249.46780000000035</v>
      </c>
      <c r="BL274" s="22">
        <v>0</v>
      </c>
      <c r="BM274" s="22">
        <v>57150.532200000016</v>
      </c>
      <c r="BN274" s="22">
        <v>57400</v>
      </c>
      <c r="BO274" s="32">
        <v>3.1548337790474855E-2</v>
      </c>
      <c r="BP274" s="32">
        <v>3.1782065834279227E-2</v>
      </c>
      <c r="BQ274" s="42"/>
      <c r="BR274" s="22">
        <v>1811522.7679999999</v>
      </c>
      <c r="BS274" s="22">
        <v>5472.768</v>
      </c>
      <c r="BT274" s="22">
        <v>1806050</v>
      </c>
      <c r="BU274" s="26">
        <v>-249.46780000000035</v>
      </c>
      <c r="BV274" s="22">
        <v>0</v>
      </c>
      <c r="BW274" s="22">
        <v>57150.532200000016</v>
      </c>
      <c r="BX274" s="22">
        <v>57400</v>
      </c>
      <c r="BY274" s="32">
        <v>3.1548337790474855E-2</v>
      </c>
      <c r="BZ274" s="32">
        <v>3.1782065834279227E-2</v>
      </c>
      <c r="CA274" s="42"/>
      <c r="CB274" s="22">
        <v>1811522.7679999999</v>
      </c>
      <c r="CC274" s="22">
        <v>5472.768</v>
      </c>
      <c r="CD274" s="22">
        <v>1806050</v>
      </c>
      <c r="CE274" s="26">
        <v>-249.46780000000035</v>
      </c>
      <c r="CF274" s="22">
        <v>0</v>
      </c>
      <c r="CG274" s="22">
        <v>57150.532200000016</v>
      </c>
      <c r="CH274" s="22">
        <v>57400</v>
      </c>
      <c r="CI274" s="32">
        <v>3.1548337790474855E-2</v>
      </c>
      <c r="CJ274" s="32">
        <v>3.1782065834279227E-2</v>
      </c>
      <c r="CK274" s="42"/>
      <c r="CL274" s="22">
        <v>1811522.7679999999</v>
      </c>
      <c r="CM274" s="22">
        <v>5472.768</v>
      </c>
      <c r="CN274" s="22">
        <v>1806050</v>
      </c>
      <c r="CO274" s="26">
        <v>-249.46780000000035</v>
      </c>
      <c r="CP274" s="22">
        <v>0</v>
      </c>
      <c r="CQ274" s="22">
        <v>57150.532200000016</v>
      </c>
      <c r="CR274" s="22">
        <v>57400</v>
      </c>
      <c r="CS274" s="32">
        <v>3.1548337790474855E-2</v>
      </c>
      <c r="CT274" s="32">
        <v>3.1782065834279227E-2</v>
      </c>
      <c r="CU274" s="42"/>
      <c r="CV274" s="22">
        <v>1811522.7679999999</v>
      </c>
      <c r="CW274" s="22">
        <v>5472.768</v>
      </c>
      <c r="CX274" s="22">
        <v>1806050</v>
      </c>
      <c r="CY274" s="26">
        <v>-249.46780000000035</v>
      </c>
      <c r="CZ274" s="22">
        <v>0</v>
      </c>
      <c r="DA274" s="22">
        <v>57150.532200000016</v>
      </c>
      <c r="DB274" s="22">
        <v>57400</v>
      </c>
      <c r="DC274" s="32">
        <v>3.1548337790474855E-2</v>
      </c>
      <c r="DD274" s="32">
        <v>3.1782065834279227E-2</v>
      </c>
      <c r="DE274" s="42"/>
      <c r="DF274" s="22">
        <v>1811522.7679999999</v>
      </c>
      <c r="DG274" s="22">
        <v>5472.768</v>
      </c>
      <c r="DH274" s="22">
        <v>1806050</v>
      </c>
      <c r="DI274" s="26">
        <v>-249.46780000000035</v>
      </c>
      <c r="DJ274" s="22">
        <v>0</v>
      </c>
      <c r="DK274" s="22">
        <v>57150.532200000016</v>
      </c>
      <c r="DL274" s="22">
        <v>57400</v>
      </c>
      <c r="DM274" s="32">
        <v>3.1548337790474855E-2</v>
      </c>
      <c r="DN274" s="32">
        <v>3.1782065834279227E-2</v>
      </c>
      <c r="DO274" s="42"/>
      <c r="DP274" s="22">
        <v>1811522.7679999999</v>
      </c>
      <c r="DQ274" s="22">
        <v>5472.768</v>
      </c>
      <c r="DR274" s="22">
        <v>1806050</v>
      </c>
      <c r="DS274" s="26">
        <v>-249.46780000000035</v>
      </c>
      <c r="DT274" s="22">
        <v>0</v>
      </c>
      <c r="DU274" s="22">
        <v>57150.532200000016</v>
      </c>
      <c r="DV274" s="22">
        <v>57400</v>
      </c>
      <c r="DW274" s="32">
        <v>3.1548337790474855E-2</v>
      </c>
      <c r="DX274" s="32">
        <v>3.1782065834279227E-2</v>
      </c>
      <c r="DY274" s="42"/>
      <c r="DZ274" s="22">
        <v>1811522.7679999999</v>
      </c>
      <c r="EA274" s="22">
        <v>5472.768</v>
      </c>
      <c r="EB274" s="22">
        <v>1806050</v>
      </c>
      <c r="EC274" s="26">
        <v>-249.46780000000035</v>
      </c>
      <c r="ED274" s="22">
        <v>0</v>
      </c>
      <c r="EE274" s="22">
        <v>57150.532200000016</v>
      </c>
      <c r="EF274" s="22">
        <v>57400</v>
      </c>
      <c r="EG274" s="32">
        <v>3.1548337790474855E-2</v>
      </c>
      <c r="EH274" s="32">
        <v>3.1782065834279227E-2</v>
      </c>
      <c r="EI274" s="42"/>
      <c r="EK274" s="47">
        <f t="shared" si="78"/>
        <v>0</v>
      </c>
      <c r="EL274" s="47">
        <f t="shared" si="79"/>
        <v>0</v>
      </c>
      <c r="EM274" s="47">
        <f t="shared" si="80"/>
        <v>0</v>
      </c>
      <c r="EN274" s="47">
        <f t="shared" si="81"/>
        <v>0</v>
      </c>
      <c r="EO274" s="47">
        <f t="shared" si="82"/>
        <v>0</v>
      </c>
      <c r="EP274" s="47">
        <f t="shared" si="83"/>
        <v>0</v>
      </c>
      <c r="ER274" s="27" t="str">
        <f t="shared" si="93"/>
        <v>The Good Shepherd Catholic Primary, Arnold</v>
      </c>
      <c r="EV274" s="45">
        <v>0</v>
      </c>
      <c r="EX274" s="27" t="str">
        <f t="shared" si="94"/>
        <v/>
      </c>
      <c r="EY274" s="27" t="str">
        <f t="shared" si="95"/>
        <v/>
      </c>
      <c r="EZ274" s="27" t="str">
        <f t="shared" si="84"/>
        <v/>
      </c>
      <c r="FA274" s="27" t="str">
        <f t="shared" si="85"/>
        <v/>
      </c>
      <c r="FB274" s="27" t="str">
        <f t="shared" si="86"/>
        <v/>
      </c>
      <c r="FC274" s="27" t="str">
        <f t="shared" si="87"/>
        <v/>
      </c>
      <c r="FE274" s="82" t="str">
        <f t="shared" si="96"/>
        <v/>
      </c>
      <c r="FF274" s="82" t="str">
        <f t="shared" si="88"/>
        <v/>
      </c>
      <c r="FG274" s="82" t="str">
        <f t="shared" si="89"/>
        <v/>
      </c>
      <c r="FH274" s="82" t="str">
        <f t="shared" si="90"/>
        <v/>
      </c>
      <c r="FI274" s="82" t="str">
        <f t="shared" si="91"/>
        <v/>
      </c>
      <c r="FJ274" s="82" t="str">
        <f t="shared" si="92"/>
        <v/>
      </c>
    </row>
    <row r="275" spans="1:166" x14ac:dyDescent="0.3">
      <c r="A275" s="20">
        <v>8913710</v>
      </c>
      <c r="B275" s="20" t="s">
        <v>283</v>
      </c>
      <c r="C275" s="21">
        <v>193</v>
      </c>
      <c r="D275" s="22">
        <v>881054.12975497893</v>
      </c>
      <c r="E275" s="22">
        <v>3707.8799999999997</v>
      </c>
      <c r="F275" s="22">
        <v>877346.24975497893</v>
      </c>
      <c r="G275" s="45">
        <v>0</v>
      </c>
      <c r="H275" s="26">
        <v>-59.367999999999483</v>
      </c>
      <c r="I275" s="11"/>
      <c r="J275" s="34">
        <v>193</v>
      </c>
      <c r="K275" s="22">
        <v>929666.51719266758</v>
      </c>
      <c r="L275" s="22">
        <v>3648.5120000000002</v>
      </c>
      <c r="M275" s="22">
        <v>926018.0051926676</v>
      </c>
      <c r="N275" s="26">
        <v>-59.367999999999483</v>
      </c>
      <c r="O275" s="22">
        <v>0</v>
      </c>
      <c r="P275" s="22">
        <v>48612.387437688652</v>
      </c>
      <c r="Q275" s="22">
        <v>48671.755437688669</v>
      </c>
      <c r="R275" s="32">
        <v>5.2290134729692579E-2</v>
      </c>
      <c r="S275" s="32">
        <v>5.256026898479367E-2</v>
      </c>
      <c r="T275" s="11"/>
      <c r="U275" s="22">
        <v>929666.51719266758</v>
      </c>
      <c r="V275" s="22">
        <v>3648.5120000000002</v>
      </c>
      <c r="W275" s="22">
        <v>926018.0051926676</v>
      </c>
      <c r="X275" s="26">
        <v>-59.367999999999483</v>
      </c>
      <c r="Y275" s="22">
        <v>0</v>
      </c>
      <c r="Z275" s="22">
        <v>48612.387437688652</v>
      </c>
      <c r="AA275" s="22">
        <v>48671.755437688669</v>
      </c>
      <c r="AB275" s="32">
        <v>5.2290134729692579E-2</v>
      </c>
      <c r="AC275" s="32">
        <v>5.256026898479367E-2</v>
      </c>
      <c r="AD275" s="42"/>
      <c r="AE275" s="22">
        <v>929666.51719266758</v>
      </c>
      <c r="AF275" s="22">
        <v>3648.5120000000002</v>
      </c>
      <c r="AG275" s="22">
        <v>926018.0051926676</v>
      </c>
      <c r="AH275" s="26">
        <v>-59.367999999999483</v>
      </c>
      <c r="AI275" s="22">
        <v>0</v>
      </c>
      <c r="AJ275" s="22">
        <v>48612.387437688652</v>
      </c>
      <c r="AK275" s="22">
        <v>48671.755437688669</v>
      </c>
      <c r="AL275" s="32">
        <v>5.2290134729692579E-2</v>
      </c>
      <c r="AM275" s="32">
        <v>5.256026898479367E-2</v>
      </c>
      <c r="AN275" s="11"/>
      <c r="AO275" s="22">
        <v>929666.51719266758</v>
      </c>
      <c r="AP275" s="22">
        <v>3648.5120000000002</v>
      </c>
      <c r="AQ275" s="22">
        <v>926018.0051926676</v>
      </c>
      <c r="AR275" s="26">
        <v>-59.367999999999483</v>
      </c>
      <c r="AS275" s="22">
        <v>0</v>
      </c>
      <c r="AT275" s="22">
        <v>48612.387437688652</v>
      </c>
      <c r="AU275" s="22">
        <v>48671.755437688669</v>
      </c>
      <c r="AV275" s="32">
        <v>5.2290134729692579E-2</v>
      </c>
      <c r="AW275" s="32">
        <v>5.256026898479367E-2</v>
      </c>
      <c r="AX275" s="42"/>
      <c r="AY275" s="22">
        <v>929666.51719266758</v>
      </c>
      <c r="AZ275" s="22">
        <v>3648.5120000000002</v>
      </c>
      <c r="BA275" s="22">
        <v>926018.0051926676</v>
      </c>
      <c r="BB275" s="22">
        <v>0</v>
      </c>
      <c r="BC275" s="22">
        <v>48612.387437688652</v>
      </c>
      <c r="BD275" s="22">
        <v>48671.755437688669</v>
      </c>
      <c r="BE275" s="32">
        <v>5.2290134729692579E-2</v>
      </c>
      <c r="BF275" s="32">
        <v>5.256026898479367E-2</v>
      </c>
      <c r="BG275" s="11"/>
      <c r="BH275" s="22">
        <v>929666.51719266758</v>
      </c>
      <c r="BI275" s="22">
        <v>3648.5120000000002</v>
      </c>
      <c r="BJ275" s="22">
        <v>926018.0051926676</v>
      </c>
      <c r="BK275" s="26">
        <v>-59.367999999999483</v>
      </c>
      <c r="BL275" s="22">
        <v>0</v>
      </c>
      <c r="BM275" s="22">
        <v>48612.387437688652</v>
      </c>
      <c r="BN275" s="22">
        <v>48671.755437688669</v>
      </c>
      <c r="BO275" s="32">
        <v>5.2290134729692579E-2</v>
      </c>
      <c r="BP275" s="32">
        <v>5.256026898479367E-2</v>
      </c>
      <c r="BQ275" s="42"/>
      <c r="BR275" s="22">
        <v>926146.33338664868</v>
      </c>
      <c r="BS275" s="22">
        <v>3648.5120000000002</v>
      </c>
      <c r="BT275" s="22">
        <v>922497.82138664869</v>
      </c>
      <c r="BU275" s="26">
        <v>-59.367999999999483</v>
      </c>
      <c r="BV275" s="22">
        <v>0</v>
      </c>
      <c r="BW275" s="22">
        <v>45092.203631669749</v>
      </c>
      <c r="BX275" s="22">
        <v>45151.571631669765</v>
      </c>
      <c r="BY275" s="32">
        <v>4.8687990230205445E-2</v>
      </c>
      <c r="BZ275" s="32">
        <v>4.8944908686939091E-2</v>
      </c>
      <c r="CA275" s="42"/>
      <c r="CB275" s="22">
        <v>928840.99929546379</v>
      </c>
      <c r="CC275" s="22">
        <v>3648.5120000000002</v>
      </c>
      <c r="CD275" s="22">
        <v>925192.4872954638</v>
      </c>
      <c r="CE275" s="26">
        <v>-59.367999999999483</v>
      </c>
      <c r="CF275" s="22">
        <v>0</v>
      </c>
      <c r="CG275" s="22">
        <v>47786.869540484855</v>
      </c>
      <c r="CH275" s="22">
        <v>47846.237540484872</v>
      </c>
      <c r="CI275" s="32">
        <v>5.1447846915383504E-2</v>
      </c>
      <c r="CJ275" s="32">
        <v>5.1714900626084519E-2</v>
      </c>
      <c r="CK275" s="42"/>
      <c r="CL275" s="22">
        <v>928015.48139826022</v>
      </c>
      <c r="CM275" s="22">
        <v>3648.5120000000002</v>
      </c>
      <c r="CN275" s="22">
        <v>924366.96939826023</v>
      </c>
      <c r="CO275" s="26">
        <v>-59.367999999999483</v>
      </c>
      <c r="CP275" s="22">
        <v>0</v>
      </c>
      <c r="CQ275" s="22">
        <v>46961.35164328129</v>
      </c>
      <c r="CR275" s="22">
        <v>47020.719643281307</v>
      </c>
      <c r="CS275" s="32">
        <v>5.0604060583691608E-2</v>
      </c>
      <c r="CT275" s="32">
        <v>5.0868022333046603E-2</v>
      </c>
      <c r="CU275" s="42"/>
      <c r="CV275" s="22">
        <v>929666.51719266758</v>
      </c>
      <c r="CW275" s="22">
        <v>3648.5120000000002</v>
      </c>
      <c r="CX275" s="22">
        <v>926018.0051926676</v>
      </c>
      <c r="CY275" s="26">
        <v>-59.367999999999483</v>
      </c>
      <c r="CZ275" s="22">
        <v>0</v>
      </c>
      <c r="DA275" s="22">
        <v>48612.387437688652</v>
      </c>
      <c r="DB275" s="22">
        <v>48671.755437688669</v>
      </c>
      <c r="DC275" s="32">
        <v>5.2290134729692579E-2</v>
      </c>
      <c r="DD275" s="32">
        <v>5.256026898479367E-2</v>
      </c>
      <c r="DE275" s="42"/>
      <c r="DF275" s="22">
        <v>929666.51719266758</v>
      </c>
      <c r="DG275" s="22">
        <v>3648.5120000000002</v>
      </c>
      <c r="DH275" s="22">
        <v>926018.0051926676</v>
      </c>
      <c r="DI275" s="26">
        <v>-59.367999999999483</v>
      </c>
      <c r="DJ275" s="22">
        <v>0</v>
      </c>
      <c r="DK275" s="22">
        <v>48612.387437688652</v>
      </c>
      <c r="DL275" s="22">
        <v>48671.755437688669</v>
      </c>
      <c r="DM275" s="32">
        <v>5.2290134729692579E-2</v>
      </c>
      <c r="DN275" s="32">
        <v>5.256026898479367E-2</v>
      </c>
      <c r="DO275" s="42"/>
      <c r="DP275" s="22">
        <v>929666.51719266758</v>
      </c>
      <c r="DQ275" s="22">
        <v>3648.5120000000002</v>
      </c>
      <c r="DR275" s="22">
        <v>926018.0051926676</v>
      </c>
      <c r="DS275" s="26">
        <v>-59.367999999999483</v>
      </c>
      <c r="DT275" s="22">
        <v>0</v>
      </c>
      <c r="DU275" s="22">
        <v>48612.387437688652</v>
      </c>
      <c r="DV275" s="22">
        <v>48671.755437688669</v>
      </c>
      <c r="DW275" s="32">
        <v>5.2290134729692579E-2</v>
      </c>
      <c r="DX275" s="32">
        <v>5.256026898479367E-2</v>
      </c>
      <c r="DY275" s="42"/>
      <c r="DZ275" s="22">
        <v>929666.51719266758</v>
      </c>
      <c r="EA275" s="22">
        <v>3648.5120000000002</v>
      </c>
      <c r="EB275" s="22">
        <v>926018.0051926676</v>
      </c>
      <c r="EC275" s="26">
        <v>-59.367999999999483</v>
      </c>
      <c r="ED275" s="22">
        <v>0</v>
      </c>
      <c r="EE275" s="22">
        <v>48612.387437688652</v>
      </c>
      <c r="EF275" s="22">
        <v>48671.755437688669</v>
      </c>
      <c r="EG275" s="32">
        <v>5.2290134729692579E-2</v>
      </c>
      <c r="EH275" s="32">
        <v>5.256026898479367E-2</v>
      </c>
      <c r="EI275" s="42"/>
      <c r="EK275" s="47">
        <f t="shared" si="78"/>
        <v>-825.51789720379747</v>
      </c>
      <c r="EL275" s="47">
        <f t="shared" si="79"/>
        <v>-1651.0357944073621</v>
      </c>
      <c r="EM275" s="47">
        <f t="shared" si="80"/>
        <v>0</v>
      </c>
      <c r="EN275" s="47">
        <f t="shared" si="81"/>
        <v>0</v>
      </c>
      <c r="EO275" s="47">
        <f t="shared" si="82"/>
        <v>0</v>
      </c>
      <c r="EP275" s="47">
        <f t="shared" si="83"/>
        <v>0</v>
      </c>
      <c r="ER275" s="27" t="str">
        <f t="shared" si="93"/>
        <v>St. Joseph's Catholic Primary School, a Voluntary Academy</v>
      </c>
      <c r="EV275" s="45">
        <v>0</v>
      </c>
      <c r="EX275" s="27" t="str">
        <f t="shared" si="94"/>
        <v>Y</v>
      </c>
      <c r="EY275" s="27" t="str">
        <f t="shared" si="95"/>
        <v>Y</v>
      </c>
      <c r="EZ275" s="27" t="str">
        <f t="shared" si="84"/>
        <v/>
      </c>
      <c r="FA275" s="27" t="str">
        <f t="shared" si="85"/>
        <v/>
      </c>
      <c r="FB275" s="27" t="str">
        <f t="shared" si="86"/>
        <v/>
      </c>
      <c r="FC275" s="27" t="str">
        <f t="shared" si="87"/>
        <v/>
      </c>
      <c r="FE275" s="82">
        <f t="shared" si="96"/>
        <v>8.9147067613662651E-4</v>
      </c>
      <c r="FF275" s="82">
        <f t="shared" si="88"/>
        <v>1.7829413522730015E-3</v>
      </c>
      <c r="FG275" s="82" t="str">
        <f t="shared" si="89"/>
        <v/>
      </c>
      <c r="FH275" s="82" t="str">
        <f t="shared" si="90"/>
        <v/>
      </c>
      <c r="FI275" s="82" t="str">
        <f t="shared" si="91"/>
        <v/>
      </c>
      <c r="FJ275" s="82" t="str">
        <f t="shared" si="92"/>
        <v/>
      </c>
    </row>
    <row r="276" spans="1:166" x14ac:dyDescent="0.3">
      <c r="A276" s="20">
        <v>8913730</v>
      </c>
      <c r="B276" s="20" t="s">
        <v>109</v>
      </c>
      <c r="C276" s="21">
        <v>209</v>
      </c>
      <c r="D276" s="22">
        <v>923014.19222018274</v>
      </c>
      <c r="E276" s="22">
        <v>4801.9019000000008</v>
      </c>
      <c r="F276" s="22">
        <v>918212.29032018268</v>
      </c>
      <c r="G276" s="45">
        <v>0</v>
      </c>
      <c r="H276" s="26">
        <v>-736.41710000000057</v>
      </c>
      <c r="I276" s="11"/>
      <c r="J276" s="34">
        <v>209</v>
      </c>
      <c r="K276" s="22">
        <v>971456.84301062115</v>
      </c>
      <c r="L276" s="22">
        <v>4065.4848000000002</v>
      </c>
      <c r="M276" s="22">
        <v>967391.35821062117</v>
      </c>
      <c r="N276" s="26">
        <v>-736.41710000000057</v>
      </c>
      <c r="O276" s="22">
        <v>0</v>
      </c>
      <c r="P276" s="22">
        <v>48442.650790438405</v>
      </c>
      <c r="Q276" s="22">
        <v>49179.067890438484</v>
      </c>
      <c r="R276" s="32">
        <v>4.9865983382556475E-2</v>
      </c>
      <c r="S276" s="32">
        <v>5.0836786449493153E-2</v>
      </c>
      <c r="T276" s="11"/>
      <c r="U276" s="22">
        <v>971456.84301062115</v>
      </c>
      <c r="V276" s="22">
        <v>4065.4848000000002</v>
      </c>
      <c r="W276" s="22">
        <v>967391.35821062117</v>
      </c>
      <c r="X276" s="26">
        <v>-736.41710000000057</v>
      </c>
      <c r="Y276" s="22">
        <v>0</v>
      </c>
      <c r="Z276" s="22">
        <v>48442.650790438405</v>
      </c>
      <c r="AA276" s="22">
        <v>49179.067890438484</v>
      </c>
      <c r="AB276" s="32">
        <v>4.9865983382556475E-2</v>
      </c>
      <c r="AC276" s="32">
        <v>5.0836786449493153E-2</v>
      </c>
      <c r="AD276" s="42"/>
      <c r="AE276" s="22">
        <v>971456.84301062115</v>
      </c>
      <c r="AF276" s="22">
        <v>4065.4848000000002</v>
      </c>
      <c r="AG276" s="22">
        <v>967391.35821062117</v>
      </c>
      <c r="AH276" s="26">
        <v>-736.41710000000057</v>
      </c>
      <c r="AI276" s="22">
        <v>0</v>
      </c>
      <c r="AJ276" s="22">
        <v>48442.650790438405</v>
      </c>
      <c r="AK276" s="22">
        <v>49179.067890438484</v>
      </c>
      <c r="AL276" s="32">
        <v>4.9865983382556475E-2</v>
      </c>
      <c r="AM276" s="32">
        <v>5.0836786449493153E-2</v>
      </c>
      <c r="AN276" s="11"/>
      <c r="AO276" s="22">
        <v>971456.84301062115</v>
      </c>
      <c r="AP276" s="22">
        <v>4065.4848000000002</v>
      </c>
      <c r="AQ276" s="22">
        <v>967391.35821062117</v>
      </c>
      <c r="AR276" s="26">
        <v>-736.41710000000057</v>
      </c>
      <c r="AS276" s="22">
        <v>0</v>
      </c>
      <c r="AT276" s="22">
        <v>48442.650790438405</v>
      </c>
      <c r="AU276" s="22">
        <v>49179.067890438484</v>
      </c>
      <c r="AV276" s="32">
        <v>4.9865983382556475E-2</v>
      </c>
      <c r="AW276" s="32">
        <v>5.0836786449493153E-2</v>
      </c>
      <c r="AX276" s="42"/>
      <c r="AY276" s="22">
        <v>971456.84301062115</v>
      </c>
      <c r="AZ276" s="22">
        <v>4065.4848000000002</v>
      </c>
      <c r="BA276" s="22">
        <v>967391.35821062117</v>
      </c>
      <c r="BB276" s="22">
        <v>0</v>
      </c>
      <c r="BC276" s="22">
        <v>48442.650790438405</v>
      </c>
      <c r="BD276" s="22">
        <v>49179.067890438484</v>
      </c>
      <c r="BE276" s="32">
        <v>4.9865983382556475E-2</v>
      </c>
      <c r="BF276" s="32">
        <v>5.0836786449493153E-2</v>
      </c>
      <c r="BG276" s="11"/>
      <c r="BH276" s="22">
        <v>971456.84301062115</v>
      </c>
      <c r="BI276" s="22">
        <v>4065.4848000000002</v>
      </c>
      <c r="BJ276" s="22">
        <v>967391.35821062117</v>
      </c>
      <c r="BK276" s="26">
        <v>-736.41710000000057</v>
      </c>
      <c r="BL276" s="22">
        <v>0</v>
      </c>
      <c r="BM276" s="22">
        <v>48442.650790438405</v>
      </c>
      <c r="BN276" s="22">
        <v>49179.067890438484</v>
      </c>
      <c r="BO276" s="32">
        <v>4.9865983382556475E-2</v>
      </c>
      <c r="BP276" s="32">
        <v>5.0836786449493153E-2</v>
      </c>
      <c r="BQ276" s="42"/>
      <c r="BR276" s="22">
        <v>968263.87758098694</v>
      </c>
      <c r="BS276" s="22">
        <v>4065.4848000000002</v>
      </c>
      <c r="BT276" s="22">
        <v>964198.39278098696</v>
      </c>
      <c r="BU276" s="26">
        <v>-736.41710000000057</v>
      </c>
      <c r="BV276" s="22">
        <v>0</v>
      </c>
      <c r="BW276" s="22">
        <v>45249.6853608042</v>
      </c>
      <c r="BX276" s="22">
        <v>45986.102460804279</v>
      </c>
      <c r="BY276" s="32">
        <v>4.6732803328211996E-2</v>
      </c>
      <c r="BZ276" s="32">
        <v>4.7693610365983879E-2</v>
      </c>
      <c r="CA276" s="42"/>
      <c r="CB276" s="22">
        <v>970588.88320875412</v>
      </c>
      <c r="CC276" s="22">
        <v>4065.4848000000002</v>
      </c>
      <c r="CD276" s="22">
        <v>966523.39840875415</v>
      </c>
      <c r="CE276" s="26">
        <v>-736.41710000000057</v>
      </c>
      <c r="CF276" s="22">
        <v>0</v>
      </c>
      <c r="CG276" s="22">
        <v>47574.690988571383</v>
      </c>
      <c r="CH276" s="22">
        <v>48311.108088571462</v>
      </c>
      <c r="CI276" s="32">
        <v>4.9016315570491679E-2</v>
      </c>
      <c r="CJ276" s="32">
        <v>4.9984416485011077E-2</v>
      </c>
      <c r="CK276" s="42"/>
      <c r="CL276" s="22">
        <v>969720.9234068871</v>
      </c>
      <c r="CM276" s="22">
        <v>4065.4848000000002</v>
      </c>
      <c r="CN276" s="22">
        <v>965655.43860688712</v>
      </c>
      <c r="CO276" s="26">
        <v>-736.41710000000057</v>
      </c>
      <c r="CP276" s="22">
        <v>0</v>
      </c>
      <c r="CQ276" s="22">
        <v>46706.731186704361</v>
      </c>
      <c r="CR276" s="22">
        <v>47443.14828670444</v>
      </c>
      <c r="CS276" s="32">
        <v>4.8165126748643532E-2</v>
      </c>
      <c r="CT276" s="32">
        <v>4.9130514249625924E-2</v>
      </c>
      <c r="CU276" s="42"/>
      <c r="CV276" s="22">
        <v>971456.84301062115</v>
      </c>
      <c r="CW276" s="22">
        <v>4065.4848000000002</v>
      </c>
      <c r="CX276" s="22">
        <v>967391.35821062117</v>
      </c>
      <c r="CY276" s="26">
        <v>-736.41710000000057</v>
      </c>
      <c r="CZ276" s="22">
        <v>0</v>
      </c>
      <c r="DA276" s="22">
        <v>48442.650790438405</v>
      </c>
      <c r="DB276" s="22">
        <v>49179.067890438484</v>
      </c>
      <c r="DC276" s="32">
        <v>4.9865983382556475E-2</v>
      </c>
      <c r="DD276" s="32">
        <v>5.0836786449493153E-2</v>
      </c>
      <c r="DE276" s="42"/>
      <c r="DF276" s="22">
        <v>971456.84301062115</v>
      </c>
      <c r="DG276" s="22">
        <v>4065.4848000000002</v>
      </c>
      <c r="DH276" s="22">
        <v>967391.35821062117</v>
      </c>
      <c r="DI276" s="26">
        <v>-736.41710000000057</v>
      </c>
      <c r="DJ276" s="22">
        <v>0</v>
      </c>
      <c r="DK276" s="22">
        <v>48442.650790438405</v>
      </c>
      <c r="DL276" s="22">
        <v>49179.067890438484</v>
      </c>
      <c r="DM276" s="32">
        <v>4.9865983382556475E-2</v>
      </c>
      <c r="DN276" s="32">
        <v>5.0836786449493153E-2</v>
      </c>
      <c r="DO276" s="42"/>
      <c r="DP276" s="22">
        <v>971456.84301062115</v>
      </c>
      <c r="DQ276" s="22">
        <v>4065.4848000000002</v>
      </c>
      <c r="DR276" s="22">
        <v>967391.35821062117</v>
      </c>
      <c r="DS276" s="26">
        <v>-736.41710000000057</v>
      </c>
      <c r="DT276" s="22">
        <v>0</v>
      </c>
      <c r="DU276" s="22">
        <v>48442.650790438405</v>
      </c>
      <c r="DV276" s="22">
        <v>49179.067890438484</v>
      </c>
      <c r="DW276" s="32">
        <v>4.9865983382556475E-2</v>
      </c>
      <c r="DX276" s="32">
        <v>5.0836786449493153E-2</v>
      </c>
      <c r="DY276" s="42"/>
      <c r="DZ276" s="22">
        <v>971456.84301062115</v>
      </c>
      <c r="EA276" s="22">
        <v>4065.4848000000002</v>
      </c>
      <c r="EB276" s="22">
        <v>967391.35821062117</v>
      </c>
      <c r="EC276" s="26">
        <v>-736.41710000000057</v>
      </c>
      <c r="ED276" s="22">
        <v>0</v>
      </c>
      <c r="EE276" s="22">
        <v>48442.650790438405</v>
      </c>
      <c r="EF276" s="22">
        <v>49179.067890438484</v>
      </c>
      <c r="EG276" s="32">
        <v>4.9865983382556475E-2</v>
      </c>
      <c r="EH276" s="32">
        <v>5.0836786449493153E-2</v>
      </c>
      <c r="EI276" s="42"/>
      <c r="EK276" s="47">
        <f t="shared" si="78"/>
        <v>-867.95980186702218</v>
      </c>
      <c r="EL276" s="47">
        <f t="shared" si="79"/>
        <v>-1735.9196037340444</v>
      </c>
      <c r="EM276" s="47">
        <f t="shared" si="80"/>
        <v>0</v>
      </c>
      <c r="EN276" s="47">
        <f t="shared" si="81"/>
        <v>0</v>
      </c>
      <c r="EO276" s="47">
        <f t="shared" si="82"/>
        <v>0</v>
      </c>
      <c r="EP276" s="47">
        <f t="shared" si="83"/>
        <v>0</v>
      </c>
      <c r="ER276" s="27" t="str">
        <f t="shared" si="93"/>
        <v>Holy Cross Primary Catholic Voluntary Academy</v>
      </c>
      <c r="EV276" s="45">
        <v>0</v>
      </c>
      <c r="EX276" s="27" t="str">
        <f t="shared" si="94"/>
        <v>Y</v>
      </c>
      <c r="EY276" s="27" t="str">
        <f t="shared" si="95"/>
        <v>Y</v>
      </c>
      <c r="EZ276" s="27" t="str">
        <f t="shared" si="84"/>
        <v/>
      </c>
      <c r="FA276" s="27" t="str">
        <f t="shared" si="85"/>
        <v/>
      </c>
      <c r="FB276" s="27" t="str">
        <f t="shared" si="86"/>
        <v/>
      </c>
      <c r="FC276" s="27" t="str">
        <f t="shared" si="87"/>
        <v/>
      </c>
      <c r="FE276" s="82">
        <f t="shared" si="96"/>
        <v>8.9721682388447523E-4</v>
      </c>
      <c r="FF276" s="82">
        <f t="shared" si="88"/>
        <v>1.7944336477689505E-3</v>
      </c>
      <c r="FG276" s="82" t="str">
        <f t="shared" si="89"/>
        <v/>
      </c>
      <c r="FH276" s="82" t="str">
        <f t="shared" si="90"/>
        <v/>
      </c>
      <c r="FI276" s="82" t="str">
        <f t="shared" si="91"/>
        <v/>
      </c>
      <c r="FJ276" s="82" t="str">
        <f t="shared" si="92"/>
        <v/>
      </c>
    </row>
    <row r="277" spans="1:166" x14ac:dyDescent="0.3">
      <c r="A277" s="20">
        <v>8913763</v>
      </c>
      <c r="B277" s="20" t="s">
        <v>131</v>
      </c>
      <c r="C277" s="21">
        <v>205</v>
      </c>
      <c r="D277" s="22">
        <v>936126.27320759406</v>
      </c>
      <c r="E277" s="22">
        <v>2573.4147000000003</v>
      </c>
      <c r="F277" s="22">
        <v>933552.85850759409</v>
      </c>
      <c r="G277" s="45">
        <v>0</v>
      </c>
      <c r="H277" s="26">
        <v>-227.94270000000006</v>
      </c>
      <c r="I277" s="11"/>
      <c r="J277" s="34">
        <v>205</v>
      </c>
      <c r="K277" s="22">
        <v>985370.34861385683</v>
      </c>
      <c r="L277" s="22">
        <v>2345.4720000000002</v>
      </c>
      <c r="M277" s="22">
        <v>983024.87661385688</v>
      </c>
      <c r="N277" s="26">
        <v>-227.94270000000006</v>
      </c>
      <c r="O277" s="22">
        <v>0</v>
      </c>
      <c r="P277" s="22">
        <v>49244.075406262768</v>
      </c>
      <c r="Q277" s="22">
        <v>49472.018106262782</v>
      </c>
      <c r="R277" s="32">
        <v>4.9975195088359965E-2</v>
      </c>
      <c r="S277" s="32">
        <v>5.0326313487279062E-2</v>
      </c>
      <c r="T277" s="11"/>
      <c r="U277" s="22">
        <v>985370.34861385683</v>
      </c>
      <c r="V277" s="22">
        <v>2345.4720000000002</v>
      </c>
      <c r="W277" s="22">
        <v>983024.87661385688</v>
      </c>
      <c r="X277" s="26">
        <v>-227.94270000000006</v>
      </c>
      <c r="Y277" s="22">
        <v>0</v>
      </c>
      <c r="Z277" s="22">
        <v>49244.075406262768</v>
      </c>
      <c r="AA277" s="22">
        <v>49472.018106262782</v>
      </c>
      <c r="AB277" s="32">
        <v>4.9975195088359965E-2</v>
      </c>
      <c r="AC277" s="32">
        <v>5.0326313487279062E-2</v>
      </c>
      <c r="AD277" s="42"/>
      <c r="AE277" s="22">
        <v>985370.34861385683</v>
      </c>
      <c r="AF277" s="22">
        <v>2345.4720000000002</v>
      </c>
      <c r="AG277" s="22">
        <v>983024.87661385688</v>
      </c>
      <c r="AH277" s="26">
        <v>-227.94270000000006</v>
      </c>
      <c r="AI277" s="22">
        <v>0</v>
      </c>
      <c r="AJ277" s="22">
        <v>49244.075406262768</v>
      </c>
      <c r="AK277" s="22">
        <v>49472.018106262782</v>
      </c>
      <c r="AL277" s="32">
        <v>4.9975195088359965E-2</v>
      </c>
      <c r="AM277" s="32">
        <v>5.0326313487279062E-2</v>
      </c>
      <c r="AN277" s="11"/>
      <c r="AO277" s="22">
        <v>985370.34861385683</v>
      </c>
      <c r="AP277" s="22">
        <v>2345.4720000000002</v>
      </c>
      <c r="AQ277" s="22">
        <v>983024.87661385688</v>
      </c>
      <c r="AR277" s="26">
        <v>-227.94270000000006</v>
      </c>
      <c r="AS277" s="22">
        <v>0</v>
      </c>
      <c r="AT277" s="22">
        <v>49244.075406262768</v>
      </c>
      <c r="AU277" s="22">
        <v>49472.018106262782</v>
      </c>
      <c r="AV277" s="32">
        <v>4.9975195088359965E-2</v>
      </c>
      <c r="AW277" s="32">
        <v>5.0326313487279062E-2</v>
      </c>
      <c r="AX277" s="42"/>
      <c r="AY277" s="22">
        <v>985370.34861385683</v>
      </c>
      <c r="AZ277" s="22">
        <v>2345.4720000000002</v>
      </c>
      <c r="BA277" s="22">
        <v>983024.87661385688</v>
      </c>
      <c r="BB277" s="22">
        <v>0</v>
      </c>
      <c r="BC277" s="22">
        <v>49244.075406262768</v>
      </c>
      <c r="BD277" s="22">
        <v>49472.018106262782</v>
      </c>
      <c r="BE277" s="32">
        <v>4.9975195088359965E-2</v>
      </c>
      <c r="BF277" s="32">
        <v>5.0326313487279062E-2</v>
      </c>
      <c r="BG277" s="11"/>
      <c r="BH277" s="22">
        <v>985370.34861385683</v>
      </c>
      <c r="BI277" s="22">
        <v>2345.4720000000002</v>
      </c>
      <c r="BJ277" s="22">
        <v>983024.87661385688</v>
      </c>
      <c r="BK277" s="26">
        <v>-227.94270000000006</v>
      </c>
      <c r="BL277" s="22">
        <v>0</v>
      </c>
      <c r="BM277" s="22">
        <v>49244.075406262768</v>
      </c>
      <c r="BN277" s="22">
        <v>49472.018106262782</v>
      </c>
      <c r="BO277" s="32">
        <v>4.9975195088359965E-2</v>
      </c>
      <c r="BP277" s="32">
        <v>5.0326313487279062E-2</v>
      </c>
      <c r="BQ277" s="42"/>
      <c r="BR277" s="22">
        <v>981446.02266280586</v>
      </c>
      <c r="BS277" s="22">
        <v>2345.4720000000002</v>
      </c>
      <c r="BT277" s="22">
        <v>979100.55066280591</v>
      </c>
      <c r="BU277" s="26">
        <v>-227.94270000000006</v>
      </c>
      <c r="BV277" s="22">
        <v>0</v>
      </c>
      <c r="BW277" s="22">
        <v>45319.749455211801</v>
      </c>
      <c r="BX277" s="22">
        <v>45547.692155211815</v>
      </c>
      <c r="BY277" s="32">
        <v>4.6176507325642553E-2</v>
      </c>
      <c r="BZ277" s="32">
        <v>4.6519933141063119E-2</v>
      </c>
      <c r="CA277" s="42"/>
      <c r="CB277" s="22">
        <v>984544.42946037394</v>
      </c>
      <c r="CC277" s="22">
        <v>2345.4720000000002</v>
      </c>
      <c r="CD277" s="22">
        <v>982198.95746037399</v>
      </c>
      <c r="CE277" s="26">
        <v>-227.94270000000006</v>
      </c>
      <c r="CF277" s="22">
        <v>0</v>
      </c>
      <c r="CG277" s="22">
        <v>48418.156252779881</v>
      </c>
      <c r="CH277" s="22">
        <v>48646.098952779896</v>
      </c>
      <c r="CI277" s="32">
        <v>4.9178233916084148E-2</v>
      </c>
      <c r="CJ277" s="32">
        <v>4.9527744438419938E-2</v>
      </c>
      <c r="CK277" s="42"/>
      <c r="CL277" s="22">
        <v>983718.51030689117</v>
      </c>
      <c r="CM277" s="22">
        <v>2345.4720000000002</v>
      </c>
      <c r="CN277" s="22">
        <v>981373.03830689122</v>
      </c>
      <c r="CO277" s="26">
        <v>-227.94270000000006</v>
      </c>
      <c r="CP277" s="22">
        <v>0</v>
      </c>
      <c r="CQ277" s="22">
        <v>47592.237099297112</v>
      </c>
      <c r="CR277" s="22">
        <v>47820.179799297126</v>
      </c>
      <c r="CS277" s="32">
        <v>4.8379934504281859E-2</v>
      </c>
      <c r="CT277" s="32">
        <v>4.8727831245291439E-2</v>
      </c>
      <c r="CU277" s="42"/>
      <c r="CV277" s="22">
        <v>985370.34861385683</v>
      </c>
      <c r="CW277" s="22">
        <v>2345.4720000000002</v>
      </c>
      <c r="CX277" s="22">
        <v>983024.87661385688</v>
      </c>
      <c r="CY277" s="26">
        <v>-227.94270000000006</v>
      </c>
      <c r="CZ277" s="22">
        <v>0</v>
      </c>
      <c r="DA277" s="22">
        <v>49244.075406262768</v>
      </c>
      <c r="DB277" s="22">
        <v>49472.018106262782</v>
      </c>
      <c r="DC277" s="32">
        <v>4.9975195088359965E-2</v>
      </c>
      <c r="DD277" s="32">
        <v>5.0326313487279062E-2</v>
      </c>
      <c r="DE277" s="42"/>
      <c r="DF277" s="22">
        <v>985370.34861385683</v>
      </c>
      <c r="DG277" s="22">
        <v>2345.4720000000002</v>
      </c>
      <c r="DH277" s="22">
        <v>983024.87661385688</v>
      </c>
      <c r="DI277" s="26">
        <v>-227.94270000000006</v>
      </c>
      <c r="DJ277" s="22">
        <v>0</v>
      </c>
      <c r="DK277" s="22">
        <v>49244.075406262768</v>
      </c>
      <c r="DL277" s="22">
        <v>49472.018106262782</v>
      </c>
      <c r="DM277" s="32">
        <v>4.9975195088359965E-2</v>
      </c>
      <c r="DN277" s="32">
        <v>5.0326313487279062E-2</v>
      </c>
      <c r="DO277" s="42"/>
      <c r="DP277" s="22">
        <v>985370.34861385683</v>
      </c>
      <c r="DQ277" s="22">
        <v>2345.4720000000002</v>
      </c>
      <c r="DR277" s="22">
        <v>983024.87661385688</v>
      </c>
      <c r="DS277" s="26">
        <v>-227.94270000000006</v>
      </c>
      <c r="DT277" s="22">
        <v>0</v>
      </c>
      <c r="DU277" s="22">
        <v>49244.075406262768</v>
      </c>
      <c r="DV277" s="22">
        <v>49472.018106262782</v>
      </c>
      <c r="DW277" s="32">
        <v>4.9975195088359965E-2</v>
      </c>
      <c r="DX277" s="32">
        <v>5.0326313487279062E-2</v>
      </c>
      <c r="DY277" s="42"/>
      <c r="DZ277" s="22">
        <v>985370.34861385683</v>
      </c>
      <c r="EA277" s="22">
        <v>2345.4720000000002</v>
      </c>
      <c r="EB277" s="22">
        <v>983024.87661385688</v>
      </c>
      <c r="EC277" s="26">
        <v>-227.94270000000006</v>
      </c>
      <c r="ED277" s="22">
        <v>0</v>
      </c>
      <c r="EE277" s="22">
        <v>49244.075406262768</v>
      </c>
      <c r="EF277" s="22">
        <v>49472.018106262782</v>
      </c>
      <c r="EG277" s="32">
        <v>4.9975195088359965E-2</v>
      </c>
      <c r="EH277" s="32">
        <v>5.0326313487279062E-2</v>
      </c>
      <c r="EI277" s="42"/>
      <c r="EK277" s="47">
        <f t="shared" si="78"/>
        <v>-825.91915348288603</v>
      </c>
      <c r="EL277" s="47">
        <f t="shared" si="79"/>
        <v>-1651.8383069656556</v>
      </c>
      <c r="EM277" s="47">
        <f t="shared" si="80"/>
        <v>0</v>
      </c>
      <c r="EN277" s="47">
        <f t="shared" si="81"/>
        <v>0</v>
      </c>
      <c r="EO277" s="47">
        <f t="shared" si="82"/>
        <v>0</v>
      </c>
      <c r="EP277" s="47">
        <f t="shared" si="83"/>
        <v>0</v>
      </c>
      <c r="ER277" s="27" t="str">
        <f t="shared" si="93"/>
        <v>The Priory Catholic Voluntary Academy</v>
      </c>
      <c r="EV277" s="45">
        <v>0</v>
      </c>
      <c r="EX277" s="27" t="str">
        <f t="shared" si="94"/>
        <v>Y</v>
      </c>
      <c r="EY277" s="27" t="str">
        <f t="shared" si="95"/>
        <v>Y</v>
      </c>
      <c r="EZ277" s="27" t="str">
        <f t="shared" si="84"/>
        <v/>
      </c>
      <c r="FA277" s="27" t="str">
        <f t="shared" si="85"/>
        <v/>
      </c>
      <c r="FB277" s="27" t="str">
        <f t="shared" si="86"/>
        <v/>
      </c>
      <c r="FC277" s="27" t="str">
        <f t="shared" si="87"/>
        <v/>
      </c>
      <c r="FE277" s="82">
        <f t="shared" si="96"/>
        <v>8.4018133531662013E-4</v>
      </c>
      <c r="FF277" s="82">
        <f t="shared" si="88"/>
        <v>1.6803626706331219E-3</v>
      </c>
      <c r="FG277" s="82" t="str">
        <f t="shared" si="89"/>
        <v/>
      </c>
      <c r="FH277" s="82" t="str">
        <f t="shared" si="90"/>
        <v/>
      </c>
      <c r="FI277" s="82" t="str">
        <f t="shared" si="91"/>
        <v/>
      </c>
      <c r="FJ277" s="82" t="str">
        <f t="shared" si="92"/>
        <v/>
      </c>
    </row>
    <row r="278" spans="1:166" x14ac:dyDescent="0.3">
      <c r="A278" s="20">
        <v>8913765</v>
      </c>
      <c r="B278" s="20" t="s">
        <v>284</v>
      </c>
      <c r="C278" s="21">
        <v>398</v>
      </c>
      <c r="D278" s="22">
        <v>1704567.7279999999</v>
      </c>
      <c r="E278" s="22">
        <v>7097.7280000000001</v>
      </c>
      <c r="F278" s="22">
        <v>1697470</v>
      </c>
      <c r="G278" s="45">
        <v>0</v>
      </c>
      <c r="H278" s="26">
        <v>303.53920000000016</v>
      </c>
      <c r="I278" s="11"/>
      <c r="J278" s="34">
        <v>398</v>
      </c>
      <c r="K278" s="22">
        <v>1760591.2671999999</v>
      </c>
      <c r="L278" s="22">
        <v>7401.2672000000002</v>
      </c>
      <c r="M278" s="22">
        <v>1753190</v>
      </c>
      <c r="N278" s="26">
        <v>303.53920000000016</v>
      </c>
      <c r="O278" s="22">
        <v>0</v>
      </c>
      <c r="P278" s="22">
        <v>56023.539199999999</v>
      </c>
      <c r="Q278" s="22">
        <v>55720</v>
      </c>
      <c r="R278" s="32">
        <v>3.1820866230410437E-2</v>
      </c>
      <c r="S278" s="32">
        <v>3.1782065834279227E-2</v>
      </c>
      <c r="T278" s="11"/>
      <c r="U278" s="22">
        <v>1760591.2671999999</v>
      </c>
      <c r="V278" s="22">
        <v>7401.2672000000002</v>
      </c>
      <c r="W278" s="22">
        <v>1753190</v>
      </c>
      <c r="X278" s="26">
        <v>303.53920000000016</v>
      </c>
      <c r="Y278" s="22">
        <v>0</v>
      </c>
      <c r="Z278" s="22">
        <v>56023.539199999999</v>
      </c>
      <c r="AA278" s="22">
        <v>55720</v>
      </c>
      <c r="AB278" s="32">
        <v>3.1820866230410437E-2</v>
      </c>
      <c r="AC278" s="32">
        <v>3.1782065834279227E-2</v>
      </c>
      <c r="AD278" s="42"/>
      <c r="AE278" s="22">
        <v>1760591.2671999999</v>
      </c>
      <c r="AF278" s="22">
        <v>7401.2672000000002</v>
      </c>
      <c r="AG278" s="22">
        <v>1753190</v>
      </c>
      <c r="AH278" s="26">
        <v>303.53920000000016</v>
      </c>
      <c r="AI278" s="22">
        <v>0</v>
      </c>
      <c r="AJ278" s="22">
        <v>56023.539199999999</v>
      </c>
      <c r="AK278" s="22">
        <v>55720</v>
      </c>
      <c r="AL278" s="32">
        <v>3.1820866230410437E-2</v>
      </c>
      <c r="AM278" s="32">
        <v>3.1782065834279227E-2</v>
      </c>
      <c r="AN278" s="11"/>
      <c r="AO278" s="22">
        <v>1760591.2671999999</v>
      </c>
      <c r="AP278" s="22">
        <v>7401.2672000000002</v>
      </c>
      <c r="AQ278" s="22">
        <v>1753190</v>
      </c>
      <c r="AR278" s="26">
        <v>303.53920000000016</v>
      </c>
      <c r="AS278" s="22">
        <v>0</v>
      </c>
      <c r="AT278" s="22">
        <v>56023.539199999999</v>
      </c>
      <c r="AU278" s="22">
        <v>55720</v>
      </c>
      <c r="AV278" s="32">
        <v>3.1820866230410437E-2</v>
      </c>
      <c r="AW278" s="32">
        <v>3.1782065834279227E-2</v>
      </c>
      <c r="AX278" s="42"/>
      <c r="AY278" s="22">
        <v>1760591.2671999999</v>
      </c>
      <c r="AZ278" s="22">
        <v>7401.2672000000002</v>
      </c>
      <c r="BA278" s="22">
        <v>1753190</v>
      </c>
      <c r="BB278" s="22">
        <v>0</v>
      </c>
      <c r="BC278" s="22">
        <v>56023.539199999999</v>
      </c>
      <c r="BD278" s="22">
        <v>55720</v>
      </c>
      <c r="BE278" s="32">
        <v>3.1820866230410437E-2</v>
      </c>
      <c r="BF278" s="32">
        <v>3.1782065834279227E-2</v>
      </c>
      <c r="BG278" s="11"/>
      <c r="BH278" s="22">
        <v>1760591.2671999999</v>
      </c>
      <c r="BI278" s="22">
        <v>7401.2672000000002</v>
      </c>
      <c r="BJ278" s="22">
        <v>1753190</v>
      </c>
      <c r="BK278" s="26">
        <v>303.53920000000016</v>
      </c>
      <c r="BL278" s="22">
        <v>0</v>
      </c>
      <c r="BM278" s="22">
        <v>56023.539199999999</v>
      </c>
      <c r="BN278" s="22">
        <v>55720</v>
      </c>
      <c r="BO278" s="32">
        <v>3.1820866230410437E-2</v>
      </c>
      <c r="BP278" s="32">
        <v>3.1782065834279227E-2</v>
      </c>
      <c r="BQ278" s="42"/>
      <c r="BR278" s="22">
        <v>1760591.2671999999</v>
      </c>
      <c r="BS278" s="22">
        <v>7401.2672000000002</v>
      </c>
      <c r="BT278" s="22">
        <v>1753190</v>
      </c>
      <c r="BU278" s="26">
        <v>303.53920000000016</v>
      </c>
      <c r="BV278" s="22">
        <v>0</v>
      </c>
      <c r="BW278" s="22">
        <v>56023.539199999999</v>
      </c>
      <c r="BX278" s="22">
        <v>55720</v>
      </c>
      <c r="BY278" s="32">
        <v>3.1820866230410437E-2</v>
      </c>
      <c r="BZ278" s="32">
        <v>3.1782065834279227E-2</v>
      </c>
      <c r="CA278" s="42"/>
      <c r="CB278" s="22">
        <v>1760591.2671999999</v>
      </c>
      <c r="CC278" s="22">
        <v>7401.2672000000002</v>
      </c>
      <c r="CD278" s="22">
        <v>1753190</v>
      </c>
      <c r="CE278" s="26">
        <v>303.53920000000016</v>
      </c>
      <c r="CF278" s="22">
        <v>0</v>
      </c>
      <c r="CG278" s="22">
        <v>56023.539199999999</v>
      </c>
      <c r="CH278" s="22">
        <v>55720</v>
      </c>
      <c r="CI278" s="32">
        <v>3.1820866230410437E-2</v>
      </c>
      <c r="CJ278" s="32">
        <v>3.1782065834279227E-2</v>
      </c>
      <c r="CK278" s="42"/>
      <c r="CL278" s="22">
        <v>1760591.2671999999</v>
      </c>
      <c r="CM278" s="22">
        <v>7401.2672000000002</v>
      </c>
      <c r="CN278" s="22">
        <v>1753190</v>
      </c>
      <c r="CO278" s="26">
        <v>303.53920000000016</v>
      </c>
      <c r="CP278" s="22">
        <v>0</v>
      </c>
      <c r="CQ278" s="22">
        <v>56023.539199999999</v>
      </c>
      <c r="CR278" s="22">
        <v>55720</v>
      </c>
      <c r="CS278" s="32">
        <v>3.1820866230410437E-2</v>
      </c>
      <c r="CT278" s="32">
        <v>3.1782065834279227E-2</v>
      </c>
      <c r="CU278" s="42"/>
      <c r="CV278" s="22">
        <v>1760591.2671999999</v>
      </c>
      <c r="CW278" s="22">
        <v>7401.2672000000002</v>
      </c>
      <c r="CX278" s="22">
        <v>1753190</v>
      </c>
      <c r="CY278" s="26">
        <v>303.53920000000016</v>
      </c>
      <c r="CZ278" s="22">
        <v>0</v>
      </c>
      <c r="DA278" s="22">
        <v>56023.539199999999</v>
      </c>
      <c r="DB278" s="22">
        <v>55720</v>
      </c>
      <c r="DC278" s="32">
        <v>3.1820866230410437E-2</v>
      </c>
      <c r="DD278" s="32">
        <v>3.1782065834279227E-2</v>
      </c>
      <c r="DE278" s="42"/>
      <c r="DF278" s="22">
        <v>1760591.2671999999</v>
      </c>
      <c r="DG278" s="22">
        <v>7401.2672000000002</v>
      </c>
      <c r="DH278" s="22">
        <v>1753190</v>
      </c>
      <c r="DI278" s="26">
        <v>303.53920000000016</v>
      </c>
      <c r="DJ278" s="22">
        <v>0</v>
      </c>
      <c r="DK278" s="22">
        <v>56023.539199999999</v>
      </c>
      <c r="DL278" s="22">
        <v>55720</v>
      </c>
      <c r="DM278" s="32">
        <v>3.1820866230410437E-2</v>
      </c>
      <c r="DN278" s="32">
        <v>3.1782065834279227E-2</v>
      </c>
      <c r="DO278" s="42"/>
      <c r="DP278" s="22">
        <v>1760591.2671999999</v>
      </c>
      <c r="DQ278" s="22">
        <v>7401.2672000000002</v>
      </c>
      <c r="DR278" s="22">
        <v>1753190</v>
      </c>
      <c r="DS278" s="26">
        <v>303.53920000000016</v>
      </c>
      <c r="DT278" s="22">
        <v>0</v>
      </c>
      <c r="DU278" s="22">
        <v>56023.539199999999</v>
      </c>
      <c r="DV278" s="22">
        <v>55720</v>
      </c>
      <c r="DW278" s="32">
        <v>3.1820866230410437E-2</v>
      </c>
      <c r="DX278" s="32">
        <v>3.1782065834279227E-2</v>
      </c>
      <c r="DY278" s="42"/>
      <c r="DZ278" s="22">
        <v>1760591.2671999999</v>
      </c>
      <c r="EA278" s="22">
        <v>7401.2672000000002</v>
      </c>
      <c r="EB278" s="22">
        <v>1753190</v>
      </c>
      <c r="EC278" s="26">
        <v>303.53920000000016</v>
      </c>
      <c r="ED278" s="22">
        <v>0</v>
      </c>
      <c r="EE278" s="22">
        <v>56023.539199999999</v>
      </c>
      <c r="EF278" s="22">
        <v>55720</v>
      </c>
      <c r="EG278" s="32">
        <v>3.1820866230410437E-2</v>
      </c>
      <c r="EH278" s="32">
        <v>3.1782065834279227E-2</v>
      </c>
      <c r="EI278" s="42"/>
      <c r="EK278" s="47">
        <f t="shared" si="78"/>
        <v>0</v>
      </c>
      <c r="EL278" s="47">
        <f t="shared" si="79"/>
        <v>0</v>
      </c>
      <c r="EM278" s="47">
        <f t="shared" si="80"/>
        <v>0</v>
      </c>
      <c r="EN278" s="47">
        <f t="shared" si="81"/>
        <v>0</v>
      </c>
      <c r="EO278" s="47">
        <f t="shared" si="82"/>
        <v>0</v>
      </c>
      <c r="EP278" s="47">
        <f t="shared" si="83"/>
        <v>0</v>
      </c>
      <c r="ER278" s="27" t="str">
        <f t="shared" si="93"/>
        <v>St Edmund Campion Catholic Primary School</v>
      </c>
      <c r="EV278" s="45">
        <v>0</v>
      </c>
      <c r="EX278" s="27" t="str">
        <f t="shared" si="94"/>
        <v/>
      </c>
      <c r="EY278" s="27" t="str">
        <f t="shared" si="95"/>
        <v/>
      </c>
      <c r="EZ278" s="27" t="str">
        <f t="shared" si="84"/>
        <v/>
      </c>
      <c r="FA278" s="27" t="str">
        <f t="shared" si="85"/>
        <v/>
      </c>
      <c r="FB278" s="27" t="str">
        <f t="shared" si="86"/>
        <v/>
      </c>
      <c r="FC278" s="27" t="str">
        <f t="shared" si="87"/>
        <v/>
      </c>
      <c r="FE278" s="82" t="str">
        <f t="shared" si="96"/>
        <v/>
      </c>
      <c r="FF278" s="82" t="str">
        <f t="shared" si="88"/>
        <v/>
      </c>
      <c r="FG278" s="82" t="str">
        <f t="shared" si="89"/>
        <v/>
      </c>
      <c r="FH278" s="82" t="str">
        <f t="shared" si="90"/>
        <v/>
      </c>
      <c r="FI278" s="82" t="str">
        <f t="shared" si="91"/>
        <v/>
      </c>
      <c r="FJ278" s="82" t="str">
        <f t="shared" si="92"/>
        <v/>
      </c>
    </row>
    <row r="279" spans="1:166" x14ac:dyDescent="0.3">
      <c r="A279" s="20">
        <v>8913766</v>
      </c>
      <c r="B279" s="20" t="s">
        <v>73</v>
      </c>
      <c r="C279" s="21">
        <v>257</v>
      </c>
      <c r="D279" s="22">
        <v>1222503.3952692333</v>
      </c>
      <c r="E279" s="22">
        <v>5621.9363000000003</v>
      </c>
      <c r="F279" s="22">
        <v>1216881.4589692333</v>
      </c>
      <c r="G279" s="45">
        <v>0</v>
      </c>
      <c r="H279" s="26">
        <v>-201.28990000000067</v>
      </c>
      <c r="I279" s="11"/>
      <c r="J279" s="34">
        <v>257</v>
      </c>
      <c r="K279" s="22">
        <v>1286523.592543172</v>
      </c>
      <c r="L279" s="22">
        <v>5420.6463999999996</v>
      </c>
      <c r="M279" s="22">
        <v>1281102.946143172</v>
      </c>
      <c r="N279" s="26">
        <v>-201.28990000000067</v>
      </c>
      <c r="O279" s="22">
        <v>0</v>
      </c>
      <c r="P279" s="22">
        <v>64020.197273938684</v>
      </c>
      <c r="Q279" s="22">
        <v>64221.487173938658</v>
      </c>
      <c r="R279" s="32">
        <v>4.9762163434084364E-2</v>
      </c>
      <c r="S279" s="32">
        <v>5.0129841139840349E-2</v>
      </c>
      <c r="T279" s="11"/>
      <c r="U279" s="22">
        <v>1286523.592543172</v>
      </c>
      <c r="V279" s="22">
        <v>5420.6463999999996</v>
      </c>
      <c r="W279" s="22">
        <v>1281102.946143172</v>
      </c>
      <c r="X279" s="26">
        <v>-201.28990000000067</v>
      </c>
      <c r="Y279" s="22">
        <v>0</v>
      </c>
      <c r="Z279" s="22">
        <v>64020.197273938684</v>
      </c>
      <c r="AA279" s="22">
        <v>64221.487173938658</v>
      </c>
      <c r="AB279" s="32">
        <v>4.9762163434084364E-2</v>
      </c>
      <c r="AC279" s="32">
        <v>5.0129841139840349E-2</v>
      </c>
      <c r="AD279" s="42"/>
      <c r="AE279" s="22">
        <v>1286523.592543172</v>
      </c>
      <c r="AF279" s="22">
        <v>5420.6463999999996</v>
      </c>
      <c r="AG279" s="22">
        <v>1281102.946143172</v>
      </c>
      <c r="AH279" s="26">
        <v>-201.28990000000067</v>
      </c>
      <c r="AI279" s="22">
        <v>0</v>
      </c>
      <c r="AJ279" s="22">
        <v>64020.197273938684</v>
      </c>
      <c r="AK279" s="22">
        <v>64221.487173938658</v>
      </c>
      <c r="AL279" s="32">
        <v>4.9762163434084364E-2</v>
      </c>
      <c r="AM279" s="32">
        <v>5.0129841139840349E-2</v>
      </c>
      <c r="AN279" s="11"/>
      <c r="AO279" s="22">
        <v>1286523.592543172</v>
      </c>
      <c r="AP279" s="22">
        <v>5420.6463999999996</v>
      </c>
      <c r="AQ279" s="22">
        <v>1281102.946143172</v>
      </c>
      <c r="AR279" s="26">
        <v>-201.28990000000067</v>
      </c>
      <c r="AS279" s="22">
        <v>0</v>
      </c>
      <c r="AT279" s="22">
        <v>64020.197273938684</v>
      </c>
      <c r="AU279" s="22">
        <v>64221.487173938658</v>
      </c>
      <c r="AV279" s="32">
        <v>4.9762163434084364E-2</v>
      </c>
      <c r="AW279" s="32">
        <v>5.0129841139840349E-2</v>
      </c>
      <c r="AX279" s="42"/>
      <c r="AY279" s="22">
        <v>1286523.592543172</v>
      </c>
      <c r="AZ279" s="22">
        <v>5420.6463999999996</v>
      </c>
      <c r="BA279" s="22">
        <v>1281102.946143172</v>
      </c>
      <c r="BB279" s="22">
        <v>0</v>
      </c>
      <c r="BC279" s="22">
        <v>64020.197273938684</v>
      </c>
      <c r="BD279" s="22">
        <v>64221.487173938658</v>
      </c>
      <c r="BE279" s="32">
        <v>4.9762163434084364E-2</v>
      </c>
      <c r="BF279" s="32">
        <v>5.0129841139840349E-2</v>
      </c>
      <c r="BG279" s="11"/>
      <c r="BH279" s="22">
        <v>1286523.592543172</v>
      </c>
      <c r="BI279" s="22">
        <v>5420.6463999999996</v>
      </c>
      <c r="BJ279" s="22">
        <v>1281102.946143172</v>
      </c>
      <c r="BK279" s="26">
        <v>-201.28990000000067</v>
      </c>
      <c r="BL279" s="22">
        <v>0</v>
      </c>
      <c r="BM279" s="22">
        <v>64020.197273938684</v>
      </c>
      <c r="BN279" s="22">
        <v>64221.487173938658</v>
      </c>
      <c r="BO279" s="32">
        <v>4.9762163434084364E-2</v>
      </c>
      <c r="BP279" s="32">
        <v>5.0129841139840349E-2</v>
      </c>
      <c r="BQ279" s="42"/>
      <c r="BR279" s="22">
        <v>1279572.0193305523</v>
      </c>
      <c r="BS279" s="22">
        <v>5420.6463999999996</v>
      </c>
      <c r="BT279" s="22">
        <v>1274151.3729305523</v>
      </c>
      <c r="BU279" s="26">
        <v>-201.28990000000067</v>
      </c>
      <c r="BV279" s="22">
        <v>0</v>
      </c>
      <c r="BW279" s="22">
        <v>57068.624061319046</v>
      </c>
      <c r="BX279" s="22">
        <v>57269.91396131902</v>
      </c>
      <c r="BY279" s="32">
        <v>4.4599774924100215E-2</v>
      </c>
      <c r="BZ279" s="32">
        <v>4.4947496175119311E-2</v>
      </c>
      <c r="CA279" s="42"/>
      <c r="CB279" s="22">
        <v>1285219.0531574371</v>
      </c>
      <c r="CC279" s="22">
        <v>5420.6463999999996</v>
      </c>
      <c r="CD279" s="22">
        <v>1279798.4067574372</v>
      </c>
      <c r="CE279" s="26">
        <v>-201.28990000000067</v>
      </c>
      <c r="CF279" s="22">
        <v>0</v>
      </c>
      <c r="CG279" s="22">
        <v>62715.657888203859</v>
      </c>
      <c r="CH279" s="22">
        <v>62916.947788203834</v>
      </c>
      <c r="CI279" s="32">
        <v>4.8797640942319039E-2</v>
      </c>
      <c r="CJ279" s="32">
        <v>4.9161608153282077E-2</v>
      </c>
      <c r="CK279" s="42"/>
      <c r="CL279" s="22">
        <v>1283914.5137717023</v>
      </c>
      <c r="CM279" s="22">
        <v>5420.6463999999996</v>
      </c>
      <c r="CN279" s="22">
        <v>1278493.8673717023</v>
      </c>
      <c r="CO279" s="26">
        <v>-201.28990000000067</v>
      </c>
      <c r="CP279" s="22">
        <v>0</v>
      </c>
      <c r="CQ279" s="22">
        <v>61411.118502469035</v>
      </c>
      <c r="CR279" s="22">
        <v>61612.408402469009</v>
      </c>
      <c r="CS279" s="32">
        <v>4.7831158417287571E-2</v>
      </c>
      <c r="CT279" s="32">
        <v>4.8191399251003332E-2</v>
      </c>
      <c r="CU279" s="42"/>
      <c r="CV279" s="22">
        <v>1286523.592543172</v>
      </c>
      <c r="CW279" s="22">
        <v>5420.6463999999996</v>
      </c>
      <c r="CX279" s="22">
        <v>1281102.946143172</v>
      </c>
      <c r="CY279" s="26">
        <v>-201.28990000000067</v>
      </c>
      <c r="CZ279" s="22">
        <v>0</v>
      </c>
      <c r="DA279" s="22">
        <v>64020.197273938684</v>
      </c>
      <c r="DB279" s="22">
        <v>64221.487173938658</v>
      </c>
      <c r="DC279" s="32">
        <v>4.9762163434084364E-2</v>
      </c>
      <c r="DD279" s="32">
        <v>5.0129841139840349E-2</v>
      </c>
      <c r="DE279" s="42"/>
      <c r="DF279" s="22">
        <v>1286523.592543172</v>
      </c>
      <c r="DG279" s="22">
        <v>5420.6463999999996</v>
      </c>
      <c r="DH279" s="22">
        <v>1281102.946143172</v>
      </c>
      <c r="DI279" s="26">
        <v>-201.28990000000067</v>
      </c>
      <c r="DJ279" s="22">
        <v>0</v>
      </c>
      <c r="DK279" s="22">
        <v>64020.197273938684</v>
      </c>
      <c r="DL279" s="22">
        <v>64221.487173938658</v>
      </c>
      <c r="DM279" s="32">
        <v>4.9762163434084364E-2</v>
      </c>
      <c r="DN279" s="32">
        <v>5.0129841139840349E-2</v>
      </c>
      <c r="DO279" s="42"/>
      <c r="DP279" s="22">
        <v>1286523.592543172</v>
      </c>
      <c r="DQ279" s="22">
        <v>5420.6463999999996</v>
      </c>
      <c r="DR279" s="22">
        <v>1281102.946143172</v>
      </c>
      <c r="DS279" s="26">
        <v>-201.28990000000067</v>
      </c>
      <c r="DT279" s="22">
        <v>0</v>
      </c>
      <c r="DU279" s="22">
        <v>64020.197273938684</v>
      </c>
      <c r="DV279" s="22">
        <v>64221.487173938658</v>
      </c>
      <c r="DW279" s="32">
        <v>4.9762163434084364E-2</v>
      </c>
      <c r="DX279" s="32">
        <v>5.0129841139840349E-2</v>
      </c>
      <c r="DY279" s="42"/>
      <c r="DZ279" s="22">
        <v>1286523.592543172</v>
      </c>
      <c r="EA279" s="22">
        <v>5420.6463999999996</v>
      </c>
      <c r="EB279" s="22">
        <v>1281102.946143172</v>
      </c>
      <c r="EC279" s="26">
        <v>-201.28990000000067</v>
      </c>
      <c r="ED279" s="22">
        <v>0</v>
      </c>
      <c r="EE279" s="22">
        <v>64020.197273938684</v>
      </c>
      <c r="EF279" s="22">
        <v>64221.487173938658</v>
      </c>
      <c r="EG279" s="32">
        <v>4.9762163434084364E-2</v>
      </c>
      <c r="EH279" s="32">
        <v>5.0129841139840349E-2</v>
      </c>
      <c r="EI279" s="42"/>
      <c r="EK279" s="47">
        <f t="shared" si="78"/>
        <v>-1304.5393857348245</v>
      </c>
      <c r="EL279" s="47">
        <f t="shared" si="79"/>
        <v>-2609.0787714696489</v>
      </c>
      <c r="EM279" s="47">
        <f t="shared" si="80"/>
        <v>0</v>
      </c>
      <c r="EN279" s="47">
        <f t="shared" si="81"/>
        <v>0</v>
      </c>
      <c r="EO279" s="47">
        <f t="shared" si="82"/>
        <v>0</v>
      </c>
      <c r="EP279" s="47">
        <f t="shared" si="83"/>
        <v>0</v>
      </c>
      <c r="ER279" s="27" t="str">
        <f t="shared" si="93"/>
        <v>Holy Trinity Catholic Voluntary Academy</v>
      </c>
      <c r="EV279" s="45">
        <v>0</v>
      </c>
      <c r="EX279" s="27" t="str">
        <f t="shared" si="94"/>
        <v>Y</v>
      </c>
      <c r="EY279" s="27" t="str">
        <f t="shared" si="95"/>
        <v>Y</v>
      </c>
      <c r="EZ279" s="27" t="str">
        <f t="shared" si="84"/>
        <v/>
      </c>
      <c r="FA279" s="27" t="str">
        <f t="shared" si="85"/>
        <v/>
      </c>
      <c r="FB279" s="27" t="str">
        <f t="shared" si="86"/>
        <v/>
      </c>
      <c r="FC279" s="27" t="str">
        <f t="shared" si="87"/>
        <v/>
      </c>
      <c r="FE279" s="82">
        <f t="shared" si="96"/>
        <v>1.0182939549567107E-3</v>
      </c>
      <c r="FF279" s="82">
        <f t="shared" si="88"/>
        <v>2.0365879099134214E-3</v>
      </c>
      <c r="FG279" s="82" t="str">
        <f t="shared" si="89"/>
        <v/>
      </c>
      <c r="FH279" s="82" t="str">
        <f t="shared" si="90"/>
        <v/>
      </c>
      <c r="FI279" s="82" t="str">
        <f t="shared" si="91"/>
        <v/>
      </c>
      <c r="FJ279" s="82" t="str">
        <f t="shared" si="92"/>
        <v/>
      </c>
    </row>
    <row r="280" spans="1:166" x14ac:dyDescent="0.3">
      <c r="A280" s="20">
        <v>8913767</v>
      </c>
      <c r="B280" s="20" t="s">
        <v>123</v>
      </c>
      <c r="C280" s="21">
        <v>206</v>
      </c>
      <c r="D280" s="22">
        <v>891599.61763942835</v>
      </c>
      <c r="E280" s="22">
        <v>4919.1376</v>
      </c>
      <c r="F280" s="22">
        <v>886680.48003942834</v>
      </c>
      <c r="G280" s="45">
        <v>0</v>
      </c>
      <c r="H280" s="26">
        <v>-566.98400000000038</v>
      </c>
      <c r="I280" s="11"/>
      <c r="J280" s="34">
        <v>206</v>
      </c>
      <c r="K280" s="22">
        <v>938328.42359630321</v>
      </c>
      <c r="L280" s="22">
        <v>4352.1535999999996</v>
      </c>
      <c r="M280" s="22">
        <v>933976.26999630325</v>
      </c>
      <c r="N280" s="26">
        <v>-566.98400000000038</v>
      </c>
      <c r="O280" s="22">
        <v>0</v>
      </c>
      <c r="P280" s="22">
        <v>46728.805956874858</v>
      </c>
      <c r="Q280" s="22">
        <v>47295.789956874913</v>
      </c>
      <c r="R280" s="32">
        <v>4.9800053778376194E-2</v>
      </c>
      <c r="S280" s="32">
        <v>5.0639177328415545E-2</v>
      </c>
      <c r="T280" s="11"/>
      <c r="U280" s="22">
        <v>938328.42359630321</v>
      </c>
      <c r="V280" s="22">
        <v>4352.1535999999996</v>
      </c>
      <c r="W280" s="22">
        <v>933976.26999630325</v>
      </c>
      <c r="X280" s="26">
        <v>-566.98400000000038</v>
      </c>
      <c r="Y280" s="22">
        <v>0</v>
      </c>
      <c r="Z280" s="22">
        <v>46728.805956874858</v>
      </c>
      <c r="AA280" s="22">
        <v>47295.789956874913</v>
      </c>
      <c r="AB280" s="32">
        <v>4.9800053778376194E-2</v>
      </c>
      <c r="AC280" s="32">
        <v>5.0639177328415545E-2</v>
      </c>
      <c r="AD280" s="42"/>
      <c r="AE280" s="22">
        <v>938328.42359630321</v>
      </c>
      <c r="AF280" s="22">
        <v>4352.1535999999996</v>
      </c>
      <c r="AG280" s="22">
        <v>933976.26999630325</v>
      </c>
      <c r="AH280" s="26">
        <v>-566.98400000000038</v>
      </c>
      <c r="AI280" s="22">
        <v>0</v>
      </c>
      <c r="AJ280" s="22">
        <v>46728.805956874858</v>
      </c>
      <c r="AK280" s="22">
        <v>47295.789956874913</v>
      </c>
      <c r="AL280" s="32">
        <v>4.9800053778376194E-2</v>
      </c>
      <c r="AM280" s="32">
        <v>5.0639177328415545E-2</v>
      </c>
      <c r="AN280" s="11"/>
      <c r="AO280" s="22">
        <v>938328.42359630321</v>
      </c>
      <c r="AP280" s="22">
        <v>4352.1535999999996</v>
      </c>
      <c r="AQ280" s="22">
        <v>933976.26999630325</v>
      </c>
      <c r="AR280" s="26">
        <v>-566.98400000000038</v>
      </c>
      <c r="AS280" s="22">
        <v>0</v>
      </c>
      <c r="AT280" s="22">
        <v>46728.805956874858</v>
      </c>
      <c r="AU280" s="22">
        <v>47295.789956874913</v>
      </c>
      <c r="AV280" s="32">
        <v>4.9800053778376194E-2</v>
      </c>
      <c r="AW280" s="32">
        <v>5.0639177328415545E-2</v>
      </c>
      <c r="AX280" s="42"/>
      <c r="AY280" s="22">
        <v>938328.42359630321</v>
      </c>
      <c r="AZ280" s="22">
        <v>4352.1535999999996</v>
      </c>
      <c r="BA280" s="22">
        <v>933976.26999630325</v>
      </c>
      <c r="BB280" s="22">
        <v>0</v>
      </c>
      <c r="BC280" s="22">
        <v>46728.805956874858</v>
      </c>
      <c r="BD280" s="22">
        <v>47295.789956874913</v>
      </c>
      <c r="BE280" s="32">
        <v>4.9800053778376194E-2</v>
      </c>
      <c r="BF280" s="32">
        <v>5.0639177328415545E-2</v>
      </c>
      <c r="BG280" s="11"/>
      <c r="BH280" s="22">
        <v>938328.42359630321</v>
      </c>
      <c r="BI280" s="22">
        <v>4352.1535999999996</v>
      </c>
      <c r="BJ280" s="22">
        <v>933976.26999630325</v>
      </c>
      <c r="BK280" s="26">
        <v>-566.98400000000038</v>
      </c>
      <c r="BL280" s="22">
        <v>0</v>
      </c>
      <c r="BM280" s="22">
        <v>46728.805956874858</v>
      </c>
      <c r="BN280" s="22">
        <v>47295.789956874913</v>
      </c>
      <c r="BO280" s="32">
        <v>4.9800053778376194E-2</v>
      </c>
      <c r="BP280" s="32">
        <v>5.0639177328415545E-2</v>
      </c>
      <c r="BQ280" s="42"/>
      <c r="BR280" s="22">
        <v>935715.47169465397</v>
      </c>
      <c r="BS280" s="22">
        <v>4352.1535999999996</v>
      </c>
      <c r="BT280" s="22">
        <v>931363.31809465401</v>
      </c>
      <c r="BU280" s="26">
        <v>-566.98400000000038</v>
      </c>
      <c r="BV280" s="22">
        <v>0</v>
      </c>
      <c r="BW280" s="22">
        <v>44115.854055225616</v>
      </c>
      <c r="BX280" s="22">
        <v>44682.838055225671</v>
      </c>
      <c r="BY280" s="32">
        <v>4.7146654500997351E-2</v>
      </c>
      <c r="BZ280" s="32">
        <v>4.7975733193611321E-2</v>
      </c>
      <c r="CA280" s="42"/>
      <c r="CB280" s="22">
        <v>937608.08200066618</v>
      </c>
      <c r="CC280" s="22">
        <v>4352.1535999999996</v>
      </c>
      <c r="CD280" s="22">
        <v>933255.92840066622</v>
      </c>
      <c r="CE280" s="26">
        <v>-566.98400000000038</v>
      </c>
      <c r="CF280" s="22">
        <v>0</v>
      </c>
      <c r="CG280" s="22">
        <v>46008.464361237828</v>
      </c>
      <c r="CH280" s="22">
        <v>46575.448361237883</v>
      </c>
      <c r="CI280" s="32">
        <v>4.9070038158230314E-2</v>
      </c>
      <c r="CJ280" s="32">
        <v>4.9906405031956112E-2</v>
      </c>
      <c r="CK280" s="42"/>
      <c r="CL280" s="22">
        <v>936887.74040502927</v>
      </c>
      <c r="CM280" s="22">
        <v>4352.1535999999996</v>
      </c>
      <c r="CN280" s="22">
        <v>932535.58680502931</v>
      </c>
      <c r="CO280" s="26">
        <v>-566.98400000000038</v>
      </c>
      <c r="CP280" s="22">
        <v>0</v>
      </c>
      <c r="CQ280" s="22">
        <v>45288.122765600914</v>
      </c>
      <c r="CR280" s="22">
        <v>45855.106765600969</v>
      </c>
      <c r="CS280" s="32">
        <v>4.8338899968978402E-2</v>
      </c>
      <c r="CT280" s="32">
        <v>4.9172500668532841E-2</v>
      </c>
      <c r="CU280" s="42"/>
      <c r="CV280" s="22">
        <v>938328.42359630321</v>
      </c>
      <c r="CW280" s="22">
        <v>4352.1535999999996</v>
      </c>
      <c r="CX280" s="22">
        <v>933976.26999630325</v>
      </c>
      <c r="CY280" s="26">
        <v>-566.98400000000038</v>
      </c>
      <c r="CZ280" s="22">
        <v>0</v>
      </c>
      <c r="DA280" s="22">
        <v>46728.805956874858</v>
      </c>
      <c r="DB280" s="22">
        <v>47295.789956874913</v>
      </c>
      <c r="DC280" s="32">
        <v>4.9800053778376194E-2</v>
      </c>
      <c r="DD280" s="32">
        <v>5.0639177328415545E-2</v>
      </c>
      <c r="DE280" s="42"/>
      <c r="DF280" s="22">
        <v>938328.42359630321</v>
      </c>
      <c r="DG280" s="22">
        <v>4352.1535999999996</v>
      </c>
      <c r="DH280" s="22">
        <v>933976.26999630325</v>
      </c>
      <c r="DI280" s="26">
        <v>-566.98400000000038</v>
      </c>
      <c r="DJ280" s="22">
        <v>0</v>
      </c>
      <c r="DK280" s="22">
        <v>46728.805956874858</v>
      </c>
      <c r="DL280" s="22">
        <v>47295.789956874913</v>
      </c>
      <c r="DM280" s="32">
        <v>4.9800053778376194E-2</v>
      </c>
      <c r="DN280" s="32">
        <v>5.0639177328415545E-2</v>
      </c>
      <c r="DO280" s="42"/>
      <c r="DP280" s="22">
        <v>938328.42359630321</v>
      </c>
      <c r="DQ280" s="22">
        <v>4352.1535999999996</v>
      </c>
      <c r="DR280" s="22">
        <v>933976.26999630325</v>
      </c>
      <c r="DS280" s="26">
        <v>-566.98400000000038</v>
      </c>
      <c r="DT280" s="22">
        <v>0</v>
      </c>
      <c r="DU280" s="22">
        <v>46728.805956874858</v>
      </c>
      <c r="DV280" s="22">
        <v>47295.789956874913</v>
      </c>
      <c r="DW280" s="32">
        <v>4.9800053778376194E-2</v>
      </c>
      <c r="DX280" s="32">
        <v>5.0639177328415545E-2</v>
      </c>
      <c r="DY280" s="42"/>
      <c r="DZ280" s="22">
        <v>938328.42359630321</v>
      </c>
      <c r="EA280" s="22">
        <v>4352.1535999999996</v>
      </c>
      <c r="EB280" s="22">
        <v>933976.26999630325</v>
      </c>
      <c r="EC280" s="26">
        <v>-566.98400000000038</v>
      </c>
      <c r="ED280" s="22">
        <v>0</v>
      </c>
      <c r="EE280" s="22">
        <v>46728.805956874858</v>
      </c>
      <c r="EF280" s="22">
        <v>47295.789956874913</v>
      </c>
      <c r="EG280" s="32">
        <v>4.9800053778376194E-2</v>
      </c>
      <c r="EH280" s="32">
        <v>5.0639177328415545E-2</v>
      </c>
      <c r="EI280" s="42"/>
      <c r="EK280" s="47">
        <f t="shared" si="78"/>
        <v>-720.34159563702997</v>
      </c>
      <c r="EL280" s="47">
        <f t="shared" si="79"/>
        <v>-1440.6831912739435</v>
      </c>
      <c r="EM280" s="47">
        <f t="shared" si="80"/>
        <v>0</v>
      </c>
      <c r="EN280" s="47">
        <f t="shared" si="81"/>
        <v>0</v>
      </c>
      <c r="EO280" s="47">
        <f t="shared" si="82"/>
        <v>0</v>
      </c>
      <c r="EP280" s="47">
        <f t="shared" si="83"/>
        <v>0</v>
      </c>
      <c r="ER280" s="27" t="str">
        <f t="shared" si="93"/>
        <v>St Patrick's Catholic Primary School, A Voluntary Academy</v>
      </c>
      <c r="EV280" s="45">
        <v>0</v>
      </c>
      <c r="EX280" s="27" t="str">
        <f t="shared" si="94"/>
        <v>Y</v>
      </c>
      <c r="EY280" s="27" t="str">
        <f t="shared" si="95"/>
        <v>Y</v>
      </c>
      <c r="EZ280" s="27" t="str">
        <f t="shared" si="84"/>
        <v/>
      </c>
      <c r="FA280" s="27" t="str">
        <f t="shared" si="85"/>
        <v/>
      </c>
      <c r="FB280" s="27" t="str">
        <f t="shared" si="86"/>
        <v/>
      </c>
      <c r="FC280" s="27" t="str">
        <f t="shared" si="87"/>
        <v/>
      </c>
      <c r="FE280" s="82">
        <f t="shared" si="96"/>
        <v>7.71263273787332E-4</v>
      </c>
      <c r="FF280" s="82">
        <f t="shared" si="88"/>
        <v>1.5425265475745393E-3</v>
      </c>
      <c r="FG280" s="82" t="str">
        <f t="shared" si="89"/>
        <v/>
      </c>
      <c r="FH280" s="82" t="str">
        <f t="shared" si="90"/>
        <v/>
      </c>
      <c r="FI280" s="82" t="str">
        <f t="shared" si="91"/>
        <v/>
      </c>
      <c r="FJ280" s="82" t="str">
        <f t="shared" si="92"/>
        <v/>
      </c>
    </row>
    <row r="281" spans="1:166" x14ac:dyDescent="0.3">
      <c r="A281" s="20">
        <v>8913769</v>
      </c>
      <c r="B281" s="20" t="s">
        <v>162</v>
      </c>
      <c r="C281" s="21">
        <v>418</v>
      </c>
      <c r="D281" s="22">
        <v>1812340.7991615941</v>
      </c>
      <c r="E281" s="22">
        <v>5895.2808999999997</v>
      </c>
      <c r="F281" s="22">
        <v>1806445.5182615942</v>
      </c>
      <c r="G281" s="45">
        <v>0</v>
      </c>
      <c r="H281" s="26">
        <v>-370.39129999999932</v>
      </c>
      <c r="I281" s="11"/>
      <c r="J281" s="34">
        <v>418</v>
      </c>
      <c r="K281" s="22">
        <v>1907637.1485672132</v>
      </c>
      <c r="L281" s="22">
        <v>5524.8896000000004</v>
      </c>
      <c r="M281" s="22">
        <v>1902112.2589672131</v>
      </c>
      <c r="N281" s="26">
        <v>-370.39129999999932</v>
      </c>
      <c r="O281" s="22">
        <v>0</v>
      </c>
      <c r="P281" s="22">
        <v>95296.349405619083</v>
      </c>
      <c r="Q281" s="22">
        <v>95666.740705618868</v>
      </c>
      <c r="R281" s="32">
        <v>4.9955175950098372E-2</v>
      </c>
      <c r="S281" s="32">
        <v>5.0295002439846997E-2</v>
      </c>
      <c r="T281" s="11"/>
      <c r="U281" s="22">
        <v>1907637.1485672132</v>
      </c>
      <c r="V281" s="22">
        <v>5524.8896000000004</v>
      </c>
      <c r="W281" s="22">
        <v>1902112.2589672131</v>
      </c>
      <c r="X281" s="26">
        <v>-370.39129999999932</v>
      </c>
      <c r="Y281" s="22">
        <v>0</v>
      </c>
      <c r="Z281" s="22">
        <v>95296.349405619083</v>
      </c>
      <c r="AA281" s="22">
        <v>95666.740705618868</v>
      </c>
      <c r="AB281" s="32">
        <v>4.9955175950098372E-2</v>
      </c>
      <c r="AC281" s="32">
        <v>5.0295002439846997E-2</v>
      </c>
      <c r="AD281" s="42"/>
      <c r="AE281" s="22">
        <v>1907637.1485672132</v>
      </c>
      <c r="AF281" s="22">
        <v>5524.8896000000004</v>
      </c>
      <c r="AG281" s="22">
        <v>1902112.2589672131</v>
      </c>
      <c r="AH281" s="26">
        <v>-370.39129999999932</v>
      </c>
      <c r="AI281" s="22">
        <v>0</v>
      </c>
      <c r="AJ281" s="22">
        <v>95296.349405619083</v>
      </c>
      <c r="AK281" s="22">
        <v>95666.740705618868</v>
      </c>
      <c r="AL281" s="32">
        <v>4.9955175950098372E-2</v>
      </c>
      <c r="AM281" s="32">
        <v>5.0295002439846997E-2</v>
      </c>
      <c r="AN281" s="11"/>
      <c r="AO281" s="22">
        <v>1907637.1485672132</v>
      </c>
      <c r="AP281" s="22">
        <v>5524.8896000000004</v>
      </c>
      <c r="AQ281" s="22">
        <v>1902112.2589672131</v>
      </c>
      <c r="AR281" s="26">
        <v>-370.39129999999932</v>
      </c>
      <c r="AS281" s="22">
        <v>0</v>
      </c>
      <c r="AT281" s="22">
        <v>95296.349405619083</v>
      </c>
      <c r="AU281" s="22">
        <v>95666.740705618868</v>
      </c>
      <c r="AV281" s="32">
        <v>4.9955175950098372E-2</v>
      </c>
      <c r="AW281" s="32">
        <v>5.0295002439846997E-2</v>
      </c>
      <c r="AX281" s="42"/>
      <c r="AY281" s="22">
        <v>1907637.1485672132</v>
      </c>
      <c r="AZ281" s="22">
        <v>5524.8896000000004</v>
      </c>
      <c r="BA281" s="22">
        <v>1902112.2589672131</v>
      </c>
      <c r="BB281" s="22">
        <v>0</v>
      </c>
      <c r="BC281" s="22">
        <v>95296.349405619083</v>
      </c>
      <c r="BD281" s="22">
        <v>95666.740705618868</v>
      </c>
      <c r="BE281" s="32">
        <v>4.9955175950098372E-2</v>
      </c>
      <c r="BF281" s="32">
        <v>5.0295002439846997E-2</v>
      </c>
      <c r="BG281" s="11"/>
      <c r="BH281" s="22">
        <v>1907637.1485672132</v>
      </c>
      <c r="BI281" s="22">
        <v>5524.8896000000004</v>
      </c>
      <c r="BJ281" s="22">
        <v>1902112.2589672131</v>
      </c>
      <c r="BK281" s="26">
        <v>-370.39129999999932</v>
      </c>
      <c r="BL281" s="22">
        <v>0</v>
      </c>
      <c r="BM281" s="22">
        <v>95296.349405619083</v>
      </c>
      <c r="BN281" s="22">
        <v>95666.740705618868</v>
      </c>
      <c r="BO281" s="32">
        <v>4.9955175950098372E-2</v>
      </c>
      <c r="BP281" s="32">
        <v>5.0295002439846997E-2</v>
      </c>
      <c r="BQ281" s="42"/>
      <c r="BR281" s="22">
        <v>1898859.5658760355</v>
      </c>
      <c r="BS281" s="22">
        <v>5524.8896000000004</v>
      </c>
      <c r="BT281" s="22">
        <v>1893334.6762760354</v>
      </c>
      <c r="BU281" s="26">
        <v>-370.39129999999932</v>
      </c>
      <c r="BV281" s="22">
        <v>0</v>
      </c>
      <c r="BW281" s="22">
        <v>86518.766714441357</v>
      </c>
      <c r="BX281" s="22">
        <v>86889.158014441142</v>
      </c>
      <c r="BY281" s="32">
        <v>4.5563541543171507E-2</v>
      </c>
      <c r="BZ281" s="32">
        <v>4.589212837180049E-2</v>
      </c>
      <c r="CA281" s="42"/>
      <c r="CB281" s="22">
        <v>1905610.5244400222</v>
      </c>
      <c r="CC281" s="22">
        <v>5524.8896000000004</v>
      </c>
      <c r="CD281" s="22">
        <v>1900085.6348400221</v>
      </c>
      <c r="CE281" s="26">
        <v>-370.39129999999932</v>
      </c>
      <c r="CF281" s="22">
        <v>0</v>
      </c>
      <c r="CG281" s="22">
        <v>93269.725278428057</v>
      </c>
      <c r="CH281" s="22">
        <v>93640.116578427842</v>
      </c>
      <c r="CI281" s="32">
        <v>4.8944799623121343E-2</v>
      </c>
      <c r="CJ281" s="32">
        <v>4.9282050693631965E-2</v>
      </c>
      <c r="CK281" s="42"/>
      <c r="CL281" s="22">
        <v>1903583.9003128312</v>
      </c>
      <c r="CM281" s="22">
        <v>5524.8896000000004</v>
      </c>
      <c r="CN281" s="22">
        <v>1898059.010712831</v>
      </c>
      <c r="CO281" s="26">
        <v>-370.39129999999932</v>
      </c>
      <c r="CP281" s="22">
        <v>0</v>
      </c>
      <c r="CQ281" s="22">
        <v>91243.101151237031</v>
      </c>
      <c r="CR281" s="22">
        <v>91613.492451236816</v>
      </c>
      <c r="CS281" s="32">
        <v>4.7932271929932969E-2</v>
      </c>
      <c r="CT281" s="32">
        <v>4.8266935819256035E-2</v>
      </c>
      <c r="CU281" s="42"/>
      <c r="CV281" s="22">
        <v>1907637.1485672132</v>
      </c>
      <c r="CW281" s="22">
        <v>5524.8896000000004</v>
      </c>
      <c r="CX281" s="22">
        <v>1902112.2589672131</v>
      </c>
      <c r="CY281" s="26">
        <v>-370.39129999999932</v>
      </c>
      <c r="CZ281" s="22">
        <v>0</v>
      </c>
      <c r="DA281" s="22">
        <v>95296.349405619083</v>
      </c>
      <c r="DB281" s="22">
        <v>95666.740705618868</v>
      </c>
      <c r="DC281" s="32">
        <v>4.9955175950098372E-2</v>
      </c>
      <c r="DD281" s="32">
        <v>5.0295002439846997E-2</v>
      </c>
      <c r="DE281" s="42"/>
      <c r="DF281" s="22">
        <v>1907637.1485672132</v>
      </c>
      <c r="DG281" s="22">
        <v>5524.8896000000004</v>
      </c>
      <c r="DH281" s="22">
        <v>1902112.2589672131</v>
      </c>
      <c r="DI281" s="26">
        <v>-370.39129999999932</v>
      </c>
      <c r="DJ281" s="22">
        <v>0</v>
      </c>
      <c r="DK281" s="22">
        <v>95296.349405619083</v>
      </c>
      <c r="DL281" s="22">
        <v>95666.740705618868</v>
      </c>
      <c r="DM281" s="32">
        <v>4.9955175950098372E-2</v>
      </c>
      <c r="DN281" s="32">
        <v>5.0295002439846997E-2</v>
      </c>
      <c r="DO281" s="42"/>
      <c r="DP281" s="22">
        <v>1907637.1485672132</v>
      </c>
      <c r="DQ281" s="22">
        <v>5524.8896000000004</v>
      </c>
      <c r="DR281" s="22">
        <v>1902112.2589672131</v>
      </c>
      <c r="DS281" s="26">
        <v>-370.39129999999932</v>
      </c>
      <c r="DT281" s="22">
        <v>0</v>
      </c>
      <c r="DU281" s="22">
        <v>95296.349405619083</v>
      </c>
      <c r="DV281" s="22">
        <v>95666.740705618868</v>
      </c>
      <c r="DW281" s="32">
        <v>4.9955175950098372E-2</v>
      </c>
      <c r="DX281" s="32">
        <v>5.0295002439846997E-2</v>
      </c>
      <c r="DY281" s="42"/>
      <c r="DZ281" s="22">
        <v>1907637.1485672132</v>
      </c>
      <c r="EA281" s="22">
        <v>5524.8896000000004</v>
      </c>
      <c r="EB281" s="22">
        <v>1902112.2589672131</v>
      </c>
      <c r="EC281" s="26">
        <v>-370.39129999999932</v>
      </c>
      <c r="ED281" s="22">
        <v>0</v>
      </c>
      <c r="EE281" s="22">
        <v>95296.349405619083</v>
      </c>
      <c r="EF281" s="22">
        <v>95666.740705618868</v>
      </c>
      <c r="EG281" s="32">
        <v>4.9955175950098372E-2</v>
      </c>
      <c r="EH281" s="32">
        <v>5.0295002439846997E-2</v>
      </c>
      <c r="EI281" s="42"/>
      <c r="EK281" s="47">
        <f t="shared" si="78"/>
        <v>-2026.6241271910258</v>
      </c>
      <c r="EL281" s="47">
        <f t="shared" si="79"/>
        <v>-4053.2482543820515</v>
      </c>
      <c r="EM281" s="47">
        <f t="shared" si="80"/>
        <v>0</v>
      </c>
      <c r="EN281" s="47">
        <f t="shared" si="81"/>
        <v>0</v>
      </c>
      <c r="EO281" s="47">
        <f t="shared" si="82"/>
        <v>0</v>
      </c>
      <c r="EP281" s="47">
        <f t="shared" si="83"/>
        <v>0</v>
      </c>
      <c r="ER281" s="27" t="str">
        <f t="shared" si="93"/>
        <v>St Philip Neri With St Bede Catholic Voluntary Academy</v>
      </c>
      <c r="EV281" s="45">
        <v>0</v>
      </c>
      <c r="EX281" s="27" t="str">
        <f t="shared" si="94"/>
        <v>Y</v>
      </c>
      <c r="EY281" s="27" t="str">
        <f t="shared" si="95"/>
        <v>Y</v>
      </c>
      <c r="EZ281" s="27" t="str">
        <f t="shared" si="84"/>
        <v/>
      </c>
      <c r="FA281" s="27" t="str">
        <f t="shared" si="85"/>
        <v/>
      </c>
      <c r="FB281" s="27" t="str">
        <f t="shared" si="86"/>
        <v/>
      </c>
      <c r="FC281" s="27" t="str">
        <f t="shared" si="87"/>
        <v/>
      </c>
      <c r="FE281" s="82">
        <f t="shared" si="96"/>
        <v>1.0654597895769931E-3</v>
      </c>
      <c r="FF281" s="82">
        <f t="shared" si="88"/>
        <v>2.1309195791539863E-3</v>
      </c>
      <c r="FG281" s="82" t="str">
        <f t="shared" si="89"/>
        <v/>
      </c>
      <c r="FH281" s="82" t="str">
        <f t="shared" si="90"/>
        <v/>
      </c>
      <c r="FI281" s="82" t="str">
        <f t="shared" si="91"/>
        <v/>
      </c>
      <c r="FJ281" s="82" t="str">
        <f t="shared" si="92"/>
        <v/>
      </c>
    </row>
    <row r="282" spans="1:166" x14ac:dyDescent="0.3">
      <c r="A282" s="20">
        <v>8913770</v>
      </c>
      <c r="B282" s="20" t="s">
        <v>121</v>
      </c>
      <c r="C282" s="21">
        <v>198</v>
      </c>
      <c r="D282" s="22">
        <v>1083713.469049592</v>
      </c>
      <c r="E282" s="22">
        <v>3759.7440000000001</v>
      </c>
      <c r="F282" s="22">
        <v>1079953.7250495921</v>
      </c>
      <c r="G282" s="45">
        <v>120881.99620888678</v>
      </c>
      <c r="H282" s="26">
        <v>-85.171200000000226</v>
      </c>
      <c r="I282" s="11"/>
      <c r="J282" s="34">
        <v>198</v>
      </c>
      <c r="K282" s="22">
        <v>1111436.1127000002</v>
      </c>
      <c r="L282" s="22">
        <v>3674.5727999999999</v>
      </c>
      <c r="M282" s="22">
        <v>1107761.5399000002</v>
      </c>
      <c r="N282" s="26">
        <v>-85.171200000000226</v>
      </c>
      <c r="O282" s="22">
        <v>95161.517944376203</v>
      </c>
      <c r="P282" s="22">
        <v>27722.643650408136</v>
      </c>
      <c r="Q282" s="22">
        <v>27807.814850408118</v>
      </c>
      <c r="R282" s="32">
        <v>2.4943083397804849E-2</v>
      </c>
      <c r="S282" s="32">
        <v>2.510270834363719E-2</v>
      </c>
      <c r="T282" s="11"/>
      <c r="U282" s="22">
        <v>1111436.1127000002</v>
      </c>
      <c r="V282" s="22">
        <v>3674.5727999999999</v>
      </c>
      <c r="W282" s="22">
        <v>1107761.5399000002</v>
      </c>
      <c r="X282" s="26">
        <v>-85.171200000000226</v>
      </c>
      <c r="Y282" s="22">
        <v>95161.517944376203</v>
      </c>
      <c r="Z282" s="22">
        <v>27722.643650408136</v>
      </c>
      <c r="AA282" s="22">
        <v>27807.814850408118</v>
      </c>
      <c r="AB282" s="32">
        <v>2.4943083397804849E-2</v>
      </c>
      <c r="AC282" s="32">
        <v>2.510270834363719E-2</v>
      </c>
      <c r="AD282" s="42"/>
      <c r="AE282" s="22">
        <v>1113884.63014975</v>
      </c>
      <c r="AF282" s="22">
        <v>3674.5727999999999</v>
      </c>
      <c r="AG282" s="22">
        <v>1110210.0573497501</v>
      </c>
      <c r="AH282" s="26">
        <v>-85.171200000000226</v>
      </c>
      <c r="AI282" s="22">
        <v>97610.0353941262</v>
      </c>
      <c r="AJ282" s="22">
        <v>30171.161100158002</v>
      </c>
      <c r="AK282" s="22">
        <v>30256.332300157985</v>
      </c>
      <c r="AL282" s="32">
        <v>2.7086432726970842E-2</v>
      </c>
      <c r="AM282" s="32">
        <v>2.7252799684038816E-2</v>
      </c>
      <c r="AN282" s="11"/>
      <c r="AO282" s="22">
        <v>1113884.63014975</v>
      </c>
      <c r="AP282" s="22">
        <v>3674.5727999999999</v>
      </c>
      <c r="AQ282" s="22">
        <v>1110210.0573497501</v>
      </c>
      <c r="AR282" s="26">
        <v>-85.171200000000226</v>
      </c>
      <c r="AS282" s="22">
        <v>97610.0353941262</v>
      </c>
      <c r="AT282" s="22">
        <v>30171.161100158002</v>
      </c>
      <c r="AU282" s="22">
        <v>30256.332300157985</v>
      </c>
      <c r="AV282" s="32">
        <v>2.7086432726970842E-2</v>
      </c>
      <c r="AW282" s="32">
        <v>2.7252799684038816E-2</v>
      </c>
      <c r="AX282" s="42"/>
      <c r="AY282" s="22">
        <v>1116333.1475995001</v>
      </c>
      <c r="AZ282" s="22">
        <v>3674.5727999999999</v>
      </c>
      <c r="BA282" s="22">
        <v>1112658.5747995002</v>
      </c>
      <c r="BB282" s="22">
        <v>100058.55284387621</v>
      </c>
      <c r="BC282" s="22">
        <v>32619.678549908102</v>
      </c>
      <c r="BD282" s="22">
        <v>32704.849749908084</v>
      </c>
      <c r="BE282" s="32">
        <v>2.922037979437556E-2</v>
      </c>
      <c r="BF282" s="32">
        <v>2.9393428038606957E-2</v>
      </c>
      <c r="BG282" s="11"/>
      <c r="BH282" s="22">
        <v>1116333.1475995001</v>
      </c>
      <c r="BI282" s="22">
        <v>3674.5727999999999</v>
      </c>
      <c r="BJ282" s="22">
        <v>1112658.5747995002</v>
      </c>
      <c r="BK282" s="26">
        <v>-85.171200000000226</v>
      </c>
      <c r="BL282" s="22">
        <v>100058.55284387621</v>
      </c>
      <c r="BM282" s="22">
        <v>32619.678549908102</v>
      </c>
      <c r="BN282" s="22">
        <v>32704.849749908084</v>
      </c>
      <c r="BO282" s="32">
        <v>2.922037979437556E-2</v>
      </c>
      <c r="BP282" s="32">
        <v>2.9393428038606957E-2</v>
      </c>
      <c r="BQ282" s="42"/>
      <c r="BR282" s="22">
        <v>1116333.1475994999</v>
      </c>
      <c r="BS282" s="22">
        <v>3674.5727999999999</v>
      </c>
      <c r="BT282" s="22">
        <v>1112658.5747994999</v>
      </c>
      <c r="BU282" s="26">
        <v>-85.171200000000226</v>
      </c>
      <c r="BV282" s="22">
        <v>105317.65385384129</v>
      </c>
      <c r="BW282" s="22">
        <v>32619.678549907869</v>
      </c>
      <c r="BX282" s="22">
        <v>32704.849749907851</v>
      </c>
      <c r="BY282" s="32">
        <v>2.9220379794375355E-2</v>
      </c>
      <c r="BZ282" s="32">
        <v>2.9393428038606752E-2</v>
      </c>
      <c r="CA282" s="42"/>
      <c r="CB282" s="22">
        <v>1116333.1475994999</v>
      </c>
      <c r="CC282" s="22">
        <v>3674.5727999999999</v>
      </c>
      <c r="CD282" s="22">
        <v>1112658.5747994999</v>
      </c>
      <c r="CE282" s="26">
        <v>-85.171200000000226</v>
      </c>
      <c r="CF282" s="22">
        <v>101086.07301486186</v>
      </c>
      <c r="CG282" s="22">
        <v>32619.678549907869</v>
      </c>
      <c r="CH282" s="22">
        <v>32704.849749907851</v>
      </c>
      <c r="CI282" s="32">
        <v>2.9220379794375355E-2</v>
      </c>
      <c r="CJ282" s="32">
        <v>2.9393428038606752E-2</v>
      </c>
      <c r="CK282" s="42"/>
      <c r="CL282" s="22">
        <v>1116333.1475995001</v>
      </c>
      <c r="CM282" s="22">
        <v>3674.5727999999999</v>
      </c>
      <c r="CN282" s="22">
        <v>1112658.5747995002</v>
      </c>
      <c r="CO282" s="26">
        <v>-85.171200000000226</v>
      </c>
      <c r="CP282" s="22">
        <v>102113.59318584784</v>
      </c>
      <c r="CQ282" s="22">
        <v>32619.678549908102</v>
      </c>
      <c r="CR282" s="22">
        <v>32704.849749908084</v>
      </c>
      <c r="CS282" s="32">
        <v>2.922037979437556E-2</v>
      </c>
      <c r="CT282" s="32">
        <v>2.9393428038606957E-2</v>
      </c>
      <c r="CU282" s="42"/>
      <c r="CV282" s="22">
        <v>1111436.1127000002</v>
      </c>
      <c r="CW282" s="22">
        <v>3674.5727999999999</v>
      </c>
      <c r="CX282" s="22">
        <v>1107761.5399000002</v>
      </c>
      <c r="CY282" s="26">
        <v>-85.171200000000226</v>
      </c>
      <c r="CZ282" s="22">
        <v>95161.517944376203</v>
      </c>
      <c r="DA282" s="22">
        <v>27722.643650408136</v>
      </c>
      <c r="DB282" s="22">
        <v>27807.814850408118</v>
      </c>
      <c r="DC282" s="32">
        <v>2.4943083397804849E-2</v>
      </c>
      <c r="DD282" s="32">
        <v>2.510270834363719E-2</v>
      </c>
      <c r="DE282" s="42"/>
      <c r="DF282" s="22">
        <v>1111436.1127000002</v>
      </c>
      <c r="DG282" s="22">
        <v>3674.5727999999999</v>
      </c>
      <c r="DH282" s="22">
        <v>1107761.5399000002</v>
      </c>
      <c r="DI282" s="26">
        <v>-85.171200000000226</v>
      </c>
      <c r="DJ282" s="22">
        <v>95161.517944376203</v>
      </c>
      <c r="DK282" s="22">
        <v>27722.643650408136</v>
      </c>
      <c r="DL282" s="22">
        <v>27807.814850408118</v>
      </c>
      <c r="DM282" s="32">
        <v>2.4943083397804849E-2</v>
      </c>
      <c r="DN282" s="32">
        <v>2.510270834363719E-2</v>
      </c>
      <c r="DO282" s="42"/>
      <c r="DP282" s="22">
        <v>1116333.1475995001</v>
      </c>
      <c r="DQ282" s="22">
        <v>3674.5727999999999</v>
      </c>
      <c r="DR282" s="22">
        <v>1112658.5747995002</v>
      </c>
      <c r="DS282" s="26">
        <v>-85.171200000000226</v>
      </c>
      <c r="DT282" s="22">
        <v>100058.55284387621</v>
      </c>
      <c r="DU282" s="22">
        <v>32619.678549908102</v>
      </c>
      <c r="DV282" s="22">
        <v>32704.849749908084</v>
      </c>
      <c r="DW282" s="32">
        <v>2.922037979437556E-2</v>
      </c>
      <c r="DX282" s="32">
        <v>2.9393428038606957E-2</v>
      </c>
      <c r="DY282" s="42"/>
      <c r="DZ282" s="22">
        <v>1116333.1475995001</v>
      </c>
      <c r="EA282" s="22">
        <v>3674.5727999999999</v>
      </c>
      <c r="EB282" s="22">
        <v>1112658.5747995002</v>
      </c>
      <c r="EC282" s="26">
        <v>-85.171200000000226</v>
      </c>
      <c r="ED282" s="22">
        <v>100058.55284387621</v>
      </c>
      <c r="EE282" s="22">
        <v>32619.678549908102</v>
      </c>
      <c r="EF282" s="22">
        <v>32704.849749908084</v>
      </c>
      <c r="EG282" s="32">
        <v>2.922037979437556E-2</v>
      </c>
      <c r="EH282" s="32">
        <v>2.9393428038606957E-2</v>
      </c>
      <c r="EI282" s="42"/>
      <c r="EK282" s="47">
        <f t="shared" si="78"/>
        <v>-2.3283064365386963E-10</v>
      </c>
      <c r="EL282" s="47">
        <f t="shared" si="79"/>
        <v>0</v>
      </c>
      <c r="EM282" s="47">
        <f t="shared" si="80"/>
        <v>-4897.0348994999658</v>
      </c>
      <c r="EN282" s="47">
        <f t="shared" si="81"/>
        <v>-4897.0348994999658</v>
      </c>
      <c r="EO282" s="47">
        <f t="shared" si="82"/>
        <v>0</v>
      </c>
      <c r="EP282" s="47">
        <f t="shared" si="83"/>
        <v>0</v>
      </c>
      <c r="ER282" s="27" t="str">
        <f t="shared" si="93"/>
        <v>St Joseph's Catholic Primary and Nursery School</v>
      </c>
      <c r="EV282" s="45">
        <v>120881.99620888678</v>
      </c>
      <c r="EX282" s="27" t="str">
        <f t="shared" si="94"/>
        <v>Y</v>
      </c>
      <c r="EY282" s="27" t="str">
        <f t="shared" si="95"/>
        <v/>
      </c>
      <c r="EZ282" s="27" t="str">
        <f t="shared" si="84"/>
        <v>Y</v>
      </c>
      <c r="FA282" s="27" t="str">
        <f t="shared" si="85"/>
        <v>Y</v>
      </c>
      <c r="FB282" s="27" t="str">
        <f t="shared" si="86"/>
        <v/>
      </c>
      <c r="FC282" s="27" t="str">
        <f t="shared" si="87"/>
        <v/>
      </c>
      <c r="FE282" s="82">
        <f t="shared" si="96"/>
        <v>2.0925614463163191E-16</v>
      </c>
      <c r="FF282" s="82" t="str">
        <f t="shared" si="88"/>
        <v/>
      </c>
      <c r="FG282" s="82">
        <f t="shared" si="89"/>
        <v>4.401201779604679E-3</v>
      </c>
      <c r="FH282" s="82">
        <f t="shared" si="90"/>
        <v>4.401201779604679E-3</v>
      </c>
      <c r="FI282" s="82" t="str">
        <f t="shared" si="91"/>
        <v/>
      </c>
      <c r="FJ282" s="82" t="str">
        <f t="shared" si="92"/>
        <v/>
      </c>
    </row>
    <row r="283" spans="1:166" x14ac:dyDescent="0.3">
      <c r="A283" s="20">
        <v>8913771</v>
      </c>
      <c r="B283" s="20" t="s">
        <v>135</v>
      </c>
      <c r="C283" s="21">
        <v>200</v>
      </c>
      <c r="D283" s="22">
        <v>1011562.577093204</v>
      </c>
      <c r="E283" s="22">
        <v>4648.5119999999997</v>
      </c>
      <c r="F283" s="22">
        <v>1006914.065093204</v>
      </c>
      <c r="G283" s="45">
        <v>1641.4574142165275</v>
      </c>
      <c r="H283" s="26">
        <v>198.79680000000008</v>
      </c>
      <c r="I283" s="11"/>
      <c r="J283" s="34">
        <v>200</v>
      </c>
      <c r="K283" s="22">
        <v>1065269.137944892</v>
      </c>
      <c r="L283" s="22">
        <v>4847.3087999999998</v>
      </c>
      <c r="M283" s="22">
        <v>1060421.829144892</v>
      </c>
      <c r="N283" s="26">
        <v>198.79680000000008</v>
      </c>
      <c r="O283" s="22">
        <v>0</v>
      </c>
      <c r="P283" s="22">
        <v>53706.560851688031</v>
      </c>
      <c r="Q283" s="22">
        <v>53507.76405168802</v>
      </c>
      <c r="R283" s="32">
        <v>5.041595493444808E-2</v>
      </c>
      <c r="S283" s="32">
        <v>5.0458942452020122E-2</v>
      </c>
      <c r="T283" s="11"/>
      <c r="U283" s="22">
        <v>1065269.137944892</v>
      </c>
      <c r="V283" s="22">
        <v>4847.3087999999998</v>
      </c>
      <c r="W283" s="22">
        <v>1060421.829144892</v>
      </c>
      <c r="X283" s="26">
        <v>198.79680000000008</v>
      </c>
      <c r="Y283" s="22">
        <v>0</v>
      </c>
      <c r="Z283" s="22">
        <v>53706.560851688031</v>
      </c>
      <c r="AA283" s="22">
        <v>53507.76405168802</v>
      </c>
      <c r="AB283" s="32">
        <v>5.041595493444808E-2</v>
      </c>
      <c r="AC283" s="32">
        <v>5.0458942452020122E-2</v>
      </c>
      <c r="AD283" s="42"/>
      <c r="AE283" s="22">
        <v>1065269.137944892</v>
      </c>
      <c r="AF283" s="22">
        <v>4847.3087999999998</v>
      </c>
      <c r="AG283" s="22">
        <v>1060421.829144892</v>
      </c>
      <c r="AH283" s="26">
        <v>198.79680000000008</v>
      </c>
      <c r="AI283" s="22">
        <v>0</v>
      </c>
      <c r="AJ283" s="22">
        <v>53706.560851688031</v>
      </c>
      <c r="AK283" s="22">
        <v>53507.76405168802</v>
      </c>
      <c r="AL283" s="32">
        <v>5.041595493444808E-2</v>
      </c>
      <c r="AM283" s="32">
        <v>5.0458942452020122E-2</v>
      </c>
      <c r="AN283" s="11"/>
      <c r="AO283" s="22">
        <v>1065269.137944892</v>
      </c>
      <c r="AP283" s="22">
        <v>4847.3087999999998</v>
      </c>
      <c r="AQ283" s="22">
        <v>1060421.829144892</v>
      </c>
      <c r="AR283" s="26">
        <v>198.79680000000008</v>
      </c>
      <c r="AS283" s="22">
        <v>0</v>
      </c>
      <c r="AT283" s="22">
        <v>53706.560851688031</v>
      </c>
      <c r="AU283" s="22">
        <v>53507.76405168802</v>
      </c>
      <c r="AV283" s="32">
        <v>5.041595493444808E-2</v>
      </c>
      <c r="AW283" s="32">
        <v>5.0458942452020122E-2</v>
      </c>
      <c r="AX283" s="42"/>
      <c r="AY283" s="22">
        <v>1065269.137944892</v>
      </c>
      <c r="AZ283" s="22">
        <v>4847.3087999999998</v>
      </c>
      <c r="BA283" s="22">
        <v>1060421.829144892</v>
      </c>
      <c r="BB283" s="22">
        <v>0</v>
      </c>
      <c r="BC283" s="22">
        <v>53706.560851688031</v>
      </c>
      <c r="BD283" s="22">
        <v>53507.76405168802</v>
      </c>
      <c r="BE283" s="32">
        <v>5.041595493444808E-2</v>
      </c>
      <c r="BF283" s="32">
        <v>5.0458942452020122E-2</v>
      </c>
      <c r="BG283" s="11"/>
      <c r="BH283" s="22">
        <v>1065269.137944892</v>
      </c>
      <c r="BI283" s="22">
        <v>4847.3087999999998</v>
      </c>
      <c r="BJ283" s="22">
        <v>1060421.829144892</v>
      </c>
      <c r="BK283" s="26">
        <v>198.79680000000008</v>
      </c>
      <c r="BL283" s="22">
        <v>0</v>
      </c>
      <c r="BM283" s="22">
        <v>53706.560851688031</v>
      </c>
      <c r="BN283" s="22">
        <v>53507.76405168802</v>
      </c>
      <c r="BO283" s="32">
        <v>5.041595493444808E-2</v>
      </c>
      <c r="BP283" s="32">
        <v>5.0458942452020122E-2</v>
      </c>
      <c r="BQ283" s="42"/>
      <c r="BR283" s="22">
        <v>1058984.9730293464</v>
      </c>
      <c r="BS283" s="22">
        <v>4847.3087999999998</v>
      </c>
      <c r="BT283" s="22">
        <v>1054137.6642293464</v>
      </c>
      <c r="BU283" s="26">
        <v>198.79680000000008</v>
      </c>
      <c r="BV283" s="22">
        <v>0</v>
      </c>
      <c r="BW283" s="22">
        <v>47422.39593614242</v>
      </c>
      <c r="BX283" s="22">
        <v>47223.599136142409</v>
      </c>
      <c r="BY283" s="32">
        <v>4.4780990423768985E-2</v>
      </c>
      <c r="BZ283" s="32">
        <v>4.4798322589741063E-2</v>
      </c>
      <c r="CA283" s="42"/>
      <c r="CB283" s="22">
        <v>1064059.2475481669</v>
      </c>
      <c r="CC283" s="22">
        <v>4847.3087999999998</v>
      </c>
      <c r="CD283" s="22">
        <v>1059211.9387481669</v>
      </c>
      <c r="CE283" s="26">
        <v>198.79680000000008</v>
      </c>
      <c r="CF283" s="22">
        <v>0</v>
      </c>
      <c r="CG283" s="22">
        <v>52496.670454962878</v>
      </c>
      <c r="CH283" s="22">
        <v>52297.873654962867</v>
      </c>
      <c r="CI283" s="32">
        <v>4.9336228763508308E-2</v>
      </c>
      <c r="CJ283" s="32">
        <v>4.9374324194996592E-2</v>
      </c>
      <c r="CK283" s="42"/>
      <c r="CL283" s="22">
        <v>1062849.3571514417</v>
      </c>
      <c r="CM283" s="22">
        <v>4847.3087999999998</v>
      </c>
      <c r="CN283" s="22">
        <v>1058002.0483514417</v>
      </c>
      <c r="CO283" s="26">
        <v>198.79680000000008</v>
      </c>
      <c r="CP283" s="22">
        <v>0</v>
      </c>
      <c r="CQ283" s="22">
        <v>51286.780058237724</v>
      </c>
      <c r="CR283" s="22">
        <v>51087.983258237713</v>
      </c>
      <c r="CS283" s="32">
        <v>4.8254044388465533E-2</v>
      </c>
      <c r="CT283" s="32">
        <v>4.8287225282637229E-2</v>
      </c>
      <c r="CU283" s="42"/>
      <c r="CV283" s="22">
        <v>1065269.137944892</v>
      </c>
      <c r="CW283" s="22">
        <v>4847.3087999999998</v>
      </c>
      <c r="CX283" s="22">
        <v>1060421.829144892</v>
      </c>
      <c r="CY283" s="26">
        <v>198.79680000000008</v>
      </c>
      <c r="CZ283" s="22">
        <v>0</v>
      </c>
      <c r="DA283" s="22">
        <v>53706.560851688031</v>
      </c>
      <c r="DB283" s="22">
        <v>53507.76405168802</v>
      </c>
      <c r="DC283" s="32">
        <v>5.041595493444808E-2</v>
      </c>
      <c r="DD283" s="32">
        <v>5.0458942452020122E-2</v>
      </c>
      <c r="DE283" s="42"/>
      <c r="DF283" s="22">
        <v>1065269.137944892</v>
      </c>
      <c r="DG283" s="22">
        <v>4847.3087999999998</v>
      </c>
      <c r="DH283" s="22">
        <v>1060421.829144892</v>
      </c>
      <c r="DI283" s="26">
        <v>198.79680000000008</v>
      </c>
      <c r="DJ283" s="22">
        <v>0</v>
      </c>
      <c r="DK283" s="22">
        <v>53706.560851688031</v>
      </c>
      <c r="DL283" s="22">
        <v>53507.76405168802</v>
      </c>
      <c r="DM283" s="32">
        <v>5.041595493444808E-2</v>
      </c>
      <c r="DN283" s="32">
        <v>5.0458942452020122E-2</v>
      </c>
      <c r="DO283" s="42"/>
      <c r="DP283" s="22">
        <v>1065269.137944892</v>
      </c>
      <c r="DQ283" s="22">
        <v>4847.3087999999998</v>
      </c>
      <c r="DR283" s="22">
        <v>1060421.829144892</v>
      </c>
      <c r="DS283" s="26">
        <v>198.79680000000008</v>
      </c>
      <c r="DT283" s="22">
        <v>0</v>
      </c>
      <c r="DU283" s="22">
        <v>53706.560851688031</v>
      </c>
      <c r="DV283" s="22">
        <v>53507.76405168802</v>
      </c>
      <c r="DW283" s="32">
        <v>5.041595493444808E-2</v>
      </c>
      <c r="DX283" s="32">
        <v>5.0458942452020122E-2</v>
      </c>
      <c r="DY283" s="42"/>
      <c r="DZ283" s="22">
        <v>1065269.137944892</v>
      </c>
      <c r="EA283" s="22">
        <v>4847.3087999999998</v>
      </c>
      <c r="EB283" s="22">
        <v>1060421.829144892</v>
      </c>
      <c r="EC283" s="26">
        <v>198.79680000000008</v>
      </c>
      <c r="ED283" s="22">
        <v>0</v>
      </c>
      <c r="EE283" s="22">
        <v>53706.560851688031</v>
      </c>
      <c r="EF283" s="22">
        <v>53507.76405168802</v>
      </c>
      <c r="EG283" s="32">
        <v>5.041595493444808E-2</v>
      </c>
      <c r="EH283" s="32">
        <v>5.0458942452020122E-2</v>
      </c>
      <c r="EI283" s="42"/>
      <c r="EK283" s="47">
        <f t="shared" ref="EK283:EK336" si="97">CH283-$BN283</f>
        <v>-1209.8903967251536</v>
      </c>
      <c r="EL283" s="47">
        <f t="shared" ref="EL283:EL336" si="98">CR283-$BN283</f>
        <v>-2419.7807934503071</v>
      </c>
      <c r="EM283" s="47">
        <f t="shared" ref="EM283:EM336" si="99">DB283-$BN283</f>
        <v>0</v>
      </c>
      <c r="EN283" s="47">
        <f t="shared" ref="EN283:EN336" si="100">DL283-$BN283</f>
        <v>0</v>
      </c>
      <c r="EO283" s="47">
        <f t="shared" ref="EO283:EO336" si="101">DV283-$BN283</f>
        <v>0</v>
      </c>
      <c r="EP283" s="47">
        <f t="shared" ref="EP283:EP336" si="102">EF283-$BN283</f>
        <v>0</v>
      </c>
      <c r="ER283" s="27" t="str">
        <f t="shared" si="93"/>
        <v>Worksop Priory Church of England Primary Academy</v>
      </c>
      <c r="EV283" s="45">
        <v>1641.4574142165275</v>
      </c>
      <c r="EX283" s="27" t="str">
        <f t="shared" si="94"/>
        <v>Y</v>
      </c>
      <c r="EY283" s="27" t="str">
        <f t="shared" si="95"/>
        <v>Y</v>
      </c>
      <c r="EZ283" s="27" t="str">
        <f t="shared" si="84"/>
        <v/>
      </c>
      <c r="FA283" s="27" t="str">
        <f t="shared" si="85"/>
        <v/>
      </c>
      <c r="FB283" s="27" t="str">
        <f t="shared" si="86"/>
        <v/>
      </c>
      <c r="FC283" s="27" t="str">
        <f t="shared" si="87"/>
        <v/>
      </c>
      <c r="FE283" s="82">
        <f t="shared" si="96"/>
        <v>1.1409519904930574E-3</v>
      </c>
      <c r="FF283" s="82">
        <f t="shared" si="88"/>
        <v>2.2819039809861149E-3</v>
      </c>
      <c r="FG283" s="82" t="str">
        <f t="shared" si="89"/>
        <v/>
      </c>
      <c r="FH283" s="82" t="str">
        <f t="shared" si="90"/>
        <v/>
      </c>
      <c r="FI283" s="82" t="str">
        <f t="shared" si="91"/>
        <v/>
      </c>
      <c r="FJ283" s="82" t="str">
        <f t="shared" si="92"/>
        <v/>
      </c>
    </row>
    <row r="284" spans="1:166" x14ac:dyDescent="0.3">
      <c r="A284" s="20">
        <v>8913783</v>
      </c>
      <c r="B284" s="20" t="s">
        <v>271</v>
      </c>
      <c r="C284" s="21">
        <v>280</v>
      </c>
      <c r="D284" s="22">
        <v>1213259.6397376342</v>
      </c>
      <c r="E284" s="22">
        <v>5257.7716</v>
      </c>
      <c r="F284" s="22">
        <v>1208001.8681376341</v>
      </c>
      <c r="G284" s="45">
        <v>0</v>
      </c>
      <c r="H284" s="26">
        <v>-1166.2260000000001</v>
      </c>
      <c r="I284" s="11"/>
      <c r="J284" s="34">
        <v>280</v>
      </c>
      <c r="K284" s="22">
        <v>1278476.1982182795</v>
      </c>
      <c r="L284" s="22">
        <v>4091.5455999999999</v>
      </c>
      <c r="M284" s="22">
        <v>1274384.6526182794</v>
      </c>
      <c r="N284" s="26">
        <v>-1166.2260000000001</v>
      </c>
      <c r="O284" s="22">
        <v>0</v>
      </c>
      <c r="P284" s="22">
        <v>65216.558480645297</v>
      </c>
      <c r="Q284" s="22">
        <v>66382.784480645321</v>
      </c>
      <c r="R284" s="32">
        <v>5.1011163580153417E-2</v>
      </c>
      <c r="S284" s="32">
        <v>5.2090068994678308E-2</v>
      </c>
      <c r="T284" s="11"/>
      <c r="U284" s="22">
        <v>1278476.1982182795</v>
      </c>
      <c r="V284" s="22">
        <v>4091.5455999999999</v>
      </c>
      <c r="W284" s="22">
        <v>1274384.6526182794</v>
      </c>
      <c r="X284" s="26">
        <v>-1166.2260000000001</v>
      </c>
      <c r="Y284" s="22">
        <v>0</v>
      </c>
      <c r="Z284" s="22">
        <v>65216.558480645297</v>
      </c>
      <c r="AA284" s="22">
        <v>66382.784480645321</v>
      </c>
      <c r="AB284" s="32">
        <v>5.1011163580153417E-2</v>
      </c>
      <c r="AC284" s="32">
        <v>5.2090068994678308E-2</v>
      </c>
      <c r="AD284" s="42"/>
      <c r="AE284" s="22">
        <v>1278476.1982182795</v>
      </c>
      <c r="AF284" s="22">
        <v>4091.5455999999999</v>
      </c>
      <c r="AG284" s="22">
        <v>1274384.6526182794</v>
      </c>
      <c r="AH284" s="26">
        <v>-1166.2260000000001</v>
      </c>
      <c r="AI284" s="22">
        <v>0</v>
      </c>
      <c r="AJ284" s="22">
        <v>65216.558480645297</v>
      </c>
      <c r="AK284" s="22">
        <v>66382.784480645321</v>
      </c>
      <c r="AL284" s="32">
        <v>5.1011163580153417E-2</v>
      </c>
      <c r="AM284" s="32">
        <v>5.2090068994678308E-2</v>
      </c>
      <c r="AN284" s="11"/>
      <c r="AO284" s="22">
        <v>1278476.1982182795</v>
      </c>
      <c r="AP284" s="22">
        <v>4091.5455999999999</v>
      </c>
      <c r="AQ284" s="22">
        <v>1274384.6526182794</v>
      </c>
      <c r="AR284" s="26">
        <v>-1166.2260000000001</v>
      </c>
      <c r="AS284" s="22">
        <v>0</v>
      </c>
      <c r="AT284" s="22">
        <v>65216.558480645297</v>
      </c>
      <c r="AU284" s="22">
        <v>66382.784480645321</v>
      </c>
      <c r="AV284" s="32">
        <v>5.1011163580153417E-2</v>
      </c>
      <c r="AW284" s="32">
        <v>5.2090068994678308E-2</v>
      </c>
      <c r="AX284" s="42"/>
      <c r="AY284" s="22">
        <v>1278476.1982182795</v>
      </c>
      <c r="AZ284" s="22">
        <v>4091.5455999999999</v>
      </c>
      <c r="BA284" s="22">
        <v>1274384.6526182794</v>
      </c>
      <c r="BB284" s="22">
        <v>0</v>
      </c>
      <c r="BC284" s="22">
        <v>65216.558480645297</v>
      </c>
      <c r="BD284" s="22">
        <v>66382.784480645321</v>
      </c>
      <c r="BE284" s="32">
        <v>5.1011163580153417E-2</v>
      </c>
      <c r="BF284" s="32">
        <v>5.2090068994678308E-2</v>
      </c>
      <c r="BG284" s="11"/>
      <c r="BH284" s="22">
        <v>1278476.1982182795</v>
      </c>
      <c r="BI284" s="22">
        <v>4091.5455999999999</v>
      </c>
      <c r="BJ284" s="22">
        <v>1274384.6526182794</v>
      </c>
      <c r="BK284" s="26">
        <v>-1166.2260000000001</v>
      </c>
      <c r="BL284" s="22">
        <v>0</v>
      </c>
      <c r="BM284" s="22">
        <v>65216.558480645297</v>
      </c>
      <c r="BN284" s="22">
        <v>66382.784480645321</v>
      </c>
      <c r="BO284" s="32">
        <v>5.1011163580153417E-2</v>
      </c>
      <c r="BP284" s="32">
        <v>5.2090068994678308E-2</v>
      </c>
      <c r="BQ284" s="42"/>
      <c r="BR284" s="22">
        <v>1273649.1855569892</v>
      </c>
      <c r="BS284" s="22">
        <v>4091.5455999999999</v>
      </c>
      <c r="BT284" s="22">
        <v>1269557.6399569891</v>
      </c>
      <c r="BU284" s="26">
        <v>-1166.2260000000001</v>
      </c>
      <c r="BV284" s="22">
        <v>0</v>
      </c>
      <c r="BW284" s="22">
        <v>60389.545819354942</v>
      </c>
      <c r="BX284" s="22">
        <v>61555.771819354966</v>
      </c>
      <c r="BY284" s="32">
        <v>4.7414583626452469E-2</v>
      </c>
      <c r="BZ284" s="32">
        <v>4.8486000069630865E-2</v>
      </c>
      <c r="CA284" s="42"/>
      <c r="CB284" s="22">
        <v>1277427.832626882</v>
      </c>
      <c r="CC284" s="22">
        <v>4091.5455999999999</v>
      </c>
      <c r="CD284" s="22">
        <v>1273336.2870268819</v>
      </c>
      <c r="CE284" s="26">
        <v>-1166.2260000000001</v>
      </c>
      <c r="CF284" s="22">
        <v>0</v>
      </c>
      <c r="CG284" s="22">
        <v>64168.192889247788</v>
      </c>
      <c r="CH284" s="22">
        <v>65334.418889247812</v>
      </c>
      <c r="CI284" s="32">
        <v>5.0232342877087117E-2</v>
      </c>
      <c r="CJ284" s="32">
        <v>5.13096340337535E-2</v>
      </c>
      <c r="CK284" s="42"/>
      <c r="CL284" s="22">
        <v>1276379.467035484</v>
      </c>
      <c r="CM284" s="22">
        <v>4091.5455999999999</v>
      </c>
      <c r="CN284" s="22">
        <v>1272287.921435484</v>
      </c>
      <c r="CO284" s="26">
        <v>-1166.2260000000001</v>
      </c>
      <c r="CP284" s="22">
        <v>0</v>
      </c>
      <c r="CQ284" s="22">
        <v>63119.827297849813</v>
      </c>
      <c r="CR284" s="22">
        <v>64286.053297849838</v>
      </c>
      <c r="CS284" s="32">
        <v>4.9452242791441781E-2</v>
      </c>
      <c r="CT284" s="32">
        <v>5.0527912915590542E-2</v>
      </c>
      <c r="CU284" s="42"/>
      <c r="CV284" s="22">
        <v>1278476.1982182795</v>
      </c>
      <c r="CW284" s="22">
        <v>4091.5455999999999</v>
      </c>
      <c r="CX284" s="22">
        <v>1274384.6526182794</v>
      </c>
      <c r="CY284" s="26">
        <v>-1166.2260000000001</v>
      </c>
      <c r="CZ284" s="22">
        <v>0</v>
      </c>
      <c r="DA284" s="22">
        <v>65216.558480645297</v>
      </c>
      <c r="DB284" s="22">
        <v>66382.784480645321</v>
      </c>
      <c r="DC284" s="32">
        <v>5.1011163580153417E-2</v>
      </c>
      <c r="DD284" s="32">
        <v>5.2090068994678308E-2</v>
      </c>
      <c r="DE284" s="42"/>
      <c r="DF284" s="22">
        <v>1278476.1982182795</v>
      </c>
      <c r="DG284" s="22">
        <v>4091.5455999999999</v>
      </c>
      <c r="DH284" s="22">
        <v>1274384.6526182794</v>
      </c>
      <c r="DI284" s="26">
        <v>-1166.2260000000001</v>
      </c>
      <c r="DJ284" s="22">
        <v>0</v>
      </c>
      <c r="DK284" s="22">
        <v>65216.558480645297</v>
      </c>
      <c r="DL284" s="22">
        <v>66382.784480645321</v>
      </c>
      <c r="DM284" s="32">
        <v>5.1011163580153417E-2</v>
      </c>
      <c r="DN284" s="32">
        <v>5.2090068994678308E-2</v>
      </c>
      <c r="DO284" s="42"/>
      <c r="DP284" s="22">
        <v>1278476.1982182795</v>
      </c>
      <c r="DQ284" s="22">
        <v>4091.5455999999999</v>
      </c>
      <c r="DR284" s="22">
        <v>1274384.6526182794</v>
      </c>
      <c r="DS284" s="26">
        <v>-1166.2260000000001</v>
      </c>
      <c r="DT284" s="22">
        <v>0</v>
      </c>
      <c r="DU284" s="22">
        <v>65216.558480645297</v>
      </c>
      <c r="DV284" s="22">
        <v>66382.784480645321</v>
      </c>
      <c r="DW284" s="32">
        <v>5.1011163580153417E-2</v>
      </c>
      <c r="DX284" s="32">
        <v>5.2090068994678308E-2</v>
      </c>
      <c r="DY284" s="42"/>
      <c r="DZ284" s="22">
        <v>1278476.1982182795</v>
      </c>
      <c r="EA284" s="22">
        <v>4091.5455999999999</v>
      </c>
      <c r="EB284" s="22">
        <v>1274384.6526182794</v>
      </c>
      <c r="EC284" s="26">
        <v>-1166.2260000000001</v>
      </c>
      <c r="ED284" s="22">
        <v>0</v>
      </c>
      <c r="EE284" s="22">
        <v>65216.558480645297</v>
      </c>
      <c r="EF284" s="22">
        <v>66382.784480645321</v>
      </c>
      <c r="EG284" s="32">
        <v>5.1011163580153417E-2</v>
      </c>
      <c r="EH284" s="32">
        <v>5.2090068994678308E-2</v>
      </c>
      <c r="EI284" s="42"/>
      <c r="EK284" s="47">
        <f t="shared" si="97"/>
        <v>-1048.365591397509</v>
      </c>
      <c r="EL284" s="47">
        <f t="shared" si="98"/>
        <v>-2096.7311827954836</v>
      </c>
      <c r="EM284" s="47">
        <f t="shared" si="99"/>
        <v>0</v>
      </c>
      <c r="EN284" s="47">
        <f t="shared" si="100"/>
        <v>0</v>
      </c>
      <c r="EO284" s="47">
        <f t="shared" si="101"/>
        <v>0</v>
      </c>
      <c r="EP284" s="47">
        <f t="shared" si="102"/>
        <v>0</v>
      </c>
      <c r="ER284" s="27" t="str">
        <f t="shared" si="93"/>
        <v>Awsworth Primary and Nursery School</v>
      </c>
      <c r="EV284" s="45">
        <v>0</v>
      </c>
      <c r="EX284" s="27" t="str">
        <f t="shared" si="94"/>
        <v>Y</v>
      </c>
      <c r="EY284" s="27" t="str">
        <f t="shared" si="95"/>
        <v>Y</v>
      </c>
      <c r="EZ284" s="27" t="str">
        <f t="shared" si="84"/>
        <v/>
      </c>
      <c r="FA284" s="27" t="str">
        <f t="shared" si="85"/>
        <v/>
      </c>
      <c r="FB284" s="27" t="str">
        <f t="shared" si="86"/>
        <v/>
      </c>
      <c r="FC284" s="27" t="str">
        <f t="shared" si="87"/>
        <v/>
      </c>
      <c r="FE284" s="82">
        <f t="shared" si="96"/>
        <v>8.226445518184762E-4</v>
      </c>
      <c r="FF284" s="82">
        <f t="shared" si="88"/>
        <v>1.6452891036373178E-3</v>
      </c>
      <c r="FG284" s="82" t="str">
        <f t="shared" si="89"/>
        <v/>
      </c>
      <c r="FH284" s="82" t="str">
        <f t="shared" si="90"/>
        <v/>
      </c>
      <c r="FI284" s="82" t="str">
        <f t="shared" si="91"/>
        <v/>
      </c>
      <c r="FJ284" s="82" t="str">
        <f t="shared" si="92"/>
        <v/>
      </c>
    </row>
    <row r="285" spans="1:166" x14ac:dyDescent="0.3">
      <c r="A285" s="20">
        <v>8913789</v>
      </c>
      <c r="B285" s="20" t="s">
        <v>312</v>
      </c>
      <c r="C285" s="21">
        <v>337</v>
      </c>
      <c r="D285" s="22">
        <v>1559167.572156596</v>
      </c>
      <c r="E285" s="22">
        <v>5273.6</v>
      </c>
      <c r="F285" s="22">
        <v>1553893.9721565959</v>
      </c>
      <c r="G285" s="45">
        <v>9148.9698333798642</v>
      </c>
      <c r="H285" s="26">
        <v>94.924799999999777</v>
      </c>
      <c r="I285" s="11"/>
      <c r="J285" s="34">
        <v>337</v>
      </c>
      <c r="K285" s="22">
        <v>1638964.3180131756</v>
      </c>
      <c r="L285" s="22">
        <v>5368.5248000000001</v>
      </c>
      <c r="M285" s="22">
        <v>1633595.7932131756</v>
      </c>
      <c r="N285" s="26">
        <v>94.924799999999777</v>
      </c>
      <c r="O285" s="22">
        <v>0</v>
      </c>
      <c r="P285" s="22">
        <v>79796.745856579626</v>
      </c>
      <c r="Q285" s="22">
        <v>79701.821056579705</v>
      </c>
      <c r="R285" s="32">
        <v>4.8687299033643841E-2</v>
      </c>
      <c r="S285" s="32">
        <v>4.8789193378009049E-2</v>
      </c>
      <c r="T285" s="11"/>
      <c r="U285" s="22">
        <v>1638964.3180131756</v>
      </c>
      <c r="V285" s="22">
        <v>5368.5248000000001</v>
      </c>
      <c r="W285" s="22">
        <v>1633595.7932131756</v>
      </c>
      <c r="X285" s="26">
        <v>94.924799999999777</v>
      </c>
      <c r="Y285" s="22">
        <v>0</v>
      </c>
      <c r="Z285" s="22">
        <v>79796.745856579626</v>
      </c>
      <c r="AA285" s="22">
        <v>79701.821056579705</v>
      </c>
      <c r="AB285" s="32">
        <v>4.8687299033643841E-2</v>
      </c>
      <c r="AC285" s="32">
        <v>4.8789193378009049E-2</v>
      </c>
      <c r="AD285" s="42"/>
      <c r="AE285" s="22">
        <v>1638964.3180131756</v>
      </c>
      <c r="AF285" s="22">
        <v>5368.5248000000001</v>
      </c>
      <c r="AG285" s="22">
        <v>1633595.7932131756</v>
      </c>
      <c r="AH285" s="26">
        <v>94.924799999999777</v>
      </c>
      <c r="AI285" s="22">
        <v>0</v>
      </c>
      <c r="AJ285" s="22">
        <v>79796.745856579626</v>
      </c>
      <c r="AK285" s="22">
        <v>79701.821056579705</v>
      </c>
      <c r="AL285" s="32">
        <v>4.8687299033643841E-2</v>
      </c>
      <c r="AM285" s="32">
        <v>4.8789193378009049E-2</v>
      </c>
      <c r="AN285" s="11"/>
      <c r="AO285" s="22">
        <v>1638964.3180131756</v>
      </c>
      <c r="AP285" s="22">
        <v>5368.5248000000001</v>
      </c>
      <c r="AQ285" s="22">
        <v>1633595.7932131756</v>
      </c>
      <c r="AR285" s="26">
        <v>94.924799999999777</v>
      </c>
      <c r="AS285" s="22">
        <v>0</v>
      </c>
      <c r="AT285" s="22">
        <v>79796.745856579626</v>
      </c>
      <c r="AU285" s="22">
        <v>79701.821056579705</v>
      </c>
      <c r="AV285" s="32">
        <v>4.8687299033643841E-2</v>
      </c>
      <c r="AW285" s="32">
        <v>4.8789193378009049E-2</v>
      </c>
      <c r="AX285" s="42"/>
      <c r="AY285" s="22">
        <v>1638964.3180131756</v>
      </c>
      <c r="AZ285" s="22">
        <v>5368.5248000000001</v>
      </c>
      <c r="BA285" s="22">
        <v>1633595.7932131756</v>
      </c>
      <c r="BB285" s="22">
        <v>0</v>
      </c>
      <c r="BC285" s="22">
        <v>79796.745856579626</v>
      </c>
      <c r="BD285" s="22">
        <v>79701.821056579705</v>
      </c>
      <c r="BE285" s="32">
        <v>4.8687299033643841E-2</v>
      </c>
      <c r="BF285" s="32">
        <v>4.8789193378009049E-2</v>
      </c>
      <c r="BG285" s="11"/>
      <c r="BH285" s="22">
        <v>1638964.3180131756</v>
      </c>
      <c r="BI285" s="22">
        <v>5368.5248000000001</v>
      </c>
      <c r="BJ285" s="22">
        <v>1633595.7932131756</v>
      </c>
      <c r="BK285" s="26">
        <v>94.924799999999777</v>
      </c>
      <c r="BL285" s="22">
        <v>0</v>
      </c>
      <c r="BM285" s="22">
        <v>79796.745856579626</v>
      </c>
      <c r="BN285" s="22">
        <v>79701.821056579705</v>
      </c>
      <c r="BO285" s="32">
        <v>4.8687299033643841E-2</v>
      </c>
      <c r="BP285" s="32">
        <v>4.8789193378009049E-2</v>
      </c>
      <c r="BQ285" s="42"/>
      <c r="BR285" s="22">
        <v>1630007.490247997</v>
      </c>
      <c r="BS285" s="22">
        <v>5368.5248000000001</v>
      </c>
      <c r="BT285" s="22">
        <v>1624638.965447997</v>
      </c>
      <c r="BU285" s="26">
        <v>94.924799999999777</v>
      </c>
      <c r="BV285" s="22">
        <v>0</v>
      </c>
      <c r="BW285" s="22">
        <v>70839.918091400992</v>
      </c>
      <c r="BX285" s="22">
        <v>70744.993291401071</v>
      </c>
      <c r="BY285" s="32">
        <v>4.3459872739985431E-2</v>
      </c>
      <c r="BZ285" s="32">
        <v>4.3545055114379221E-2</v>
      </c>
      <c r="CA285" s="42"/>
      <c r="CB285" s="22">
        <v>1637202.9574360834</v>
      </c>
      <c r="CC285" s="22">
        <v>5368.5248000000001</v>
      </c>
      <c r="CD285" s="22">
        <v>1631834.4326360833</v>
      </c>
      <c r="CE285" s="26">
        <v>94.924799999999777</v>
      </c>
      <c r="CF285" s="22">
        <v>0</v>
      </c>
      <c r="CG285" s="22">
        <v>78035.385279487353</v>
      </c>
      <c r="CH285" s="22">
        <v>77940.460479487432</v>
      </c>
      <c r="CI285" s="32">
        <v>4.7663843340286581E-2</v>
      </c>
      <c r="CJ285" s="32">
        <v>4.7762480629595219E-2</v>
      </c>
      <c r="CK285" s="42"/>
      <c r="CL285" s="22">
        <v>1635441.5968589911</v>
      </c>
      <c r="CM285" s="22">
        <v>5368.5248000000001</v>
      </c>
      <c r="CN285" s="22">
        <v>1630073.0720589911</v>
      </c>
      <c r="CO285" s="26">
        <v>94.924799999999777</v>
      </c>
      <c r="CP285" s="22">
        <v>0</v>
      </c>
      <c r="CQ285" s="22">
        <v>76274.02470239508</v>
      </c>
      <c r="CR285" s="22">
        <v>76179.099902395159</v>
      </c>
      <c r="CS285" s="32">
        <v>4.663818313591022E-2</v>
      </c>
      <c r="CT285" s="32">
        <v>4.6733549071006492E-2</v>
      </c>
      <c r="CU285" s="42"/>
      <c r="CV285" s="22">
        <v>1638964.3180131756</v>
      </c>
      <c r="CW285" s="22">
        <v>5368.5248000000001</v>
      </c>
      <c r="CX285" s="22">
        <v>1633595.7932131756</v>
      </c>
      <c r="CY285" s="26">
        <v>94.924799999999777</v>
      </c>
      <c r="CZ285" s="22">
        <v>0</v>
      </c>
      <c r="DA285" s="22">
        <v>79796.745856579626</v>
      </c>
      <c r="DB285" s="22">
        <v>79701.821056579705</v>
      </c>
      <c r="DC285" s="32">
        <v>4.8687299033643841E-2</v>
      </c>
      <c r="DD285" s="32">
        <v>4.8789193378009049E-2</v>
      </c>
      <c r="DE285" s="42"/>
      <c r="DF285" s="22">
        <v>1638964.3180131756</v>
      </c>
      <c r="DG285" s="22">
        <v>5368.5248000000001</v>
      </c>
      <c r="DH285" s="22">
        <v>1633595.7932131756</v>
      </c>
      <c r="DI285" s="26">
        <v>94.924799999999777</v>
      </c>
      <c r="DJ285" s="22">
        <v>0</v>
      </c>
      <c r="DK285" s="22">
        <v>79796.745856579626</v>
      </c>
      <c r="DL285" s="22">
        <v>79701.821056579705</v>
      </c>
      <c r="DM285" s="32">
        <v>4.8687299033643841E-2</v>
      </c>
      <c r="DN285" s="32">
        <v>4.8789193378009049E-2</v>
      </c>
      <c r="DO285" s="42"/>
      <c r="DP285" s="22">
        <v>1638964.3180131756</v>
      </c>
      <c r="DQ285" s="22">
        <v>5368.5248000000001</v>
      </c>
      <c r="DR285" s="22">
        <v>1633595.7932131756</v>
      </c>
      <c r="DS285" s="26">
        <v>94.924799999999777</v>
      </c>
      <c r="DT285" s="22">
        <v>0</v>
      </c>
      <c r="DU285" s="22">
        <v>79796.745856579626</v>
      </c>
      <c r="DV285" s="22">
        <v>79701.821056579705</v>
      </c>
      <c r="DW285" s="32">
        <v>4.8687299033643841E-2</v>
      </c>
      <c r="DX285" s="32">
        <v>4.8789193378009049E-2</v>
      </c>
      <c r="DY285" s="42"/>
      <c r="DZ285" s="22">
        <v>1638964.3180131756</v>
      </c>
      <c r="EA285" s="22">
        <v>5368.5248000000001</v>
      </c>
      <c r="EB285" s="22">
        <v>1633595.7932131756</v>
      </c>
      <c r="EC285" s="26">
        <v>94.924799999999777</v>
      </c>
      <c r="ED285" s="22">
        <v>0</v>
      </c>
      <c r="EE285" s="22">
        <v>79796.745856579626</v>
      </c>
      <c r="EF285" s="22">
        <v>79701.821056579705</v>
      </c>
      <c r="EG285" s="32">
        <v>4.8687299033643841E-2</v>
      </c>
      <c r="EH285" s="32">
        <v>4.8789193378009049E-2</v>
      </c>
      <c r="EI285" s="42"/>
      <c r="EK285" s="47">
        <f t="shared" si="97"/>
        <v>-1761.3605770922732</v>
      </c>
      <c r="EL285" s="47">
        <f t="shared" si="98"/>
        <v>-3522.7211541845463</v>
      </c>
      <c r="EM285" s="47">
        <f t="shared" si="99"/>
        <v>0</v>
      </c>
      <c r="EN285" s="47">
        <f t="shared" si="100"/>
        <v>0</v>
      </c>
      <c r="EO285" s="47">
        <f t="shared" si="101"/>
        <v>0</v>
      </c>
      <c r="EP285" s="47">
        <f t="shared" si="102"/>
        <v>0</v>
      </c>
      <c r="ER285" s="27" t="str">
        <f t="shared" si="93"/>
        <v>The Florence Nightingale Academy</v>
      </c>
      <c r="EV285" s="45">
        <v>9148.9698333798642</v>
      </c>
      <c r="EX285" s="27" t="str">
        <f t="shared" si="94"/>
        <v>Y</v>
      </c>
      <c r="EY285" s="27" t="str">
        <f t="shared" si="95"/>
        <v>Y</v>
      </c>
      <c r="EZ285" s="27" t="str">
        <f t="shared" si="84"/>
        <v/>
      </c>
      <c r="FA285" s="27" t="str">
        <f t="shared" si="85"/>
        <v/>
      </c>
      <c r="FB285" s="27" t="str">
        <f t="shared" si="86"/>
        <v/>
      </c>
      <c r="FC285" s="27" t="str">
        <f t="shared" si="87"/>
        <v/>
      </c>
      <c r="FE285" s="82">
        <f t="shared" si="96"/>
        <v>1.078210769402015E-3</v>
      </c>
      <c r="FF285" s="82">
        <f t="shared" si="88"/>
        <v>2.15642153880403E-3</v>
      </c>
      <c r="FG285" s="82" t="str">
        <f t="shared" si="89"/>
        <v/>
      </c>
      <c r="FH285" s="82" t="str">
        <f t="shared" si="90"/>
        <v/>
      </c>
      <c r="FI285" s="82" t="str">
        <f t="shared" si="91"/>
        <v/>
      </c>
      <c r="FJ285" s="82" t="str">
        <f t="shared" si="92"/>
        <v/>
      </c>
    </row>
    <row r="286" spans="1:166" x14ac:dyDescent="0.3">
      <c r="A286" s="20">
        <v>8913790</v>
      </c>
      <c r="B286" s="20" t="s">
        <v>74</v>
      </c>
      <c r="C286" s="21">
        <v>537</v>
      </c>
      <c r="D286" s="22">
        <v>2305199.1036766726</v>
      </c>
      <c r="E286" s="22">
        <v>13195.776</v>
      </c>
      <c r="F286" s="22">
        <v>2292003.3276766725</v>
      </c>
      <c r="G286" s="45">
        <v>1698.3276766726722</v>
      </c>
      <c r="H286" s="26">
        <v>564.32639999999992</v>
      </c>
      <c r="I286" s="11"/>
      <c r="J286" s="34">
        <v>537</v>
      </c>
      <c r="K286" s="22">
        <v>2379245.1024000002</v>
      </c>
      <c r="L286" s="22">
        <v>13760.1024</v>
      </c>
      <c r="M286" s="22">
        <v>2365485</v>
      </c>
      <c r="N286" s="26">
        <v>564.32639999999992</v>
      </c>
      <c r="O286" s="22">
        <v>0</v>
      </c>
      <c r="P286" s="22">
        <v>74045.998723327648</v>
      </c>
      <c r="Q286" s="22">
        <v>73481.672323327512</v>
      </c>
      <c r="R286" s="32">
        <v>3.1121635450099577E-2</v>
      </c>
      <c r="S286" s="32">
        <v>3.1064104115362184E-2</v>
      </c>
      <c r="T286" s="11"/>
      <c r="U286" s="22">
        <v>2379245.1024000002</v>
      </c>
      <c r="V286" s="22">
        <v>13760.1024</v>
      </c>
      <c r="W286" s="22">
        <v>2365485</v>
      </c>
      <c r="X286" s="26">
        <v>564.32639999999992</v>
      </c>
      <c r="Y286" s="22">
        <v>0</v>
      </c>
      <c r="Z286" s="22">
        <v>74045.998723327648</v>
      </c>
      <c r="AA286" s="22">
        <v>73481.672323327512</v>
      </c>
      <c r="AB286" s="32">
        <v>3.1121635450099577E-2</v>
      </c>
      <c r="AC286" s="32">
        <v>3.1064104115362184E-2</v>
      </c>
      <c r="AD286" s="42"/>
      <c r="AE286" s="22">
        <v>2379245.1024000002</v>
      </c>
      <c r="AF286" s="22">
        <v>13760.1024</v>
      </c>
      <c r="AG286" s="22">
        <v>2365485</v>
      </c>
      <c r="AH286" s="26">
        <v>564.32639999999992</v>
      </c>
      <c r="AI286" s="22">
        <v>0</v>
      </c>
      <c r="AJ286" s="22">
        <v>74045.998723327648</v>
      </c>
      <c r="AK286" s="22">
        <v>73481.672323327512</v>
      </c>
      <c r="AL286" s="32">
        <v>3.1121635450099577E-2</v>
      </c>
      <c r="AM286" s="32">
        <v>3.1064104115362184E-2</v>
      </c>
      <c r="AN286" s="11"/>
      <c r="AO286" s="22">
        <v>2379245.1024000002</v>
      </c>
      <c r="AP286" s="22">
        <v>13760.1024</v>
      </c>
      <c r="AQ286" s="22">
        <v>2365485</v>
      </c>
      <c r="AR286" s="26">
        <v>564.32639999999992</v>
      </c>
      <c r="AS286" s="22">
        <v>0</v>
      </c>
      <c r="AT286" s="22">
        <v>74045.998723327648</v>
      </c>
      <c r="AU286" s="22">
        <v>73481.672323327512</v>
      </c>
      <c r="AV286" s="32">
        <v>3.1121635450099577E-2</v>
      </c>
      <c r="AW286" s="32">
        <v>3.1064104115362184E-2</v>
      </c>
      <c r="AX286" s="42"/>
      <c r="AY286" s="22">
        <v>2383064.1667090002</v>
      </c>
      <c r="AZ286" s="22">
        <v>13760.1024</v>
      </c>
      <c r="BA286" s="22">
        <v>2369304.064309</v>
      </c>
      <c r="BB286" s="22">
        <v>3819.0643090000112</v>
      </c>
      <c r="BC286" s="22">
        <v>77865.063032327686</v>
      </c>
      <c r="BD286" s="22">
        <v>77300.736632327549</v>
      </c>
      <c r="BE286" s="32">
        <v>3.2674345961845819E-2</v>
      </c>
      <c r="BF286" s="32">
        <v>3.2625924969605813E-2</v>
      </c>
      <c r="BG286" s="11"/>
      <c r="BH286" s="22">
        <v>2383064.1667090002</v>
      </c>
      <c r="BI286" s="22">
        <v>13760.1024</v>
      </c>
      <c r="BJ286" s="22">
        <v>2369304.064309</v>
      </c>
      <c r="BK286" s="26">
        <v>564.32639999999992</v>
      </c>
      <c r="BL286" s="22">
        <v>3819.0643090000112</v>
      </c>
      <c r="BM286" s="22">
        <v>77865.063032327686</v>
      </c>
      <c r="BN286" s="22">
        <v>77300.736632327549</v>
      </c>
      <c r="BO286" s="32">
        <v>3.2674345961845819E-2</v>
      </c>
      <c r="BP286" s="32">
        <v>3.2625924969605813E-2</v>
      </c>
      <c r="BQ286" s="42"/>
      <c r="BR286" s="22">
        <v>2383064.1667090002</v>
      </c>
      <c r="BS286" s="22">
        <v>13760.1024</v>
      </c>
      <c r="BT286" s="22">
        <v>2369304.064309</v>
      </c>
      <c r="BU286" s="26">
        <v>564.32639999999992</v>
      </c>
      <c r="BV286" s="22">
        <v>3819.0643090000112</v>
      </c>
      <c r="BW286" s="22">
        <v>77865.063032327686</v>
      </c>
      <c r="BX286" s="22">
        <v>77300.736632327549</v>
      </c>
      <c r="BY286" s="32">
        <v>3.2674345961845819E-2</v>
      </c>
      <c r="BZ286" s="32">
        <v>3.2625924969605813E-2</v>
      </c>
      <c r="CA286" s="42"/>
      <c r="CB286" s="22">
        <v>2383064.1667090002</v>
      </c>
      <c r="CC286" s="22">
        <v>13760.1024</v>
      </c>
      <c r="CD286" s="22">
        <v>2369304.064309</v>
      </c>
      <c r="CE286" s="26">
        <v>564.32639999999992</v>
      </c>
      <c r="CF286" s="22">
        <v>3819.0643090000112</v>
      </c>
      <c r="CG286" s="22">
        <v>77865.063032327686</v>
      </c>
      <c r="CH286" s="22">
        <v>77300.736632327549</v>
      </c>
      <c r="CI286" s="32">
        <v>3.2674345961845819E-2</v>
      </c>
      <c r="CJ286" s="32">
        <v>3.2625924969605813E-2</v>
      </c>
      <c r="CK286" s="42"/>
      <c r="CL286" s="22">
        <v>2383064.1667090002</v>
      </c>
      <c r="CM286" s="22">
        <v>13760.1024</v>
      </c>
      <c r="CN286" s="22">
        <v>2369304.064309</v>
      </c>
      <c r="CO286" s="26">
        <v>564.32639999999992</v>
      </c>
      <c r="CP286" s="22">
        <v>3819.0643090000112</v>
      </c>
      <c r="CQ286" s="22">
        <v>77865.063032327686</v>
      </c>
      <c r="CR286" s="22">
        <v>77300.736632327549</v>
      </c>
      <c r="CS286" s="32">
        <v>3.2674345961845819E-2</v>
      </c>
      <c r="CT286" s="32">
        <v>3.2625924969605813E-2</v>
      </c>
      <c r="CU286" s="42"/>
      <c r="CV286" s="22">
        <v>2379245.1024000002</v>
      </c>
      <c r="CW286" s="22">
        <v>13760.1024</v>
      </c>
      <c r="CX286" s="22">
        <v>2365485</v>
      </c>
      <c r="CY286" s="26">
        <v>564.32639999999992</v>
      </c>
      <c r="CZ286" s="22">
        <v>0</v>
      </c>
      <c r="DA286" s="22">
        <v>74045.998723327648</v>
      </c>
      <c r="DB286" s="22">
        <v>73481.672323327512</v>
      </c>
      <c r="DC286" s="32">
        <v>3.1121635450099577E-2</v>
      </c>
      <c r="DD286" s="32">
        <v>3.1064104115362184E-2</v>
      </c>
      <c r="DE286" s="42"/>
      <c r="DF286" s="22">
        <v>2379245.1024000002</v>
      </c>
      <c r="DG286" s="22">
        <v>13760.1024</v>
      </c>
      <c r="DH286" s="22">
        <v>2365485</v>
      </c>
      <c r="DI286" s="26">
        <v>564.32639999999992</v>
      </c>
      <c r="DJ286" s="22">
        <v>0</v>
      </c>
      <c r="DK286" s="22">
        <v>74045.998723327648</v>
      </c>
      <c r="DL286" s="22">
        <v>73481.672323327512</v>
      </c>
      <c r="DM286" s="32">
        <v>3.1121635450099577E-2</v>
      </c>
      <c r="DN286" s="32">
        <v>3.1064104115362184E-2</v>
      </c>
      <c r="DO286" s="42"/>
      <c r="DP286" s="22">
        <v>2383064.1667090002</v>
      </c>
      <c r="DQ286" s="22">
        <v>13760.1024</v>
      </c>
      <c r="DR286" s="22">
        <v>2369304.064309</v>
      </c>
      <c r="DS286" s="26">
        <v>564.32639999999992</v>
      </c>
      <c r="DT286" s="22">
        <v>3819.0643090000112</v>
      </c>
      <c r="DU286" s="22">
        <v>77865.063032327686</v>
      </c>
      <c r="DV286" s="22">
        <v>77300.736632327549</v>
      </c>
      <c r="DW286" s="32">
        <v>3.2674345961845819E-2</v>
      </c>
      <c r="DX286" s="32">
        <v>3.2625924969605813E-2</v>
      </c>
      <c r="DY286" s="42"/>
      <c r="DZ286" s="22">
        <v>2383064.1667090002</v>
      </c>
      <c r="EA286" s="22">
        <v>13760.1024</v>
      </c>
      <c r="EB286" s="22">
        <v>2369304.064309</v>
      </c>
      <c r="EC286" s="26">
        <v>564.32639999999992</v>
      </c>
      <c r="ED286" s="22">
        <v>3819.0643090000112</v>
      </c>
      <c r="EE286" s="22">
        <v>77865.063032327686</v>
      </c>
      <c r="EF286" s="22">
        <v>77300.736632327549</v>
      </c>
      <c r="EG286" s="32">
        <v>3.2674345961845819E-2</v>
      </c>
      <c r="EH286" s="32">
        <v>3.2625924969605813E-2</v>
      </c>
      <c r="EI286" s="42"/>
      <c r="EK286" s="47">
        <f t="shared" si="97"/>
        <v>0</v>
      </c>
      <c r="EL286" s="47">
        <f t="shared" si="98"/>
        <v>0</v>
      </c>
      <c r="EM286" s="47">
        <f t="shared" si="99"/>
        <v>-3819.0643090000376</v>
      </c>
      <c r="EN286" s="47">
        <f t="shared" si="100"/>
        <v>-3819.0643090000376</v>
      </c>
      <c r="EO286" s="47">
        <f t="shared" si="101"/>
        <v>0</v>
      </c>
      <c r="EP286" s="47">
        <f t="shared" si="102"/>
        <v>0</v>
      </c>
      <c r="ER286" s="27" t="str">
        <f t="shared" si="93"/>
        <v>Cotgrave Candleby Lane School</v>
      </c>
      <c r="EV286" s="45">
        <v>1698.3276766726722</v>
      </c>
      <c r="EX286" s="27" t="str">
        <f t="shared" si="94"/>
        <v/>
      </c>
      <c r="EY286" s="27" t="str">
        <f t="shared" si="95"/>
        <v/>
      </c>
      <c r="EZ286" s="27" t="str">
        <f t="shared" si="84"/>
        <v>Y</v>
      </c>
      <c r="FA286" s="27" t="str">
        <f t="shared" si="85"/>
        <v>Y</v>
      </c>
      <c r="FB286" s="27" t="str">
        <f t="shared" si="86"/>
        <v/>
      </c>
      <c r="FC286" s="27" t="str">
        <f t="shared" si="87"/>
        <v/>
      </c>
      <c r="FE286" s="82" t="str">
        <f t="shared" si="96"/>
        <v/>
      </c>
      <c r="FF286" s="82" t="str">
        <f t="shared" si="88"/>
        <v/>
      </c>
      <c r="FG286" s="82">
        <f t="shared" si="89"/>
        <v>1.6118928619294186E-3</v>
      </c>
      <c r="FH286" s="82">
        <f t="shared" si="90"/>
        <v>1.6118928619294186E-3</v>
      </c>
      <c r="FI286" s="82" t="str">
        <f t="shared" si="91"/>
        <v/>
      </c>
      <c r="FJ286" s="82" t="str">
        <f t="shared" si="92"/>
        <v/>
      </c>
    </row>
    <row r="287" spans="1:166" x14ac:dyDescent="0.3">
      <c r="A287" s="20">
        <v>8913791</v>
      </c>
      <c r="B287" s="20" t="s">
        <v>313</v>
      </c>
      <c r="C287" s="21">
        <v>406</v>
      </c>
      <c r="D287" s="22">
        <v>1761575.8810129105</v>
      </c>
      <c r="E287" s="22">
        <v>5836.8</v>
      </c>
      <c r="F287" s="22">
        <v>1755739.0810129105</v>
      </c>
      <c r="G287" s="45">
        <v>0</v>
      </c>
      <c r="H287" s="26">
        <v>105.0623999999998</v>
      </c>
      <c r="I287" s="11"/>
      <c r="J287" s="34">
        <v>406</v>
      </c>
      <c r="K287" s="22">
        <v>1857904.4296066286</v>
      </c>
      <c r="L287" s="22">
        <v>5941.8624</v>
      </c>
      <c r="M287" s="22">
        <v>1851962.5672066286</v>
      </c>
      <c r="N287" s="26">
        <v>105.0623999999998</v>
      </c>
      <c r="O287" s="22">
        <v>0</v>
      </c>
      <c r="P287" s="22">
        <v>96328.548593718093</v>
      </c>
      <c r="Q287" s="22">
        <v>96223.486193718156</v>
      </c>
      <c r="R287" s="32">
        <v>5.1847956794049729E-2</v>
      </c>
      <c r="S287" s="32">
        <v>5.1957576193807718E-2</v>
      </c>
      <c r="T287" s="11"/>
      <c r="U287" s="22">
        <v>1857904.4296066286</v>
      </c>
      <c r="V287" s="22">
        <v>5941.8624</v>
      </c>
      <c r="W287" s="22">
        <v>1851962.5672066286</v>
      </c>
      <c r="X287" s="26">
        <v>105.0623999999998</v>
      </c>
      <c r="Y287" s="22">
        <v>0</v>
      </c>
      <c r="Z287" s="22">
        <v>96328.548593718093</v>
      </c>
      <c r="AA287" s="22">
        <v>96223.486193718156</v>
      </c>
      <c r="AB287" s="32">
        <v>5.1847956794049729E-2</v>
      </c>
      <c r="AC287" s="32">
        <v>5.1957576193807718E-2</v>
      </c>
      <c r="AD287" s="42"/>
      <c r="AE287" s="22">
        <v>1857904.4296066286</v>
      </c>
      <c r="AF287" s="22">
        <v>5941.8624</v>
      </c>
      <c r="AG287" s="22">
        <v>1851962.5672066286</v>
      </c>
      <c r="AH287" s="26">
        <v>105.0623999999998</v>
      </c>
      <c r="AI287" s="22">
        <v>0</v>
      </c>
      <c r="AJ287" s="22">
        <v>96328.548593718093</v>
      </c>
      <c r="AK287" s="22">
        <v>96223.486193718156</v>
      </c>
      <c r="AL287" s="32">
        <v>5.1847956794049729E-2</v>
      </c>
      <c r="AM287" s="32">
        <v>5.1957576193807718E-2</v>
      </c>
      <c r="AN287" s="11"/>
      <c r="AO287" s="22">
        <v>1857904.4296066286</v>
      </c>
      <c r="AP287" s="22">
        <v>5941.8624</v>
      </c>
      <c r="AQ287" s="22">
        <v>1851962.5672066286</v>
      </c>
      <c r="AR287" s="26">
        <v>105.0623999999998</v>
      </c>
      <c r="AS287" s="22">
        <v>0</v>
      </c>
      <c r="AT287" s="22">
        <v>96328.548593718093</v>
      </c>
      <c r="AU287" s="22">
        <v>96223.486193718156</v>
      </c>
      <c r="AV287" s="32">
        <v>5.1847956794049729E-2</v>
      </c>
      <c r="AW287" s="32">
        <v>5.1957576193807718E-2</v>
      </c>
      <c r="AX287" s="42"/>
      <c r="AY287" s="22">
        <v>1857904.4296066286</v>
      </c>
      <c r="AZ287" s="22">
        <v>5941.8624</v>
      </c>
      <c r="BA287" s="22">
        <v>1851962.5672066286</v>
      </c>
      <c r="BB287" s="22">
        <v>0</v>
      </c>
      <c r="BC287" s="22">
        <v>96328.548593718093</v>
      </c>
      <c r="BD287" s="22">
        <v>96223.486193718156</v>
      </c>
      <c r="BE287" s="32">
        <v>5.1847956794049729E-2</v>
      </c>
      <c r="BF287" s="32">
        <v>5.1957576193807718E-2</v>
      </c>
      <c r="BG287" s="11"/>
      <c r="BH287" s="22">
        <v>1857904.4296066286</v>
      </c>
      <c r="BI287" s="22">
        <v>5941.8624</v>
      </c>
      <c r="BJ287" s="22">
        <v>1851962.5672066286</v>
      </c>
      <c r="BK287" s="26">
        <v>105.0623999999998</v>
      </c>
      <c r="BL287" s="22">
        <v>0</v>
      </c>
      <c r="BM287" s="22">
        <v>96328.548593718093</v>
      </c>
      <c r="BN287" s="22">
        <v>96223.486193718156</v>
      </c>
      <c r="BO287" s="32">
        <v>5.1847956794049729E-2</v>
      </c>
      <c r="BP287" s="32">
        <v>5.1957576193807718E-2</v>
      </c>
      <c r="BQ287" s="42"/>
      <c r="BR287" s="22">
        <v>1849359.3028172913</v>
      </c>
      <c r="BS287" s="22">
        <v>5941.8624</v>
      </c>
      <c r="BT287" s="22">
        <v>1843417.4404172914</v>
      </c>
      <c r="BU287" s="26">
        <v>105.0623999999998</v>
      </c>
      <c r="BV287" s="22">
        <v>0</v>
      </c>
      <c r="BW287" s="22">
        <v>87783.421804380836</v>
      </c>
      <c r="BX287" s="22">
        <v>87678.359404380899</v>
      </c>
      <c r="BY287" s="32">
        <v>4.746693715529083E-2</v>
      </c>
      <c r="BZ287" s="32">
        <v>4.7562943412607236E-2</v>
      </c>
      <c r="CA287" s="42"/>
      <c r="CB287" s="22">
        <v>1855869.0232665709</v>
      </c>
      <c r="CC287" s="22">
        <v>5941.8624</v>
      </c>
      <c r="CD287" s="22">
        <v>1849927.1608665709</v>
      </c>
      <c r="CE287" s="26">
        <v>105.0623999999998</v>
      </c>
      <c r="CF287" s="22">
        <v>0</v>
      </c>
      <c r="CG287" s="22">
        <v>94293.142253660364</v>
      </c>
      <c r="CH287" s="22">
        <v>94188.079853660427</v>
      </c>
      <c r="CI287" s="32">
        <v>5.0808080242479702E-2</v>
      </c>
      <c r="CJ287" s="32">
        <v>5.0914480227177927E-2</v>
      </c>
      <c r="CK287" s="42"/>
      <c r="CL287" s="22">
        <v>1853833.6169265131</v>
      </c>
      <c r="CM287" s="22">
        <v>5941.8624</v>
      </c>
      <c r="CN287" s="22">
        <v>1847891.7545265132</v>
      </c>
      <c r="CO287" s="26">
        <v>105.0623999999998</v>
      </c>
      <c r="CP287" s="22">
        <v>0</v>
      </c>
      <c r="CQ287" s="22">
        <v>92257.735913602635</v>
      </c>
      <c r="CR287" s="22">
        <v>92152.673513602698</v>
      </c>
      <c r="CS287" s="32">
        <v>4.9765920237522465E-2</v>
      </c>
      <c r="CT287" s="32">
        <v>4.9869086372548402E-2</v>
      </c>
      <c r="CU287" s="42"/>
      <c r="CV287" s="22">
        <v>1857904.4296066286</v>
      </c>
      <c r="CW287" s="22">
        <v>5941.8624</v>
      </c>
      <c r="CX287" s="22">
        <v>1851962.5672066286</v>
      </c>
      <c r="CY287" s="26">
        <v>105.0623999999998</v>
      </c>
      <c r="CZ287" s="22">
        <v>0</v>
      </c>
      <c r="DA287" s="22">
        <v>96328.548593718093</v>
      </c>
      <c r="DB287" s="22">
        <v>96223.486193718156</v>
      </c>
      <c r="DC287" s="32">
        <v>5.1847956794049729E-2</v>
      </c>
      <c r="DD287" s="32">
        <v>5.1957576193807718E-2</v>
      </c>
      <c r="DE287" s="42"/>
      <c r="DF287" s="22">
        <v>1857904.4296066286</v>
      </c>
      <c r="DG287" s="22">
        <v>5941.8624</v>
      </c>
      <c r="DH287" s="22">
        <v>1851962.5672066286</v>
      </c>
      <c r="DI287" s="26">
        <v>105.0623999999998</v>
      </c>
      <c r="DJ287" s="22">
        <v>0</v>
      </c>
      <c r="DK287" s="22">
        <v>96328.548593718093</v>
      </c>
      <c r="DL287" s="22">
        <v>96223.486193718156</v>
      </c>
      <c r="DM287" s="32">
        <v>5.1847956794049729E-2</v>
      </c>
      <c r="DN287" s="32">
        <v>5.1957576193807718E-2</v>
      </c>
      <c r="DO287" s="42"/>
      <c r="DP287" s="22">
        <v>1857904.4296066286</v>
      </c>
      <c r="DQ287" s="22">
        <v>5941.8624</v>
      </c>
      <c r="DR287" s="22">
        <v>1851962.5672066286</v>
      </c>
      <c r="DS287" s="26">
        <v>105.0623999999998</v>
      </c>
      <c r="DT287" s="22">
        <v>0</v>
      </c>
      <c r="DU287" s="22">
        <v>96328.548593718093</v>
      </c>
      <c r="DV287" s="22">
        <v>96223.486193718156</v>
      </c>
      <c r="DW287" s="32">
        <v>5.1847956794049729E-2</v>
      </c>
      <c r="DX287" s="32">
        <v>5.1957576193807718E-2</v>
      </c>
      <c r="DY287" s="42"/>
      <c r="DZ287" s="22">
        <v>1857904.4296066286</v>
      </c>
      <c r="EA287" s="22">
        <v>5941.8624</v>
      </c>
      <c r="EB287" s="22">
        <v>1851962.5672066286</v>
      </c>
      <c r="EC287" s="26">
        <v>105.0623999999998</v>
      </c>
      <c r="ED287" s="22">
        <v>0</v>
      </c>
      <c r="EE287" s="22">
        <v>96328.548593718093</v>
      </c>
      <c r="EF287" s="22">
        <v>96223.486193718156</v>
      </c>
      <c r="EG287" s="32">
        <v>5.1847956794049729E-2</v>
      </c>
      <c r="EH287" s="32">
        <v>5.1957576193807718E-2</v>
      </c>
      <c r="EI287" s="42"/>
      <c r="EK287" s="47">
        <f t="shared" si="97"/>
        <v>-2035.4063400577288</v>
      </c>
      <c r="EL287" s="47">
        <f t="shared" si="98"/>
        <v>-4070.8126801154576</v>
      </c>
      <c r="EM287" s="47">
        <f t="shared" si="99"/>
        <v>0</v>
      </c>
      <c r="EN287" s="47">
        <f t="shared" si="100"/>
        <v>0</v>
      </c>
      <c r="EO287" s="47">
        <f t="shared" si="101"/>
        <v>0</v>
      </c>
      <c r="EP287" s="47">
        <f t="shared" si="102"/>
        <v>0</v>
      </c>
      <c r="ER287" s="27" t="str">
        <f t="shared" si="93"/>
        <v>Hucknall National Church of England Primary School</v>
      </c>
      <c r="EV287" s="45">
        <v>0</v>
      </c>
      <c r="EX287" s="27" t="str">
        <f t="shared" si="94"/>
        <v>Y</v>
      </c>
      <c r="EY287" s="27" t="str">
        <f t="shared" si="95"/>
        <v>Y</v>
      </c>
      <c r="EZ287" s="27" t="str">
        <f t="shared" si="84"/>
        <v/>
      </c>
      <c r="FA287" s="27" t="str">
        <f t="shared" si="85"/>
        <v/>
      </c>
      <c r="FB287" s="27" t="str">
        <f t="shared" si="86"/>
        <v/>
      </c>
      <c r="FC287" s="27" t="str">
        <f t="shared" si="87"/>
        <v/>
      </c>
      <c r="FE287" s="82">
        <f t="shared" si="96"/>
        <v>1.09905371528529E-3</v>
      </c>
      <c r="FF287" s="82">
        <f t="shared" si="88"/>
        <v>2.19810743057058E-3</v>
      </c>
      <c r="FG287" s="82" t="str">
        <f t="shared" si="89"/>
        <v/>
      </c>
      <c r="FH287" s="82" t="str">
        <f t="shared" si="90"/>
        <v/>
      </c>
      <c r="FI287" s="82" t="str">
        <f t="shared" si="91"/>
        <v/>
      </c>
      <c r="FJ287" s="82" t="str">
        <f t="shared" si="92"/>
        <v/>
      </c>
    </row>
    <row r="288" spans="1:166" x14ac:dyDescent="0.3">
      <c r="A288" s="20">
        <v>8913792</v>
      </c>
      <c r="B288" s="20" t="s">
        <v>108</v>
      </c>
      <c r="C288" s="21">
        <v>411</v>
      </c>
      <c r="D288" s="22">
        <v>1762161.7958078017</v>
      </c>
      <c r="E288" s="22">
        <v>3814.3999558079995</v>
      </c>
      <c r="F288" s="22">
        <v>1758347.3958519937</v>
      </c>
      <c r="G288" s="45">
        <v>0</v>
      </c>
      <c r="H288" s="26">
        <v>68.659244192000642</v>
      </c>
      <c r="I288" s="11"/>
      <c r="J288" s="34">
        <v>411</v>
      </c>
      <c r="K288" s="22">
        <v>1858971.9302713021</v>
      </c>
      <c r="L288" s="22">
        <v>3883.0592000000001</v>
      </c>
      <c r="M288" s="22">
        <v>1855088.8710713021</v>
      </c>
      <c r="N288" s="26">
        <v>68.659244192000642</v>
      </c>
      <c r="O288" s="22">
        <v>0</v>
      </c>
      <c r="P288" s="22">
        <v>96810.134463500464</v>
      </c>
      <c r="Q288" s="22">
        <v>96741.475219308399</v>
      </c>
      <c r="R288" s="32">
        <v>5.207724381796975E-2</v>
      </c>
      <c r="S288" s="32">
        <v>5.214924024822639E-2</v>
      </c>
      <c r="T288" s="11"/>
      <c r="U288" s="22">
        <v>1858971.9302713021</v>
      </c>
      <c r="V288" s="22">
        <v>3883.0592000000001</v>
      </c>
      <c r="W288" s="22">
        <v>1855088.8710713021</v>
      </c>
      <c r="X288" s="26">
        <v>68.659244192000642</v>
      </c>
      <c r="Y288" s="22">
        <v>0</v>
      </c>
      <c r="Z288" s="22">
        <v>96810.134463500464</v>
      </c>
      <c r="AA288" s="22">
        <v>96741.475219308399</v>
      </c>
      <c r="AB288" s="32">
        <v>5.207724381796975E-2</v>
      </c>
      <c r="AC288" s="32">
        <v>5.214924024822639E-2</v>
      </c>
      <c r="AD288" s="42"/>
      <c r="AE288" s="22">
        <v>1858971.9302713021</v>
      </c>
      <c r="AF288" s="22">
        <v>3883.0592000000001</v>
      </c>
      <c r="AG288" s="22">
        <v>1855088.8710713021</v>
      </c>
      <c r="AH288" s="26">
        <v>68.659244192000642</v>
      </c>
      <c r="AI288" s="22">
        <v>0</v>
      </c>
      <c r="AJ288" s="22">
        <v>96810.134463500464</v>
      </c>
      <c r="AK288" s="22">
        <v>96741.475219308399</v>
      </c>
      <c r="AL288" s="32">
        <v>5.207724381796975E-2</v>
      </c>
      <c r="AM288" s="32">
        <v>5.214924024822639E-2</v>
      </c>
      <c r="AN288" s="11"/>
      <c r="AO288" s="22">
        <v>1858971.9302713021</v>
      </c>
      <c r="AP288" s="22">
        <v>3883.0592000000001</v>
      </c>
      <c r="AQ288" s="22">
        <v>1855088.8710713021</v>
      </c>
      <c r="AR288" s="26">
        <v>68.659244192000642</v>
      </c>
      <c r="AS288" s="22">
        <v>0</v>
      </c>
      <c r="AT288" s="22">
        <v>96810.134463500464</v>
      </c>
      <c r="AU288" s="22">
        <v>96741.475219308399</v>
      </c>
      <c r="AV288" s="32">
        <v>5.207724381796975E-2</v>
      </c>
      <c r="AW288" s="32">
        <v>5.214924024822639E-2</v>
      </c>
      <c r="AX288" s="42"/>
      <c r="AY288" s="22">
        <v>1858971.9302713021</v>
      </c>
      <c r="AZ288" s="22">
        <v>3883.0592000000001</v>
      </c>
      <c r="BA288" s="22">
        <v>1855088.8710713021</v>
      </c>
      <c r="BB288" s="22">
        <v>0</v>
      </c>
      <c r="BC288" s="22">
        <v>96810.134463500464</v>
      </c>
      <c r="BD288" s="22">
        <v>96741.475219308399</v>
      </c>
      <c r="BE288" s="32">
        <v>5.207724381796975E-2</v>
      </c>
      <c r="BF288" s="32">
        <v>5.214924024822639E-2</v>
      </c>
      <c r="BG288" s="11"/>
      <c r="BH288" s="22">
        <v>1858971.9302713021</v>
      </c>
      <c r="BI288" s="22">
        <v>3883.0592000000001</v>
      </c>
      <c r="BJ288" s="22">
        <v>1855088.8710713021</v>
      </c>
      <c r="BK288" s="26">
        <v>68.659244192000642</v>
      </c>
      <c r="BL288" s="22">
        <v>0</v>
      </c>
      <c r="BM288" s="22">
        <v>96810.134463500464</v>
      </c>
      <c r="BN288" s="22">
        <v>96741.475219308399</v>
      </c>
      <c r="BO288" s="32">
        <v>5.207724381796975E-2</v>
      </c>
      <c r="BP288" s="32">
        <v>5.214924024822639E-2</v>
      </c>
      <c r="BQ288" s="42"/>
      <c r="BR288" s="22">
        <v>1850773.6067346693</v>
      </c>
      <c r="BS288" s="22">
        <v>3883.0592000000001</v>
      </c>
      <c r="BT288" s="22">
        <v>1846890.5475346693</v>
      </c>
      <c r="BU288" s="26">
        <v>68.659244192000642</v>
      </c>
      <c r="BV288" s="22">
        <v>0</v>
      </c>
      <c r="BW288" s="22">
        <v>88611.810926867649</v>
      </c>
      <c r="BX288" s="22">
        <v>88543.151682675583</v>
      </c>
      <c r="BY288" s="32">
        <v>4.7878255127706291E-2</v>
      </c>
      <c r="BZ288" s="32">
        <v>4.7941742839535256E-2</v>
      </c>
      <c r="CA288" s="42"/>
      <c r="CB288" s="22">
        <v>1857037.7491508874</v>
      </c>
      <c r="CC288" s="22">
        <v>3883.0592000000001</v>
      </c>
      <c r="CD288" s="22">
        <v>1853154.6899508873</v>
      </c>
      <c r="CE288" s="26">
        <v>68.659244192000642</v>
      </c>
      <c r="CF288" s="22">
        <v>0</v>
      </c>
      <c r="CG288" s="22">
        <v>94875.953343085712</v>
      </c>
      <c r="CH288" s="22">
        <v>94807.294098893646</v>
      </c>
      <c r="CI288" s="32">
        <v>5.1089943317774139E-2</v>
      </c>
      <c r="CJ288" s="32">
        <v>5.1159946124846298E-2</v>
      </c>
      <c r="CK288" s="42"/>
      <c r="CL288" s="22">
        <v>1855103.5680304728</v>
      </c>
      <c r="CM288" s="22">
        <v>3883.0592000000001</v>
      </c>
      <c r="CN288" s="22">
        <v>1851220.5088304728</v>
      </c>
      <c r="CO288" s="26">
        <v>68.659244192000642</v>
      </c>
      <c r="CP288" s="22">
        <v>0</v>
      </c>
      <c r="CQ288" s="22">
        <v>92941.772222671192</v>
      </c>
      <c r="CR288" s="22">
        <v>92873.112978479126</v>
      </c>
      <c r="CS288" s="32">
        <v>5.010058404520544E-2</v>
      </c>
      <c r="CT288" s="32">
        <v>5.0168584744749098E-2</v>
      </c>
      <c r="CU288" s="42"/>
      <c r="CV288" s="22">
        <v>1858971.9302713021</v>
      </c>
      <c r="CW288" s="22">
        <v>3883.0592000000001</v>
      </c>
      <c r="CX288" s="22">
        <v>1855088.8710713021</v>
      </c>
      <c r="CY288" s="26">
        <v>68.659244192000642</v>
      </c>
      <c r="CZ288" s="22">
        <v>0</v>
      </c>
      <c r="DA288" s="22">
        <v>96810.134463500464</v>
      </c>
      <c r="DB288" s="22">
        <v>96741.475219308399</v>
      </c>
      <c r="DC288" s="32">
        <v>5.207724381796975E-2</v>
      </c>
      <c r="DD288" s="32">
        <v>5.214924024822639E-2</v>
      </c>
      <c r="DE288" s="42"/>
      <c r="DF288" s="22">
        <v>1858971.9302713021</v>
      </c>
      <c r="DG288" s="22">
        <v>3883.0592000000001</v>
      </c>
      <c r="DH288" s="22">
        <v>1855088.8710713021</v>
      </c>
      <c r="DI288" s="26">
        <v>68.659244192000642</v>
      </c>
      <c r="DJ288" s="22">
        <v>0</v>
      </c>
      <c r="DK288" s="22">
        <v>96810.134463500464</v>
      </c>
      <c r="DL288" s="22">
        <v>96741.475219308399</v>
      </c>
      <c r="DM288" s="32">
        <v>5.207724381796975E-2</v>
      </c>
      <c r="DN288" s="32">
        <v>5.214924024822639E-2</v>
      </c>
      <c r="DO288" s="42"/>
      <c r="DP288" s="22">
        <v>1858971.9302713021</v>
      </c>
      <c r="DQ288" s="22">
        <v>3883.0592000000001</v>
      </c>
      <c r="DR288" s="22">
        <v>1855088.8710713021</v>
      </c>
      <c r="DS288" s="26">
        <v>68.659244192000642</v>
      </c>
      <c r="DT288" s="22">
        <v>0</v>
      </c>
      <c r="DU288" s="22">
        <v>96810.134463500464</v>
      </c>
      <c r="DV288" s="22">
        <v>96741.475219308399</v>
      </c>
      <c r="DW288" s="32">
        <v>5.207724381796975E-2</v>
      </c>
      <c r="DX288" s="32">
        <v>5.214924024822639E-2</v>
      </c>
      <c r="DY288" s="42"/>
      <c r="DZ288" s="22">
        <v>1858971.9302713021</v>
      </c>
      <c r="EA288" s="22">
        <v>3883.0592000000001</v>
      </c>
      <c r="EB288" s="22">
        <v>1855088.8710713021</v>
      </c>
      <c r="EC288" s="26">
        <v>68.659244192000642</v>
      </c>
      <c r="ED288" s="22">
        <v>0</v>
      </c>
      <c r="EE288" s="22">
        <v>96810.134463500464</v>
      </c>
      <c r="EF288" s="22">
        <v>96741.475219308399</v>
      </c>
      <c r="EG288" s="32">
        <v>5.207724381796975E-2</v>
      </c>
      <c r="EH288" s="32">
        <v>5.214924024822639E-2</v>
      </c>
      <c r="EI288" s="42"/>
      <c r="EK288" s="47">
        <f t="shared" si="97"/>
        <v>-1934.1811204147525</v>
      </c>
      <c r="EL288" s="47">
        <f t="shared" si="98"/>
        <v>-3868.3622408292722</v>
      </c>
      <c r="EM288" s="47">
        <f t="shared" si="99"/>
        <v>0</v>
      </c>
      <c r="EN288" s="47">
        <f t="shared" si="100"/>
        <v>0</v>
      </c>
      <c r="EO288" s="47">
        <f t="shared" si="101"/>
        <v>0</v>
      </c>
      <c r="EP288" s="47">
        <f t="shared" si="102"/>
        <v>0</v>
      </c>
      <c r="ER288" s="27" t="str">
        <f t="shared" si="93"/>
        <v>Hillside Primary and Nursery School</v>
      </c>
      <c r="EV288" s="45">
        <v>0</v>
      </c>
      <c r="EX288" s="27" t="str">
        <f t="shared" si="94"/>
        <v>Y</v>
      </c>
      <c r="EY288" s="27" t="str">
        <f t="shared" si="95"/>
        <v>Y</v>
      </c>
      <c r="EZ288" s="27" t="str">
        <f t="shared" si="84"/>
        <v/>
      </c>
      <c r="FA288" s="27" t="str">
        <f t="shared" si="85"/>
        <v/>
      </c>
      <c r="FB288" s="27" t="str">
        <f t="shared" si="86"/>
        <v/>
      </c>
      <c r="FC288" s="27" t="str">
        <f t="shared" si="87"/>
        <v/>
      </c>
      <c r="FE288" s="82">
        <f t="shared" si="96"/>
        <v>1.042635288571256E-3</v>
      </c>
      <c r="FF288" s="82">
        <f t="shared" si="88"/>
        <v>2.0852705771423866E-3</v>
      </c>
      <c r="FG288" s="82" t="str">
        <f t="shared" si="89"/>
        <v/>
      </c>
      <c r="FH288" s="82" t="str">
        <f t="shared" si="90"/>
        <v/>
      </c>
      <c r="FI288" s="82" t="str">
        <f t="shared" si="91"/>
        <v/>
      </c>
      <c r="FJ288" s="82" t="str">
        <f t="shared" si="92"/>
        <v/>
      </c>
    </row>
    <row r="289" spans="1:166" x14ac:dyDescent="0.3">
      <c r="A289" s="20">
        <v>8914000</v>
      </c>
      <c r="B289" s="20" t="s">
        <v>75</v>
      </c>
      <c r="C289" s="21">
        <v>710.5</v>
      </c>
      <c r="D289" s="22">
        <v>3975365.5207454017</v>
      </c>
      <c r="E289" s="22">
        <v>15195.136</v>
      </c>
      <c r="F289" s="22">
        <v>3960170.3847454018</v>
      </c>
      <c r="G289" s="45">
        <v>0</v>
      </c>
      <c r="H289" s="26">
        <v>649.83039999999892</v>
      </c>
      <c r="I289" s="11"/>
      <c r="J289" s="34">
        <v>710.5</v>
      </c>
      <c r="K289" s="22">
        <v>4200169.9931340255</v>
      </c>
      <c r="L289" s="22">
        <v>15844.966399999999</v>
      </c>
      <c r="M289" s="22">
        <v>4184325.0267340257</v>
      </c>
      <c r="N289" s="26">
        <v>649.83039999999892</v>
      </c>
      <c r="O289" s="22">
        <v>0</v>
      </c>
      <c r="P289" s="22">
        <v>224804.47238862375</v>
      </c>
      <c r="Q289" s="22">
        <v>224154.64198862389</v>
      </c>
      <c r="R289" s="32">
        <v>5.3522708070413649E-2</v>
      </c>
      <c r="S289" s="32">
        <v>5.3570083718755088E-2</v>
      </c>
      <c r="T289" s="11"/>
      <c r="U289" s="22">
        <v>4200169.9931340255</v>
      </c>
      <c r="V289" s="22">
        <v>15844.966399999999</v>
      </c>
      <c r="W289" s="22">
        <v>4184325.0267340257</v>
      </c>
      <c r="X289" s="26">
        <v>649.83039999999892</v>
      </c>
      <c r="Y289" s="22">
        <v>0</v>
      </c>
      <c r="Z289" s="22">
        <v>224804.47238862375</v>
      </c>
      <c r="AA289" s="22">
        <v>224154.64198862389</v>
      </c>
      <c r="AB289" s="32">
        <v>5.3522708070413649E-2</v>
      </c>
      <c r="AC289" s="32">
        <v>5.3570083718755088E-2</v>
      </c>
      <c r="AD289" s="42"/>
      <c r="AE289" s="22">
        <v>4200169.9931340255</v>
      </c>
      <c r="AF289" s="22">
        <v>15844.966399999999</v>
      </c>
      <c r="AG289" s="22">
        <v>4184325.0267340257</v>
      </c>
      <c r="AH289" s="26">
        <v>649.83039999999892</v>
      </c>
      <c r="AI289" s="22">
        <v>0</v>
      </c>
      <c r="AJ289" s="22">
        <v>224804.47238862375</v>
      </c>
      <c r="AK289" s="22">
        <v>224154.64198862389</v>
      </c>
      <c r="AL289" s="32">
        <v>5.3522708070413649E-2</v>
      </c>
      <c r="AM289" s="32">
        <v>5.3570083718755088E-2</v>
      </c>
      <c r="AN289" s="11"/>
      <c r="AO289" s="22">
        <v>4200169.9931340255</v>
      </c>
      <c r="AP289" s="22">
        <v>15844.966399999999</v>
      </c>
      <c r="AQ289" s="22">
        <v>4184325.0267340257</v>
      </c>
      <c r="AR289" s="26">
        <v>649.83039999999892</v>
      </c>
      <c r="AS289" s="22">
        <v>0</v>
      </c>
      <c r="AT289" s="22">
        <v>224804.47238862375</v>
      </c>
      <c r="AU289" s="22">
        <v>224154.64198862389</v>
      </c>
      <c r="AV289" s="32">
        <v>5.3522708070413649E-2</v>
      </c>
      <c r="AW289" s="32">
        <v>5.3570083718755088E-2</v>
      </c>
      <c r="AX289" s="42"/>
      <c r="AY289" s="22">
        <v>4200169.9931340255</v>
      </c>
      <c r="AZ289" s="22">
        <v>15844.966399999999</v>
      </c>
      <c r="BA289" s="22">
        <v>4184325.0267340257</v>
      </c>
      <c r="BB289" s="22">
        <v>0</v>
      </c>
      <c r="BC289" s="22">
        <v>224804.47238862375</v>
      </c>
      <c r="BD289" s="22">
        <v>224154.64198862389</v>
      </c>
      <c r="BE289" s="32">
        <v>5.3522708070413649E-2</v>
      </c>
      <c r="BF289" s="32">
        <v>5.3570083718755088E-2</v>
      </c>
      <c r="BG289" s="11"/>
      <c r="BH289" s="22">
        <v>4200169.9931340255</v>
      </c>
      <c r="BI289" s="22">
        <v>15844.966399999999</v>
      </c>
      <c r="BJ289" s="22">
        <v>4184325.0267340257</v>
      </c>
      <c r="BK289" s="26">
        <v>649.83039999999892</v>
      </c>
      <c r="BL289" s="22">
        <v>0</v>
      </c>
      <c r="BM289" s="22">
        <v>224804.47238862375</v>
      </c>
      <c r="BN289" s="22">
        <v>224154.64198862389</v>
      </c>
      <c r="BO289" s="32">
        <v>5.3522708070413649E-2</v>
      </c>
      <c r="BP289" s="32">
        <v>5.3570083718755088E-2</v>
      </c>
      <c r="BQ289" s="42"/>
      <c r="BR289" s="22">
        <v>4188184.3866886124</v>
      </c>
      <c r="BS289" s="22">
        <v>15844.966399999999</v>
      </c>
      <c r="BT289" s="22">
        <v>4172339.4202886126</v>
      </c>
      <c r="BU289" s="26">
        <v>649.83039999999892</v>
      </c>
      <c r="BV289" s="22">
        <v>0</v>
      </c>
      <c r="BW289" s="22">
        <v>212818.86594321067</v>
      </c>
      <c r="BX289" s="22">
        <v>212169.0355432108</v>
      </c>
      <c r="BY289" s="32">
        <v>5.081411091154845E-2</v>
      </c>
      <c r="BZ289" s="32">
        <v>5.0851336425677102E-2</v>
      </c>
      <c r="CA289" s="42"/>
      <c r="CB289" s="22">
        <v>4197690.6724326015</v>
      </c>
      <c r="CC289" s="22">
        <v>15844.966399999999</v>
      </c>
      <c r="CD289" s="22">
        <v>4181845.7060326017</v>
      </c>
      <c r="CE289" s="26">
        <v>649.83039999999892</v>
      </c>
      <c r="CF289" s="22">
        <v>0</v>
      </c>
      <c r="CG289" s="22">
        <v>222325.15168719972</v>
      </c>
      <c r="CH289" s="22">
        <v>221675.32128719985</v>
      </c>
      <c r="CI289" s="32">
        <v>5.2963681470688306E-2</v>
      </c>
      <c r="CJ289" s="32">
        <v>5.3008967061462325E-2</v>
      </c>
      <c r="CK289" s="42"/>
      <c r="CL289" s="22">
        <v>4195211.3517311765</v>
      </c>
      <c r="CM289" s="22">
        <v>15844.966399999999</v>
      </c>
      <c r="CN289" s="22">
        <v>4179366.3853311767</v>
      </c>
      <c r="CO289" s="26">
        <v>649.83039999999892</v>
      </c>
      <c r="CP289" s="22">
        <v>0</v>
      </c>
      <c r="CQ289" s="22">
        <v>219845.83098577475</v>
      </c>
      <c r="CR289" s="22">
        <v>219196.00058577489</v>
      </c>
      <c r="CS289" s="32">
        <v>5.2403994114636011E-2</v>
      </c>
      <c r="CT289" s="32">
        <v>5.2447184662994223E-2</v>
      </c>
      <c r="CU289" s="42"/>
      <c r="CV289" s="22">
        <v>4200169.9931340255</v>
      </c>
      <c r="CW289" s="22">
        <v>15844.966399999999</v>
      </c>
      <c r="CX289" s="22">
        <v>4184325.0267340257</v>
      </c>
      <c r="CY289" s="26">
        <v>649.83039999999892</v>
      </c>
      <c r="CZ289" s="22">
        <v>0</v>
      </c>
      <c r="DA289" s="22">
        <v>224804.47238862375</v>
      </c>
      <c r="DB289" s="22">
        <v>224154.64198862389</v>
      </c>
      <c r="DC289" s="32">
        <v>5.3522708070413649E-2</v>
      </c>
      <c r="DD289" s="32">
        <v>5.3570083718755088E-2</v>
      </c>
      <c r="DE289" s="42"/>
      <c r="DF289" s="22">
        <v>4200169.9931340255</v>
      </c>
      <c r="DG289" s="22">
        <v>15844.966399999999</v>
      </c>
      <c r="DH289" s="22">
        <v>4184325.0267340257</v>
      </c>
      <c r="DI289" s="26">
        <v>649.83039999999892</v>
      </c>
      <c r="DJ289" s="22">
        <v>0</v>
      </c>
      <c r="DK289" s="22">
        <v>224804.47238862375</v>
      </c>
      <c r="DL289" s="22">
        <v>224154.64198862389</v>
      </c>
      <c r="DM289" s="32">
        <v>5.3522708070413649E-2</v>
      </c>
      <c r="DN289" s="32">
        <v>5.3570083718755088E-2</v>
      </c>
      <c r="DO289" s="42"/>
      <c r="DP289" s="22">
        <v>4200169.9931340255</v>
      </c>
      <c r="DQ289" s="22">
        <v>15844.966399999999</v>
      </c>
      <c r="DR289" s="22">
        <v>4184325.0267340257</v>
      </c>
      <c r="DS289" s="26">
        <v>649.83039999999892</v>
      </c>
      <c r="DT289" s="22">
        <v>0</v>
      </c>
      <c r="DU289" s="22">
        <v>224804.47238862375</v>
      </c>
      <c r="DV289" s="22">
        <v>224154.64198862389</v>
      </c>
      <c r="DW289" s="32">
        <v>5.3522708070413649E-2</v>
      </c>
      <c r="DX289" s="32">
        <v>5.3570083718755088E-2</v>
      </c>
      <c r="DY289" s="42"/>
      <c r="DZ289" s="22">
        <v>4200169.9931340255</v>
      </c>
      <c r="EA289" s="22">
        <v>15844.966399999999</v>
      </c>
      <c r="EB289" s="22">
        <v>4184325.0267340257</v>
      </c>
      <c r="EC289" s="26">
        <v>649.83039999999892</v>
      </c>
      <c r="ED289" s="22">
        <v>0</v>
      </c>
      <c r="EE289" s="22">
        <v>224804.47238862375</v>
      </c>
      <c r="EF289" s="22">
        <v>224154.64198862389</v>
      </c>
      <c r="EG289" s="32">
        <v>5.3522708070413649E-2</v>
      </c>
      <c r="EH289" s="32">
        <v>5.3570083718755088E-2</v>
      </c>
      <c r="EI289" s="42"/>
      <c r="EK289" s="47">
        <f t="shared" si="97"/>
        <v>-2479.3207014240324</v>
      </c>
      <c r="EL289" s="47">
        <f t="shared" si="98"/>
        <v>-4958.6414028489962</v>
      </c>
      <c r="EM289" s="47">
        <f t="shared" si="99"/>
        <v>0</v>
      </c>
      <c r="EN289" s="47">
        <f t="shared" si="100"/>
        <v>0</v>
      </c>
      <c r="EO289" s="47">
        <f t="shared" si="101"/>
        <v>0</v>
      </c>
      <c r="EP289" s="47">
        <f t="shared" si="102"/>
        <v>0</v>
      </c>
      <c r="ER289" s="27" t="str">
        <f t="shared" si="93"/>
        <v>South Nottinghamshire Academy</v>
      </c>
      <c r="EV289" s="45">
        <v>0</v>
      </c>
      <c r="EX289" s="27" t="str">
        <f t="shared" si="94"/>
        <v>Y</v>
      </c>
      <c r="EY289" s="27" t="str">
        <f t="shared" si="95"/>
        <v>Y</v>
      </c>
      <c r="EZ289" s="27" t="str">
        <f t="shared" si="84"/>
        <v/>
      </c>
      <c r="FA289" s="27" t="str">
        <f t="shared" si="85"/>
        <v/>
      </c>
      <c r="FB289" s="27" t="str">
        <f t="shared" si="86"/>
        <v/>
      </c>
      <c r="FC289" s="27" t="str">
        <f t="shared" si="87"/>
        <v/>
      </c>
      <c r="FE289" s="82">
        <f t="shared" si="96"/>
        <v>5.9252584002997646E-4</v>
      </c>
      <c r="FF289" s="82">
        <f t="shared" si="88"/>
        <v>1.1850516800601756E-3</v>
      </c>
      <c r="FG289" s="82" t="str">
        <f t="shared" si="89"/>
        <v/>
      </c>
      <c r="FH289" s="82" t="str">
        <f t="shared" si="90"/>
        <v/>
      </c>
      <c r="FI289" s="82" t="str">
        <f t="shared" si="91"/>
        <v/>
      </c>
      <c r="FJ289" s="82" t="str">
        <f t="shared" si="92"/>
        <v/>
      </c>
    </row>
    <row r="290" spans="1:166" x14ac:dyDescent="0.3">
      <c r="A290" s="20">
        <v>8914001</v>
      </c>
      <c r="B290" s="20" t="s">
        <v>76</v>
      </c>
      <c r="C290" s="21">
        <v>955</v>
      </c>
      <c r="D290" s="22">
        <v>5796532.5688508842</v>
      </c>
      <c r="E290" s="22">
        <v>32956.145799999991</v>
      </c>
      <c r="F290" s="22">
        <v>5763576.4230508842</v>
      </c>
      <c r="G290" s="45">
        <v>0</v>
      </c>
      <c r="H290" s="26">
        <v>3900.5035000000062</v>
      </c>
      <c r="I290" s="11"/>
      <c r="J290" s="34">
        <v>955</v>
      </c>
      <c r="K290" s="22">
        <v>6128813.0548532084</v>
      </c>
      <c r="L290" s="22">
        <v>36856.649299999997</v>
      </c>
      <c r="M290" s="22">
        <v>6091956.4055532087</v>
      </c>
      <c r="N290" s="26">
        <v>3900.5035000000062</v>
      </c>
      <c r="O290" s="22">
        <v>0</v>
      </c>
      <c r="P290" s="22">
        <v>332280.48600232415</v>
      </c>
      <c r="Q290" s="22">
        <v>328379.98250232451</v>
      </c>
      <c r="R290" s="32">
        <v>5.421612358353825E-2</v>
      </c>
      <c r="S290" s="32">
        <v>5.3903862838379002E-2</v>
      </c>
      <c r="T290" s="11"/>
      <c r="U290" s="22">
        <v>6128813.0548532084</v>
      </c>
      <c r="V290" s="22">
        <v>36856.649299999997</v>
      </c>
      <c r="W290" s="22">
        <v>6091956.4055532087</v>
      </c>
      <c r="X290" s="26">
        <v>3900.5035000000062</v>
      </c>
      <c r="Y290" s="22">
        <v>0</v>
      </c>
      <c r="Z290" s="22">
        <v>332280.48600232415</v>
      </c>
      <c r="AA290" s="22">
        <v>328379.98250232451</v>
      </c>
      <c r="AB290" s="32">
        <v>5.421612358353825E-2</v>
      </c>
      <c r="AC290" s="32">
        <v>5.3903862838379002E-2</v>
      </c>
      <c r="AD290" s="42"/>
      <c r="AE290" s="22">
        <v>6128813.0548532084</v>
      </c>
      <c r="AF290" s="22">
        <v>36856.649299999997</v>
      </c>
      <c r="AG290" s="22">
        <v>6091956.4055532087</v>
      </c>
      <c r="AH290" s="26">
        <v>3900.5035000000062</v>
      </c>
      <c r="AI290" s="22">
        <v>0</v>
      </c>
      <c r="AJ290" s="22">
        <v>332280.48600232415</v>
      </c>
      <c r="AK290" s="22">
        <v>328379.98250232451</v>
      </c>
      <c r="AL290" s="32">
        <v>5.421612358353825E-2</v>
      </c>
      <c r="AM290" s="32">
        <v>5.3903862838379002E-2</v>
      </c>
      <c r="AN290" s="11"/>
      <c r="AO290" s="22">
        <v>6128813.0548532084</v>
      </c>
      <c r="AP290" s="22">
        <v>36856.649299999997</v>
      </c>
      <c r="AQ290" s="22">
        <v>6091956.4055532087</v>
      </c>
      <c r="AR290" s="26">
        <v>3900.5035000000062</v>
      </c>
      <c r="AS290" s="22">
        <v>0</v>
      </c>
      <c r="AT290" s="22">
        <v>332280.48600232415</v>
      </c>
      <c r="AU290" s="22">
        <v>328379.98250232451</v>
      </c>
      <c r="AV290" s="32">
        <v>5.421612358353825E-2</v>
      </c>
      <c r="AW290" s="32">
        <v>5.3903862838379002E-2</v>
      </c>
      <c r="AX290" s="42"/>
      <c r="AY290" s="22">
        <v>6128813.0548532084</v>
      </c>
      <c r="AZ290" s="22">
        <v>36856.649299999997</v>
      </c>
      <c r="BA290" s="22">
        <v>6091956.4055532087</v>
      </c>
      <c r="BB290" s="22">
        <v>0</v>
      </c>
      <c r="BC290" s="22">
        <v>332280.48600232415</v>
      </c>
      <c r="BD290" s="22">
        <v>328379.98250232451</v>
      </c>
      <c r="BE290" s="32">
        <v>5.421612358353825E-2</v>
      </c>
      <c r="BF290" s="32">
        <v>5.3903862838379002E-2</v>
      </c>
      <c r="BG290" s="11"/>
      <c r="BH290" s="22">
        <v>6128813.0548532084</v>
      </c>
      <c r="BI290" s="22">
        <v>36856.649299999997</v>
      </c>
      <c r="BJ290" s="22">
        <v>6091956.4055532087</v>
      </c>
      <c r="BK290" s="26">
        <v>3900.5035000000062</v>
      </c>
      <c r="BL290" s="22">
        <v>0</v>
      </c>
      <c r="BM290" s="22">
        <v>332280.48600232415</v>
      </c>
      <c r="BN290" s="22">
        <v>328379.98250232451</v>
      </c>
      <c r="BO290" s="32">
        <v>5.421612358353825E-2</v>
      </c>
      <c r="BP290" s="32">
        <v>5.3903862838379002E-2</v>
      </c>
      <c r="BQ290" s="42"/>
      <c r="BR290" s="22">
        <v>6099770.3665610002</v>
      </c>
      <c r="BS290" s="22">
        <v>36856.649299999997</v>
      </c>
      <c r="BT290" s="22">
        <v>6062913.7172610005</v>
      </c>
      <c r="BU290" s="26">
        <v>3900.5035000000062</v>
      </c>
      <c r="BV290" s="22">
        <v>0</v>
      </c>
      <c r="BW290" s="22">
        <v>303237.79771011602</v>
      </c>
      <c r="BX290" s="22">
        <v>299337.29421011638</v>
      </c>
      <c r="BY290" s="32">
        <v>4.9712985815411767E-2</v>
      </c>
      <c r="BZ290" s="32">
        <v>4.937185455202979E-2</v>
      </c>
      <c r="CA290" s="42"/>
      <c r="CB290" s="22">
        <v>6124293.6487429542</v>
      </c>
      <c r="CC290" s="22">
        <v>36856.649299999997</v>
      </c>
      <c r="CD290" s="22">
        <v>6087436.9994429545</v>
      </c>
      <c r="CE290" s="26">
        <v>3900.5035000000062</v>
      </c>
      <c r="CF290" s="22">
        <v>0</v>
      </c>
      <c r="CG290" s="22">
        <v>327761.07989207003</v>
      </c>
      <c r="CH290" s="22">
        <v>323860.57639207039</v>
      </c>
      <c r="CI290" s="32">
        <v>5.3518184902734842E-2</v>
      </c>
      <c r="CJ290" s="32">
        <v>5.3201466630653595E-2</v>
      </c>
      <c r="CK290" s="42"/>
      <c r="CL290" s="22">
        <v>6119774.2426327001</v>
      </c>
      <c r="CM290" s="22">
        <v>36856.649299999997</v>
      </c>
      <c r="CN290" s="22">
        <v>6082917.5933327004</v>
      </c>
      <c r="CO290" s="26">
        <v>3900.5035000000062</v>
      </c>
      <c r="CP290" s="22">
        <v>0</v>
      </c>
      <c r="CQ290" s="22">
        <v>323241.67378181592</v>
      </c>
      <c r="CR290" s="22">
        <v>319341.17028181627</v>
      </c>
      <c r="CS290" s="32">
        <v>5.2819215377258553E-2</v>
      </c>
      <c r="CT290" s="32">
        <v>5.2498026708735351E-2</v>
      </c>
      <c r="CU290" s="42"/>
      <c r="CV290" s="22">
        <v>6128813.0548532084</v>
      </c>
      <c r="CW290" s="22">
        <v>36856.649299999997</v>
      </c>
      <c r="CX290" s="22">
        <v>6091956.4055532087</v>
      </c>
      <c r="CY290" s="26">
        <v>3900.5035000000062</v>
      </c>
      <c r="CZ290" s="22">
        <v>0</v>
      </c>
      <c r="DA290" s="22">
        <v>332280.48600232415</v>
      </c>
      <c r="DB290" s="22">
        <v>328379.98250232451</v>
      </c>
      <c r="DC290" s="32">
        <v>5.421612358353825E-2</v>
      </c>
      <c r="DD290" s="32">
        <v>5.3903862838379002E-2</v>
      </c>
      <c r="DE290" s="42"/>
      <c r="DF290" s="22">
        <v>6128813.0548532084</v>
      </c>
      <c r="DG290" s="22">
        <v>36856.649299999997</v>
      </c>
      <c r="DH290" s="22">
        <v>6091956.4055532087</v>
      </c>
      <c r="DI290" s="26">
        <v>3900.5035000000062</v>
      </c>
      <c r="DJ290" s="22">
        <v>0</v>
      </c>
      <c r="DK290" s="22">
        <v>332280.48600232415</v>
      </c>
      <c r="DL290" s="22">
        <v>328379.98250232451</v>
      </c>
      <c r="DM290" s="32">
        <v>5.421612358353825E-2</v>
      </c>
      <c r="DN290" s="32">
        <v>5.3903862838379002E-2</v>
      </c>
      <c r="DO290" s="42"/>
      <c r="DP290" s="22">
        <v>6128813.0548532084</v>
      </c>
      <c r="DQ290" s="22">
        <v>36856.649299999997</v>
      </c>
      <c r="DR290" s="22">
        <v>6091956.4055532087</v>
      </c>
      <c r="DS290" s="26">
        <v>3900.5035000000062</v>
      </c>
      <c r="DT290" s="22">
        <v>0</v>
      </c>
      <c r="DU290" s="22">
        <v>332280.48600232415</v>
      </c>
      <c r="DV290" s="22">
        <v>328379.98250232451</v>
      </c>
      <c r="DW290" s="32">
        <v>5.421612358353825E-2</v>
      </c>
      <c r="DX290" s="32">
        <v>5.3903862838379002E-2</v>
      </c>
      <c r="DY290" s="42"/>
      <c r="DZ290" s="22">
        <v>6128813.0548532084</v>
      </c>
      <c r="EA290" s="22">
        <v>36856.649299999997</v>
      </c>
      <c r="EB290" s="22">
        <v>6091956.4055532087</v>
      </c>
      <c r="EC290" s="26">
        <v>3900.5035000000062</v>
      </c>
      <c r="ED290" s="22">
        <v>0</v>
      </c>
      <c r="EE290" s="22">
        <v>332280.48600232415</v>
      </c>
      <c r="EF290" s="22">
        <v>328379.98250232451</v>
      </c>
      <c r="EG290" s="32">
        <v>5.421612358353825E-2</v>
      </c>
      <c r="EH290" s="32">
        <v>5.3903862838379002E-2</v>
      </c>
      <c r="EI290" s="42"/>
      <c r="EK290" s="47">
        <f t="shared" si="97"/>
        <v>-4519.4061102541164</v>
      </c>
      <c r="EL290" s="47">
        <f t="shared" si="98"/>
        <v>-9038.8122205082327</v>
      </c>
      <c r="EM290" s="47">
        <f t="shared" si="99"/>
        <v>0</v>
      </c>
      <c r="EN290" s="47">
        <f t="shared" si="100"/>
        <v>0</v>
      </c>
      <c r="EO290" s="47">
        <f t="shared" si="101"/>
        <v>0</v>
      </c>
      <c r="EP290" s="47">
        <f t="shared" si="102"/>
        <v>0</v>
      </c>
      <c r="ER290" s="27" t="str">
        <f t="shared" si="93"/>
        <v>Retford Oaks Academy</v>
      </c>
      <c r="EV290" s="45">
        <v>0</v>
      </c>
      <c r="EX290" s="27" t="str">
        <f t="shared" si="94"/>
        <v>Y</v>
      </c>
      <c r="EY290" s="27" t="str">
        <f t="shared" si="95"/>
        <v>Y</v>
      </c>
      <c r="EZ290" s="27" t="str">
        <f t="shared" si="84"/>
        <v/>
      </c>
      <c r="FA290" s="27" t="str">
        <f t="shared" si="85"/>
        <v/>
      </c>
      <c r="FB290" s="27" t="str">
        <f t="shared" si="86"/>
        <v/>
      </c>
      <c r="FC290" s="27" t="str">
        <f t="shared" si="87"/>
        <v/>
      </c>
      <c r="FE290" s="82">
        <f t="shared" si="96"/>
        <v>7.4186448644550178E-4</v>
      </c>
      <c r="FF290" s="82">
        <f t="shared" si="88"/>
        <v>1.4837289728910036E-3</v>
      </c>
      <c r="FG290" s="82" t="str">
        <f t="shared" si="89"/>
        <v/>
      </c>
      <c r="FH290" s="82" t="str">
        <f t="shared" si="90"/>
        <v/>
      </c>
      <c r="FI290" s="82" t="str">
        <f t="shared" si="91"/>
        <v/>
      </c>
      <c r="FJ290" s="82" t="str">
        <f t="shared" si="92"/>
        <v/>
      </c>
    </row>
    <row r="291" spans="1:166" x14ac:dyDescent="0.3">
      <c r="A291" s="20">
        <v>8914005</v>
      </c>
      <c r="B291" s="20" t="s">
        <v>100</v>
      </c>
      <c r="C291" s="21">
        <v>1102.1666666666667</v>
      </c>
      <c r="D291" s="22">
        <v>6258829.6678419178</v>
      </c>
      <c r="E291" s="22">
        <v>20562.059800000003</v>
      </c>
      <c r="F291" s="22">
        <v>6238267.6080419179</v>
      </c>
      <c r="G291" s="45">
        <v>0</v>
      </c>
      <c r="H291" s="26">
        <v>2419.727899999998</v>
      </c>
      <c r="I291" s="11"/>
      <c r="J291" s="34">
        <v>1102.1666666666667</v>
      </c>
      <c r="K291" s="22">
        <v>6622835.5449653082</v>
      </c>
      <c r="L291" s="22">
        <v>22981.787700000001</v>
      </c>
      <c r="M291" s="22">
        <v>6599853.7572653079</v>
      </c>
      <c r="N291" s="26">
        <v>2419.727899999998</v>
      </c>
      <c r="O291" s="22">
        <v>0</v>
      </c>
      <c r="P291" s="22">
        <v>364005.87712339032</v>
      </c>
      <c r="Q291" s="22">
        <v>361586.14922339004</v>
      </c>
      <c r="R291" s="32">
        <v>5.4962240063488856E-2</v>
      </c>
      <c r="S291" s="32">
        <v>5.4786994155036489E-2</v>
      </c>
      <c r="T291" s="11"/>
      <c r="U291" s="22">
        <v>6622835.5449653082</v>
      </c>
      <c r="V291" s="22">
        <v>22981.787700000001</v>
      </c>
      <c r="W291" s="22">
        <v>6599853.7572653079</v>
      </c>
      <c r="X291" s="26">
        <v>2419.727899999998</v>
      </c>
      <c r="Y291" s="22">
        <v>0</v>
      </c>
      <c r="Z291" s="22">
        <v>364005.87712339032</v>
      </c>
      <c r="AA291" s="22">
        <v>361586.14922339004</v>
      </c>
      <c r="AB291" s="32">
        <v>5.4962240063488856E-2</v>
      </c>
      <c r="AC291" s="32">
        <v>5.4786994155036489E-2</v>
      </c>
      <c r="AD291" s="42"/>
      <c r="AE291" s="22">
        <v>6622835.5449653082</v>
      </c>
      <c r="AF291" s="22">
        <v>22981.787700000001</v>
      </c>
      <c r="AG291" s="22">
        <v>6599853.7572653079</v>
      </c>
      <c r="AH291" s="26">
        <v>2419.727899999998</v>
      </c>
      <c r="AI291" s="22">
        <v>0</v>
      </c>
      <c r="AJ291" s="22">
        <v>364005.87712339032</v>
      </c>
      <c r="AK291" s="22">
        <v>361586.14922339004</v>
      </c>
      <c r="AL291" s="32">
        <v>5.4962240063488856E-2</v>
      </c>
      <c r="AM291" s="32">
        <v>5.4786994155036489E-2</v>
      </c>
      <c r="AN291" s="11"/>
      <c r="AO291" s="22">
        <v>6622835.5449653082</v>
      </c>
      <c r="AP291" s="22">
        <v>22981.787700000001</v>
      </c>
      <c r="AQ291" s="22">
        <v>6599853.7572653079</v>
      </c>
      <c r="AR291" s="26">
        <v>2419.727899999998</v>
      </c>
      <c r="AS291" s="22">
        <v>0</v>
      </c>
      <c r="AT291" s="22">
        <v>364005.87712339032</v>
      </c>
      <c r="AU291" s="22">
        <v>361586.14922339004</v>
      </c>
      <c r="AV291" s="32">
        <v>5.4962240063488856E-2</v>
      </c>
      <c r="AW291" s="32">
        <v>5.4786994155036489E-2</v>
      </c>
      <c r="AX291" s="42"/>
      <c r="AY291" s="22">
        <v>6622835.5449653082</v>
      </c>
      <c r="AZ291" s="22">
        <v>22981.787700000001</v>
      </c>
      <c r="BA291" s="22">
        <v>6599853.7572653079</v>
      </c>
      <c r="BB291" s="22">
        <v>0</v>
      </c>
      <c r="BC291" s="22">
        <v>364005.87712339032</v>
      </c>
      <c r="BD291" s="22">
        <v>361586.14922339004</v>
      </c>
      <c r="BE291" s="32">
        <v>5.4962240063488856E-2</v>
      </c>
      <c r="BF291" s="32">
        <v>5.4786994155036489E-2</v>
      </c>
      <c r="BG291" s="11"/>
      <c r="BH291" s="22">
        <v>6622835.5449653082</v>
      </c>
      <c r="BI291" s="22">
        <v>22981.787700000001</v>
      </c>
      <c r="BJ291" s="22">
        <v>6599853.7572653079</v>
      </c>
      <c r="BK291" s="26">
        <v>2419.727899999998</v>
      </c>
      <c r="BL291" s="22">
        <v>0</v>
      </c>
      <c r="BM291" s="22">
        <v>364005.87712339032</v>
      </c>
      <c r="BN291" s="22">
        <v>361586.14922339004</v>
      </c>
      <c r="BO291" s="32">
        <v>5.4962240063488856E-2</v>
      </c>
      <c r="BP291" s="32">
        <v>5.4786994155036489E-2</v>
      </c>
      <c r="BQ291" s="42"/>
      <c r="BR291" s="22">
        <v>6599406.652397301</v>
      </c>
      <c r="BS291" s="22">
        <v>22981.787700000001</v>
      </c>
      <c r="BT291" s="22">
        <v>6576424.8646973008</v>
      </c>
      <c r="BU291" s="26">
        <v>2419.727899999998</v>
      </c>
      <c r="BV291" s="22">
        <v>0</v>
      </c>
      <c r="BW291" s="22">
        <v>340576.98455538321</v>
      </c>
      <c r="BX291" s="22">
        <v>338157.25665538292</v>
      </c>
      <c r="BY291" s="32">
        <v>5.160721296537548E-2</v>
      </c>
      <c r="BZ291" s="32">
        <v>5.14196183507903E-2</v>
      </c>
      <c r="CA291" s="42"/>
      <c r="CB291" s="22">
        <v>6618498.9135940578</v>
      </c>
      <c r="CC291" s="22">
        <v>22981.787700000001</v>
      </c>
      <c r="CD291" s="22">
        <v>6595517.1258940576</v>
      </c>
      <c r="CE291" s="26">
        <v>2419.727899999998</v>
      </c>
      <c r="CF291" s="22">
        <v>0</v>
      </c>
      <c r="CG291" s="22">
        <v>359669.24575213995</v>
      </c>
      <c r="CH291" s="22">
        <v>357249.51785213966</v>
      </c>
      <c r="CI291" s="32">
        <v>5.434302406749629E-2</v>
      </c>
      <c r="CJ291" s="32">
        <v>5.4165505302014146E-2</v>
      </c>
      <c r="CK291" s="42"/>
      <c r="CL291" s="22">
        <v>6614162.2822228074</v>
      </c>
      <c r="CM291" s="22">
        <v>22981.787700000001</v>
      </c>
      <c r="CN291" s="22">
        <v>6591180.4945228072</v>
      </c>
      <c r="CO291" s="26">
        <v>2419.727899999998</v>
      </c>
      <c r="CP291" s="22">
        <v>0</v>
      </c>
      <c r="CQ291" s="22">
        <v>355332.61438088957</v>
      </c>
      <c r="CR291" s="22">
        <v>352912.88648088928</v>
      </c>
      <c r="CS291" s="32">
        <v>5.3722996083106947E-2</v>
      </c>
      <c r="CT291" s="32">
        <v>5.3543198638567963E-2</v>
      </c>
      <c r="CU291" s="42"/>
      <c r="CV291" s="22">
        <v>6622835.5449653082</v>
      </c>
      <c r="CW291" s="22">
        <v>22981.787700000001</v>
      </c>
      <c r="CX291" s="22">
        <v>6599853.7572653079</v>
      </c>
      <c r="CY291" s="26">
        <v>2419.727899999998</v>
      </c>
      <c r="CZ291" s="22">
        <v>0</v>
      </c>
      <c r="DA291" s="22">
        <v>364005.87712339032</v>
      </c>
      <c r="DB291" s="22">
        <v>361586.14922339004</v>
      </c>
      <c r="DC291" s="32">
        <v>5.4962240063488856E-2</v>
      </c>
      <c r="DD291" s="32">
        <v>5.4786994155036489E-2</v>
      </c>
      <c r="DE291" s="42"/>
      <c r="DF291" s="22">
        <v>6622835.5449653082</v>
      </c>
      <c r="DG291" s="22">
        <v>22981.787700000001</v>
      </c>
      <c r="DH291" s="22">
        <v>6599853.7572653079</v>
      </c>
      <c r="DI291" s="26">
        <v>2419.727899999998</v>
      </c>
      <c r="DJ291" s="22">
        <v>0</v>
      </c>
      <c r="DK291" s="22">
        <v>364005.87712339032</v>
      </c>
      <c r="DL291" s="22">
        <v>361586.14922339004</v>
      </c>
      <c r="DM291" s="32">
        <v>5.4962240063488856E-2</v>
      </c>
      <c r="DN291" s="32">
        <v>5.4786994155036489E-2</v>
      </c>
      <c r="DO291" s="42"/>
      <c r="DP291" s="22">
        <v>6622835.5449653082</v>
      </c>
      <c r="DQ291" s="22">
        <v>22981.787700000001</v>
      </c>
      <c r="DR291" s="22">
        <v>6599853.7572653079</v>
      </c>
      <c r="DS291" s="26">
        <v>2419.727899999998</v>
      </c>
      <c r="DT291" s="22">
        <v>0</v>
      </c>
      <c r="DU291" s="22">
        <v>364005.87712339032</v>
      </c>
      <c r="DV291" s="22">
        <v>361586.14922339004</v>
      </c>
      <c r="DW291" s="32">
        <v>5.4962240063488856E-2</v>
      </c>
      <c r="DX291" s="32">
        <v>5.4786994155036489E-2</v>
      </c>
      <c r="DY291" s="42"/>
      <c r="DZ291" s="22">
        <v>6622835.5449653082</v>
      </c>
      <c r="EA291" s="22">
        <v>22981.787700000001</v>
      </c>
      <c r="EB291" s="22">
        <v>6599853.7572653079</v>
      </c>
      <c r="EC291" s="26">
        <v>2419.727899999998</v>
      </c>
      <c r="ED291" s="22">
        <v>0</v>
      </c>
      <c r="EE291" s="22">
        <v>364005.87712339032</v>
      </c>
      <c r="EF291" s="22">
        <v>361586.14922339004</v>
      </c>
      <c r="EG291" s="32">
        <v>5.4962240063488856E-2</v>
      </c>
      <c r="EH291" s="32">
        <v>5.4786994155036489E-2</v>
      </c>
      <c r="EI291" s="42"/>
      <c r="EK291" s="47">
        <f t="shared" si="97"/>
        <v>-4336.6313712503761</v>
      </c>
      <c r="EL291" s="47">
        <f t="shared" si="98"/>
        <v>-8673.2627425007522</v>
      </c>
      <c r="EM291" s="47">
        <f t="shared" si="99"/>
        <v>0</v>
      </c>
      <c r="EN291" s="47">
        <f t="shared" si="100"/>
        <v>0</v>
      </c>
      <c r="EO291" s="47">
        <f t="shared" si="101"/>
        <v>0</v>
      </c>
      <c r="EP291" s="47">
        <f t="shared" si="102"/>
        <v>0</v>
      </c>
      <c r="ER291" s="27" t="str">
        <f t="shared" si="93"/>
        <v>Carlton Academy</v>
      </c>
      <c r="EV291" s="45">
        <v>0</v>
      </c>
      <c r="EX291" s="27" t="str">
        <f t="shared" si="94"/>
        <v>Y</v>
      </c>
      <c r="EY291" s="27" t="str">
        <f t="shared" si="95"/>
        <v>Y</v>
      </c>
      <c r="EZ291" s="27" t="str">
        <f t="shared" si="84"/>
        <v/>
      </c>
      <c r="FA291" s="27" t="str">
        <f t="shared" si="85"/>
        <v/>
      </c>
      <c r="FB291" s="27" t="str">
        <f t="shared" si="86"/>
        <v/>
      </c>
      <c r="FC291" s="27" t="str">
        <f t="shared" si="87"/>
        <v/>
      </c>
      <c r="FE291" s="82">
        <f t="shared" si="96"/>
        <v>6.5707991885070004E-4</v>
      </c>
      <c r="FF291" s="82">
        <f t="shared" si="88"/>
        <v>1.3141598377014001E-3</v>
      </c>
      <c r="FG291" s="82" t="str">
        <f t="shared" si="89"/>
        <v/>
      </c>
      <c r="FH291" s="82" t="str">
        <f t="shared" si="90"/>
        <v/>
      </c>
      <c r="FI291" s="82" t="str">
        <f t="shared" si="91"/>
        <v/>
      </c>
      <c r="FJ291" s="82" t="str">
        <f t="shared" si="92"/>
        <v/>
      </c>
    </row>
    <row r="292" spans="1:166" x14ac:dyDescent="0.3">
      <c r="A292" s="20">
        <v>8914008</v>
      </c>
      <c r="B292" s="20" t="s">
        <v>111</v>
      </c>
      <c r="C292" s="21">
        <v>430</v>
      </c>
      <c r="D292" s="22">
        <v>2903429.8415935398</v>
      </c>
      <c r="E292" s="22">
        <v>16144.768</v>
      </c>
      <c r="F292" s="22">
        <v>2887285.0735935397</v>
      </c>
      <c r="G292" s="45">
        <v>0</v>
      </c>
      <c r="H292" s="26">
        <v>664.44800000000032</v>
      </c>
      <c r="I292" s="11"/>
      <c r="J292" s="34">
        <v>430</v>
      </c>
      <c r="K292" s="22">
        <v>3075996.807152404</v>
      </c>
      <c r="L292" s="22">
        <v>16809.216</v>
      </c>
      <c r="M292" s="22">
        <v>3059187.591152404</v>
      </c>
      <c r="N292" s="26">
        <v>664.44800000000032</v>
      </c>
      <c r="O292" s="22">
        <v>0</v>
      </c>
      <c r="P292" s="22">
        <v>172566.96555886418</v>
      </c>
      <c r="Q292" s="22">
        <v>171902.51755886432</v>
      </c>
      <c r="R292" s="32">
        <v>5.6101152367130577E-2</v>
      </c>
      <c r="S292" s="32">
        <v>5.6192211963735181E-2</v>
      </c>
      <c r="T292" s="11"/>
      <c r="U292" s="22">
        <v>3075996.807152404</v>
      </c>
      <c r="V292" s="22">
        <v>16809.216</v>
      </c>
      <c r="W292" s="22">
        <v>3059187.591152404</v>
      </c>
      <c r="X292" s="26">
        <v>664.44800000000032</v>
      </c>
      <c r="Y292" s="22">
        <v>0</v>
      </c>
      <c r="Z292" s="22">
        <v>172566.96555886418</v>
      </c>
      <c r="AA292" s="22">
        <v>171902.51755886432</v>
      </c>
      <c r="AB292" s="32">
        <v>5.6101152367130577E-2</v>
      </c>
      <c r="AC292" s="32">
        <v>5.6192211963735181E-2</v>
      </c>
      <c r="AD292" s="42"/>
      <c r="AE292" s="22">
        <v>3075996.807152404</v>
      </c>
      <c r="AF292" s="22">
        <v>16809.216</v>
      </c>
      <c r="AG292" s="22">
        <v>3059187.591152404</v>
      </c>
      <c r="AH292" s="26">
        <v>664.44800000000032</v>
      </c>
      <c r="AI292" s="22">
        <v>0</v>
      </c>
      <c r="AJ292" s="22">
        <v>172566.96555886418</v>
      </c>
      <c r="AK292" s="22">
        <v>171902.51755886432</v>
      </c>
      <c r="AL292" s="32">
        <v>5.6101152367130577E-2</v>
      </c>
      <c r="AM292" s="32">
        <v>5.6192211963735181E-2</v>
      </c>
      <c r="AN292" s="11"/>
      <c r="AO292" s="22">
        <v>3075996.807152404</v>
      </c>
      <c r="AP292" s="22">
        <v>16809.216</v>
      </c>
      <c r="AQ292" s="22">
        <v>3059187.591152404</v>
      </c>
      <c r="AR292" s="26">
        <v>664.44800000000032</v>
      </c>
      <c r="AS292" s="22">
        <v>0</v>
      </c>
      <c r="AT292" s="22">
        <v>172566.96555886418</v>
      </c>
      <c r="AU292" s="22">
        <v>171902.51755886432</v>
      </c>
      <c r="AV292" s="32">
        <v>5.6101152367130577E-2</v>
      </c>
      <c r="AW292" s="32">
        <v>5.6192211963735181E-2</v>
      </c>
      <c r="AX292" s="42"/>
      <c r="AY292" s="22">
        <v>3075996.807152404</v>
      </c>
      <c r="AZ292" s="22">
        <v>16809.216</v>
      </c>
      <c r="BA292" s="22">
        <v>3059187.591152404</v>
      </c>
      <c r="BB292" s="22">
        <v>0</v>
      </c>
      <c r="BC292" s="22">
        <v>172566.96555886418</v>
      </c>
      <c r="BD292" s="22">
        <v>171902.51755886432</v>
      </c>
      <c r="BE292" s="32">
        <v>5.6101152367130577E-2</v>
      </c>
      <c r="BF292" s="32">
        <v>5.6192211963735181E-2</v>
      </c>
      <c r="BG292" s="11"/>
      <c r="BH292" s="22">
        <v>3075996.807152404</v>
      </c>
      <c r="BI292" s="22">
        <v>16809.216</v>
      </c>
      <c r="BJ292" s="22">
        <v>3059187.591152404</v>
      </c>
      <c r="BK292" s="26">
        <v>664.44800000000032</v>
      </c>
      <c r="BL292" s="22">
        <v>0</v>
      </c>
      <c r="BM292" s="22">
        <v>172566.96555886418</v>
      </c>
      <c r="BN292" s="22">
        <v>171902.51755886432</v>
      </c>
      <c r="BO292" s="32">
        <v>5.6101152367130577E-2</v>
      </c>
      <c r="BP292" s="32">
        <v>5.6192211963735181E-2</v>
      </c>
      <c r="BQ292" s="42"/>
      <c r="BR292" s="22">
        <v>3056624.7407148546</v>
      </c>
      <c r="BS292" s="22">
        <v>16809.216</v>
      </c>
      <c r="BT292" s="22">
        <v>3039815.5247148545</v>
      </c>
      <c r="BU292" s="26">
        <v>664.44800000000032</v>
      </c>
      <c r="BV292" s="22">
        <v>0</v>
      </c>
      <c r="BW292" s="22">
        <v>153194.89912131475</v>
      </c>
      <c r="BX292" s="22">
        <v>152530.45112131489</v>
      </c>
      <c r="BY292" s="32">
        <v>5.0118975051378724E-2</v>
      </c>
      <c r="BZ292" s="32">
        <v>5.0177535406732546E-2</v>
      </c>
      <c r="CA292" s="42"/>
      <c r="CB292" s="22">
        <v>3073381.9926297185</v>
      </c>
      <c r="CC292" s="22">
        <v>16809.216</v>
      </c>
      <c r="CD292" s="22">
        <v>3056572.7766297185</v>
      </c>
      <c r="CE292" s="26">
        <v>664.44800000000032</v>
      </c>
      <c r="CF292" s="22">
        <v>0</v>
      </c>
      <c r="CG292" s="22">
        <v>169952.15103617869</v>
      </c>
      <c r="CH292" s="22">
        <v>169287.70303617883</v>
      </c>
      <c r="CI292" s="32">
        <v>5.5298089024970271E-2</v>
      </c>
      <c r="CJ292" s="32">
        <v>5.5384810180388128E-2</v>
      </c>
      <c r="CK292" s="42"/>
      <c r="CL292" s="22">
        <v>3070767.1781070339</v>
      </c>
      <c r="CM292" s="22">
        <v>16809.216</v>
      </c>
      <c r="CN292" s="22">
        <v>3053957.9621070339</v>
      </c>
      <c r="CO292" s="26">
        <v>664.44800000000032</v>
      </c>
      <c r="CP292" s="22">
        <v>0</v>
      </c>
      <c r="CQ292" s="22">
        <v>167337.33651349414</v>
      </c>
      <c r="CR292" s="22">
        <v>166672.88851349428</v>
      </c>
      <c r="CS292" s="32">
        <v>5.4493658036506951E-2</v>
      </c>
      <c r="CT292" s="32">
        <v>5.4576025793917855E-2</v>
      </c>
      <c r="CU292" s="42"/>
      <c r="CV292" s="22">
        <v>3075996.807152404</v>
      </c>
      <c r="CW292" s="22">
        <v>16809.216</v>
      </c>
      <c r="CX292" s="22">
        <v>3059187.591152404</v>
      </c>
      <c r="CY292" s="26">
        <v>664.44800000000032</v>
      </c>
      <c r="CZ292" s="22">
        <v>0</v>
      </c>
      <c r="DA292" s="22">
        <v>172566.96555886418</v>
      </c>
      <c r="DB292" s="22">
        <v>171902.51755886432</v>
      </c>
      <c r="DC292" s="32">
        <v>5.6101152367130577E-2</v>
      </c>
      <c r="DD292" s="32">
        <v>5.6192211963735181E-2</v>
      </c>
      <c r="DE292" s="42"/>
      <c r="DF292" s="22">
        <v>3075996.807152404</v>
      </c>
      <c r="DG292" s="22">
        <v>16809.216</v>
      </c>
      <c r="DH292" s="22">
        <v>3059187.591152404</v>
      </c>
      <c r="DI292" s="26">
        <v>664.44800000000032</v>
      </c>
      <c r="DJ292" s="22">
        <v>0</v>
      </c>
      <c r="DK292" s="22">
        <v>172566.96555886418</v>
      </c>
      <c r="DL292" s="22">
        <v>171902.51755886432</v>
      </c>
      <c r="DM292" s="32">
        <v>5.6101152367130577E-2</v>
      </c>
      <c r="DN292" s="32">
        <v>5.6192211963735181E-2</v>
      </c>
      <c r="DO292" s="42"/>
      <c r="DP292" s="22">
        <v>3075996.807152404</v>
      </c>
      <c r="DQ292" s="22">
        <v>16809.216</v>
      </c>
      <c r="DR292" s="22">
        <v>3059187.591152404</v>
      </c>
      <c r="DS292" s="26">
        <v>664.44800000000032</v>
      </c>
      <c r="DT292" s="22">
        <v>0</v>
      </c>
      <c r="DU292" s="22">
        <v>172566.96555886418</v>
      </c>
      <c r="DV292" s="22">
        <v>171902.51755886432</v>
      </c>
      <c r="DW292" s="32">
        <v>5.6101152367130577E-2</v>
      </c>
      <c r="DX292" s="32">
        <v>5.6192211963735181E-2</v>
      </c>
      <c r="DY292" s="42"/>
      <c r="DZ292" s="22">
        <v>3075996.807152404</v>
      </c>
      <c r="EA292" s="22">
        <v>16809.216</v>
      </c>
      <c r="EB292" s="22">
        <v>3059187.591152404</v>
      </c>
      <c r="EC292" s="26">
        <v>664.44800000000032</v>
      </c>
      <c r="ED292" s="22">
        <v>0</v>
      </c>
      <c r="EE292" s="22">
        <v>172566.96555886418</v>
      </c>
      <c r="EF292" s="22">
        <v>171902.51755886432</v>
      </c>
      <c r="EG292" s="32">
        <v>5.6101152367130577E-2</v>
      </c>
      <c r="EH292" s="32">
        <v>5.6192211963735181E-2</v>
      </c>
      <c r="EI292" s="42"/>
      <c r="EK292" s="47">
        <f t="shared" si="97"/>
        <v>-2614.8145226854831</v>
      </c>
      <c r="EL292" s="47">
        <f t="shared" si="98"/>
        <v>-5229.6290453700349</v>
      </c>
      <c r="EM292" s="47">
        <f t="shared" si="99"/>
        <v>0</v>
      </c>
      <c r="EN292" s="47">
        <f t="shared" si="100"/>
        <v>0</v>
      </c>
      <c r="EO292" s="47">
        <f t="shared" si="101"/>
        <v>0</v>
      </c>
      <c r="EP292" s="47">
        <f t="shared" si="102"/>
        <v>0</v>
      </c>
      <c r="ER292" s="27" t="str">
        <f t="shared" si="93"/>
        <v>Kirkby College</v>
      </c>
      <c r="EV292" s="45">
        <v>0</v>
      </c>
      <c r="EX292" s="27" t="str">
        <f t="shared" si="94"/>
        <v>Y</v>
      </c>
      <c r="EY292" s="27" t="str">
        <f t="shared" si="95"/>
        <v>Y</v>
      </c>
      <c r="EZ292" s="27" t="str">
        <f t="shared" si="84"/>
        <v/>
      </c>
      <c r="FA292" s="27" t="str">
        <f t="shared" si="85"/>
        <v/>
      </c>
      <c r="FB292" s="27" t="str">
        <f t="shared" si="86"/>
        <v/>
      </c>
      <c r="FC292" s="27" t="str">
        <f t="shared" si="87"/>
        <v/>
      </c>
      <c r="FE292" s="82">
        <f t="shared" si="96"/>
        <v>8.5474147785114267E-4</v>
      </c>
      <c r="FF292" s="82">
        <f t="shared" si="88"/>
        <v>1.7094829557019809E-3</v>
      </c>
      <c r="FG292" s="82" t="str">
        <f t="shared" si="89"/>
        <v/>
      </c>
      <c r="FH292" s="82" t="str">
        <f t="shared" si="90"/>
        <v/>
      </c>
      <c r="FI292" s="82" t="str">
        <f t="shared" si="91"/>
        <v/>
      </c>
      <c r="FJ292" s="82" t="str">
        <f t="shared" si="92"/>
        <v/>
      </c>
    </row>
    <row r="293" spans="1:166" x14ac:dyDescent="0.3">
      <c r="A293" s="20">
        <v>8914009</v>
      </c>
      <c r="B293" s="20" t="s">
        <v>97</v>
      </c>
      <c r="C293" s="21">
        <v>2039</v>
      </c>
      <c r="D293" s="22">
        <v>11955394.490711089</v>
      </c>
      <c r="E293" s="22">
        <v>77975.039999999994</v>
      </c>
      <c r="F293" s="22">
        <v>11877419.45071109</v>
      </c>
      <c r="G293" s="45">
        <v>0</v>
      </c>
      <c r="H293" s="26">
        <v>3334.6560000000027</v>
      </c>
      <c r="I293" s="11"/>
      <c r="J293" s="34">
        <v>2039</v>
      </c>
      <c r="K293" s="22">
        <v>12639426.766252691</v>
      </c>
      <c r="L293" s="22">
        <v>81309.695999999996</v>
      </c>
      <c r="M293" s="22">
        <v>12558117.07025269</v>
      </c>
      <c r="N293" s="26">
        <v>3334.6560000000027</v>
      </c>
      <c r="O293" s="22">
        <v>0</v>
      </c>
      <c r="P293" s="22">
        <v>684032.2755416017</v>
      </c>
      <c r="Q293" s="22">
        <v>680697.61954160035</v>
      </c>
      <c r="R293" s="32">
        <v>5.4118931830672103E-2</v>
      </c>
      <c r="S293" s="32">
        <v>5.4203796296342664E-2</v>
      </c>
      <c r="T293" s="11"/>
      <c r="U293" s="22">
        <v>12639426.766252691</v>
      </c>
      <c r="V293" s="22">
        <v>81309.695999999996</v>
      </c>
      <c r="W293" s="22">
        <v>12558117.07025269</v>
      </c>
      <c r="X293" s="26">
        <v>3334.6560000000027</v>
      </c>
      <c r="Y293" s="22">
        <v>0</v>
      </c>
      <c r="Z293" s="22">
        <v>684032.2755416017</v>
      </c>
      <c r="AA293" s="22">
        <v>680697.61954160035</v>
      </c>
      <c r="AB293" s="32">
        <v>5.4118931830672103E-2</v>
      </c>
      <c r="AC293" s="32">
        <v>5.4203796296342664E-2</v>
      </c>
      <c r="AD293" s="42"/>
      <c r="AE293" s="22">
        <v>12639426.766252691</v>
      </c>
      <c r="AF293" s="22">
        <v>81309.695999999996</v>
      </c>
      <c r="AG293" s="22">
        <v>12558117.07025269</v>
      </c>
      <c r="AH293" s="26">
        <v>3334.6560000000027</v>
      </c>
      <c r="AI293" s="22">
        <v>0</v>
      </c>
      <c r="AJ293" s="22">
        <v>684032.2755416017</v>
      </c>
      <c r="AK293" s="22">
        <v>680697.61954160035</v>
      </c>
      <c r="AL293" s="32">
        <v>5.4118931830672103E-2</v>
      </c>
      <c r="AM293" s="32">
        <v>5.4203796296342664E-2</v>
      </c>
      <c r="AN293" s="11"/>
      <c r="AO293" s="22">
        <v>12639426.766252691</v>
      </c>
      <c r="AP293" s="22">
        <v>81309.695999999996</v>
      </c>
      <c r="AQ293" s="22">
        <v>12558117.07025269</v>
      </c>
      <c r="AR293" s="26">
        <v>3334.6560000000027</v>
      </c>
      <c r="AS293" s="22">
        <v>0</v>
      </c>
      <c r="AT293" s="22">
        <v>684032.2755416017</v>
      </c>
      <c r="AU293" s="22">
        <v>680697.61954160035</v>
      </c>
      <c r="AV293" s="32">
        <v>5.4118931830672103E-2</v>
      </c>
      <c r="AW293" s="32">
        <v>5.4203796296342664E-2</v>
      </c>
      <c r="AX293" s="42"/>
      <c r="AY293" s="22">
        <v>12639426.766252691</v>
      </c>
      <c r="AZ293" s="22">
        <v>81309.695999999996</v>
      </c>
      <c r="BA293" s="22">
        <v>12558117.07025269</v>
      </c>
      <c r="BB293" s="22">
        <v>0</v>
      </c>
      <c r="BC293" s="22">
        <v>684032.2755416017</v>
      </c>
      <c r="BD293" s="22">
        <v>680697.61954160035</v>
      </c>
      <c r="BE293" s="32">
        <v>5.4118931830672103E-2</v>
      </c>
      <c r="BF293" s="32">
        <v>5.4203796296342664E-2</v>
      </c>
      <c r="BG293" s="11"/>
      <c r="BH293" s="22">
        <v>12639426.766252691</v>
      </c>
      <c r="BI293" s="22">
        <v>81309.695999999996</v>
      </c>
      <c r="BJ293" s="22">
        <v>12558117.07025269</v>
      </c>
      <c r="BK293" s="26">
        <v>3334.6560000000027</v>
      </c>
      <c r="BL293" s="22">
        <v>0</v>
      </c>
      <c r="BM293" s="22">
        <v>684032.2755416017</v>
      </c>
      <c r="BN293" s="22">
        <v>680697.61954160035</v>
      </c>
      <c r="BO293" s="32">
        <v>5.4118931830672103E-2</v>
      </c>
      <c r="BP293" s="32">
        <v>5.4203796296342664E-2</v>
      </c>
      <c r="BQ293" s="42"/>
      <c r="BR293" s="22">
        <v>12585531.30525442</v>
      </c>
      <c r="BS293" s="22">
        <v>81309.695999999996</v>
      </c>
      <c r="BT293" s="22">
        <v>12504221.60925442</v>
      </c>
      <c r="BU293" s="26">
        <v>3334.6560000000027</v>
      </c>
      <c r="BV293" s="22">
        <v>0</v>
      </c>
      <c r="BW293" s="22">
        <v>630136.81454333104</v>
      </c>
      <c r="BX293" s="22">
        <v>626802.15854332969</v>
      </c>
      <c r="BY293" s="32">
        <v>5.0068352241931249E-2</v>
      </c>
      <c r="BZ293" s="32">
        <v>5.0127243272738473E-2</v>
      </c>
      <c r="CA293" s="42"/>
      <c r="CB293" s="22">
        <v>12630244.842821581</v>
      </c>
      <c r="CC293" s="22">
        <v>81309.695999999996</v>
      </c>
      <c r="CD293" s="22">
        <v>12548935.146821581</v>
      </c>
      <c r="CE293" s="26">
        <v>3334.6560000000027</v>
      </c>
      <c r="CF293" s="22">
        <v>0</v>
      </c>
      <c r="CG293" s="22">
        <v>674850.35211049207</v>
      </c>
      <c r="CH293" s="22">
        <v>671515.69611049071</v>
      </c>
      <c r="CI293" s="32">
        <v>5.3431296107774529E-2</v>
      </c>
      <c r="CJ293" s="32">
        <v>5.3511767194093243E-2</v>
      </c>
      <c r="CK293" s="42"/>
      <c r="CL293" s="22">
        <v>12621062.919390472</v>
      </c>
      <c r="CM293" s="22">
        <v>81309.695999999996</v>
      </c>
      <c r="CN293" s="22">
        <v>12539753.223390471</v>
      </c>
      <c r="CO293" s="26">
        <v>3334.6560000000027</v>
      </c>
      <c r="CP293" s="22">
        <v>0</v>
      </c>
      <c r="CQ293" s="22">
        <v>665668.42867938243</v>
      </c>
      <c r="CR293" s="22">
        <v>662333.77267938107</v>
      </c>
      <c r="CS293" s="32">
        <v>5.2742659863986366E-2</v>
      </c>
      <c r="CT293" s="32">
        <v>5.2818724649535062E-2</v>
      </c>
      <c r="CU293" s="42"/>
      <c r="CV293" s="22">
        <v>12639426.766252691</v>
      </c>
      <c r="CW293" s="22">
        <v>81309.695999999996</v>
      </c>
      <c r="CX293" s="22">
        <v>12558117.07025269</v>
      </c>
      <c r="CY293" s="26">
        <v>3334.6560000000027</v>
      </c>
      <c r="CZ293" s="22">
        <v>0</v>
      </c>
      <c r="DA293" s="22">
        <v>684032.2755416017</v>
      </c>
      <c r="DB293" s="22">
        <v>680697.61954160035</v>
      </c>
      <c r="DC293" s="32">
        <v>5.4118931830672103E-2</v>
      </c>
      <c r="DD293" s="32">
        <v>5.4203796296342664E-2</v>
      </c>
      <c r="DE293" s="42"/>
      <c r="DF293" s="22">
        <v>12639426.766252691</v>
      </c>
      <c r="DG293" s="22">
        <v>81309.695999999996</v>
      </c>
      <c r="DH293" s="22">
        <v>12558117.07025269</v>
      </c>
      <c r="DI293" s="26">
        <v>3334.6560000000027</v>
      </c>
      <c r="DJ293" s="22">
        <v>0</v>
      </c>
      <c r="DK293" s="22">
        <v>684032.2755416017</v>
      </c>
      <c r="DL293" s="22">
        <v>680697.61954160035</v>
      </c>
      <c r="DM293" s="32">
        <v>5.4118931830672103E-2</v>
      </c>
      <c r="DN293" s="32">
        <v>5.4203796296342664E-2</v>
      </c>
      <c r="DO293" s="42"/>
      <c r="DP293" s="22">
        <v>12639426.766252691</v>
      </c>
      <c r="DQ293" s="22">
        <v>81309.695999999996</v>
      </c>
      <c r="DR293" s="22">
        <v>12558117.07025269</v>
      </c>
      <c r="DS293" s="26">
        <v>3334.6560000000027</v>
      </c>
      <c r="DT293" s="22">
        <v>0</v>
      </c>
      <c r="DU293" s="22">
        <v>684032.2755416017</v>
      </c>
      <c r="DV293" s="22">
        <v>680697.61954160035</v>
      </c>
      <c r="DW293" s="32">
        <v>5.4118931830672103E-2</v>
      </c>
      <c r="DX293" s="32">
        <v>5.4203796296342664E-2</v>
      </c>
      <c r="DY293" s="42"/>
      <c r="DZ293" s="22">
        <v>12639426.766252691</v>
      </c>
      <c r="EA293" s="22">
        <v>81309.695999999996</v>
      </c>
      <c r="EB293" s="22">
        <v>12558117.07025269</v>
      </c>
      <c r="EC293" s="26">
        <v>3334.6560000000027</v>
      </c>
      <c r="ED293" s="22">
        <v>0</v>
      </c>
      <c r="EE293" s="22">
        <v>684032.2755416017</v>
      </c>
      <c r="EF293" s="22">
        <v>680697.61954160035</v>
      </c>
      <c r="EG293" s="32">
        <v>5.4118931830672103E-2</v>
      </c>
      <c r="EH293" s="32">
        <v>5.4203796296342664E-2</v>
      </c>
      <c r="EI293" s="42"/>
      <c r="EK293" s="47">
        <f>CH293-$BN293</f>
        <v>-9181.923431109637</v>
      </c>
      <c r="EL293" s="47">
        <f>CR293-$BN293</f>
        <v>-18363.846862219274</v>
      </c>
      <c r="EM293" s="47">
        <f t="shared" si="99"/>
        <v>0</v>
      </c>
      <c r="EN293" s="47">
        <f t="shared" si="100"/>
        <v>0</v>
      </c>
      <c r="EO293" s="47">
        <f t="shared" si="101"/>
        <v>0</v>
      </c>
      <c r="EP293" s="47">
        <f t="shared" si="102"/>
        <v>0</v>
      </c>
      <c r="ER293" s="27" t="str">
        <f t="shared" si="93"/>
        <v>Ashfield Comprehensive School</v>
      </c>
      <c r="EV293" s="45">
        <v>0</v>
      </c>
      <c r="EX293" s="27" t="str">
        <f t="shared" si="94"/>
        <v>Y</v>
      </c>
      <c r="EY293" s="27" t="str">
        <f t="shared" si="95"/>
        <v>Y</v>
      </c>
      <c r="EZ293" s="27" t="str">
        <f t="shared" si="84"/>
        <v/>
      </c>
      <c r="FA293" s="27" t="str">
        <f t="shared" si="85"/>
        <v/>
      </c>
      <c r="FB293" s="27" t="str">
        <f t="shared" si="86"/>
        <v/>
      </c>
      <c r="FC293" s="27" t="str">
        <f t="shared" si="87"/>
        <v/>
      </c>
      <c r="FE293" s="82">
        <f t="shared" si="96"/>
        <v>7.3115447003273412E-4</v>
      </c>
      <c r="FF293" s="82">
        <f t="shared" si="88"/>
        <v>1.4623089400654682E-3</v>
      </c>
      <c r="FG293" s="82" t="str">
        <f t="shared" si="89"/>
        <v/>
      </c>
      <c r="FH293" s="82" t="str">
        <f t="shared" si="90"/>
        <v/>
      </c>
      <c r="FI293" s="82" t="str">
        <f t="shared" si="91"/>
        <v/>
      </c>
      <c r="FJ293" s="82" t="str">
        <f t="shared" si="92"/>
        <v/>
      </c>
    </row>
    <row r="294" spans="1:166" x14ac:dyDescent="0.3">
      <c r="A294" s="20">
        <v>8914010</v>
      </c>
      <c r="B294" s="20" t="s">
        <v>77</v>
      </c>
      <c r="C294" s="21">
        <v>926</v>
      </c>
      <c r="D294" s="22">
        <v>5869936.8555859374</v>
      </c>
      <c r="E294" s="22">
        <v>20093.567999999999</v>
      </c>
      <c r="F294" s="22">
        <v>5849843.2875859374</v>
      </c>
      <c r="G294" s="45">
        <v>0</v>
      </c>
      <c r="H294" s="26">
        <v>859.31520000000091</v>
      </c>
      <c r="I294" s="11"/>
      <c r="J294" s="34">
        <v>926</v>
      </c>
      <c r="K294" s="22">
        <v>6207455.6819238886</v>
      </c>
      <c r="L294" s="22">
        <v>20952.8832</v>
      </c>
      <c r="M294" s="22">
        <v>6186502.7987238886</v>
      </c>
      <c r="N294" s="26">
        <v>859.31520000000091</v>
      </c>
      <c r="O294" s="22">
        <v>0</v>
      </c>
      <c r="P294" s="22">
        <v>337518.82633795124</v>
      </c>
      <c r="Q294" s="22">
        <v>336659.51113795117</v>
      </c>
      <c r="R294" s="32">
        <v>5.4373135086700025E-2</v>
      </c>
      <c r="S294" s="32">
        <v>5.4418388238245859E-2</v>
      </c>
      <c r="T294" s="11"/>
      <c r="U294" s="22">
        <v>6207455.6819238886</v>
      </c>
      <c r="V294" s="22">
        <v>20952.8832</v>
      </c>
      <c r="W294" s="22">
        <v>6186502.7987238886</v>
      </c>
      <c r="X294" s="26">
        <v>859.31520000000091</v>
      </c>
      <c r="Y294" s="22">
        <v>0</v>
      </c>
      <c r="Z294" s="22">
        <v>337518.82633795124</v>
      </c>
      <c r="AA294" s="22">
        <v>336659.51113795117</v>
      </c>
      <c r="AB294" s="32">
        <v>5.4373135086700025E-2</v>
      </c>
      <c r="AC294" s="32">
        <v>5.4418388238245859E-2</v>
      </c>
      <c r="AD294" s="42"/>
      <c r="AE294" s="22">
        <v>6207455.6819238886</v>
      </c>
      <c r="AF294" s="22">
        <v>20952.8832</v>
      </c>
      <c r="AG294" s="22">
        <v>6186502.7987238886</v>
      </c>
      <c r="AH294" s="26">
        <v>859.31520000000091</v>
      </c>
      <c r="AI294" s="22">
        <v>0</v>
      </c>
      <c r="AJ294" s="22">
        <v>337518.82633795124</v>
      </c>
      <c r="AK294" s="22">
        <v>336659.51113795117</v>
      </c>
      <c r="AL294" s="32">
        <v>5.4373135086700025E-2</v>
      </c>
      <c r="AM294" s="32">
        <v>5.4418388238245859E-2</v>
      </c>
      <c r="AN294" s="11"/>
      <c r="AO294" s="22">
        <v>6207455.6819238886</v>
      </c>
      <c r="AP294" s="22">
        <v>20952.8832</v>
      </c>
      <c r="AQ294" s="22">
        <v>6186502.7987238886</v>
      </c>
      <c r="AR294" s="26">
        <v>859.31520000000091</v>
      </c>
      <c r="AS294" s="22">
        <v>0</v>
      </c>
      <c r="AT294" s="22">
        <v>337518.82633795124</v>
      </c>
      <c r="AU294" s="22">
        <v>336659.51113795117</v>
      </c>
      <c r="AV294" s="32">
        <v>5.4373135086700025E-2</v>
      </c>
      <c r="AW294" s="32">
        <v>5.4418388238245859E-2</v>
      </c>
      <c r="AX294" s="42"/>
      <c r="AY294" s="22">
        <v>6207455.6819238886</v>
      </c>
      <c r="AZ294" s="22">
        <v>20952.8832</v>
      </c>
      <c r="BA294" s="22">
        <v>6186502.7987238886</v>
      </c>
      <c r="BB294" s="22">
        <v>0</v>
      </c>
      <c r="BC294" s="22">
        <v>337518.82633795124</v>
      </c>
      <c r="BD294" s="22">
        <v>336659.51113795117</v>
      </c>
      <c r="BE294" s="32">
        <v>5.4373135086700025E-2</v>
      </c>
      <c r="BF294" s="32">
        <v>5.4418388238245859E-2</v>
      </c>
      <c r="BG294" s="11"/>
      <c r="BH294" s="22">
        <v>6207455.6819238886</v>
      </c>
      <c r="BI294" s="22">
        <v>20952.8832</v>
      </c>
      <c r="BJ294" s="22">
        <v>6186502.7987238886</v>
      </c>
      <c r="BK294" s="26">
        <v>859.31520000000091</v>
      </c>
      <c r="BL294" s="22">
        <v>0</v>
      </c>
      <c r="BM294" s="22">
        <v>337518.82633795124</v>
      </c>
      <c r="BN294" s="22">
        <v>336659.51113795117</v>
      </c>
      <c r="BO294" s="32">
        <v>5.4373135086700025E-2</v>
      </c>
      <c r="BP294" s="32">
        <v>5.4418388238245859E-2</v>
      </c>
      <c r="BQ294" s="42"/>
      <c r="BR294" s="22">
        <v>6172584.3690666426</v>
      </c>
      <c r="BS294" s="22">
        <v>20952.8832</v>
      </c>
      <c r="BT294" s="22">
        <v>6151631.4858666426</v>
      </c>
      <c r="BU294" s="26">
        <v>859.31520000000091</v>
      </c>
      <c r="BV294" s="22">
        <v>0</v>
      </c>
      <c r="BW294" s="22">
        <v>302647.51348070521</v>
      </c>
      <c r="BX294" s="22">
        <v>301788.19828070514</v>
      </c>
      <c r="BY294" s="32">
        <v>4.9030923740369804E-2</v>
      </c>
      <c r="BZ294" s="32">
        <v>4.9058237473109813E-2</v>
      </c>
      <c r="CA294" s="42"/>
      <c r="CB294" s="22">
        <v>6202515.9927812032</v>
      </c>
      <c r="CC294" s="22">
        <v>20952.8832</v>
      </c>
      <c r="CD294" s="22">
        <v>6181563.1095812032</v>
      </c>
      <c r="CE294" s="26">
        <v>859.31520000000091</v>
      </c>
      <c r="CF294" s="22">
        <v>0</v>
      </c>
      <c r="CG294" s="22">
        <v>332579.13719526585</v>
      </c>
      <c r="CH294" s="22">
        <v>331719.82199526578</v>
      </c>
      <c r="CI294" s="32">
        <v>5.3620037027286668E-2</v>
      </c>
      <c r="CJ294" s="32">
        <v>5.3662773656894619E-2</v>
      </c>
      <c r="CK294" s="42"/>
      <c r="CL294" s="22">
        <v>6197576.3036385179</v>
      </c>
      <c r="CM294" s="22">
        <v>20952.8832</v>
      </c>
      <c r="CN294" s="22">
        <v>6176623.4204385178</v>
      </c>
      <c r="CO294" s="26">
        <v>859.31520000000091</v>
      </c>
      <c r="CP294" s="22">
        <v>0</v>
      </c>
      <c r="CQ294" s="22">
        <v>327639.44805258047</v>
      </c>
      <c r="CR294" s="22">
        <v>326780.1328525804</v>
      </c>
      <c r="CS294" s="32">
        <v>5.2865738475898642E-2</v>
      </c>
      <c r="CT294" s="32">
        <v>5.2905950486031118E-2</v>
      </c>
      <c r="CU294" s="42"/>
      <c r="CV294" s="22">
        <v>6207455.6819238886</v>
      </c>
      <c r="CW294" s="22">
        <v>20952.8832</v>
      </c>
      <c r="CX294" s="22">
        <v>6186502.7987238886</v>
      </c>
      <c r="CY294" s="26">
        <v>859.31520000000091</v>
      </c>
      <c r="CZ294" s="22">
        <v>0</v>
      </c>
      <c r="DA294" s="22">
        <v>337518.82633795124</v>
      </c>
      <c r="DB294" s="22">
        <v>336659.51113795117</v>
      </c>
      <c r="DC294" s="32">
        <v>5.4373135086700025E-2</v>
      </c>
      <c r="DD294" s="32">
        <v>5.4418388238245859E-2</v>
      </c>
      <c r="DE294" s="42"/>
      <c r="DF294" s="22">
        <v>6207455.6819238886</v>
      </c>
      <c r="DG294" s="22">
        <v>20952.8832</v>
      </c>
      <c r="DH294" s="22">
        <v>6186502.7987238886</v>
      </c>
      <c r="DI294" s="26">
        <v>859.31520000000091</v>
      </c>
      <c r="DJ294" s="22">
        <v>0</v>
      </c>
      <c r="DK294" s="22">
        <v>337518.82633795124</v>
      </c>
      <c r="DL294" s="22">
        <v>336659.51113795117</v>
      </c>
      <c r="DM294" s="32">
        <v>5.4373135086700025E-2</v>
      </c>
      <c r="DN294" s="32">
        <v>5.4418388238245859E-2</v>
      </c>
      <c r="DO294" s="42"/>
      <c r="DP294" s="22">
        <v>6207455.6819238886</v>
      </c>
      <c r="DQ294" s="22">
        <v>20952.8832</v>
      </c>
      <c r="DR294" s="22">
        <v>6186502.7987238886</v>
      </c>
      <c r="DS294" s="26">
        <v>859.31520000000091</v>
      </c>
      <c r="DT294" s="22">
        <v>0</v>
      </c>
      <c r="DU294" s="22">
        <v>337518.82633795124</v>
      </c>
      <c r="DV294" s="22">
        <v>336659.51113795117</v>
      </c>
      <c r="DW294" s="32">
        <v>5.4373135086700025E-2</v>
      </c>
      <c r="DX294" s="32">
        <v>5.4418388238245859E-2</v>
      </c>
      <c r="DY294" s="42"/>
      <c r="DZ294" s="22">
        <v>6207455.6819238886</v>
      </c>
      <c r="EA294" s="22">
        <v>20952.8832</v>
      </c>
      <c r="EB294" s="22">
        <v>6186502.7987238886</v>
      </c>
      <c r="EC294" s="26">
        <v>859.31520000000091</v>
      </c>
      <c r="ED294" s="22">
        <v>0</v>
      </c>
      <c r="EE294" s="22">
        <v>337518.82633795124</v>
      </c>
      <c r="EF294" s="22">
        <v>336659.51113795117</v>
      </c>
      <c r="EG294" s="32">
        <v>5.4373135086700025E-2</v>
      </c>
      <c r="EH294" s="32">
        <v>5.4418388238245859E-2</v>
      </c>
      <c r="EI294" s="42"/>
      <c r="EK294" s="47">
        <f t="shared" si="97"/>
        <v>-4939.6891426853836</v>
      </c>
      <c r="EL294" s="47">
        <f t="shared" si="98"/>
        <v>-9879.3782853707671</v>
      </c>
      <c r="EM294" s="47">
        <f t="shared" si="99"/>
        <v>0</v>
      </c>
      <c r="EN294" s="47">
        <f t="shared" si="100"/>
        <v>0</v>
      </c>
      <c r="EO294" s="47">
        <f t="shared" si="101"/>
        <v>0</v>
      </c>
      <c r="EP294" s="47">
        <f t="shared" si="102"/>
        <v>0</v>
      </c>
      <c r="ER294" s="27" t="str">
        <f t="shared" si="93"/>
        <v>Meden School</v>
      </c>
      <c r="EV294" s="45">
        <v>0</v>
      </c>
      <c r="EX294" s="27" t="str">
        <f t="shared" si="94"/>
        <v>Y</v>
      </c>
      <c r="EY294" s="27" t="str">
        <f t="shared" si="95"/>
        <v>Y</v>
      </c>
      <c r="EZ294" s="27" t="str">
        <f t="shared" si="84"/>
        <v/>
      </c>
      <c r="FA294" s="27" t="str">
        <f t="shared" si="85"/>
        <v/>
      </c>
      <c r="FB294" s="27" t="str">
        <f t="shared" si="86"/>
        <v/>
      </c>
      <c r="FC294" s="27" t="str">
        <f t="shared" si="87"/>
        <v/>
      </c>
      <c r="FE294" s="82">
        <f t="shared" si="96"/>
        <v>7.9846228206739201E-4</v>
      </c>
      <c r="FF294" s="82">
        <f t="shared" si="88"/>
        <v>1.596924564134784E-3</v>
      </c>
      <c r="FG294" s="82" t="str">
        <f t="shared" si="89"/>
        <v/>
      </c>
      <c r="FH294" s="82" t="str">
        <f t="shared" si="90"/>
        <v/>
      </c>
      <c r="FI294" s="82" t="str">
        <f t="shared" si="91"/>
        <v/>
      </c>
      <c r="FJ294" s="82" t="str">
        <f t="shared" si="92"/>
        <v/>
      </c>
    </row>
    <row r="295" spans="1:166" x14ac:dyDescent="0.3">
      <c r="A295" s="20">
        <v>8914011</v>
      </c>
      <c r="B295" s="20" t="s">
        <v>113</v>
      </c>
      <c r="C295" s="21">
        <v>1483</v>
      </c>
      <c r="D295" s="22">
        <v>8441844.7956880089</v>
      </c>
      <c r="E295" s="22">
        <v>114390.4543</v>
      </c>
      <c r="F295" s="22">
        <v>8327454.3413880086</v>
      </c>
      <c r="G295" s="45">
        <v>0</v>
      </c>
      <c r="H295" s="26">
        <v>-25523.126300000004</v>
      </c>
      <c r="I295" s="11"/>
      <c r="J295" s="34">
        <v>1483</v>
      </c>
      <c r="K295" s="22">
        <v>8887349.2919365242</v>
      </c>
      <c r="L295" s="22">
        <v>88867.327999999994</v>
      </c>
      <c r="M295" s="22">
        <v>8798481.9639365245</v>
      </c>
      <c r="N295" s="26">
        <v>-25523.126300000004</v>
      </c>
      <c r="O295" s="22">
        <v>0</v>
      </c>
      <c r="P295" s="22">
        <v>445504.49624851532</v>
      </c>
      <c r="Q295" s="22">
        <v>471027.62254851591</v>
      </c>
      <c r="R295" s="32">
        <v>5.0127938220310607E-2</v>
      </c>
      <c r="S295" s="32">
        <v>5.3535101223049351E-2</v>
      </c>
      <c r="T295" s="11"/>
      <c r="U295" s="22">
        <v>8887349.2919365242</v>
      </c>
      <c r="V295" s="22">
        <v>88867.327999999994</v>
      </c>
      <c r="W295" s="22">
        <v>8798481.9639365245</v>
      </c>
      <c r="X295" s="26">
        <v>-25523.126300000004</v>
      </c>
      <c r="Y295" s="22">
        <v>0</v>
      </c>
      <c r="Z295" s="22">
        <v>445504.49624851532</v>
      </c>
      <c r="AA295" s="22">
        <v>471027.62254851591</v>
      </c>
      <c r="AB295" s="32">
        <v>5.0127938220310607E-2</v>
      </c>
      <c r="AC295" s="32">
        <v>5.3535101223049351E-2</v>
      </c>
      <c r="AD295" s="42"/>
      <c r="AE295" s="22">
        <v>8887349.2919365242</v>
      </c>
      <c r="AF295" s="22">
        <v>88867.327999999994</v>
      </c>
      <c r="AG295" s="22">
        <v>8798481.9639365245</v>
      </c>
      <c r="AH295" s="26">
        <v>-25523.126300000004</v>
      </c>
      <c r="AI295" s="22">
        <v>0</v>
      </c>
      <c r="AJ295" s="22">
        <v>445504.49624851532</v>
      </c>
      <c r="AK295" s="22">
        <v>471027.62254851591</v>
      </c>
      <c r="AL295" s="32">
        <v>5.0127938220310607E-2</v>
      </c>
      <c r="AM295" s="32">
        <v>5.3535101223049351E-2</v>
      </c>
      <c r="AN295" s="11"/>
      <c r="AO295" s="22">
        <v>8887349.2919365242</v>
      </c>
      <c r="AP295" s="22">
        <v>88867.327999999994</v>
      </c>
      <c r="AQ295" s="22">
        <v>8798481.9639365245</v>
      </c>
      <c r="AR295" s="26">
        <v>-25523.126300000004</v>
      </c>
      <c r="AS295" s="22">
        <v>0</v>
      </c>
      <c r="AT295" s="22">
        <v>445504.49624851532</v>
      </c>
      <c r="AU295" s="22">
        <v>471027.62254851591</v>
      </c>
      <c r="AV295" s="32">
        <v>5.0127938220310607E-2</v>
      </c>
      <c r="AW295" s="32">
        <v>5.3535101223049351E-2</v>
      </c>
      <c r="AX295" s="42"/>
      <c r="AY295" s="22">
        <v>8887349.2919365242</v>
      </c>
      <c r="AZ295" s="22">
        <v>88867.327999999994</v>
      </c>
      <c r="BA295" s="22">
        <v>8798481.9639365245</v>
      </c>
      <c r="BB295" s="22">
        <v>0</v>
      </c>
      <c r="BC295" s="22">
        <v>445504.49624851532</v>
      </c>
      <c r="BD295" s="22">
        <v>471027.62254851591</v>
      </c>
      <c r="BE295" s="32">
        <v>5.0127938220310607E-2</v>
      </c>
      <c r="BF295" s="32">
        <v>5.3535101223049351E-2</v>
      </c>
      <c r="BG295" s="11"/>
      <c r="BH295" s="22">
        <v>8887349.2919365242</v>
      </c>
      <c r="BI295" s="22">
        <v>88867.327999999994</v>
      </c>
      <c r="BJ295" s="22">
        <v>8798481.9639365245</v>
      </c>
      <c r="BK295" s="26">
        <v>-25523.126300000004</v>
      </c>
      <c r="BL295" s="22">
        <v>0</v>
      </c>
      <c r="BM295" s="22">
        <v>445504.49624851532</v>
      </c>
      <c r="BN295" s="22">
        <v>471027.62254851591</v>
      </c>
      <c r="BO295" s="32">
        <v>5.0127938220310607E-2</v>
      </c>
      <c r="BP295" s="32">
        <v>5.3535101223049351E-2</v>
      </c>
      <c r="BQ295" s="42"/>
      <c r="BR295" s="22">
        <v>8857257.4414950982</v>
      </c>
      <c r="BS295" s="22">
        <v>88867.327999999994</v>
      </c>
      <c r="BT295" s="22">
        <v>8768390.1134950984</v>
      </c>
      <c r="BU295" s="26">
        <v>-25523.126300000004</v>
      </c>
      <c r="BV295" s="22">
        <v>0</v>
      </c>
      <c r="BW295" s="22">
        <v>415412.64580708928</v>
      </c>
      <c r="BX295" s="22">
        <v>440935.77210708987</v>
      </c>
      <c r="BY295" s="32">
        <v>4.6900820999165621E-2</v>
      </c>
      <c r="BZ295" s="32">
        <v>5.0286970173517055E-2</v>
      </c>
      <c r="CA295" s="42"/>
      <c r="CB295" s="22">
        <v>8881867.8140191287</v>
      </c>
      <c r="CC295" s="22">
        <v>88867.327999999994</v>
      </c>
      <c r="CD295" s="22">
        <v>8793000.4860191289</v>
      </c>
      <c r="CE295" s="26">
        <v>-25523.126300000004</v>
      </c>
      <c r="CF295" s="22">
        <v>0</v>
      </c>
      <c r="CG295" s="22">
        <v>440023.01833111979</v>
      </c>
      <c r="CH295" s="22">
        <v>465546.14463112038</v>
      </c>
      <c r="CI295" s="32">
        <v>4.9541721127237225E-2</v>
      </c>
      <c r="CJ295" s="32">
        <v>5.2945083463982377E-2</v>
      </c>
      <c r="CK295" s="42"/>
      <c r="CL295" s="22">
        <v>8876386.336101735</v>
      </c>
      <c r="CM295" s="22">
        <v>88867.327999999994</v>
      </c>
      <c r="CN295" s="22">
        <v>8787519.0081017353</v>
      </c>
      <c r="CO295" s="26">
        <v>-25523.126300000004</v>
      </c>
      <c r="CP295" s="22">
        <v>0</v>
      </c>
      <c r="CQ295" s="22">
        <v>434541.54041372612</v>
      </c>
      <c r="CR295" s="22">
        <v>460064.66671372671</v>
      </c>
      <c r="CS295" s="32">
        <v>4.8954780015193079E-2</v>
      </c>
      <c r="CT295" s="32">
        <v>5.2354329622452685E-2</v>
      </c>
      <c r="CU295" s="42"/>
      <c r="CV295" s="22">
        <v>8887349.2919365242</v>
      </c>
      <c r="CW295" s="22">
        <v>88867.327999999994</v>
      </c>
      <c r="CX295" s="22">
        <v>8798481.9639365245</v>
      </c>
      <c r="CY295" s="26">
        <v>-25523.126300000004</v>
      </c>
      <c r="CZ295" s="22">
        <v>0</v>
      </c>
      <c r="DA295" s="22">
        <v>445504.49624851532</v>
      </c>
      <c r="DB295" s="22">
        <v>471027.62254851591</v>
      </c>
      <c r="DC295" s="32">
        <v>5.0127938220310607E-2</v>
      </c>
      <c r="DD295" s="32">
        <v>5.3535101223049351E-2</v>
      </c>
      <c r="DE295" s="42"/>
      <c r="DF295" s="22">
        <v>8887349.2919365242</v>
      </c>
      <c r="DG295" s="22">
        <v>88867.327999999994</v>
      </c>
      <c r="DH295" s="22">
        <v>8798481.9639365245</v>
      </c>
      <c r="DI295" s="26">
        <v>-25523.126300000004</v>
      </c>
      <c r="DJ295" s="22">
        <v>0</v>
      </c>
      <c r="DK295" s="22">
        <v>445504.49624851532</v>
      </c>
      <c r="DL295" s="22">
        <v>471027.62254851591</v>
      </c>
      <c r="DM295" s="32">
        <v>5.0127938220310607E-2</v>
      </c>
      <c r="DN295" s="32">
        <v>5.3535101223049351E-2</v>
      </c>
      <c r="DO295" s="42"/>
      <c r="DP295" s="22">
        <v>8887349.2919365242</v>
      </c>
      <c r="DQ295" s="22">
        <v>88867.327999999994</v>
      </c>
      <c r="DR295" s="22">
        <v>8798481.9639365245</v>
      </c>
      <c r="DS295" s="26">
        <v>-25523.126300000004</v>
      </c>
      <c r="DT295" s="22">
        <v>0</v>
      </c>
      <c r="DU295" s="22">
        <v>445504.49624851532</v>
      </c>
      <c r="DV295" s="22">
        <v>471027.62254851591</v>
      </c>
      <c r="DW295" s="32">
        <v>5.0127938220310607E-2</v>
      </c>
      <c r="DX295" s="32">
        <v>5.3535101223049351E-2</v>
      </c>
      <c r="DY295" s="42"/>
      <c r="DZ295" s="22">
        <v>8887349.2919365242</v>
      </c>
      <c r="EA295" s="22">
        <v>88867.327999999994</v>
      </c>
      <c r="EB295" s="22">
        <v>8798481.9639365245</v>
      </c>
      <c r="EC295" s="26">
        <v>-25523.126300000004</v>
      </c>
      <c r="ED295" s="22">
        <v>0</v>
      </c>
      <c r="EE295" s="22">
        <v>445504.49624851532</v>
      </c>
      <c r="EF295" s="22">
        <v>471027.62254851591</v>
      </c>
      <c r="EG295" s="32">
        <v>5.0127938220310607E-2</v>
      </c>
      <c r="EH295" s="32">
        <v>5.3535101223049351E-2</v>
      </c>
      <c r="EI295" s="42"/>
      <c r="EK295" s="47">
        <f t="shared" si="97"/>
        <v>-5481.4779173955321</v>
      </c>
      <c r="EL295" s="47">
        <f t="shared" si="98"/>
        <v>-10962.955834789202</v>
      </c>
      <c r="EM295" s="47">
        <f t="shared" si="99"/>
        <v>0</v>
      </c>
      <c r="EN295" s="47">
        <f t="shared" si="100"/>
        <v>0</v>
      </c>
      <c r="EO295" s="47">
        <f t="shared" si="101"/>
        <v>0</v>
      </c>
      <c r="EP295" s="47">
        <f t="shared" si="102"/>
        <v>0</v>
      </c>
      <c r="ER295" s="27" t="str">
        <f t="shared" si="93"/>
        <v>Outwood Academy Valley</v>
      </c>
      <c r="EV295" s="45">
        <v>0</v>
      </c>
      <c r="EX295" s="27" t="str">
        <f t="shared" si="94"/>
        <v>Y</v>
      </c>
      <c r="EY295" s="27" t="str">
        <f t="shared" si="95"/>
        <v>Y</v>
      </c>
      <c r="EZ295" s="27" t="str">
        <f t="shared" si="84"/>
        <v/>
      </c>
      <c r="FA295" s="27" t="str">
        <f t="shared" si="85"/>
        <v/>
      </c>
      <c r="FB295" s="27" t="str">
        <f t="shared" si="86"/>
        <v/>
      </c>
      <c r="FC295" s="27" t="str">
        <f t="shared" si="87"/>
        <v/>
      </c>
      <c r="FE295" s="82">
        <f t="shared" si="96"/>
        <v>6.2300268840274659E-4</v>
      </c>
      <c r="FF295" s="82">
        <f t="shared" si="88"/>
        <v>1.2460053768052813E-3</v>
      </c>
      <c r="FG295" s="82" t="str">
        <f t="shared" si="89"/>
        <v/>
      </c>
      <c r="FH295" s="82" t="str">
        <f t="shared" si="90"/>
        <v/>
      </c>
      <c r="FI295" s="82" t="str">
        <f t="shared" si="91"/>
        <v/>
      </c>
      <c r="FJ295" s="82" t="str">
        <f t="shared" si="92"/>
        <v/>
      </c>
    </row>
    <row r="296" spans="1:166" x14ac:dyDescent="0.3">
      <c r="A296" s="20">
        <v>8914012</v>
      </c>
      <c r="B296" s="20" t="s">
        <v>78</v>
      </c>
      <c r="C296" s="21">
        <v>1415</v>
      </c>
      <c r="D296" s="22">
        <v>8548433.5421784669</v>
      </c>
      <c r="E296" s="22">
        <v>51237.895900000003</v>
      </c>
      <c r="F296" s="22">
        <v>8497195.646278467</v>
      </c>
      <c r="G296" s="45">
        <v>0</v>
      </c>
      <c r="H296" s="26">
        <v>6075.6262999999963</v>
      </c>
      <c r="I296" s="11"/>
      <c r="J296" s="34">
        <v>1415</v>
      </c>
      <c r="K296" s="22">
        <v>9038841.9967897721</v>
      </c>
      <c r="L296" s="22">
        <v>57313.522199999999</v>
      </c>
      <c r="M296" s="22">
        <v>8981528.4745897725</v>
      </c>
      <c r="N296" s="26">
        <v>6075.6262999999963</v>
      </c>
      <c r="O296" s="22">
        <v>0</v>
      </c>
      <c r="P296" s="22">
        <v>490408.45461130515</v>
      </c>
      <c r="Q296" s="22">
        <v>484332.82831130549</v>
      </c>
      <c r="R296" s="32">
        <v>5.4255672882154396E-2</v>
      </c>
      <c r="S296" s="32">
        <v>5.3925434816753416E-2</v>
      </c>
      <c r="T296" s="11"/>
      <c r="U296" s="22">
        <v>9038841.9967897721</v>
      </c>
      <c r="V296" s="22">
        <v>57313.522199999999</v>
      </c>
      <c r="W296" s="22">
        <v>8981528.4745897725</v>
      </c>
      <c r="X296" s="26">
        <v>6075.6262999999963</v>
      </c>
      <c r="Y296" s="22">
        <v>0</v>
      </c>
      <c r="Z296" s="22">
        <v>490408.45461130515</v>
      </c>
      <c r="AA296" s="22">
        <v>484332.82831130549</v>
      </c>
      <c r="AB296" s="32">
        <v>5.4255672882154396E-2</v>
      </c>
      <c r="AC296" s="32">
        <v>5.3925434816753416E-2</v>
      </c>
      <c r="AD296" s="42"/>
      <c r="AE296" s="22">
        <v>9038841.9967897721</v>
      </c>
      <c r="AF296" s="22">
        <v>57313.522199999999</v>
      </c>
      <c r="AG296" s="22">
        <v>8981528.4745897725</v>
      </c>
      <c r="AH296" s="26">
        <v>6075.6262999999963</v>
      </c>
      <c r="AI296" s="22">
        <v>0</v>
      </c>
      <c r="AJ296" s="22">
        <v>490408.45461130515</v>
      </c>
      <c r="AK296" s="22">
        <v>484332.82831130549</v>
      </c>
      <c r="AL296" s="32">
        <v>5.4255672882154396E-2</v>
      </c>
      <c r="AM296" s="32">
        <v>5.3925434816753416E-2</v>
      </c>
      <c r="AN296" s="11"/>
      <c r="AO296" s="22">
        <v>9038841.9967897721</v>
      </c>
      <c r="AP296" s="22">
        <v>57313.522199999999</v>
      </c>
      <c r="AQ296" s="22">
        <v>8981528.4745897725</v>
      </c>
      <c r="AR296" s="26">
        <v>6075.6262999999963</v>
      </c>
      <c r="AS296" s="22">
        <v>0</v>
      </c>
      <c r="AT296" s="22">
        <v>490408.45461130515</v>
      </c>
      <c r="AU296" s="22">
        <v>484332.82831130549</v>
      </c>
      <c r="AV296" s="32">
        <v>5.4255672882154396E-2</v>
      </c>
      <c r="AW296" s="32">
        <v>5.3925434816753416E-2</v>
      </c>
      <c r="AX296" s="42"/>
      <c r="AY296" s="22">
        <v>9038841.9967897721</v>
      </c>
      <c r="AZ296" s="22">
        <v>57313.522199999999</v>
      </c>
      <c r="BA296" s="22">
        <v>8981528.4745897725</v>
      </c>
      <c r="BB296" s="22">
        <v>0</v>
      </c>
      <c r="BC296" s="22">
        <v>490408.45461130515</v>
      </c>
      <c r="BD296" s="22">
        <v>484332.82831130549</v>
      </c>
      <c r="BE296" s="32">
        <v>5.4255672882154396E-2</v>
      </c>
      <c r="BF296" s="32">
        <v>5.3925434816753416E-2</v>
      </c>
      <c r="BG296" s="11"/>
      <c r="BH296" s="22">
        <v>9038841.9967897721</v>
      </c>
      <c r="BI296" s="22">
        <v>57313.522199999999</v>
      </c>
      <c r="BJ296" s="22">
        <v>8981528.4745897725</v>
      </c>
      <c r="BK296" s="26">
        <v>6075.6262999999963</v>
      </c>
      <c r="BL296" s="22">
        <v>0</v>
      </c>
      <c r="BM296" s="22">
        <v>490408.45461130515</v>
      </c>
      <c r="BN296" s="22">
        <v>484332.82831130549</v>
      </c>
      <c r="BO296" s="32">
        <v>5.4255672882154396E-2</v>
      </c>
      <c r="BP296" s="32">
        <v>5.3925434816753416E-2</v>
      </c>
      <c r="BQ296" s="42"/>
      <c r="BR296" s="22">
        <v>8995392.8822528645</v>
      </c>
      <c r="BS296" s="22">
        <v>57313.522199999999</v>
      </c>
      <c r="BT296" s="22">
        <v>8938079.360052865</v>
      </c>
      <c r="BU296" s="26">
        <v>6075.6262999999963</v>
      </c>
      <c r="BV296" s="22">
        <v>0</v>
      </c>
      <c r="BW296" s="22">
        <v>446959.34007439762</v>
      </c>
      <c r="BX296" s="22">
        <v>440883.71377439797</v>
      </c>
      <c r="BY296" s="32">
        <v>4.9687584069419567E-2</v>
      </c>
      <c r="BZ296" s="32">
        <v>4.9326448783264143E-2</v>
      </c>
      <c r="CA296" s="42"/>
      <c r="CB296" s="22">
        <v>9031989.5901763458</v>
      </c>
      <c r="CC296" s="22">
        <v>57313.522199999999</v>
      </c>
      <c r="CD296" s="22">
        <v>8974676.0679763462</v>
      </c>
      <c r="CE296" s="26">
        <v>6075.6262999999963</v>
      </c>
      <c r="CF296" s="22">
        <v>0</v>
      </c>
      <c r="CG296" s="22">
        <v>483556.04799787886</v>
      </c>
      <c r="CH296" s="22">
        <v>477480.42169787921</v>
      </c>
      <c r="CI296" s="32">
        <v>5.3538153822034869E-2</v>
      </c>
      <c r="CJ296" s="32">
        <v>5.3203081435065525E-2</v>
      </c>
      <c r="CK296" s="42"/>
      <c r="CL296" s="22">
        <v>9025137.1835629214</v>
      </c>
      <c r="CM296" s="22">
        <v>57313.522199999999</v>
      </c>
      <c r="CN296" s="22">
        <v>8967823.6613629218</v>
      </c>
      <c r="CO296" s="26">
        <v>6075.6262999999963</v>
      </c>
      <c r="CP296" s="22">
        <v>0</v>
      </c>
      <c r="CQ296" s="22">
        <v>476703.64138445444</v>
      </c>
      <c r="CR296" s="22">
        <v>470628.01508445479</v>
      </c>
      <c r="CS296" s="32">
        <v>5.2819545197900532E-2</v>
      </c>
      <c r="CT296" s="32">
        <v>5.2479624138029625E-2</v>
      </c>
      <c r="CU296" s="42"/>
      <c r="CV296" s="22">
        <v>9038841.9967897721</v>
      </c>
      <c r="CW296" s="22">
        <v>57313.522199999999</v>
      </c>
      <c r="CX296" s="22">
        <v>8981528.4745897725</v>
      </c>
      <c r="CY296" s="26">
        <v>6075.6262999999963</v>
      </c>
      <c r="CZ296" s="22">
        <v>0</v>
      </c>
      <c r="DA296" s="22">
        <v>490408.45461130515</v>
      </c>
      <c r="DB296" s="22">
        <v>484332.82831130549</v>
      </c>
      <c r="DC296" s="32">
        <v>5.4255672882154396E-2</v>
      </c>
      <c r="DD296" s="32">
        <v>5.3925434816753416E-2</v>
      </c>
      <c r="DE296" s="42"/>
      <c r="DF296" s="22">
        <v>9038841.9967897721</v>
      </c>
      <c r="DG296" s="22">
        <v>57313.522199999999</v>
      </c>
      <c r="DH296" s="22">
        <v>8981528.4745897725</v>
      </c>
      <c r="DI296" s="26">
        <v>6075.6262999999963</v>
      </c>
      <c r="DJ296" s="22">
        <v>0</v>
      </c>
      <c r="DK296" s="22">
        <v>490408.45461130515</v>
      </c>
      <c r="DL296" s="22">
        <v>484332.82831130549</v>
      </c>
      <c r="DM296" s="32">
        <v>5.4255672882154396E-2</v>
      </c>
      <c r="DN296" s="32">
        <v>5.3925434816753416E-2</v>
      </c>
      <c r="DO296" s="42"/>
      <c r="DP296" s="22">
        <v>9038841.9967897721</v>
      </c>
      <c r="DQ296" s="22">
        <v>57313.522199999999</v>
      </c>
      <c r="DR296" s="22">
        <v>8981528.4745897725</v>
      </c>
      <c r="DS296" s="26">
        <v>6075.6262999999963</v>
      </c>
      <c r="DT296" s="22">
        <v>0</v>
      </c>
      <c r="DU296" s="22">
        <v>490408.45461130515</v>
      </c>
      <c r="DV296" s="22">
        <v>484332.82831130549</v>
      </c>
      <c r="DW296" s="32">
        <v>5.4255672882154396E-2</v>
      </c>
      <c r="DX296" s="32">
        <v>5.3925434816753416E-2</v>
      </c>
      <c r="DY296" s="42"/>
      <c r="DZ296" s="22">
        <v>9038841.9967897721</v>
      </c>
      <c r="EA296" s="22">
        <v>57313.522199999999</v>
      </c>
      <c r="EB296" s="22">
        <v>8981528.4745897725</v>
      </c>
      <c r="EC296" s="26">
        <v>6075.6262999999963</v>
      </c>
      <c r="ED296" s="22">
        <v>0</v>
      </c>
      <c r="EE296" s="22">
        <v>490408.45461130515</v>
      </c>
      <c r="EF296" s="22">
        <v>484332.82831130549</v>
      </c>
      <c r="EG296" s="32">
        <v>5.4255672882154396E-2</v>
      </c>
      <c r="EH296" s="32">
        <v>5.3925434816753416E-2</v>
      </c>
      <c r="EI296" s="42"/>
      <c r="EK296" s="47">
        <f t="shared" si="97"/>
        <v>-6852.406613426283</v>
      </c>
      <c r="EL296" s="47">
        <f t="shared" si="98"/>
        <v>-13704.813226850703</v>
      </c>
      <c r="EM296" s="47">
        <f t="shared" si="99"/>
        <v>0</v>
      </c>
      <c r="EN296" s="47">
        <f t="shared" si="100"/>
        <v>0</v>
      </c>
      <c r="EO296" s="47">
        <f t="shared" si="101"/>
        <v>0</v>
      </c>
      <c r="EP296" s="47">
        <f t="shared" si="102"/>
        <v>0</v>
      </c>
      <c r="ER296" s="27" t="str">
        <f t="shared" si="93"/>
        <v>Outwood Academy Portland</v>
      </c>
      <c r="EV296" s="45">
        <v>0</v>
      </c>
      <c r="EX296" s="27" t="str">
        <f t="shared" si="94"/>
        <v>Y</v>
      </c>
      <c r="EY296" s="27" t="str">
        <f t="shared" si="95"/>
        <v>Y</v>
      </c>
      <c r="EZ296" s="27" t="str">
        <f t="shared" si="84"/>
        <v/>
      </c>
      <c r="FA296" s="27" t="str">
        <f t="shared" si="85"/>
        <v/>
      </c>
      <c r="FB296" s="27" t="str">
        <f t="shared" si="86"/>
        <v/>
      </c>
      <c r="FC296" s="27" t="str">
        <f t="shared" si="87"/>
        <v/>
      </c>
      <c r="FE296" s="82">
        <f t="shared" si="96"/>
        <v>7.6294437331161089E-4</v>
      </c>
      <c r="FF296" s="82">
        <f t="shared" si="88"/>
        <v>1.5258887466230145E-3</v>
      </c>
      <c r="FG296" s="82" t="str">
        <f t="shared" si="89"/>
        <v/>
      </c>
      <c r="FH296" s="82" t="str">
        <f t="shared" si="90"/>
        <v/>
      </c>
      <c r="FI296" s="82" t="str">
        <f t="shared" si="91"/>
        <v/>
      </c>
      <c r="FJ296" s="82" t="str">
        <f t="shared" si="92"/>
        <v/>
      </c>
    </row>
    <row r="297" spans="1:166" x14ac:dyDescent="0.3">
      <c r="A297" s="20">
        <v>8914014</v>
      </c>
      <c r="B297" s="20" t="s">
        <v>80</v>
      </c>
      <c r="C297" s="21">
        <v>636</v>
      </c>
      <c r="D297" s="22">
        <v>4042993.2094974476</v>
      </c>
      <c r="E297" s="22">
        <v>26690.823199999999</v>
      </c>
      <c r="F297" s="22">
        <v>4016302.3862974476</v>
      </c>
      <c r="G297" s="45">
        <v>0</v>
      </c>
      <c r="H297" s="26">
        <v>1126.4747000000025</v>
      </c>
      <c r="I297" s="11"/>
      <c r="J297" s="34">
        <v>636</v>
      </c>
      <c r="K297" s="22">
        <v>4280951.7985598007</v>
      </c>
      <c r="L297" s="22">
        <v>27817.297900000001</v>
      </c>
      <c r="M297" s="22">
        <v>4253134.5006598011</v>
      </c>
      <c r="N297" s="26">
        <v>1126.4747000000025</v>
      </c>
      <c r="O297" s="22">
        <v>0</v>
      </c>
      <c r="P297" s="22">
        <v>237958.58906235313</v>
      </c>
      <c r="Q297" s="22">
        <v>236832.11436235346</v>
      </c>
      <c r="R297" s="32">
        <v>5.5585439934737697E-2</v>
      </c>
      <c r="S297" s="32">
        <v>5.5684134683634624E-2</v>
      </c>
      <c r="T297" s="11"/>
      <c r="U297" s="22">
        <v>4280951.7985598007</v>
      </c>
      <c r="V297" s="22">
        <v>27817.297900000001</v>
      </c>
      <c r="W297" s="22">
        <v>4253134.5006598011</v>
      </c>
      <c r="X297" s="26">
        <v>1126.4747000000025</v>
      </c>
      <c r="Y297" s="22">
        <v>0</v>
      </c>
      <c r="Z297" s="22">
        <v>237958.58906235313</v>
      </c>
      <c r="AA297" s="22">
        <v>236832.11436235346</v>
      </c>
      <c r="AB297" s="32">
        <v>5.5585439934737697E-2</v>
      </c>
      <c r="AC297" s="32">
        <v>5.5684134683634624E-2</v>
      </c>
      <c r="AD297" s="42"/>
      <c r="AE297" s="22">
        <v>4280951.7985598007</v>
      </c>
      <c r="AF297" s="22">
        <v>27817.297900000001</v>
      </c>
      <c r="AG297" s="22">
        <v>4253134.5006598011</v>
      </c>
      <c r="AH297" s="26">
        <v>1126.4747000000025</v>
      </c>
      <c r="AI297" s="22">
        <v>0</v>
      </c>
      <c r="AJ297" s="22">
        <v>237958.58906235313</v>
      </c>
      <c r="AK297" s="22">
        <v>236832.11436235346</v>
      </c>
      <c r="AL297" s="32">
        <v>5.5585439934737697E-2</v>
      </c>
      <c r="AM297" s="32">
        <v>5.5684134683634624E-2</v>
      </c>
      <c r="AN297" s="11"/>
      <c r="AO297" s="22">
        <v>4280951.7985598007</v>
      </c>
      <c r="AP297" s="22">
        <v>27817.297900000001</v>
      </c>
      <c r="AQ297" s="22">
        <v>4253134.5006598011</v>
      </c>
      <c r="AR297" s="26">
        <v>1126.4747000000025</v>
      </c>
      <c r="AS297" s="22">
        <v>0</v>
      </c>
      <c r="AT297" s="22">
        <v>237958.58906235313</v>
      </c>
      <c r="AU297" s="22">
        <v>236832.11436235346</v>
      </c>
      <c r="AV297" s="32">
        <v>5.5585439934737697E-2</v>
      </c>
      <c r="AW297" s="32">
        <v>5.5684134683634624E-2</v>
      </c>
      <c r="AX297" s="42"/>
      <c r="AY297" s="22">
        <v>4280951.7985598007</v>
      </c>
      <c r="AZ297" s="22">
        <v>27817.297900000001</v>
      </c>
      <c r="BA297" s="22">
        <v>4253134.5006598011</v>
      </c>
      <c r="BB297" s="22">
        <v>0</v>
      </c>
      <c r="BC297" s="22">
        <v>237958.58906235313</v>
      </c>
      <c r="BD297" s="22">
        <v>236832.11436235346</v>
      </c>
      <c r="BE297" s="32">
        <v>5.5585439934737697E-2</v>
      </c>
      <c r="BF297" s="32">
        <v>5.5684134683634624E-2</v>
      </c>
      <c r="BG297" s="11"/>
      <c r="BH297" s="22">
        <v>4280951.7985598007</v>
      </c>
      <c r="BI297" s="22">
        <v>27817.297900000001</v>
      </c>
      <c r="BJ297" s="22">
        <v>4253134.5006598011</v>
      </c>
      <c r="BK297" s="26">
        <v>1126.4747000000025</v>
      </c>
      <c r="BL297" s="22">
        <v>0</v>
      </c>
      <c r="BM297" s="22">
        <v>237958.58906235313</v>
      </c>
      <c r="BN297" s="22">
        <v>236832.11436235346</v>
      </c>
      <c r="BO297" s="32">
        <v>5.5585439934737697E-2</v>
      </c>
      <c r="BP297" s="32">
        <v>5.5684134683634624E-2</v>
      </c>
      <c r="BQ297" s="42"/>
      <c r="BR297" s="22">
        <v>4258134.6245174799</v>
      </c>
      <c r="BS297" s="22">
        <v>27817.297900000001</v>
      </c>
      <c r="BT297" s="22">
        <v>4230317.3266174803</v>
      </c>
      <c r="BU297" s="26">
        <v>1126.4747000000025</v>
      </c>
      <c r="BV297" s="22">
        <v>0</v>
      </c>
      <c r="BW297" s="22">
        <v>215141.41502003232</v>
      </c>
      <c r="BX297" s="22">
        <v>214014.94032003265</v>
      </c>
      <c r="BY297" s="32">
        <v>5.052480346236389E-2</v>
      </c>
      <c r="BZ297" s="32">
        <v>5.0590753316171883E-2</v>
      </c>
      <c r="CA297" s="42"/>
      <c r="CB297" s="22">
        <v>4277544.1516785482</v>
      </c>
      <c r="CC297" s="22">
        <v>27817.297900000001</v>
      </c>
      <c r="CD297" s="22">
        <v>4249726.8537785485</v>
      </c>
      <c r="CE297" s="26">
        <v>1126.4747000000025</v>
      </c>
      <c r="CF297" s="22">
        <v>0</v>
      </c>
      <c r="CG297" s="22">
        <v>234550.9421811006</v>
      </c>
      <c r="CH297" s="22">
        <v>233424.46748110093</v>
      </c>
      <c r="CI297" s="32">
        <v>5.4833085028254035E-2</v>
      </c>
      <c r="CJ297" s="32">
        <v>5.4926934250740571E-2</v>
      </c>
      <c r="CK297" s="42"/>
      <c r="CL297" s="22">
        <v>4274136.5047972966</v>
      </c>
      <c r="CM297" s="22">
        <v>27817.297900000001</v>
      </c>
      <c r="CN297" s="22">
        <v>4246319.2068972969</v>
      </c>
      <c r="CO297" s="26">
        <v>1126.4747000000025</v>
      </c>
      <c r="CP297" s="22">
        <v>0</v>
      </c>
      <c r="CQ297" s="22">
        <v>231143.29529984901</v>
      </c>
      <c r="CR297" s="22">
        <v>230016.82059984934</v>
      </c>
      <c r="CS297" s="32">
        <v>5.407953045964102E-2</v>
      </c>
      <c r="CT297" s="32">
        <v>5.4168518519811928E-2</v>
      </c>
      <c r="CU297" s="42"/>
      <c r="CV297" s="22">
        <v>4280951.7985598007</v>
      </c>
      <c r="CW297" s="22">
        <v>27817.297900000001</v>
      </c>
      <c r="CX297" s="22">
        <v>4253134.5006598011</v>
      </c>
      <c r="CY297" s="26">
        <v>1126.4747000000025</v>
      </c>
      <c r="CZ297" s="22">
        <v>0</v>
      </c>
      <c r="DA297" s="22">
        <v>237958.58906235313</v>
      </c>
      <c r="DB297" s="22">
        <v>236832.11436235346</v>
      </c>
      <c r="DC297" s="32">
        <v>5.5585439934737697E-2</v>
      </c>
      <c r="DD297" s="32">
        <v>5.5684134683634624E-2</v>
      </c>
      <c r="DE297" s="42"/>
      <c r="DF297" s="22">
        <v>4280951.7985598007</v>
      </c>
      <c r="DG297" s="22">
        <v>27817.297900000001</v>
      </c>
      <c r="DH297" s="22">
        <v>4253134.5006598011</v>
      </c>
      <c r="DI297" s="26">
        <v>1126.4747000000025</v>
      </c>
      <c r="DJ297" s="22">
        <v>0</v>
      </c>
      <c r="DK297" s="22">
        <v>237958.58906235313</v>
      </c>
      <c r="DL297" s="22">
        <v>236832.11436235346</v>
      </c>
      <c r="DM297" s="32">
        <v>5.5585439934737697E-2</v>
      </c>
      <c r="DN297" s="32">
        <v>5.5684134683634624E-2</v>
      </c>
      <c r="DO297" s="42"/>
      <c r="DP297" s="22">
        <v>4280951.7985598007</v>
      </c>
      <c r="DQ297" s="22">
        <v>27817.297900000001</v>
      </c>
      <c r="DR297" s="22">
        <v>4253134.5006598011</v>
      </c>
      <c r="DS297" s="26">
        <v>1126.4747000000025</v>
      </c>
      <c r="DT297" s="22">
        <v>0</v>
      </c>
      <c r="DU297" s="22">
        <v>237958.58906235313</v>
      </c>
      <c r="DV297" s="22">
        <v>236832.11436235346</v>
      </c>
      <c r="DW297" s="32">
        <v>5.5585439934737697E-2</v>
      </c>
      <c r="DX297" s="32">
        <v>5.5684134683634624E-2</v>
      </c>
      <c r="DY297" s="42"/>
      <c r="DZ297" s="22">
        <v>4280951.7985598007</v>
      </c>
      <c r="EA297" s="22">
        <v>27817.297900000001</v>
      </c>
      <c r="EB297" s="22">
        <v>4253134.5006598011</v>
      </c>
      <c r="EC297" s="26">
        <v>1126.4747000000025</v>
      </c>
      <c r="ED297" s="22">
        <v>0</v>
      </c>
      <c r="EE297" s="22">
        <v>237958.58906235313</v>
      </c>
      <c r="EF297" s="22">
        <v>236832.11436235346</v>
      </c>
      <c r="EG297" s="32">
        <v>5.5585439934737697E-2</v>
      </c>
      <c r="EH297" s="32">
        <v>5.5684134683634624E-2</v>
      </c>
      <c r="EI297" s="42"/>
      <c r="EK297" s="47">
        <f t="shared" si="97"/>
        <v>-3407.6468812525272</v>
      </c>
      <c r="EL297" s="47">
        <f t="shared" si="98"/>
        <v>-6815.2937625041232</v>
      </c>
      <c r="EM297" s="47">
        <f t="shared" si="99"/>
        <v>0</v>
      </c>
      <c r="EN297" s="47">
        <f t="shared" si="100"/>
        <v>0</v>
      </c>
      <c r="EO297" s="47">
        <f t="shared" si="101"/>
        <v>0</v>
      </c>
      <c r="EP297" s="47">
        <f t="shared" si="102"/>
        <v>0</v>
      </c>
      <c r="ER297" s="27" t="str">
        <f t="shared" si="93"/>
        <v>The Dukeries Academy</v>
      </c>
      <c r="EV297" s="45">
        <v>0</v>
      </c>
      <c r="EX297" s="27" t="str">
        <f t="shared" si="94"/>
        <v>Y</v>
      </c>
      <c r="EY297" s="27" t="str">
        <f t="shared" si="95"/>
        <v>Y</v>
      </c>
      <c r="EZ297" s="27" t="str">
        <f t="shared" si="84"/>
        <v/>
      </c>
      <c r="FA297" s="27" t="str">
        <f t="shared" si="85"/>
        <v/>
      </c>
      <c r="FB297" s="27" t="str">
        <f t="shared" si="86"/>
        <v/>
      </c>
      <c r="FC297" s="27" t="str">
        <f t="shared" si="87"/>
        <v/>
      </c>
      <c r="FE297" s="82">
        <f t="shared" si="96"/>
        <v>8.012083513286234E-4</v>
      </c>
      <c r="FF297" s="82">
        <f t="shared" si="88"/>
        <v>1.6024167026570278E-3</v>
      </c>
      <c r="FG297" s="82" t="str">
        <f t="shared" si="89"/>
        <v/>
      </c>
      <c r="FH297" s="82" t="str">
        <f t="shared" si="90"/>
        <v/>
      </c>
      <c r="FI297" s="82" t="str">
        <f t="shared" si="91"/>
        <v/>
      </c>
      <c r="FJ297" s="82" t="str">
        <f t="shared" si="92"/>
        <v/>
      </c>
    </row>
    <row r="298" spans="1:166" x14ac:dyDescent="0.3">
      <c r="A298" s="20">
        <v>8914015</v>
      </c>
      <c r="B298" s="20" t="s">
        <v>81</v>
      </c>
      <c r="C298" s="21">
        <v>693</v>
      </c>
      <c r="D298" s="22">
        <v>4502157.2821010966</v>
      </c>
      <c r="E298" s="22">
        <v>19068.896000000001</v>
      </c>
      <c r="F298" s="22">
        <v>4483088.3861010969</v>
      </c>
      <c r="G298" s="45">
        <v>0</v>
      </c>
      <c r="H298" s="26">
        <v>815.49439999999959</v>
      </c>
      <c r="I298" s="11"/>
      <c r="J298" s="34">
        <v>693</v>
      </c>
      <c r="K298" s="22">
        <v>4766428.8262471845</v>
      </c>
      <c r="L298" s="22">
        <v>19884.3904</v>
      </c>
      <c r="M298" s="22">
        <v>4746544.4358471846</v>
      </c>
      <c r="N298" s="26">
        <v>815.49439999999959</v>
      </c>
      <c r="O298" s="22">
        <v>0</v>
      </c>
      <c r="P298" s="22">
        <v>264271.54414608795</v>
      </c>
      <c r="Q298" s="22">
        <v>263456.04974608775</v>
      </c>
      <c r="R298" s="32">
        <v>5.5444349172032087E-2</v>
      </c>
      <c r="S298" s="32">
        <v>5.5504810564164647E-2</v>
      </c>
      <c r="T298" s="11"/>
      <c r="U298" s="22">
        <v>4766428.8262471845</v>
      </c>
      <c r="V298" s="22">
        <v>19884.3904</v>
      </c>
      <c r="W298" s="22">
        <v>4746544.4358471846</v>
      </c>
      <c r="X298" s="26">
        <v>815.49439999999959</v>
      </c>
      <c r="Y298" s="22">
        <v>0</v>
      </c>
      <c r="Z298" s="22">
        <v>264271.54414608795</v>
      </c>
      <c r="AA298" s="22">
        <v>263456.04974608775</v>
      </c>
      <c r="AB298" s="32">
        <v>5.5444349172032087E-2</v>
      </c>
      <c r="AC298" s="32">
        <v>5.5504810564164647E-2</v>
      </c>
      <c r="AD298" s="42"/>
      <c r="AE298" s="22">
        <v>4766428.8262471845</v>
      </c>
      <c r="AF298" s="22">
        <v>19884.3904</v>
      </c>
      <c r="AG298" s="22">
        <v>4746544.4358471846</v>
      </c>
      <c r="AH298" s="26">
        <v>815.49439999999959</v>
      </c>
      <c r="AI298" s="22">
        <v>0</v>
      </c>
      <c r="AJ298" s="22">
        <v>264271.54414608795</v>
      </c>
      <c r="AK298" s="22">
        <v>263456.04974608775</v>
      </c>
      <c r="AL298" s="32">
        <v>5.5444349172032087E-2</v>
      </c>
      <c r="AM298" s="32">
        <v>5.5504810564164647E-2</v>
      </c>
      <c r="AN298" s="11"/>
      <c r="AO298" s="22">
        <v>4766428.8262471845</v>
      </c>
      <c r="AP298" s="22">
        <v>19884.3904</v>
      </c>
      <c r="AQ298" s="22">
        <v>4746544.4358471846</v>
      </c>
      <c r="AR298" s="26">
        <v>815.49439999999959</v>
      </c>
      <c r="AS298" s="22">
        <v>0</v>
      </c>
      <c r="AT298" s="22">
        <v>264271.54414608795</v>
      </c>
      <c r="AU298" s="22">
        <v>263456.04974608775</v>
      </c>
      <c r="AV298" s="32">
        <v>5.5444349172032087E-2</v>
      </c>
      <c r="AW298" s="32">
        <v>5.5504810564164647E-2</v>
      </c>
      <c r="AX298" s="42"/>
      <c r="AY298" s="22">
        <v>4766428.8262471845</v>
      </c>
      <c r="AZ298" s="22">
        <v>19884.3904</v>
      </c>
      <c r="BA298" s="22">
        <v>4746544.4358471846</v>
      </c>
      <c r="BB298" s="22">
        <v>0</v>
      </c>
      <c r="BC298" s="22">
        <v>264271.54414608795</v>
      </c>
      <c r="BD298" s="22">
        <v>263456.04974608775</v>
      </c>
      <c r="BE298" s="32">
        <v>5.5444349172032087E-2</v>
      </c>
      <c r="BF298" s="32">
        <v>5.5504810564164647E-2</v>
      </c>
      <c r="BG298" s="11"/>
      <c r="BH298" s="22">
        <v>4766428.8262471845</v>
      </c>
      <c r="BI298" s="22">
        <v>19884.3904</v>
      </c>
      <c r="BJ298" s="22">
        <v>4746544.4358471846</v>
      </c>
      <c r="BK298" s="26">
        <v>815.49439999999959</v>
      </c>
      <c r="BL298" s="22">
        <v>0</v>
      </c>
      <c r="BM298" s="22">
        <v>264271.54414608795</v>
      </c>
      <c r="BN298" s="22">
        <v>263456.04974608775</v>
      </c>
      <c r="BO298" s="32">
        <v>5.5444349172032087E-2</v>
      </c>
      <c r="BP298" s="32">
        <v>5.5504810564164647E-2</v>
      </c>
      <c r="BQ298" s="42"/>
      <c r="BR298" s="22">
        <v>4738038.0352421813</v>
      </c>
      <c r="BS298" s="22">
        <v>19884.3904</v>
      </c>
      <c r="BT298" s="22">
        <v>4718153.6448421814</v>
      </c>
      <c r="BU298" s="26">
        <v>815.49439999999959</v>
      </c>
      <c r="BV298" s="22">
        <v>0</v>
      </c>
      <c r="BW298" s="22">
        <v>235880.75314108469</v>
      </c>
      <c r="BX298" s="22">
        <v>235065.25874108449</v>
      </c>
      <c r="BY298" s="32">
        <v>4.9784478593580518E-2</v>
      </c>
      <c r="BZ298" s="32">
        <v>4.9821450600290328E-2</v>
      </c>
      <c r="CA298" s="42"/>
      <c r="CB298" s="22">
        <v>4762393.5553045794</v>
      </c>
      <c r="CC298" s="22">
        <v>19884.3904</v>
      </c>
      <c r="CD298" s="22">
        <v>4742509.1649045795</v>
      </c>
      <c r="CE298" s="26">
        <v>815.49439999999959</v>
      </c>
      <c r="CF298" s="22">
        <v>0</v>
      </c>
      <c r="CG298" s="22">
        <v>260236.27320348285</v>
      </c>
      <c r="CH298" s="22">
        <v>259420.77880348265</v>
      </c>
      <c r="CI298" s="32">
        <v>5.4644008350300949E-2</v>
      </c>
      <c r="CJ298" s="32">
        <v>5.4701165518718037E-2</v>
      </c>
      <c r="CK298" s="42"/>
      <c r="CL298" s="22">
        <v>4758358.2843619734</v>
      </c>
      <c r="CM298" s="22">
        <v>19884.3904</v>
      </c>
      <c r="CN298" s="22">
        <v>4738473.8939619735</v>
      </c>
      <c r="CO298" s="26">
        <v>815.49439999999959</v>
      </c>
      <c r="CP298" s="22">
        <v>0</v>
      </c>
      <c r="CQ298" s="22">
        <v>256201.00226087682</v>
      </c>
      <c r="CR298" s="22">
        <v>255385.50786087662</v>
      </c>
      <c r="CS298" s="32">
        <v>5.3842310088936411E-2</v>
      </c>
      <c r="CT298" s="32">
        <v>5.3896151709583756E-2</v>
      </c>
      <c r="CU298" s="42"/>
      <c r="CV298" s="22">
        <v>4766428.8262471845</v>
      </c>
      <c r="CW298" s="22">
        <v>19884.3904</v>
      </c>
      <c r="CX298" s="22">
        <v>4746544.4358471846</v>
      </c>
      <c r="CY298" s="26">
        <v>815.49439999999959</v>
      </c>
      <c r="CZ298" s="22">
        <v>0</v>
      </c>
      <c r="DA298" s="22">
        <v>264271.54414608795</v>
      </c>
      <c r="DB298" s="22">
        <v>263456.04974608775</v>
      </c>
      <c r="DC298" s="32">
        <v>5.5444349172032087E-2</v>
      </c>
      <c r="DD298" s="32">
        <v>5.5504810564164647E-2</v>
      </c>
      <c r="DE298" s="42"/>
      <c r="DF298" s="22">
        <v>4766428.8262471845</v>
      </c>
      <c r="DG298" s="22">
        <v>19884.3904</v>
      </c>
      <c r="DH298" s="22">
        <v>4746544.4358471846</v>
      </c>
      <c r="DI298" s="26">
        <v>815.49439999999959</v>
      </c>
      <c r="DJ298" s="22">
        <v>0</v>
      </c>
      <c r="DK298" s="22">
        <v>264271.54414608795</v>
      </c>
      <c r="DL298" s="22">
        <v>263456.04974608775</v>
      </c>
      <c r="DM298" s="32">
        <v>5.5444349172032087E-2</v>
      </c>
      <c r="DN298" s="32">
        <v>5.5504810564164647E-2</v>
      </c>
      <c r="DO298" s="42"/>
      <c r="DP298" s="22">
        <v>4766428.8262471845</v>
      </c>
      <c r="DQ298" s="22">
        <v>19884.3904</v>
      </c>
      <c r="DR298" s="22">
        <v>4746544.4358471846</v>
      </c>
      <c r="DS298" s="26">
        <v>815.49439999999959</v>
      </c>
      <c r="DT298" s="22">
        <v>0</v>
      </c>
      <c r="DU298" s="22">
        <v>264271.54414608795</v>
      </c>
      <c r="DV298" s="22">
        <v>263456.04974608775</v>
      </c>
      <c r="DW298" s="32">
        <v>5.5444349172032087E-2</v>
      </c>
      <c r="DX298" s="32">
        <v>5.5504810564164647E-2</v>
      </c>
      <c r="DY298" s="42"/>
      <c r="DZ298" s="22">
        <v>4766428.8262471845</v>
      </c>
      <c r="EA298" s="22">
        <v>19884.3904</v>
      </c>
      <c r="EB298" s="22">
        <v>4746544.4358471846</v>
      </c>
      <c r="EC298" s="26">
        <v>815.49439999999959</v>
      </c>
      <c r="ED298" s="22">
        <v>0</v>
      </c>
      <c r="EE298" s="22">
        <v>264271.54414608795</v>
      </c>
      <c r="EF298" s="22">
        <v>263456.04974608775</v>
      </c>
      <c r="EG298" s="32">
        <v>5.5444349172032087E-2</v>
      </c>
      <c r="EH298" s="32">
        <v>5.5504810564164647E-2</v>
      </c>
      <c r="EI298" s="42"/>
      <c r="EK298" s="47">
        <f t="shared" si="97"/>
        <v>-4035.2709426051006</v>
      </c>
      <c r="EL298" s="47">
        <f t="shared" si="98"/>
        <v>-8070.5418852111325</v>
      </c>
      <c r="EM298" s="47">
        <f t="shared" si="99"/>
        <v>0</v>
      </c>
      <c r="EN298" s="47">
        <f t="shared" si="100"/>
        <v>0</v>
      </c>
      <c r="EO298" s="47">
        <f t="shared" si="101"/>
        <v>0</v>
      </c>
      <c r="EP298" s="47">
        <f t="shared" si="102"/>
        <v>0</v>
      </c>
      <c r="ER298" s="27" t="str">
        <f t="shared" si="93"/>
        <v>Sutton Community Academy</v>
      </c>
      <c r="EV298" s="45">
        <v>0</v>
      </c>
      <c r="EX298" s="27" t="str">
        <f t="shared" si="94"/>
        <v>Y</v>
      </c>
      <c r="EY298" s="27" t="str">
        <f t="shared" si="95"/>
        <v>Y</v>
      </c>
      <c r="EZ298" s="27" t="str">
        <f t="shared" si="84"/>
        <v/>
      </c>
      <c r="FA298" s="27" t="str">
        <f t="shared" si="85"/>
        <v/>
      </c>
      <c r="FB298" s="27" t="str">
        <f t="shared" si="86"/>
        <v/>
      </c>
      <c r="FC298" s="27" t="str">
        <f t="shared" si="87"/>
        <v/>
      </c>
      <c r="FE298" s="82">
        <f t="shared" si="96"/>
        <v>8.5014919740972932E-4</v>
      </c>
      <c r="FF298" s="82">
        <f t="shared" si="88"/>
        <v>1.7002983948196549E-3</v>
      </c>
      <c r="FG298" s="82" t="str">
        <f t="shared" si="89"/>
        <v/>
      </c>
      <c r="FH298" s="82" t="str">
        <f t="shared" si="90"/>
        <v/>
      </c>
      <c r="FI298" s="82" t="str">
        <f t="shared" si="91"/>
        <v/>
      </c>
      <c r="FJ298" s="82" t="str">
        <f t="shared" si="92"/>
        <v/>
      </c>
    </row>
    <row r="299" spans="1:166" x14ac:dyDescent="0.3">
      <c r="A299" s="20">
        <v>8914016</v>
      </c>
      <c r="B299" s="20" t="s">
        <v>329</v>
      </c>
      <c r="C299" s="21">
        <v>1062</v>
      </c>
      <c r="D299" s="22">
        <v>6572672.6937861536</v>
      </c>
      <c r="E299" s="22">
        <v>42386.432000000001</v>
      </c>
      <c r="F299" s="22">
        <v>6530286.2617861535</v>
      </c>
      <c r="G299" s="45">
        <v>0</v>
      </c>
      <c r="H299" s="26">
        <v>1812.6848000000027</v>
      </c>
      <c r="I299" s="11"/>
      <c r="J299" s="34">
        <v>1062</v>
      </c>
      <c r="K299" s="22">
        <v>6952668.5995958857</v>
      </c>
      <c r="L299" s="22">
        <v>44199.116800000003</v>
      </c>
      <c r="M299" s="22">
        <v>6908469.4827958858</v>
      </c>
      <c r="N299" s="26">
        <v>1812.6848000000027</v>
      </c>
      <c r="O299" s="22">
        <v>0</v>
      </c>
      <c r="P299" s="22">
        <v>379995.90580973215</v>
      </c>
      <c r="Q299" s="22">
        <v>378183.22100973222</v>
      </c>
      <c r="R299" s="32">
        <v>5.4654684077969556E-2</v>
      </c>
      <c r="S299" s="32">
        <v>5.4741968818349605E-2</v>
      </c>
      <c r="T299" s="11"/>
      <c r="U299" s="22">
        <v>6952668.5995958857</v>
      </c>
      <c r="V299" s="22">
        <v>44199.116800000003</v>
      </c>
      <c r="W299" s="22">
        <v>6908469.4827958858</v>
      </c>
      <c r="X299" s="26">
        <v>1812.6848000000027</v>
      </c>
      <c r="Y299" s="22">
        <v>0</v>
      </c>
      <c r="Z299" s="22">
        <v>379995.90580973215</v>
      </c>
      <c r="AA299" s="22">
        <v>378183.22100973222</v>
      </c>
      <c r="AB299" s="32">
        <v>5.4654684077969556E-2</v>
      </c>
      <c r="AC299" s="32">
        <v>5.4741968818349605E-2</v>
      </c>
      <c r="AD299" s="42"/>
      <c r="AE299" s="22">
        <v>6952668.5995958857</v>
      </c>
      <c r="AF299" s="22">
        <v>44199.116800000003</v>
      </c>
      <c r="AG299" s="22">
        <v>6908469.4827958858</v>
      </c>
      <c r="AH299" s="26">
        <v>1812.6848000000027</v>
      </c>
      <c r="AI299" s="22">
        <v>0</v>
      </c>
      <c r="AJ299" s="22">
        <v>379995.90580973215</v>
      </c>
      <c r="AK299" s="22">
        <v>378183.22100973222</v>
      </c>
      <c r="AL299" s="32">
        <v>5.4654684077969556E-2</v>
      </c>
      <c r="AM299" s="32">
        <v>5.4741968818349605E-2</v>
      </c>
      <c r="AN299" s="11"/>
      <c r="AO299" s="22">
        <v>6952668.5995958857</v>
      </c>
      <c r="AP299" s="22">
        <v>44199.116800000003</v>
      </c>
      <c r="AQ299" s="22">
        <v>6908469.4827958858</v>
      </c>
      <c r="AR299" s="26">
        <v>1812.6848000000027</v>
      </c>
      <c r="AS299" s="22">
        <v>0</v>
      </c>
      <c r="AT299" s="22">
        <v>379995.90580973215</v>
      </c>
      <c r="AU299" s="22">
        <v>378183.22100973222</v>
      </c>
      <c r="AV299" s="32">
        <v>5.4654684077969556E-2</v>
      </c>
      <c r="AW299" s="32">
        <v>5.4741968818349605E-2</v>
      </c>
      <c r="AX299" s="42"/>
      <c r="AY299" s="22">
        <v>6952668.5995958857</v>
      </c>
      <c r="AZ299" s="22">
        <v>44199.116800000003</v>
      </c>
      <c r="BA299" s="22">
        <v>6908469.4827958858</v>
      </c>
      <c r="BB299" s="22">
        <v>0</v>
      </c>
      <c r="BC299" s="22">
        <v>379995.90580973215</v>
      </c>
      <c r="BD299" s="22">
        <v>378183.22100973222</v>
      </c>
      <c r="BE299" s="32">
        <v>5.4654684077969556E-2</v>
      </c>
      <c r="BF299" s="32">
        <v>5.4741968818349605E-2</v>
      </c>
      <c r="BG299" s="11"/>
      <c r="BH299" s="22">
        <v>6952668.5995958857</v>
      </c>
      <c r="BI299" s="22">
        <v>44199.116800000003</v>
      </c>
      <c r="BJ299" s="22">
        <v>6908469.4827958858</v>
      </c>
      <c r="BK299" s="26">
        <v>1812.6848000000027</v>
      </c>
      <c r="BL299" s="22">
        <v>0</v>
      </c>
      <c r="BM299" s="22">
        <v>379995.90580973215</v>
      </c>
      <c r="BN299" s="22">
        <v>378183.22100973222</v>
      </c>
      <c r="BO299" s="32">
        <v>5.4654684077969556E-2</v>
      </c>
      <c r="BP299" s="32">
        <v>5.4741968818349605E-2</v>
      </c>
      <c r="BQ299" s="42"/>
      <c r="BR299" s="22">
        <v>6917649.0419579092</v>
      </c>
      <c r="BS299" s="22">
        <v>44199.116800000003</v>
      </c>
      <c r="BT299" s="22">
        <v>6873449.9251579093</v>
      </c>
      <c r="BU299" s="26">
        <v>1812.6848000000027</v>
      </c>
      <c r="BV299" s="22">
        <v>0</v>
      </c>
      <c r="BW299" s="22">
        <v>344976.34817175567</v>
      </c>
      <c r="BX299" s="22">
        <v>343163.66337175574</v>
      </c>
      <c r="BY299" s="32">
        <v>4.9869015626458645E-2</v>
      </c>
      <c r="BZ299" s="32">
        <v>4.992597125291081E-2</v>
      </c>
      <c r="CA299" s="42"/>
      <c r="CB299" s="22">
        <v>6947095.2321452163</v>
      </c>
      <c r="CC299" s="22">
        <v>44199.116800000003</v>
      </c>
      <c r="CD299" s="22">
        <v>6902896.1153452164</v>
      </c>
      <c r="CE299" s="26">
        <v>1812.6848000000027</v>
      </c>
      <c r="CF299" s="22">
        <v>0</v>
      </c>
      <c r="CG299" s="22">
        <v>374422.53835906275</v>
      </c>
      <c r="CH299" s="22">
        <v>372609.85355906282</v>
      </c>
      <c r="CI299" s="32">
        <v>5.3896272592688151E-2</v>
      </c>
      <c r="CJ299" s="32">
        <v>5.3978771711593182E-2</v>
      </c>
      <c r="CK299" s="42"/>
      <c r="CL299" s="22">
        <v>6941521.8646945488</v>
      </c>
      <c r="CM299" s="22">
        <v>44199.116800000003</v>
      </c>
      <c r="CN299" s="22">
        <v>6897322.7478945488</v>
      </c>
      <c r="CO299" s="26">
        <v>1812.6848000000027</v>
      </c>
      <c r="CP299" s="22">
        <v>0</v>
      </c>
      <c r="CQ299" s="22">
        <v>368849.1709083952</v>
      </c>
      <c r="CR299" s="22">
        <v>367036.48610839527</v>
      </c>
      <c r="CS299" s="32">
        <v>5.3136643245972955E-2</v>
      </c>
      <c r="CT299" s="32">
        <v>5.3214341205134338E-2</v>
      </c>
      <c r="CU299" s="42"/>
      <c r="CV299" s="22">
        <v>6952668.5995958857</v>
      </c>
      <c r="CW299" s="22">
        <v>44199.116800000003</v>
      </c>
      <c r="CX299" s="22">
        <v>6908469.4827958858</v>
      </c>
      <c r="CY299" s="26">
        <v>1812.6848000000027</v>
      </c>
      <c r="CZ299" s="22">
        <v>0</v>
      </c>
      <c r="DA299" s="22">
        <v>379995.90580973215</v>
      </c>
      <c r="DB299" s="22">
        <v>378183.22100973222</v>
      </c>
      <c r="DC299" s="32">
        <v>5.4654684077969556E-2</v>
      </c>
      <c r="DD299" s="32">
        <v>5.4741968818349605E-2</v>
      </c>
      <c r="DE299" s="42"/>
      <c r="DF299" s="22">
        <v>6952668.5995958857</v>
      </c>
      <c r="DG299" s="22">
        <v>44199.116800000003</v>
      </c>
      <c r="DH299" s="22">
        <v>6908469.4827958858</v>
      </c>
      <c r="DI299" s="26">
        <v>1812.6848000000027</v>
      </c>
      <c r="DJ299" s="22">
        <v>0</v>
      </c>
      <c r="DK299" s="22">
        <v>379995.90580973215</v>
      </c>
      <c r="DL299" s="22">
        <v>378183.22100973222</v>
      </c>
      <c r="DM299" s="32">
        <v>5.4654684077969556E-2</v>
      </c>
      <c r="DN299" s="32">
        <v>5.4741968818349605E-2</v>
      </c>
      <c r="DO299" s="42"/>
      <c r="DP299" s="22">
        <v>6952668.5995958857</v>
      </c>
      <c r="DQ299" s="22">
        <v>44199.116800000003</v>
      </c>
      <c r="DR299" s="22">
        <v>6908469.4827958858</v>
      </c>
      <c r="DS299" s="26">
        <v>1812.6848000000027</v>
      </c>
      <c r="DT299" s="22">
        <v>0</v>
      </c>
      <c r="DU299" s="22">
        <v>379995.90580973215</v>
      </c>
      <c r="DV299" s="22">
        <v>378183.22100973222</v>
      </c>
      <c r="DW299" s="32">
        <v>5.4654684077969556E-2</v>
      </c>
      <c r="DX299" s="32">
        <v>5.4741968818349605E-2</v>
      </c>
      <c r="DY299" s="42"/>
      <c r="DZ299" s="22">
        <v>6952668.5995958857</v>
      </c>
      <c r="EA299" s="22">
        <v>44199.116800000003</v>
      </c>
      <c r="EB299" s="22">
        <v>6908469.4827958858</v>
      </c>
      <c r="EC299" s="26">
        <v>1812.6848000000027</v>
      </c>
      <c r="ED299" s="22">
        <v>0</v>
      </c>
      <c r="EE299" s="22">
        <v>379995.90580973215</v>
      </c>
      <c r="EF299" s="22">
        <v>378183.22100973222</v>
      </c>
      <c r="EG299" s="32">
        <v>5.4654684077969556E-2</v>
      </c>
      <c r="EH299" s="32">
        <v>5.4741968818349605E-2</v>
      </c>
      <c r="EI299" s="42"/>
      <c r="EK299" s="47">
        <f t="shared" si="97"/>
        <v>-5573.3674506694078</v>
      </c>
      <c r="EL299" s="47">
        <f t="shared" si="98"/>
        <v>-11146.734901336953</v>
      </c>
      <c r="EM299" s="47">
        <f t="shared" si="99"/>
        <v>0</v>
      </c>
      <c r="EN299" s="47">
        <f t="shared" si="100"/>
        <v>0</v>
      </c>
      <c r="EO299" s="47">
        <f t="shared" si="101"/>
        <v>0</v>
      </c>
      <c r="EP299" s="47">
        <f t="shared" si="102"/>
        <v>0</v>
      </c>
      <c r="ER299" s="27" t="str">
        <f t="shared" si="93"/>
        <v>The Holgate Academy</v>
      </c>
      <c r="EV299" s="45">
        <v>0</v>
      </c>
      <c r="EX299" s="27" t="str">
        <f t="shared" si="94"/>
        <v>Y</v>
      </c>
      <c r="EY299" s="27" t="str">
        <f t="shared" si="95"/>
        <v>Y</v>
      </c>
      <c r="EZ299" s="27" t="str">
        <f t="shared" si="84"/>
        <v/>
      </c>
      <c r="FA299" s="27" t="str">
        <f t="shared" si="85"/>
        <v/>
      </c>
      <c r="FB299" s="27" t="str">
        <f t="shared" si="86"/>
        <v/>
      </c>
      <c r="FC299" s="27" t="str">
        <f t="shared" si="87"/>
        <v/>
      </c>
      <c r="FE299" s="82">
        <f t="shared" si="96"/>
        <v>8.0674416591818585E-4</v>
      </c>
      <c r="FF299" s="82">
        <f t="shared" si="88"/>
        <v>1.6134883318361022E-3</v>
      </c>
      <c r="FG299" s="82" t="str">
        <f t="shared" si="89"/>
        <v/>
      </c>
      <c r="FH299" s="82" t="str">
        <f t="shared" si="90"/>
        <v/>
      </c>
      <c r="FI299" s="82" t="str">
        <f t="shared" si="91"/>
        <v/>
      </c>
      <c r="FJ299" s="82" t="str">
        <f t="shared" si="92"/>
        <v/>
      </c>
    </row>
    <row r="300" spans="1:166" x14ac:dyDescent="0.3">
      <c r="A300" s="20">
        <v>8914017</v>
      </c>
      <c r="B300" s="20" t="s">
        <v>82</v>
      </c>
      <c r="C300" s="21">
        <v>617</v>
      </c>
      <c r="D300" s="22">
        <v>4050805.9806256453</v>
      </c>
      <c r="E300" s="22">
        <v>25800.960000000003</v>
      </c>
      <c r="F300" s="22">
        <v>4025005.0206256453</v>
      </c>
      <c r="G300" s="45">
        <v>0</v>
      </c>
      <c r="H300" s="26">
        <v>259.83999999999651</v>
      </c>
      <c r="I300" s="11"/>
      <c r="J300" s="34">
        <v>617</v>
      </c>
      <c r="K300" s="22">
        <v>4287972.7839095797</v>
      </c>
      <c r="L300" s="22">
        <v>26060.799999999999</v>
      </c>
      <c r="M300" s="22">
        <v>4261911.9839095799</v>
      </c>
      <c r="N300" s="26">
        <v>259.83999999999651</v>
      </c>
      <c r="O300" s="22">
        <v>0</v>
      </c>
      <c r="P300" s="22">
        <v>237166.80328393448</v>
      </c>
      <c r="Q300" s="22">
        <v>236906.96328393463</v>
      </c>
      <c r="R300" s="32">
        <v>5.5309773460757952E-2</v>
      </c>
      <c r="S300" s="32">
        <v>5.5587014508594511E-2</v>
      </c>
      <c r="T300" s="11"/>
      <c r="U300" s="22">
        <v>4287972.7839095797</v>
      </c>
      <c r="V300" s="22">
        <v>26060.799999999999</v>
      </c>
      <c r="W300" s="22">
        <v>4261911.9839095799</v>
      </c>
      <c r="X300" s="26">
        <v>259.83999999999651</v>
      </c>
      <c r="Y300" s="22">
        <v>0</v>
      </c>
      <c r="Z300" s="22">
        <v>237166.80328393448</v>
      </c>
      <c r="AA300" s="22">
        <v>236906.96328393463</v>
      </c>
      <c r="AB300" s="32">
        <v>5.5309773460757952E-2</v>
      </c>
      <c r="AC300" s="32">
        <v>5.5587014508594511E-2</v>
      </c>
      <c r="AD300" s="42"/>
      <c r="AE300" s="22">
        <v>4287972.7839095797</v>
      </c>
      <c r="AF300" s="22">
        <v>26060.799999999999</v>
      </c>
      <c r="AG300" s="22">
        <v>4261911.9839095799</v>
      </c>
      <c r="AH300" s="26">
        <v>259.83999999999651</v>
      </c>
      <c r="AI300" s="22">
        <v>0</v>
      </c>
      <c r="AJ300" s="22">
        <v>237166.80328393448</v>
      </c>
      <c r="AK300" s="22">
        <v>236906.96328393463</v>
      </c>
      <c r="AL300" s="32">
        <v>5.5309773460757952E-2</v>
      </c>
      <c r="AM300" s="32">
        <v>5.5587014508594511E-2</v>
      </c>
      <c r="AN300" s="11"/>
      <c r="AO300" s="22">
        <v>4287972.7839095797</v>
      </c>
      <c r="AP300" s="22">
        <v>26060.799999999999</v>
      </c>
      <c r="AQ300" s="22">
        <v>4261911.9839095799</v>
      </c>
      <c r="AR300" s="26">
        <v>259.83999999999651</v>
      </c>
      <c r="AS300" s="22">
        <v>0</v>
      </c>
      <c r="AT300" s="22">
        <v>237166.80328393448</v>
      </c>
      <c r="AU300" s="22">
        <v>236906.96328393463</v>
      </c>
      <c r="AV300" s="32">
        <v>5.5309773460757952E-2</v>
      </c>
      <c r="AW300" s="32">
        <v>5.5587014508594511E-2</v>
      </c>
      <c r="AX300" s="42"/>
      <c r="AY300" s="22">
        <v>4287972.7839095797</v>
      </c>
      <c r="AZ300" s="22">
        <v>26060.799999999999</v>
      </c>
      <c r="BA300" s="22">
        <v>4261911.9839095799</v>
      </c>
      <c r="BB300" s="22">
        <v>0</v>
      </c>
      <c r="BC300" s="22">
        <v>237166.80328393448</v>
      </c>
      <c r="BD300" s="22">
        <v>236906.96328393463</v>
      </c>
      <c r="BE300" s="32">
        <v>5.5309773460757952E-2</v>
      </c>
      <c r="BF300" s="32">
        <v>5.5587014508594511E-2</v>
      </c>
      <c r="BG300" s="11"/>
      <c r="BH300" s="22">
        <v>4287972.7839095797</v>
      </c>
      <c r="BI300" s="22">
        <v>26060.799999999999</v>
      </c>
      <c r="BJ300" s="22">
        <v>4261911.9839095799</v>
      </c>
      <c r="BK300" s="26">
        <v>259.83999999999651</v>
      </c>
      <c r="BL300" s="22">
        <v>0</v>
      </c>
      <c r="BM300" s="22">
        <v>237166.80328393448</v>
      </c>
      <c r="BN300" s="22">
        <v>236906.96328393463</v>
      </c>
      <c r="BO300" s="32">
        <v>5.5309773460757952E-2</v>
      </c>
      <c r="BP300" s="32">
        <v>5.5587014508594511E-2</v>
      </c>
      <c r="BQ300" s="42"/>
      <c r="BR300" s="22">
        <v>4261818.1733410405</v>
      </c>
      <c r="BS300" s="22">
        <v>26060.799999999999</v>
      </c>
      <c r="BT300" s="22">
        <v>4235757.3733410407</v>
      </c>
      <c r="BU300" s="26">
        <v>259.83999999999651</v>
      </c>
      <c r="BV300" s="22">
        <v>0</v>
      </c>
      <c r="BW300" s="22">
        <v>211012.19271539524</v>
      </c>
      <c r="BX300" s="22">
        <v>210752.35271539539</v>
      </c>
      <c r="BY300" s="32">
        <v>4.9512246682728092E-2</v>
      </c>
      <c r="BZ300" s="32">
        <v>4.9755529918173794E-2</v>
      </c>
      <c r="CA300" s="42"/>
      <c r="CB300" s="22">
        <v>4284359.3551904345</v>
      </c>
      <c r="CC300" s="22">
        <v>26060.799999999999</v>
      </c>
      <c r="CD300" s="22">
        <v>4258298.5551904347</v>
      </c>
      <c r="CE300" s="26">
        <v>259.83999999999651</v>
      </c>
      <c r="CF300" s="22">
        <v>0</v>
      </c>
      <c r="CG300" s="22">
        <v>233553.37456478924</v>
      </c>
      <c r="CH300" s="22">
        <v>233293.53456478938</v>
      </c>
      <c r="CI300" s="32">
        <v>5.4513021715100293E-2</v>
      </c>
      <c r="CJ300" s="32">
        <v>5.4785621895963164E-2</v>
      </c>
      <c r="CK300" s="42"/>
      <c r="CL300" s="22">
        <v>4280745.9264712902</v>
      </c>
      <c r="CM300" s="22">
        <v>26060.799999999999</v>
      </c>
      <c r="CN300" s="22">
        <v>4254685.1264712904</v>
      </c>
      <c r="CO300" s="26">
        <v>259.83999999999651</v>
      </c>
      <c r="CP300" s="22">
        <v>0</v>
      </c>
      <c r="CQ300" s="22">
        <v>229939.94584564492</v>
      </c>
      <c r="CR300" s="22">
        <v>229680.10584564507</v>
      </c>
      <c r="CS300" s="32">
        <v>5.3714924874130363E-2</v>
      </c>
      <c r="CT300" s="32">
        <v>5.3982868066228658E-2</v>
      </c>
      <c r="CU300" s="42"/>
      <c r="CV300" s="22">
        <v>4287972.7839095797</v>
      </c>
      <c r="CW300" s="22">
        <v>26060.799999999999</v>
      </c>
      <c r="CX300" s="22">
        <v>4261911.9839095799</v>
      </c>
      <c r="CY300" s="26">
        <v>259.83999999999651</v>
      </c>
      <c r="CZ300" s="22">
        <v>0</v>
      </c>
      <c r="DA300" s="22">
        <v>237166.80328393448</v>
      </c>
      <c r="DB300" s="22">
        <v>236906.96328393463</v>
      </c>
      <c r="DC300" s="32">
        <v>5.5309773460757952E-2</v>
      </c>
      <c r="DD300" s="32">
        <v>5.5587014508594511E-2</v>
      </c>
      <c r="DE300" s="42"/>
      <c r="DF300" s="22">
        <v>4287972.7839095797</v>
      </c>
      <c r="DG300" s="22">
        <v>26060.799999999999</v>
      </c>
      <c r="DH300" s="22">
        <v>4261911.9839095799</v>
      </c>
      <c r="DI300" s="26">
        <v>259.83999999999651</v>
      </c>
      <c r="DJ300" s="22">
        <v>0</v>
      </c>
      <c r="DK300" s="22">
        <v>237166.80328393448</v>
      </c>
      <c r="DL300" s="22">
        <v>236906.96328393463</v>
      </c>
      <c r="DM300" s="32">
        <v>5.5309773460757952E-2</v>
      </c>
      <c r="DN300" s="32">
        <v>5.5587014508594511E-2</v>
      </c>
      <c r="DO300" s="42"/>
      <c r="DP300" s="22">
        <v>4287972.7839095797</v>
      </c>
      <c r="DQ300" s="22">
        <v>26060.799999999999</v>
      </c>
      <c r="DR300" s="22">
        <v>4261911.9839095799</v>
      </c>
      <c r="DS300" s="26">
        <v>259.83999999999651</v>
      </c>
      <c r="DT300" s="22">
        <v>0</v>
      </c>
      <c r="DU300" s="22">
        <v>237166.80328393448</v>
      </c>
      <c r="DV300" s="22">
        <v>236906.96328393463</v>
      </c>
      <c r="DW300" s="32">
        <v>5.5309773460757952E-2</v>
      </c>
      <c r="DX300" s="32">
        <v>5.5587014508594511E-2</v>
      </c>
      <c r="DY300" s="42"/>
      <c r="DZ300" s="22">
        <v>4287972.7839095797</v>
      </c>
      <c r="EA300" s="22">
        <v>26060.799999999999</v>
      </c>
      <c r="EB300" s="22">
        <v>4261911.9839095799</v>
      </c>
      <c r="EC300" s="26">
        <v>259.83999999999651</v>
      </c>
      <c r="ED300" s="22">
        <v>0</v>
      </c>
      <c r="EE300" s="22">
        <v>237166.80328393448</v>
      </c>
      <c r="EF300" s="22">
        <v>236906.96328393463</v>
      </c>
      <c r="EG300" s="32">
        <v>5.5309773460757952E-2</v>
      </c>
      <c r="EH300" s="32">
        <v>5.5587014508594511E-2</v>
      </c>
      <c r="EI300" s="42"/>
      <c r="EK300" s="47">
        <f t="shared" si="97"/>
        <v>-3613.4287191452459</v>
      </c>
      <c r="EL300" s="47">
        <f t="shared" si="98"/>
        <v>-7226.8574382895604</v>
      </c>
      <c r="EM300" s="47">
        <f t="shared" si="99"/>
        <v>0</v>
      </c>
      <c r="EN300" s="47">
        <f t="shared" si="100"/>
        <v>0</v>
      </c>
      <c r="EO300" s="47">
        <f t="shared" si="101"/>
        <v>0</v>
      </c>
      <c r="EP300" s="47">
        <f t="shared" si="102"/>
        <v>0</v>
      </c>
      <c r="ER300" s="27" t="str">
        <f t="shared" si="93"/>
        <v>Magnus Church of England Academy</v>
      </c>
      <c r="EV300" s="45">
        <v>0</v>
      </c>
      <c r="EX300" s="27" t="str">
        <f t="shared" si="94"/>
        <v>Y</v>
      </c>
      <c r="EY300" s="27" t="str">
        <f t="shared" si="95"/>
        <v>Y</v>
      </c>
      <c r="EZ300" s="27" t="str">
        <f t="shared" si="84"/>
        <v/>
      </c>
      <c r="FA300" s="27" t="str">
        <f t="shared" si="85"/>
        <v/>
      </c>
      <c r="FB300" s="27" t="str">
        <f t="shared" si="86"/>
        <v/>
      </c>
      <c r="FC300" s="27" t="str">
        <f t="shared" si="87"/>
        <v/>
      </c>
      <c r="FE300" s="82">
        <f t="shared" si="96"/>
        <v>8.4784217336899084E-4</v>
      </c>
      <c r="FF300" s="82">
        <f t="shared" si="88"/>
        <v>1.6956843467377631E-3</v>
      </c>
      <c r="FG300" s="82" t="str">
        <f t="shared" si="89"/>
        <v/>
      </c>
      <c r="FH300" s="82" t="str">
        <f t="shared" si="90"/>
        <v/>
      </c>
      <c r="FI300" s="82" t="str">
        <f t="shared" si="91"/>
        <v/>
      </c>
      <c r="FJ300" s="82" t="str">
        <f t="shared" si="92"/>
        <v/>
      </c>
    </row>
    <row r="301" spans="1:166" x14ac:dyDescent="0.3">
      <c r="A301" s="20">
        <v>8914019</v>
      </c>
      <c r="B301" s="20" t="s">
        <v>83</v>
      </c>
      <c r="C301" s="21">
        <v>804</v>
      </c>
      <c r="D301" s="22">
        <v>4799306.7953861691</v>
      </c>
      <c r="E301" s="22">
        <v>21593.087999999996</v>
      </c>
      <c r="F301" s="22">
        <v>4777713.7073861687</v>
      </c>
      <c r="G301" s="45">
        <v>0</v>
      </c>
      <c r="H301" s="26">
        <v>923.44320000000516</v>
      </c>
      <c r="I301" s="11"/>
      <c r="J301" s="34">
        <v>804</v>
      </c>
      <c r="K301" s="22">
        <v>5078668.2227437403</v>
      </c>
      <c r="L301" s="22">
        <v>22516.531200000001</v>
      </c>
      <c r="M301" s="22">
        <v>5056151.6915437402</v>
      </c>
      <c r="N301" s="26">
        <v>923.44320000000516</v>
      </c>
      <c r="O301" s="22">
        <v>0</v>
      </c>
      <c r="P301" s="22">
        <v>279361.4273575712</v>
      </c>
      <c r="Q301" s="22">
        <v>278437.98415757157</v>
      </c>
      <c r="R301" s="32">
        <v>5.5006827598327881E-2</v>
      </c>
      <c r="S301" s="32">
        <v>5.5069151628352173E-2</v>
      </c>
      <c r="T301" s="11"/>
      <c r="U301" s="22">
        <v>5078668.2227437403</v>
      </c>
      <c r="V301" s="22">
        <v>22516.531200000001</v>
      </c>
      <c r="W301" s="22">
        <v>5056151.6915437402</v>
      </c>
      <c r="X301" s="26">
        <v>923.44320000000516</v>
      </c>
      <c r="Y301" s="22">
        <v>0</v>
      </c>
      <c r="Z301" s="22">
        <v>279361.4273575712</v>
      </c>
      <c r="AA301" s="22">
        <v>278437.98415757157</v>
      </c>
      <c r="AB301" s="32">
        <v>5.5006827598327881E-2</v>
      </c>
      <c r="AC301" s="32">
        <v>5.5069151628352173E-2</v>
      </c>
      <c r="AD301" s="42"/>
      <c r="AE301" s="22">
        <v>5078668.2227437403</v>
      </c>
      <c r="AF301" s="22">
        <v>22516.531200000001</v>
      </c>
      <c r="AG301" s="22">
        <v>5056151.6915437402</v>
      </c>
      <c r="AH301" s="26">
        <v>923.44320000000516</v>
      </c>
      <c r="AI301" s="22">
        <v>0</v>
      </c>
      <c r="AJ301" s="22">
        <v>279361.4273575712</v>
      </c>
      <c r="AK301" s="22">
        <v>278437.98415757157</v>
      </c>
      <c r="AL301" s="32">
        <v>5.5006827598327881E-2</v>
      </c>
      <c r="AM301" s="32">
        <v>5.5069151628352173E-2</v>
      </c>
      <c r="AN301" s="11"/>
      <c r="AO301" s="22">
        <v>5078668.2227437403</v>
      </c>
      <c r="AP301" s="22">
        <v>22516.531200000001</v>
      </c>
      <c r="AQ301" s="22">
        <v>5056151.6915437402</v>
      </c>
      <c r="AR301" s="26">
        <v>923.44320000000516</v>
      </c>
      <c r="AS301" s="22">
        <v>0</v>
      </c>
      <c r="AT301" s="22">
        <v>279361.4273575712</v>
      </c>
      <c r="AU301" s="22">
        <v>278437.98415757157</v>
      </c>
      <c r="AV301" s="32">
        <v>5.5006827598327881E-2</v>
      </c>
      <c r="AW301" s="32">
        <v>5.5069151628352173E-2</v>
      </c>
      <c r="AX301" s="42"/>
      <c r="AY301" s="22">
        <v>5078668.2227437403</v>
      </c>
      <c r="AZ301" s="22">
        <v>22516.531200000001</v>
      </c>
      <c r="BA301" s="22">
        <v>5056151.6915437402</v>
      </c>
      <c r="BB301" s="22">
        <v>0</v>
      </c>
      <c r="BC301" s="22">
        <v>279361.4273575712</v>
      </c>
      <c r="BD301" s="22">
        <v>278437.98415757157</v>
      </c>
      <c r="BE301" s="32">
        <v>5.5006827598327881E-2</v>
      </c>
      <c r="BF301" s="32">
        <v>5.5069151628352173E-2</v>
      </c>
      <c r="BG301" s="11"/>
      <c r="BH301" s="22">
        <v>5078668.2227437403</v>
      </c>
      <c r="BI301" s="22">
        <v>22516.531200000001</v>
      </c>
      <c r="BJ301" s="22">
        <v>5056151.6915437402</v>
      </c>
      <c r="BK301" s="26">
        <v>923.44320000000516</v>
      </c>
      <c r="BL301" s="22">
        <v>0</v>
      </c>
      <c r="BM301" s="22">
        <v>279361.4273575712</v>
      </c>
      <c r="BN301" s="22">
        <v>278437.98415757157</v>
      </c>
      <c r="BO301" s="32">
        <v>5.5006827598327881E-2</v>
      </c>
      <c r="BP301" s="32">
        <v>5.5069151628352173E-2</v>
      </c>
      <c r="BQ301" s="42"/>
      <c r="BR301" s="22">
        <v>5056613.9789616344</v>
      </c>
      <c r="BS301" s="22">
        <v>22516.531200000001</v>
      </c>
      <c r="BT301" s="22">
        <v>5034097.4477616344</v>
      </c>
      <c r="BU301" s="26">
        <v>923.44320000000516</v>
      </c>
      <c r="BV301" s="22">
        <v>0</v>
      </c>
      <c r="BW301" s="22">
        <v>257307.18357546534</v>
      </c>
      <c r="BX301" s="22">
        <v>256383.74037546571</v>
      </c>
      <c r="BY301" s="32">
        <v>5.0885273158285033E-2</v>
      </c>
      <c r="BZ301" s="32">
        <v>5.0929435323002023E-2</v>
      </c>
      <c r="CA301" s="42"/>
      <c r="CB301" s="22">
        <v>5075049.8788863476</v>
      </c>
      <c r="CC301" s="22">
        <v>22516.531200000001</v>
      </c>
      <c r="CD301" s="22">
        <v>5052533.3476863476</v>
      </c>
      <c r="CE301" s="26">
        <v>923.44320000000516</v>
      </c>
      <c r="CF301" s="22">
        <v>0</v>
      </c>
      <c r="CG301" s="22">
        <v>275743.08350017853</v>
      </c>
      <c r="CH301" s="22">
        <v>274819.6403001789</v>
      </c>
      <c r="CI301" s="32">
        <v>5.4333078507730191E-2</v>
      </c>
      <c r="CJ301" s="32">
        <v>5.439244461909868E-2</v>
      </c>
      <c r="CK301" s="42"/>
      <c r="CL301" s="22">
        <v>5071431.5350289531</v>
      </c>
      <c r="CM301" s="22">
        <v>22516.531200000001</v>
      </c>
      <c r="CN301" s="22">
        <v>5048915.003828953</v>
      </c>
      <c r="CO301" s="26">
        <v>923.44320000000516</v>
      </c>
      <c r="CP301" s="22">
        <v>0</v>
      </c>
      <c r="CQ301" s="22">
        <v>272124.739642784</v>
      </c>
      <c r="CR301" s="22">
        <v>271201.29644278437</v>
      </c>
      <c r="CS301" s="32">
        <v>5.3658368009739964E-2</v>
      </c>
      <c r="CT301" s="32">
        <v>5.3714767675255584E-2</v>
      </c>
      <c r="CU301" s="42"/>
      <c r="CV301" s="22">
        <v>5078668.2227437403</v>
      </c>
      <c r="CW301" s="22">
        <v>22516.531200000001</v>
      </c>
      <c r="CX301" s="22">
        <v>5056151.6915437402</v>
      </c>
      <c r="CY301" s="26">
        <v>923.44320000000516</v>
      </c>
      <c r="CZ301" s="22">
        <v>0</v>
      </c>
      <c r="DA301" s="22">
        <v>279361.4273575712</v>
      </c>
      <c r="DB301" s="22">
        <v>278437.98415757157</v>
      </c>
      <c r="DC301" s="32">
        <v>5.5006827598327881E-2</v>
      </c>
      <c r="DD301" s="32">
        <v>5.5069151628352173E-2</v>
      </c>
      <c r="DE301" s="42"/>
      <c r="DF301" s="22">
        <v>5078668.2227437403</v>
      </c>
      <c r="DG301" s="22">
        <v>22516.531200000001</v>
      </c>
      <c r="DH301" s="22">
        <v>5056151.6915437402</v>
      </c>
      <c r="DI301" s="26">
        <v>923.44320000000516</v>
      </c>
      <c r="DJ301" s="22">
        <v>0</v>
      </c>
      <c r="DK301" s="22">
        <v>279361.4273575712</v>
      </c>
      <c r="DL301" s="22">
        <v>278437.98415757157</v>
      </c>
      <c r="DM301" s="32">
        <v>5.5006827598327881E-2</v>
      </c>
      <c r="DN301" s="32">
        <v>5.5069151628352173E-2</v>
      </c>
      <c r="DO301" s="42"/>
      <c r="DP301" s="22">
        <v>5078668.2227437403</v>
      </c>
      <c r="DQ301" s="22">
        <v>22516.531200000001</v>
      </c>
      <c r="DR301" s="22">
        <v>5056151.6915437402</v>
      </c>
      <c r="DS301" s="26">
        <v>923.44320000000516</v>
      </c>
      <c r="DT301" s="22">
        <v>0</v>
      </c>
      <c r="DU301" s="22">
        <v>279361.4273575712</v>
      </c>
      <c r="DV301" s="22">
        <v>278437.98415757157</v>
      </c>
      <c r="DW301" s="32">
        <v>5.5006827598327881E-2</v>
      </c>
      <c r="DX301" s="32">
        <v>5.5069151628352173E-2</v>
      </c>
      <c r="DY301" s="42"/>
      <c r="DZ301" s="22">
        <v>5078668.2227437403</v>
      </c>
      <c r="EA301" s="22">
        <v>22516.531200000001</v>
      </c>
      <c r="EB301" s="22">
        <v>5056151.6915437402</v>
      </c>
      <c r="EC301" s="26">
        <v>923.44320000000516</v>
      </c>
      <c r="ED301" s="22">
        <v>0</v>
      </c>
      <c r="EE301" s="22">
        <v>279361.4273575712</v>
      </c>
      <c r="EF301" s="22">
        <v>278437.98415757157</v>
      </c>
      <c r="EG301" s="32">
        <v>5.5006827598327881E-2</v>
      </c>
      <c r="EH301" s="32">
        <v>5.5069151628352173E-2</v>
      </c>
      <c r="EI301" s="42"/>
      <c r="EK301" s="47">
        <f t="shared" si="97"/>
        <v>-3618.3438573926687</v>
      </c>
      <c r="EL301" s="47">
        <f t="shared" si="98"/>
        <v>-7236.6877147872001</v>
      </c>
      <c r="EM301" s="47">
        <f t="shared" si="99"/>
        <v>0</v>
      </c>
      <c r="EN301" s="47">
        <f t="shared" si="100"/>
        <v>0</v>
      </c>
      <c r="EO301" s="47">
        <f t="shared" si="101"/>
        <v>0</v>
      </c>
      <c r="EP301" s="47">
        <f t="shared" si="102"/>
        <v>0</v>
      </c>
      <c r="ER301" s="27" t="str">
        <f t="shared" si="93"/>
        <v>Hall Park Academy</v>
      </c>
      <c r="EV301" s="45">
        <v>0</v>
      </c>
      <c r="EX301" s="27" t="str">
        <f t="shared" si="94"/>
        <v>Y</v>
      </c>
      <c r="EY301" s="27" t="str">
        <f t="shared" si="95"/>
        <v>Y</v>
      </c>
      <c r="EZ301" s="27" t="str">
        <f t="shared" si="84"/>
        <v/>
      </c>
      <c r="FA301" s="27" t="str">
        <f t="shared" si="85"/>
        <v/>
      </c>
      <c r="FB301" s="27" t="str">
        <f t="shared" si="86"/>
        <v/>
      </c>
      <c r="FC301" s="27" t="str">
        <f t="shared" si="87"/>
        <v/>
      </c>
      <c r="FE301" s="82">
        <f t="shared" si="96"/>
        <v>7.1563198221371378E-4</v>
      </c>
      <c r="FF301" s="82">
        <f t="shared" si="88"/>
        <v>1.431263964427796E-3</v>
      </c>
      <c r="FG301" s="82" t="str">
        <f t="shared" si="89"/>
        <v/>
      </c>
      <c r="FH301" s="82" t="str">
        <f t="shared" si="90"/>
        <v/>
      </c>
      <c r="FI301" s="82" t="str">
        <f t="shared" si="91"/>
        <v/>
      </c>
      <c r="FJ301" s="82" t="str">
        <f t="shared" si="92"/>
        <v/>
      </c>
    </row>
    <row r="302" spans="1:166" x14ac:dyDescent="0.3">
      <c r="A302" s="20">
        <v>8914022</v>
      </c>
      <c r="B302" s="20" t="s">
        <v>79</v>
      </c>
      <c r="C302" s="21">
        <v>1008</v>
      </c>
      <c r="D302" s="22">
        <v>5925623.6887995712</v>
      </c>
      <c r="E302" s="22">
        <v>24494.453000000001</v>
      </c>
      <c r="F302" s="22">
        <v>5901129.2357995715</v>
      </c>
      <c r="G302" s="45">
        <v>0</v>
      </c>
      <c r="H302" s="26">
        <v>2869.3869999999988</v>
      </c>
      <c r="I302" s="11"/>
      <c r="J302" s="34">
        <v>1008</v>
      </c>
      <c r="K302" s="22">
        <v>6260535.6118537914</v>
      </c>
      <c r="L302" s="22">
        <v>27363.84</v>
      </c>
      <c r="M302" s="22">
        <v>6233171.7718537915</v>
      </c>
      <c r="N302" s="26">
        <v>2869.3869999999988</v>
      </c>
      <c r="O302" s="22">
        <v>0</v>
      </c>
      <c r="P302" s="22">
        <v>334911.92305422015</v>
      </c>
      <c r="Q302" s="22">
        <v>332042.53605422005</v>
      </c>
      <c r="R302" s="32">
        <v>5.3495730049054099E-2</v>
      </c>
      <c r="S302" s="32">
        <v>5.3270236760291967E-2</v>
      </c>
      <c r="T302" s="11"/>
      <c r="U302" s="22">
        <v>6260535.6118537914</v>
      </c>
      <c r="V302" s="22">
        <v>27363.84</v>
      </c>
      <c r="W302" s="22">
        <v>6233171.7718537915</v>
      </c>
      <c r="X302" s="26">
        <v>2869.3869999999988</v>
      </c>
      <c r="Y302" s="22">
        <v>0</v>
      </c>
      <c r="Z302" s="22">
        <v>334911.92305422015</v>
      </c>
      <c r="AA302" s="22">
        <v>332042.53605422005</v>
      </c>
      <c r="AB302" s="32">
        <v>5.3495730049054099E-2</v>
      </c>
      <c r="AC302" s="32">
        <v>5.3270236760291967E-2</v>
      </c>
      <c r="AD302" s="42"/>
      <c r="AE302" s="22">
        <v>6260535.6118537914</v>
      </c>
      <c r="AF302" s="22">
        <v>27363.84</v>
      </c>
      <c r="AG302" s="22">
        <v>6233171.7718537915</v>
      </c>
      <c r="AH302" s="26">
        <v>2869.3869999999988</v>
      </c>
      <c r="AI302" s="22">
        <v>0</v>
      </c>
      <c r="AJ302" s="22">
        <v>334911.92305422015</v>
      </c>
      <c r="AK302" s="22">
        <v>332042.53605422005</v>
      </c>
      <c r="AL302" s="32">
        <v>5.3495730049054099E-2</v>
      </c>
      <c r="AM302" s="32">
        <v>5.3270236760291967E-2</v>
      </c>
      <c r="AN302" s="11"/>
      <c r="AO302" s="22">
        <v>6260535.6118537914</v>
      </c>
      <c r="AP302" s="22">
        <v>27363.84</v>
      </c>
      <c r="AQ302" s="22">
        <v>6233171.7718537915</v>
      </c>
      <c r="AR302" s="26">
        <v>2869.3869999999988</v>
      </c>
      <c r="AS302" s="22">
        <v>0</v>
      </c>
      <c r="AT302" s="22">
        <v>334911.92305422015</v>
      </c>
      <c r="AU302" s="22">
        <v>332042.53605422005</v>
      </c>
      <c r="AV302" s="32">
        <v>5.3495730049054099E-2</v>
      </c>
      <c r="AW302" s="32">
        <v>5.3270236760291967E-2</v>
      </c>
      <c r="AX302" s="42"/>
      <c r="AY302" s="22">
        <v>6260535.6118537914</v>
      </c>
      <c r="AZ302" s="22">
        <v>27363.84</v>
      </c>
      <c r="BA302" s="22">
        <v>6233171.7718537915</v>
      </c>
      <c r="BB302" s="22">
        <v>0</v>
      </c>
      <c r="BC302" s="22">
        <v>334911.92305422015</v>
      </c>
      <c r="BD302" s="22">
        <v>332042.53605422005</v>
      </c>
      <c r="BE302" s="32">
        <v>5.3495730049054099E-2</v>
      </c>
      <c r="BF302" s="32">
        <v>5.3270236760291967E-2</v>
      </c>
      <c r="BG302" s="11"/>
      <c r="BH302" s="22">
        <v>6260535.6118537914</v>
      </c>
      <c r="BI302" s="22">
        <v>27363.84</v>
      </c>
      <c r="BJ302" s="22">
        <v>6233171.7718537915</v>
      </c>
      <c r="BK302" s="26">
        <v>2869.3869999999988</v>
      </c>
      <c r="BL302" s="22">
        <v>0</v>
      </c>
      <c r="BM302" s="22">
        <v>334911.92305422015</v>
      </c>
      <c r="BN302" s="22">
        <v>332042.53605422005</v>
      </c>
      <c r="BO302" s="32">
        <v>5.3495730049054099E-2</v>
      </c>
      <c r="BP302" s="32">
        <v>5.3270236760291967E-2</v>
      </c>
      <c r="BQ302" s="42"/>
      <c r="BR302" s="22">
        <v>6234289.1333858836</v>
      </c>
      <c r="BS302" s="22">
        <v>27363.84</v>
      </c>
      <c r="BT302" s="22">
        <v>6206925.2933858838</v>
      </c>
      <c r="BU302" s="26">
        <v>2869.3869999999988</v>
      </c>
      <c r="BV302" s="22">
        <v>0</v>
      </c>
      <c r="BW302" s="22">
        <v>308665.4445863124</v>
      </c>
      <c r="BX302" s="22">
        <v>305796.05758631229</v>
      </c>
      <c r="BY302" s="32">
        <v>4.951092866921207E-2</v>
      </c>
      <c r="BZ302" s="32">
        <v>4.9266914475701744E-2</v>
      </c>
      <c r="CA302" s="42"/>
      <c r="CB302" s="22">
        <v>6256402.7430832312</v>
      </c>
      <c r="CC302" s="22">
        <v>27363.84</v>
      </c>
      <c r="CD302" s="22">
        <v>6229038.9030832313</v>
      </c>
      <c r="CE302" s="26">
        <v>2869.3869999999988</v>
      </c>
      <c r="CF302" s="22">
        <v>0</v>
      </c>
      <c r="CG302" s="22">
        <v>330779.05428365991</v>
      </c>
      <c r="CH302" s="22">
        <v>327909.6672836598</v>
      </c>
      <c r="CI302" s="32">
        <v>5.2870486103112978E-2</v>
      </c>
      <c r="CJ302" s="32">
        <v>5.2642096539379783E-2</v>
      </c>
      <c r="CK302" s="42"/>
      <c r="CL302" s="22">
        <v>6252269.8743126718</v>
      </c>
      <c r="CM302" s="22">
        <v>27363.84</v>
      </c>
      <c r="CN302" s="22">
        <v>6224906.034312672</v>
      </c>
      <c r="CO302" s="26">
        <v>2869.3869999999988</v>
      </c>
      <c r="CP302" s="22">
        <v>0</v>
      </c>
      <c r="CQ302" s="22">
        <v>326646.18551310059</v>
      </c>
      <c r="CR302" s="22">
        <v>323776.79851310048</v>
      </c>
      <c r="CS302" s="32">
        <v>5.2244415560998098E-2</v>
      </c>
      <c r="CT302" s="32">
        <v>5.2013122242872627E-2</v>
      </c>
      <c r="CU302" s="42"/>
      <c r="CV302" s="22">
        <v>6260535.6118537914</v>
      </c>
      <c r="CW302" s="22">
        <v>27363.84</v>
      </c>
      <c r="CX302" s="22">
        <v>6233171.7718537915</v>
      </c>
      <c r="CY302" s="26">
        <v>2869.3869999999988</v>
      </c>
      <c r="CZ302" s="22">
        <v>0</v>
      </c>
      <c r="DA302" s="22">
        <v>334911.92305422015</v>
      </c>
      <c r="DB302" s="22">
        <v>332042.53605422005</v>
      </c>
      <c r="DC302" s="32">
        <v>5.3495730049054099E-2</v>
      </c>
      <c r="DD302" s="32">
        <v>5.3270236760291967E-2</v>
      </c>
      <c r="DE302" s="42"/>
      <c r="DF302" s="22">
        <v>6260535.6118537914</v>
      </c>
      <c r="DG302" s="22">
        <v>27363.84</v>
      </c>
      <c r="DH302" s="22">
        <v>6233171.7718537915</v>
      </c>
      <c r="DI302" s="26">
        <v>2869.3869999999988</v>
      </c>
      <c r="DJ302" s="22">
        <v>0</v>
      </c>
      <c r="DK302" s="22">
        <v>334911.92305422015</v>
      </c>
      <c r="DL302" s="22">
        <v>332042.53605422005</v>
      </c>
      <c r="DM302" s="32">
        <v>5.3495730049054099E-2</v>
      </c>
      <c r="DN302" s="32">
        <v>5.3270236760291967E-2</v>
      </c>
      <c r="DO302" s="42"/>
      <c r="DP302" s="22">
        <v>6260535.6118537914</v>
      </c>
      <c r="DQ302" s="22">
        <v>27363.84</v>
      </c>
      <c r="DR302" s="22">
        <v>6233171.7718537915</v>
      </c>
      <c r="DS302" s="26">
        <v>2869.3869999999988</v>
      </c>
      <c r="DT302" s="22">
        <v>0</v>
      </c>
      <c r="DU302" s="22">
        <v>334911.92305422015</v>
      </c>
      <c r="DV302" s="22">
        <v>332042.53605422005</v>
      </c>
      <c r="DW302" s="32">
        <v>5.3495730049054099E-2</v>
      </c>
      <c r="DX302" s="32">
        <v>5.3270236760291967E-2</v>
      </c>
      <c r="DY302" s="42"/>
      <c r="DZ302" s="22">
        <v>6260535.6118537914</v>
      </c>
      <c r="EA302" s="22">
        <v>27363.84</v>
      </c>
      <c r="EB302" s="22">
        <v>6233171.7718537915</v>
      </c>
      <c r="EC302" s="26">
        <v>2869.3869999999988</v>
      </c>
      <c r="ED302" s="22">
        <v>0</v>
      </c>
      <c r="EE302" s="22">
        <v>334911.92305422015</v>
      </c>
      <c r="EF302" s="22">
        <v>332042.53605422005</v>
      </c>
      <c r="EG302" s="32">
        <v>5.3495730049054099E-2</v>
      </c>
      <c r="EH302" s="32">
        <v>5.3270236760291967E-2</v>
      </c>
      <c r="EI302" s="42"/>
      <c r="EK302" s="47">
        <f t="shared" si="97"/>
        <v>-4132.8687705602497</v>
      </c>
      <c r="EL302" s="47">
        <f t="shared" si="98"/>
        <v>-8265.737541119568</v>
      </c>
      <c r="EM302" s="47">
        <f t="shared" si="99"/>
        <v>0</v>
      </c>
      <c r="EN302" s="47">
        <f t="shared" si="100"/>
        <v>0</v>
      </c>
      <c r="EO302" s="47">
        <f t="shared" si="101"/>
        <v>0</v>
      </c>
      <c r="EP302" s="47">
        <f t="shared" si="102"/>
        <v>0</v>
      </c>
      <c r="ER302" s="27" t="str">
        <f t="shared" si="93"/>
        <v>The Newark Academy</v>
      </c>
      <c r="EV302" s="45">
        <v>0</v>
      </c>
      <c r="EX302" s="27" t="str">
        <f t="shared" si="94"/>
        <v>Y</v>
      </c>
      <c r="EY302" s="27" t="str">
        <f t="shared" si="95"/>
        <v>Y</v>
      </c>
      <c r="EZ302" s="27" t="str">
        <f t="shared" si="84"/>
        <v/>
      </c>
      <c r="FA302" s="27" t="str">
        <f t="shared" si="85"/>
        <v/>
      </c>
      <c r="FB302" s="27" t="str">
        <f t="shared" si="86"/>
        <v/>
      </c>
      <c r="FC302" s="27" t="str">
        <f t="shared" si="87"/>
        <v/>
      </c>
      <c r="FE302" s="82">
        <f t="shared" si="96"/>
        <v>6.6304426090460587E-4</v>
      </c>
      <c r="FF302" s="82">
        <f t="shared" si="88"/>
        <v>1.3260885218090623E-3</v>
      </c>
      <c r="FG302" s="82" t="str">
        <f t="shared" si="89"/>
        <v/>
      </c>
      <c r="FH302" s="82" t="str">
        <f t="shared" si="90"/>
        <v/>
      </c>
      <c r="FI302" s="82" t="str">
        <f t="shared" si="91"/>
        <v/>
      </c>
      <c r="FJ302" s="82" t="str">
        <f t="shared" si="92"/>
        <v/>
      </c>
    </row>
    <row r="303" spans="1:166" x14ac:dyDescent="0.3">
      <c r="A303" s="20">
        <v>8914023</v>
      </c>
      <c r="B303" s="20" t="s">
        <v>314</v>
      </c>
      <c r="C303" s="21">
        <v>654</v>
      </c>
      <c r="D303" s="22">
        <v>4381665.8846321963</v>
      </c>
      <c r="E303" s="22">
        <v>25651.439999999999</v>
      </c>
      <c r="F303" s="22">
        <v>4356014.4446321959</v>
      </c>
      <c r="G303" s="45">
        <v>0</v>
      </c>
      <c r="H303" s="26">
        <v>-3796.2422999999981</v>
      </c>
      <c r="I303" s="11"/>
      <c r="J303" s="34">
        <v>654</v>
      </c>
      <c r="K303" s="22">
        <v>4632283.7363704722</v>
      </c>
      <c r="L303" s="22">
        <v>21855.197700000001</v>
      </c>
      <c r="M303" s="22">
        <v>4610428.5386704719</v>
      </c>
      <c r="N303" s="26">
        <v>-3796.2422999999981</v>
      </c>
      <c r="O303" s="22">
        <v>0</v>
      </c>
      <c r="P303" s="22">
        <v>250617.85173827596</v>
      </c>
      <c r="Q303" s="22">
        <v>254414.094038276</v>
      </c>
      <c r="R303" s="32">
        <v>5.4102439747061408E-2</v>
      </c>
      <c r="S303" s="32">
        <v>5.5182309389322504E-2</v>
      </c>
      <c r="T303" s="11"/>
      <c r="U303" s="22">
        <v>4632283.7363704722</v>
      </c>
      <c r="V303" s="22">
        <v>21855.197700000001</v>
      </c>
      <c r="W303" s="22">
        <v>4610428.5386704719</v>
      </c>
      <c r="X303" s="26">
        <v>-3796.2422999999981</v>
      </c>
      <c r="Y303" s="22">
        <v>0</v>
      </c>
      <c r="Z303" s="22">
        <v>250617.85173827596</v>
      </c>
      <c r="AA303" s="22">
        <v>254414.094038276</v>
      </c>
      <c r="AB303" s="32">
        <v>5.4102439747061408E-2</v>
      </c>
      <c r="AC303" s="32">
        <v>5.5182309389322504E-2</v>
      </c>
      <c r="AD303" s="42"/>
      <c r="AE303" s="22">
        <v>4632283.7363704722</v>
      </c>
      <c r="AF303" s="22">
        <v>21855.197700000001</v>
      </c>
      <c r="AG303" s="22">
        <v>4610428.5386704719</v>
      </c>
      <c r="AH303" s="26">
        <v>-3796.2422999999981</v>
      </c>
      <c r="AI303" s="22">
        <v>0</v>
      </c>
      <c r="AJ303" s="22">
        <v>250617.85173827596</v>
      </c>
      <c r="AK303" s="22">
        <v>254414.094038276</v>
      </c>
      <c r="AL303" s="32">
        <v>5.4102439747061408E-2</v>
      </c>
      <c r="AM303" s="32">
        <v>5.5182309389322504E-2</v>
      </c>
      <c r="AN303" s="11"/>
      <c r="AO303" s="22">
        <v>4632283.7363704722</v>
      </c>
      <c r="AP303" s="22">
        <v>21855.197700000001</v>
      </c>
      <c r="AQ303" s="22">
        <v>4610428.5386704719</v>
      </c>
      <c r="AR303" s="26">
        <v>-3796.2422999999981</v>
      </c>
      <c r="AS303" s="22">
        <v>0</v>
      </c>
      <c r="AT303" s="22">
        <v>250617.85173827596</v>
      </c>
      <c r="AU303" s="22">
        <v>254414.094038276</v>
      </c>
      <c r="AV303" s="32">
        <v>5.4102439747061408E-2</v>
      </c>
      <c r="AW303" s="32">
        <v>5.5182309389322504E-2</v>
      </c>
      <c r="AX303" s="42"/>
      <c r="AY303" s="22">
        <v>4632283.7363704722</v>
      </c>
      <c r="AZ303" s="22">
        <v>21855.197700000001</v>
      </c>
      <c r="BA303" s="22">
        <v>4610428.5386704719</v>
      </c>
      <c r="BB303" s="22">
        <v>0</v>
      </c>
      <c r="BC303" s="22">
        <v>250617.85173827596</v>
      </c>
      <c r="BD303" s="22">
        <v>254414.094038276</v>
      </c>
      <c r="BE303" s="32">
        <v>5.4102439747061408E-2</v>
      </c>
      <c r="BF303" s="32">
        <v>5.5182309389322504E-2</v>
      </c>
      <c r="BG303" s="11"/>
      <c r="BH303" s="22">
        <v>4632283.7363704722</v>
      </c>
      <c r="BI303" s="22">
        <v>21855.197700000001</v>
      </c>
      <c r="BJ303" s="22">
        <v>4610428.5386704719</v>
      </c>
      <c r="BK303" s="26">
        <v>-3796.2422999999981</v>
      </c>
      <c r="BL303" s="22">
        <v>0</v>
      </c>
      <c r="BM303" s="22">
        <v>250617.85173827596</v>
      </c>
      <c r="BN303" s="22">
        <v>254414.094038276</v>
      </c>
      <c r="BO303" s="32">
        <v>5.4102439747061408E-2</v>
      </c>
      <c r="BP303" s="32">
        <v>5.5182309389322504E-2</v>
      </c>
      <c r="BQ303" s="42"/>
      <c r="BR303" s="22">
        <v>4602495.2289543953</v>
      </c>
      <c r="BS303" s="22">
        <v>21855.197700000001</v>
      </c>
      <c r="BT303" s="22">
        <v>4580640.0312543949</v>
      </c>
      <c r="BU303" s="26">
        <v>-3796.2422999999981</v>
      </c>
      <c r="BV303" s="22">
        <v>0</v>
      </c>
      <c r="BW303" s="22">
        <v>220829.344322199</v>
      </c>
      <c r="BX303" s="22">
        <v>224625.58662219904</v>
      </c>
      <c r="BY303" s="32">
        <v>4.7980352686290015E-2</v>
      </c>
      <c r="BZ303" s="32">
        <v>4.9038035097616256E-2</v>
      </c>
      <c r="CA303" s="42"/>
      <c r="CB303" s="22">
        <v>4628246.6134543112</v>
      </c>
      <c r="CC303" s="22">
        <v>21855.197700000001</v>
      </c>
      <c r="CD303" s="22">
        <v>4606391.4157543108</v>
      </c>
      <c r="CE303" s="26">
        <v>-3796.2422999999981</v>
      </c>
      <c r="CF303" s="22">
        <v>0</v>
      </c>
      <c r="CG303" s="22">
        <v>246580.72882211488</v>
      </c>
      <c r="CH303" s="22">
        <v>250376.97112211492</v>
      </c>
      <c r="CI303" s="32">
        <v>5.3277353048842471E-2</v>
      </c>
      <c r="CJ303" s="32">
        <v>5.4354254453019578E-2</v>
      </c>
      <c r="CK303" s="42"/>
      <c r="CL303" s="22">
        <v>4624209.490538151</v>
      </c>
      <c r="CM303" s="22">
        <v>21855.197700000001</v>
      </c>
      <c r="CN303" s="22">
        <v>4602354.2928381506</v>
      </c>
      <c r="CO303" s="26">
        <v>-3796.2422999999981</v>
      </c>
      <c r="CP303" s="22">
        <v>0</v>
      </c>
      <c r="CQ303" s="22">
        <v>242543.60590595473</v>
      </c>
      <c r="CR303" s="22">
        <v>246339.84820595477</v>
      </c>
      <c r="CS303" s="32">
        <v>5.2450825682148809E-2</v>
      </c>
      <c r="CT303" s="32">
        <v>5.3524746799543645E-2</v>
      </c>
      <c r="CU303" s="42"/>
      <c r="CV303" s="22">
        <v>4632283.7363704722</v>
      </c>
      <c r="CW303" s="22">
        <v>21855.197700000001</v>
      </c>
      <c r="CX303" s="22">
        <v>4610428.5386704719</v>
      </c>
      <c r="CY303" s="26">
        <v>-3796.2422999999981</v>
      </c>
      <c r="CZ303" s="22">
        <v>0</v>
      </c>
      <c r="DA303" s="22">
        <v>250617.85173827596</v>
      </c>
      <c r="DB303" s="22">
        <v>254414.094038276</v>
      </c>
      <c r="DC303" s="32">
        <v>5.4102439747061408E-2</v>
      </c>
      <c r="DD303" s="32">
        <v>5.5182309389322504E-2</v>
      </c>
      <c r="DE303" s="42"/>
      <c r="DF303" s="22">
        <v>4632283.7363704722</v>
      </c>
      <c r="DG303" s="22">
        <v>21855.197700000001</v>
      </c>
      <c r="DH303" s="22">
        <v>4610428.5386704719</v>
      </c>
      <c r="DI303" s="26">
        <v>-3796.2422999999981</v>
      </c>
      <c r="DJ303" s="22">
        <v>0</v>
      </c>
      <c r="DK303" s="22">
        <v>250617.85173827596</v>
      </c>
      <c r="DL303" s="22">
        <v>254414.094038276</v>
      </c>
      <c r="DM303" s="32">
        <v>5.4102439747061408E-2</v>
      </c>
      <c r="DN303" s="32">
        <v>5.5182309389322504E-2</v>
      </c>
      <c r="DO303" s="42"/>
      <c r="DP303" s="22">
        <v>4632283.7363704722</v>
      </c>
      <c r="DQ303" s="22">
        <v>21855.197700000001</v>
      </c>
      <c r="DR303" s="22">
        <v>4610428.5386704719</v>
      </c>
      <c r="DS303" s="26">
        <v>-3796.2422999999981</v>
      </c>
      <c r="DT303" s="22">
        <v>0</v>
      </c>
      <c r="DU303" s="22">
        <v>250617.85173827596</v>
      </c>
      <c r="DV303" s="22">
        <v>254414.094038276</v>
      </c>
      <c r="DW303" s="32">
        <v>5.4102439747061408E-2</v>
      </c>
      <c r="DX303" s="32">
        <v>5.5182309389322504E-2</v>
      </c>
      <c r="DY303" s="42"/>
      <c r="DZ303" s="22">
        <v>4632283.7363704722</v>
      </c>
      <c r="EA303" s="22">
        <v>21855.197700000001</v>
      </c>
      <c r="EB303" s="22">
        <v>4610428.5386704719</v>
      </c>
      <c r="EC303" s="26">
        <v>-3796.2422999999981</v>
      </c>
      <c r="ED303" s="22">
        <v>0</v>
      </c>
      <c r="EE303" s="22">
        <v>250617.85173827596</v>
      </c>
      <c r="EF303" s="22">
        <v>254414.094038276</v>
      </c>
      <c r="EG303" s="32">
        <v>5.4102439747061408E-2</v>
      </c>
      <c r="EH303" s="32">
        <v>5.5182309389322504E-2</v>
      </c>
      <c r="EI303" s="42"/>
      <c r="EK303" s="47">
        <f t="shared" si="97"/>
        <v>-4037.1229161610827</v>
      </c>
      <c r="EL303" s="47">
        <f t="shared" si="98"/>
        <v>-8074.245832321234</v>
      </c>
      <c r="EM303" s="47">
        <f t="shared" si="99"/>
        <v>0</v>
      </c>
      <c r="EN303" s="47">
        <f t="shared" si="100"/>
        <v>0</v>
      </c>
      <c r="EO303" s="47">
        <f t="shared" si="101"/>
        <v>0</v>
      </c>
      <c r="EP303" s="47">
        <f t="shared" si="102"/>
        <v>0</v>
      </c>
      <c r="ER303" s="27" t="str">
        <f t="shared" si="93"/>
        <v>Queen Elizabeth's Academy</v>
      </c>
      <c r="EV303" s="45">
        <v>0</v>
      </c>
      <c r="EX303" s="27" t="str">
        <f t="shared" si="94"/>
        <v>Y</v>
      </c>
      <c r="EY303" s="27" t="str">
        <f t="shared" si="95"/>
        <v>Y</v>
      </c>
      <c r="EZ303" s="27" t="str">
        <f t="shared" si="84"/>
        <v/>
      </c>
      <c r="FA303" s="27" t="str">
        <f t="shared" si="85"/>
        <v/>
      </c>
      <c r="FB303" s="27" t="str">
        <f t="shared" si="86"/>
        <v/>
      </c>
      <c r="FC303" s="27" t="str">
        <f t="shared" si="87"/>
        <v/>
      </c>
      <c r="FE303" s="82">
        <f t="shared" si="96"/>
        <v>8.7565025296439895E-4</v>
      </c>
      <c r="FF303" s="82">
        <f t="shared" si="88"/>
        <v>1.7513005059285958E-3</v>
      </c>
      <c r="FG303" s="82" t="str">
        <f t="shared" si="89"/>
        <v/>
      </c>
      <c r="FH303" s="82" t="str">
        <f t="shared" si="90"/>
        <v/>
      </c>
      <c r="FI303" s="82" t="str">
        <f t="shared" si="91"/>
        <v/>
      </c>
      <c r="FJ303" s="82" t="str">
        <f t="shared" si="92"/>
        <v/>
      </c>
    </row>
    <row r="304" spans="1:166" x14ac:dyDescent="0.3">
      <c r="A304" s="59">
        <v>8914024</v>
      </c>
      <c r="B304" s="20" t="s">
        <v>285</v>
      </c>
      <c r="C304" s="21">
        <v>408</v>
      </c>
      <c r="D304" s="22">
        <v>2406462.9345460753</v>
      </c>
      <c r="E304" s="22">
        <v>1479.232</v>
      </c>
      <c r="F304" s="22">
        <v>2404983.7025460755</v>
      </c>
      <c r="G304" s="45">
        <v>-4768.1520685144187</v>
      </c>
      <c r="H304" s="26">
        <v>62.524900000000116</v>
      </c>
      <c r="I304" s="11"/>
      <c r="J304" s="34">
        <v>408</v>
      </c>
      <c r="K304" s="22">
        <v>2543909.7407227247</v>
      </c>
      <c r="L304" s="22">
        <v>1541.7569000000001</v>
      </c>
      <c r="M304" s="22">
        <v>2542367.9838227248</v>
      </c>
      <c r="N304" s="26">
        <v>62.524900000000116</v>
      </c>
      <c r="O304" s="22">
        <v>0</v>
      </c>
      <c r="P304" s="22">
        <v>137446.80617664941</v>
      </c>
      <c r="Q304" s="22">
        <v>137384.28127664933</v>
      </c>
      <c r="R304" s="32">
        <v>5.4029749552985624E-2</v>
      </c>
      <c r="S304" s="32">
        <v>5.4037921398804444E-2</v>
      </c>
      <c r="T304" s="11"/>
      <c r="U304" s="22">
        <v>2543909.7407227247</v>
      </c>
      <c r="V304" s="22">
        <v>1541.7569000000001</v>
      </c>
      <c r="W304" s="22">
        <v>2542367.9838227248</v>
      </c>
      <c r="X304" s="26">
        <v>62.524900000000116</v>
      </c>
      <c r="Y304" s="22">
        <v>0</v>
      </c>
      <c r="Z304" s="22">
        <v>137446.80617664941</v>
      </c>
      <c r="AA304" s="22">
        <v>137384.28127664933</v>
      </c>
      <c r="AB304" s="32">
        <v>5.4029749552985624E-2</v>
      </c>
      <c r="AC304" s="32">
        <v>5.4037921398804444E-2</v>
      </c>
      <c r="AD304" s="42"/>
      <c r="AE304" s="22">
        <v>2543909.7407227247</v>
      </c>
      <c r="AF304" s="22">
        <v>1541.7569000000001</v>
      </c>
      <c r="AG304" s="22">
        <v>2542367.9838227248</v>
      </c>
      <c r="AH304" s="26">
        <v>62.524900000000116</v>
      </c>
      <c r="AI304" s="22">
        <v>0</v>
      </c>
      <c r="AJ304" s="22">
        <v>137446.80617664941</v>
      </c>
      <c r="AK304" s="22">
        <v>137384.28127664933</v>
      </c>
      <c r="AL304" s="32">
        <v>5.4029749552985624E-2</v>
      </c>
      <c r="AM304" s="32">
        <v>5.4037921398804444E-2</v>
      </c>
      <c r="AN304" s="11"/>
      <c r="AO304" s="22">
        <v>2543909.7407227247</v>
      </c>
      <c r="AP304" s="22">
        <v>1541.7569000000001</v>
      </c>
      <c r="AQ304" s="22">
        <v>2542367.9838227248</v>
      </c>
      <c r="AR304" s="26">
        <v>62.524900000000116</v>
      </c>
      <c r="AS304" s="22">
        <v>0</v>
      </c>
      <c r="AT304" s="22">
        <v>137446.80617664941</v>
      </c>
      <c r="AU304" s="22">
        <v>137384.28127664933</v>
      </c>
      <c r="AV304" s="32">
        <v>5.4029749552985624E-2</v>
      </c>
      <c r="AW304" s="32">
        <v>5.4037921398804444E-2</v>
      </c>
      <c r="AX304" s="42"/>
      <c r="AY304" s="22">
        <v>2543909.7407227247</v>
      </c>
      <c r="AZ304" s="22">
        <v>1541.7569000000001</v>
      </c>
      <c r="BA304" s="22">
        <v>2542367.9838227248</v>
      </c>
      <c r="BB304" s="22">
        <v>0</v>
      </c>
      <c r="BC304" s="22">
        <v>137446.80617664941</v>
      </c>
      <c r="BD304" s="22">
        <v>137384.28127664933</v>
      </c>
      <c r="BE304" s="32">
        <v>5.4029749552985624E-2</v>
      </c>
      <c r="BF304" s="32">
        <v>5.4037921398804444E-2</v>
      </c>
      <c r="BG304" s="11"/>
      <c r="BH304" s="22">
        <v>2543909.7407227247</v>
      </c>
      <c r="BI304" s="22">
        <v>1541.7569000000001</v>
      </c>
      <c r="BJ304" s="22">
        <v>2542367.9838227248</v>
      </c>
      <c r="BK304" s="26">
        <v>62.524900000000116</v>
      </c>
      <c r="BL304" s="22">
        <v>0</v>
      </c>
      <c r="BM304" s="22">
        <v>137446.80617664941</v>
      </c>
      <c r="BN304" s="22">
        <v>137384.28127664933</v>
      </c>
      <c r="BO304" s="32">
        <v>5.4029749552985624E-2</v>
      </c>
      <c r="BP304" s="32">
        <v>5.4037921398804444E-2</v>
      </c>
      <c r="BQ304" s="42"/>
      <c r="BR304" s="22">
        <v>2535386.001102237</v>
      </c>
      <c r="BS304" s="22">
        <v>1541.7569000000001</v>
      </c>
      <c r="BT304" s="22">
        <v>2533844.2442022371</v>
      </c>
      <c r="BU304" s="26">
        <v>62.524900000000116</v>
      </c>
      <c r="BV304" s="22">
        <v>0</v>
      </c>
      <c r="BW304" s="22">
        <v>128923.06655616174</v>
      </c>
      <c r="BX304" s="22">
        <v>128860.54165616166</v>
      </c>
      <c r="BY304" s="32">
        <v>5.0849482682366137E-2</v>
      </c>
      <c r="BZ304" s="32">
        <v>5.0855746935120905E-2</v>
      </c>
      <c r="CA304" s="42"/>
      <c r="CB304" s="22">
        <v>2542453.2988120699</v>
      </c>
      <c r="CC304" s="22">
        <v>1541.7569000000001</v>
      </c>
      <c r="CD304" s="22">
        <v>2540911.54191207</v>
      </c>
      <c r="CE304" s="26">
        <v>62.524900000000116</v>
      </c>
      <c r="CF304" s="22">
        <v>0</v>
      </c>
      <c r="CG304" s="22">
        <v>135990.36426599463</v>
      </c>
      <c r="CH304" s="22">
        <v>135927.83936599456</v>
      </c>
      <c r="CI304" s="32">
        <v>5.3487851410892961E-2</v>
      </c>
      <c r="CJ304" s="32">
        <v>5.3495699131543568E-2</v>
      </c>
      <c r="CK304" s="42"/>
      <c r="CL304" s="22">
        <v>2540996.8569014152</v>
      </c>
      <c r="CM304" s="22">
        <v>1541.7569000000001</v>
      </c>
      <c r="CN304" s="22">
        <v>2539455.1000014152</v>
      </c>
      <c r="CO304" s="26">
        <v>62.524900000000116</v>
      </c>
      <c r="CP304" s="22">
        <v>0</v>
      </c>
      <c r="CQ304" s="22">
        <v>134533.92235533986</v>
      </c>
      <c r="CR304" s="22">
        <v>134471.39745533979</v>
      </c>
      <c r="CS304" s="32">
        <v>5.2945332061290096E-2</v>
      </c>
      <c r="CT304" s="32">
        <v>5.2952854907836272E-2</v>
      </c>
      <c r="CU304" s="42"/>
      <c r="CV304" s="22">
        <v>2543909.7407227247</v>
      </c>
      <c r="CW304" s="22">
        <v>1541.7569000000001</v>
      </c>
      <c r="CX304" s="22">
        <v>2542367.9838227248</v>
      </c>
      <c r="CY304" s="26">
        <v>62.524900000000116</v>
      </c>
      <c r="CZ304" s="22">
        <v>0</v>
      </c>
      <c r="DA304" s="22">
        <v>137446.80617664941</v>
      </c>
      <c r="DB304" s="22">
        <v>137384.28127664933</v>
      </c>
      <c r="DC304" s="32">
        <v>5.4029749552985624E-2</v>
      </c>
      <c r="DD304" s="32">
        <v>5.4037921398804444E-2</v>
      </c>
      <c r="DE304" s="42"/>
      <c r="DF304" s="22">
        <v>2543909.7407227247</v>
      </c>
      <c r="DG304" s="22">
        <v>1541.7569000000001</v>
      </c>
      <c r="DH304" s="22">
        <v>2542367.9838227248</v>
      </c>
      <c r="DI304" s="26">
        <v>62.524900000000116</v>
      </c>
      <c r="DJ304" s="22">
        <v>0</v>
      </c>
      <c r="DK304" s="22">
        <v>137446.80617664941</v>
      </c>
      <c r="DL304" s="22">
        <v>137384.28127664933</v>
      </c>
      <c r="DM304" s="32">
        <v>5.4029749552985624E-2</v>
      </c>
      <c r="DN304" s="32">
        <v>5.4037921398804444E-2</v>
      </c>
      <c r="DO304" s="42"/>
      <c r="DP304" s="22">
        <v>2543909.7407227247</v>
      </c>
      <c r="DQ304" s="22">
        <v>1541.7569000000001</v>
      </c>
      <c r="DR304" s="22">
        <v>2542367.9838227248</v>
      </c>
      <c r="DS304" s="26">
        <v>62.524900000000116</v>
      </c>
      <c r="DT304" s="22">
        <v>0</v>
      </c>
      <c r="DU304" s="22">
        <v>137446.80617664941</v>
      </c>
      <c r="DV304" s="22">
        <v>137384.28127664933</v>
      </c>
      <c r="DW304" s="32">
        <v>5.4029749552985624E-2</v>
      </c>
      <c r="DX304" s="32">
        <v>5.4037921398804444E-2</v>
      </c>
      <c r="DY304" s="42"/>
      <c r="DZ304" s="22">
        <v>2543909.7407227247</v>
      </c>
      <c r="EA304" s="22">
        <v>1541.7569000000001</v>
      </c>
      <c r="EB304" s="22">
        <v>2542367.9838227248</v>
      </c>
      <c r="EC304" s="26">
        <v>62.524900000000116</v>
      </c>
      <c r="ED304" s="22">
        <v>0</v>
      </c>
      <c r="EE304" s="22">
        <v>137446.80617664941</v>
      </c>
      <c r="EF304" s="22">
        <v>137384.28127664933</v>
      </c>
      <c r="EG304" s="32">
        <v>5.4029749552985624E-2</v>
      </c>
      <c r="EH304" s="32">
        <v>5.4037921398804444E-2</v>
      </c>
      <c r="EI304" s="42"/>
      <c r="EK304" s="47">
        <f t="shared" si="97"/>
        <v>-1456.4419106547721</v>
      </c>
      <c r="EL304" s="47">
        <f t="shared" si="98"/>
        <v>-2912.8838213095441</v>
      </c>
      <c r="EM304" s="47">
        <f t="shared" si="99"/>
        <v>0</v>
      </c>
      <c r="EN304" s="47">
        <f t="shared" si="100"/>
        <v>0</v>
      </c>
      <c r="EO304" s="47">
        <f t="shared" si="101"/>
        <v>0</v>
      </c>
      <c r="EP304" s="47">
        <f t="shared" si="102"/>
        <v>0</v>
      </c>
      <c r="ER304" s="27" t="str">
        <f t="shared" si="93"/>
        <v>The Suthers School</v>
      </c>
      <c r="EV304" s="45">
        <v>-4768.1520685144187</v>
      </c>
      <c r="EX304" s="27" t="str">
        <f t="shared" si="94"/>
        <v>Y</v>
      </c>
      <c r="EY304" s="27" t="str">
        <f t="shared" si="95"/>
        <v>Y</v>
      </c>
      <c r="EZ304" s="27" t="str">
        <f t="shared" si="84"/>
        <v/>
      </c>
      <c r="FA304" s="27" t="str">
        <f t="shared" si="85"/>
        <v/>
      </c>
      <c r="FB304" s="27" t="str">
        <f t="shared" si="86"/>
        <v/>
      </c>
      <c r="FC304" s="27" t="str">
        <f t="shared" si="87"/>
        <v/>
      </c>
      <c r="FE304" s="82">
        <f t="shared" si="96"/>
        <v>5.7286825507645608E-4</v>
      </c>
      <c r="FF304" s="82">
        <f t="shared" si="88"/>
        <v>1.1457365101529122E-3</v>
      </c>
      <c r="FG304" s="82" t="str">
        <f t="shared" si="89"/>
        <v/>
      </c>
      <c r="FH304" s="82" t="str">
        <f t="shared" si="90"/>
        <v/>
      </c>
      <c r="FI304" s="82" t="str">
        <f t="shared" si="91"/>
        <v/>
      </c>
      <c r="FJ304" s="82" t="str">
        <f t="shared" si="92"/>
        <v/>
      </c>
    </row>
    <row r="305" spans="1:166" x14ac:dyDescent="0.3">
      <c r="A305" s="20">
        <v>8914025</v>
      </c>
      <c r="B305" s="20" t="s">
        <v>286</v>
      </c>
      <c r="C305" s="21">
        <v>672</v>
      </c>
      <c r="D305" s="22">
        <v>3915899.5038038087</v>
      </c>
      <c r="E305" s="22">
        <v>16894.592000000001</v>
      </c>
      <c r="F305" s="22">
        <v>3899004.9118038085</v>
      </c>
      <c r="G305" s="45">
        <v>0</v>
      </c>
      <c r="H305" s="26">
        <v>722.50879999999961</v>
      </c>
      <c r="I305" s="11"/>
      <c r="J305" s="34">
        <v>672</v>
      </c>
      <c r="K305" s="22">
        <v>4138319.1238546078</v>
      </c>
      <c r="L305" s="22">
        <v>17617.1008</v>
      </c>
      <c r="M305" s="22">
        <v>4120702.0230546077</v>
      </c>
      <c r="N305" s="26">
        <v>722.50879999999961</v>
      </c>
      <c r="O305" s="22">
        <v>0</v>
      </c>
      <c r="P305" s="22">
        <v>222419.6200507991</v>
      </c>
      <c r="Q305" s="22">
        <v>221697.11125079915</v>
      </c>
      <c r="R305" s="32">
        <v>5.3746367400401916E-2</v>
      </c>
      <c r="S305" s="32">
        <v>5.3800811126464024E-2</v>
      </c>
      <c r="T305" s="11"/>
      <c r="U305" s="22">
        <v>4138319.1238546078</v>
      </c>
      <c r="V305" s="22">
        <v>17617.1008</v>
      </c>
      <c r="W305" s="22">
        <v>4120702.0230546077</v>
      </c>
      <c r="X305" s="26">
        <v>722.50879999999961</v>
      </c>
      <c r="Y305" s="22">
        <v>0</v>
      </c>
      <c r="Z305" s="22">
        <v>222419.6200507991</v>
      </c>
      <c r="AA305" s="22">
        <v>221697.11125079915</v>
      </c>
      <c r="AB305" s="32">
        <v>5.3746367400401916E-2</v>
      </c>
      <c r="AC305" s="32">
        <v>5.3800811126464024E-2</v>
      </c>
      <c r="AD305" s="42"/>
      <c r="AE305" s="22">
        <v>4138319.1238546078</v>
      </c>
      <c r="AF305" s="22">
        <v>17617.1008</v>
      </c>
      <c r="AG305" s="22">
        <v>4120702.0230546077</v>
      </c>
      <c r="AH305" s="26">
        <v>722.50879999999961</v>
      </c>
      <c r="AI305" s="22">
        <v>0</v>
      </c>
      <c r="AJ305" s="22">
        <v>222419.6200507991</v>
      </c>
      <c r="AK305" s="22">
        <v>221697.11125079915</v>
      </c>
      <c r="AL305" s="32">
        <v>5.3746367400401916E-2</v>
      </c>
      <c r="AM305" s="32">
        <v>5.3800811126464024E-2</v>
      </c>
      <c r="AN305" s="11"/>
      <c r="AO305" s="22">
        <v>4138319.1238546078</v>
      </c>
      <c r="AP305" s="22">
        <v>17617.1008</v>
      </c>
      <c r="AQ305" s="22">
        <v>4120702.0230546077</v>
      </c>
      <c r="AR305" s="26">
        <v>722.50879999999961</v>
      </c>
      <c r="AS305" s="22">
        <v>0</v>
      </c>
      <c r="AT305" s="22">
        <v>222419.6200507991</v>
      </c>
      <c r="AU305" s="22">
        <v>221697.11125079915</v>
      </c>
      <c r="AV305" s="32">
        <v>5.3746367400401916E-2</v>
      </c>
      <c r="AW305" s="32">
        <v>5.3800811126464024E-2</v>
      </c>
      <c r="AX305" s="42"/>
      <c r="AY305" s="22">
        <v>4138319.1238546078</v>
      </c>
      <c r="AZ305" s="22">
        <v>17617.1008</v>
      </c>
      <c r="BA305" s="22">
        <v>4120702.0230546077</v>
      </c>
      <c r="BB305" s="22">
        <v>0</v>
      </c>
      <c r="BC305" s="22">
        <v>222419.6200507991</v>
      </c>
      <c r="BD305" s="22">
        <v>221697.11125079915</v>
      </c>
      <c r="BE305" s="32">
        <v>5.3746367400401916E-2</v>
      </c>
      <c r="BF305" s="32">
        <v>5.3800811126464024E-2</v>
      </c>
      <c r="BG305" s="11"/>
      <c r="BH305" s="22">
        <v>4138319.1238546078</v>
      </c>
      <c r="BI305" s="22">
        <v>17617.1008</v>
      </c>
      <c r="BJ305" s="22">
        <v>4120702.0230546077</v>
      </c>
      <c r="BK305" s="26">
        <v>722.50879999999961</v>
      </c>
      <c r="BL305" s="22">
        <v>0</v>
      </c>
      <c r="BM305" s="22">
        <v>222419.6200507991</v>
      </c>
      <c r="BN305" s="22">
        <v>221697.11125079915</v>
      </c>
      <c r="BO305" s="32">
        <v>5.3746367400401916E-2</v>
      </c>
      <c r="BP305" s="32">
        <v>5.3800811126464024E-2</v>
      </c>
      <c r="BQ305" s="42"/>
      <c r="BR305" s="22">
        <v>4122901.5451462357</v>
      </c>
      <c r="BS305" s="22">
        <v>17617.1008</v>
      </c>
      <c r="BT305" s="22">
        <v>4105284.4443462356</v>
      </c>
      <c r="BU305" s="26">
        <v>722.50879999999961</v>
      </c>
      <c r="BV305" s="22">
        <v>0</v>
      </c>
      <c r="BW305" s="22">
        <v>207002.04134242702</v>
      </c>
      <c r="BX305" s="22">
        <v>206279.53254242707</v>
      </c>
      <c r="BY305" s="32">
        <v>5.02078546081519E-2</v>
      </c>
      <c r="BZ305" s="32">
        <v>5.0247317899375664E-2</v>
      </c>
      <c r="CA305" s="42"/>
      <c r="CB305" s="22">
        <v>4135718.6426869216</v>
      </c>
      <c r="CC305" s="22">
        <v>17617.1008</v>
      </c>
      <c r="CD305" s="22">
        <v>4118101.5418869215</v>
      </c>
      <c r="CE305" s="26">
        <v>722.50879999999961</v>
      </c>
      <c r="CF305" s="22">
        <v>0</v>
      </c>
      <c r="CG305" s="22">
        <v>219819.13888311293</v>
      </c>
      <c r="CH305" s="22">
        <v>219096.63008311298</v>
      </c>
      <c r="CI305" s="32">
        <v>5.3151376550194758E-2</v>
      </c>
      <c r="CJ305" s="32">
        <v>5.3203309305171358E-2</v>
      </c>
      <c r="CK305" s="42"/>
      <c r="CL305" s="22">
        <v>4133118.161519235</v>
      </c>
      <c r="CM305" s="22">
        <v>17617.1008</v>
      </c>
      <c r="CN305" s="22">
        <v>4115501.0607192349</v>
      </c>
      <c r="CO305" s="26">
        <v>722.50879999999961</v>
      </c>
      <c r="CP305" s="22">
        <v>0</v>
      </c>
      <c r="CQ305" s="22">
        <v>217218.65771542629</v>
      </c>
      <c r="CR305" s="22">
        <v>216496.14891542634</v>
      </c>
      <c r="CS305" s="32">
        <v>5.255563698560748E-2</v>
      </c>
      <c r="CT305" s="32">
        <v>5.2605052391261189E-2</v>
      </c>
      <c r="CU305" s="42"/>
      <c r="CV305" s="22">
        <v>4138319.1238546078</v>
      </c>
      <c r="CW305" s="22">
        <v>17617.1008</v>
      </c>
      <c r="CX305" s="22">
        <v>4120702.0230546077</v>
      </c>
      <c r="CY305" s="26">
        <v>722.50879999999961</v>
      </c>
      <c r="CZ305" s="22">
        <v>0</v>
      </c>
      <c r="DA305" s="22">
        <v>222419.6200507991</v>
      </c>
      <c r="DB305" s="22">
        <v>221697.11125079915</v>
      </c>
      <c r="DC305" s="32">
        <v>5.3746367400401916E-2</v>
      </c>
      <c r="DD305" s="32">
        <v>5.3800811126464024E-2</v>
      </c>
      <c r="DE305" s="42"/>
      <c r="DF305" s="22">
        <v>4138319.1238546078</v>
      </c>
      <c r="DG305" s="22">
        <v>17617.1008</v>
      </c>
      <c r="DH305" s="22">
        <v>4120702.0230546077</v>
      </c>
      <c r="DI305" s="26">
        <v>722.50879999999961</v>
      </c>
      <c r="DJ305" s="22">
        <v>0</v>
      </c>
      <c r="DK305" s="22">
        <v>222419.6200507991</v>
      </c>
      <c r="DL305" s="22">
        <v>221697.11125079915</v>
      </c>
      <c r="DM305" s="32">
        <v>5.3746367400401916E-2</v>
      </c>
      <c r="DN305" s="32">
        <v>5.3800811126464024E-2</v>
      </c>
      <c r="DO305" s="42"/>
      <c r="DP305" s="22">
        <v>4138319.1238546078</v>
      </c>
      <c r="DQ305" s="22">
        <v>17617.1008</v>
      </c>
      <c r="DR305" s="22">
        <v>4120702.0230546077</v>
      </c>
      <c r="DS305" s="26">
        <v>722.50879999999961</v>
      </c>
      <c r="DT305" s="22">
        <v>0</v>
      </c>
      <c r="DU305" s="22">
        <v>222419.6200507991</v>
      </c>
      <c r="DV305" s="22">
        <v>221697.11125079915</v>
      </c>
      <c r="DW305" s="32">
        <v>5.3746367400401916E-2</v>
      </c>
      <c r="DX305" s="32">
        <v>5.3800811126464024E-2</v>
      </c>
      <c r="DY305" s="42"/>
      <c r="DZ305" s="22">
        <v>4138319.1238546078</v>
      </c>
      <c r="EA305" s="22">
        <v>17617.1008</v>
      </c>
      <c r="EB305" s="22">
        <v>4120702.0230546077</v>
      </c>
      <c r="EC305" s="26">
        <v>722.50879999999961</v>
      </c>
      <c r="ED305" s="22">
        <v>0</v>
      </c>
      <c r="EE305" s="22">
        <v>222419.6200507991</v>
      </c>
      <c r="EF305" s="22">
        <v>221697.11125079915</v>
      </c>
      <c r="EG305" s="32">
        <v>5.3746367400401916E-2</v>
      </c>
      <c r="EH305" s="32">
        <v>5.3800811126464024E-2</v>
      </c>
      <c r="EI305" s="42"/>
      <c r="EK305" s="47">
        <f t="shared" si="97"/>
        <v>-2600.4811676861718</v>
      </c>
      <c r="EL305" s="47">
        <f t="shared" si="98"/>
        <v>-5200.9623353728093</v>
      </c>
      <c r="EM305" s="47">
        <f t="shared" si="99"/>
        <v>0</v>
      </c>
      <c r="EN305" s="47">
        <f t="shared" si="100"/>
        <v>0</v>
      </c>
      <c r="EO305" s="47">
        <f t="shared" si="101"/>
        <v>0</v>
      </c>
      <c r="EP305" s="47">
        <f t="shared" si="102"/>
        <v>0</v>
      </c>
      <c r="ER305" s="27" t="str">
        <f t="shared" si="93"/>
        <v>Colonel Frank Seely Academy</v>
      </c>
      <c r="EV305" s="45">
        <v>0</v>
      </c>
      <c r="EX305" s="27" t="str">
        <f t="shared" si="94"/>
        <v>Y</v>
      </c>
      <c r="EY305" s="27" t="str">
        <f t="shared" si="95"/>
        <v>Y</v>
      </c>
      <c r="EZ305" s="27" t="str">
        <f t="shared" si="84"/>
        <v/>
      </c>
      <c r="FA305" s="27" t="str">
        <f t="shared" si="85"/>
        <v/>
      </c>
      <c r="FB305" s="27" t="str">
        <f t="shared" si="86"/>
        <v/>
      </c>
      <c r="FC305" s="27" t="str">
        <f t="shared" si="87"/>
        <v/>
      </c>
      <c r="FE305" s="82">
        <f t="shared" si="96"/>
        <v>6.3107721770148245E-4</v>
      </c>
      <c r="FF305" s="82">
        <f t="shared" si="88"/>
        <v>1.2621544354030779E-3</v>
      </c>
      <c r="FG305" s="82" t="str">
        <f t="shared" si="89"/>
        <v/>
      </c>
      <c r="FH305" s="82" t="str">
        <f t="shared" si="90"/>
        <v/>
      </c>
      <c r="FI305" s="82" t="str">
        <f t="shared" si="91"/>
        <v/>
      </c>
      <c r="FJ305" s="82" t="str">
        <f t="shared" si="92"/>
        <v/>
      </c>
    </row>
    <row r="306" spans="1:166" x14ac:dyDescent="0.3">
      <c r="A306" s="20">
        <v>8914026</v>
      </c>
      <c r="B306" s="20" t="s">
        <v>330</v>
      </c>
      <c r="C306" s="21">
        <v>1318</v>
      </c>
      <c r="D306" s="22">
        <v>7512980.3762851451</v>
      </c>
      <c r="E306" s="22">
        <v>62928.3056</v>
      </c>
      <c r="F306" s="22">
        <v>7450052.0706851454</v>
      </c>
      <c r="G306" s="45">
        <v>0</v>
      </c>
      <c r="H306" s="26">
        <v>-17321.905599999998</v>
      </c>
      <c r="I306" s="11"/>
      <c r="J306" s="34">
        <v>1318</v>
      </c>
      <c r="K306" s="22">
        <v>7917063.8524870854</v>
      </c>
      <c r="L306" s="22">
        <v>45606.400000000001</v>
      </c>
      <c r="M306" s="22">
        <v>7871457.452487085</v>
      </c>
      <c r="N306" s="26">
        <v>-17321.905599999998</v>
      </c>
      <c r="O306" s="22">
        <v>0</v>
      </c>
      <c r="P306" s="22">
        <v>404083.47620194033</v>
      </c>
      <c r="Q306" s="22">
        <v>421405.38180193957</v>
      </c>
      <c r="R306" s="32">
        <v>5.1039562611965114E-2</v>
      </c>
      <c r="S306" s="32">
        <v>5.3535877484644383E-2</v>
      </c>
      <c r="T306" s="11"/>
      <c r="U306" s="22">
        <v>7917063.8524870854</v>
      </c>
      <c r="V306" s="22">
        <v>45606.400000000001</v>
      </c>
      <c r="W306" s="22">
        <v>7871457.452487085</v>
      </c>
      <c r="X306" s="26">
        <v>-17321.905599999998</v>
      </c>
      <c r="Y306" s="22">
        <v>0</v>
      </c>
      <c r="Z306" s="22">
        <v>404083.47620194033</v>
      </c>
      <c r="AA306" s="22">
        <v>421405.38180193957</v>
      </c>
      <c r="AB306" s="32">
        <v>5.1039562611965114E-2</v>
      </c>
      <c r="AC306" s="32">
        <v>5.3535877484644383E-2</v>
      </c>
      <c r="AD306" s="42"/>
      <c r="AE306" s="22">
        <v>7917063.8524870854</v>
      </c>
      <c r="AF306" s="22">
        <v>45606.400000000001</v>
      </c>
      <c r="AG306" s="22">
        <v>7871457.452487085</v>
      </c>
      <c r="AH306" s="26">
        <v>-17321.905599999998</v>
      </c>
      <c r="AI306" s="22">
        <v>0</v>
      </c>
      <c r="AJ306" s="22">
        <v>404083.47620194033</v>
      </c>
      <c r="AK306" s="22">
        <v>421405.38180193957</v>
      </c>
      <c r="AL306" s="32">
        <v>5.1039562611965114E-2</v>
      </c>
      <c r="AM306" s="32">
        <v>5.3535877484644383E-2</v>
      </c>
      <c r="AN306" s="11"/>
      <c r="AO306" s="22">
        <v>7917063.8524870854</v>
      </c>
      <c r="AP306" s="22">
        <v>45606.400000000001</v>
      </c>
      <c r="AQ306" s="22">
        <v>7871457.452487085</v>
      </c>
      <c r="AR306" s="26">
        <v>-17321.905599999998</v>
      </c>
      <c r="AS306" s="22">
        <v>0</v>
      </c>
      <c r="AT306" s="22">
        <v>404083.47620194033</v>
      </c>
      <c r="AU306" s="22">
        <v>421405.38180193957</v>
      </c>
      <c r="AV306" s="32">
        <v>5.1039562611965114E-2</v>
      </c>
      <c r="AW306" s="32">
        <v>5.3535877484644383E-2</v>
      </c>
      <c r="AX306" s="42"/>
      <c r="AY306" s="22">
        <v>7917063.8524870854</v>
      </c>
      <c r="AZ306" s="22">
        <v>45606.400000000001</v>
      </c>
      <c r="BA306" s="22">
        <v>7871457.452487085</v>
      </c>
      <c r="BB306" s="22">
        <v>0</v>
      </c>
      <c r="BC306" s="22">
        <v>404083.47620194033</v>
      </c>
      <c r="BD306" s="22">
        <v>421405.38180193957</v>
      </c>
      <c r="BE306" s="32">
        <v>5.1039562611965114E-2</v>
      </c>
      <c r="BF306" s="32">
        <v>5.3535877484644383E-2</v>
      </c>
      <c r="BG306" s="11"/>
      <c r="BH306" s="22">
        <v>7917063.8524870854</v>
      </c>
      <c r="BI306" s="22">
        <v>45606.400000000001</v>
      </c>
      <c r="BJ306" s="22">
        <v>7871457.452487085</v>
      </c>
      <c r="BK306" s="26">
        <v>-17321.905599999998</v>
      </c>
      <c r="BL306" s="22">
        <v>0</v>
      </c>
      <c r="BM306" s="22">
        <v>404083.47620194033</v>
      </c>
      <c r="BN306" s="22">
        <v>421405.38180193957</v>
      </c>
      <c r="BO306" s="32">
        <v>5.1039562611965114E-2</v>
      </c>
      <c r="BP306" s="32">
        <v>5.3535877484644383E-2</v>
      </c>
      <c r="BQ306" s="42"/>
      <c r="BR306" s="22">
        <v>7889409.4029991161</v>
      </c>
      <c r="BS306" s="22">
        <v>45606.400000000001</v>
      </c>
      <c r="BT306" s="22">
        <v>7843803.0029991157</v>
      </c>
      <c r="BU306" s="26">
        <v>-17321.905599999998</v>
      </c>
      <c r="BV306" s="22">
        <v>0</v>
      </c>
      <c r="BW306" s="22">
        <v>376429.02671397105</v>
      </c>
      <c r="BX306" s="22">
        <v>393750.93231397029</v>
      </c>
      <c r="BY306" s="32">
        <v>4.7713207349953671E-2</v>
      </c>
      <c r="BZ306" s="32">
        <v>5.0198982835675213E-2</v>
      </c>
      <c r="CA306" s="42"/>
      <c r="CB306" s="22">
        <v>7911954.1476194719</v>
      </c>
      <c r="CC306" s="22">
        <v>45606.400000000001</v>
      </c>
      <c r="CD306" s="22">
        <v>7866347.7476194715</v>
      </c>
      <c r="CE306" s="26">
        <v>-17321.905599999998</v>
      </c>
      <c r="CF306" s="22">
        <v>0</v>
      </c>
      <c r="CG306" s="22">
        <v>398973.77133432683</v>
      </c>
      <c r="CH306" s="22">
        <v>416295.67693432607</v>
      </c>
      <c r="CI306" s="32">
        <v>5.0426704185889272E-2</v>
      </c>
      <c r="CJ306" s="32">
        <v>5.2921087433530536E-2</v>
      </c>
      <c r="CK306" s="42"/>
      <c r="CL306" s="22">
        <v>7906844.4427518593</v>
      </c>
      <c r="CM306" s="22">
        <v>45606.400000000001</v>
      </c>
      <c r="CN306" s="22">
        <v>7861238.0427518589</v>
      </c>
      <c r="CO306" s="26">
        <v>-17321.905599999998</v>
      </c>
      <c r="CP306" s="22">
        <v>0</v>
      </c>
      <c r="CQ306" s="22">
        <v>393864.06646671426</v>
      </c>
      <c r="CR306" s="22">
        <v>411185.9720667135</v>
      </c>
      <c r="CS306" s="32">
        <v>4.9813053654769478E-2</v>
      </c>
      <c r="CT306" s="32">
        <v>5.2305498170969536E-2</v>
      </c>
      <c r="CU306" s="42"/>
      <c r="CV306" s="22">
        <v>7917063.8524870854</v>
      </c>
      <c r="CW306" s="22">
        <v>45606.400000000001</v>
      </c>
      <c r="CX306" s="22">
        <v>7871457.452487085</v>
      </c>
      <c r="CY306" s="26">
        <v>-17321.905599999998</v>
      </c>
      <c r="CZ306" s="22">
        <v>0</v>
      </c>
      <c r="DA306" s="22">
        <v>404083.47620194033</v>
      </c>
      <c r="DB306" s="22">
        <v>421405.38180193957</v>
      </c>
      <c r="DC306" s="32">
        <v>5.1039562611965114E-2</v>
      </c>
      <c r="DD306" s="32">
        <v>5.3535877484644383E-2</v>
      </c>
      <c r="DE306" s="42"/>
      <c r="DF306" s="22">
        <v>7917063.8524870854</v>
      </c>
      <c r="DG306" s="22">
        <v>45606.400000000001</v>
      </c>
      <c r="DH306" s="22">
        <v>7871457.452487085</v>
      </c>
      <c r="DI306" s="26">
        <v>-17321.905599999998</v>
      </c>
      <c r="DJ306" s="22">
        <v>0</v>
      </c>
      <c r="DK306" s="22">
        <v>404083.47620194033</v>
      </c>
      <c r="DL306" s="22">
        <v>421405.38180193957</v>
      </c>
      <c r="DM306" s="32">
        <v>5.1039562611965114E-2</v>
      </c>
      <c r="DN306" s="32">
        <v>5.3535877484644383E-2</v>
      </c>
      <c r="DO306" s="42"/>
      <c r="DP306" s="22">
        <v>7917063.8524870854</v>
      </c>
      <c r="DQ306" s="22">
        <v>45606.400000000001</v>
      </c>
      <c r="DR306" s="22">
        <v>7871457.452487085</v>
      </c>
      <c r="DS306" s="26">
        <v>-17321.905599999998</v>
      </c>
      <c r="DT306" s="22">
        <v>0</v>
      </c>
      <c r="DU306" s="22">
        <v>404083.47620194033</v>
      </c>
      <c r="DV306" s="22">
        <v>421405.38180193957</v>
      </c>
      <c r="DW306" s="32">
        <v>5.1039562611965114E-2</v>
      </c>
      <c r="DX306" s="32">
        <v>5.3535877484644383E-2</v>
      </c>
      <c r="DY306" s="42"/>
      <c r="DZ306" s="22">
        <v>7917063.8524870854</v>
      </c>
      <c r="EA306" s="22">
        <v>45606.400000000001</v>
      </c>
      <c r="EB306" s="22">
        <v>7871457.452487085</v>
      </c>
      <c r="EC306" s="26">
        <v>-17321.905599999998</v>
      </c>
      <c r="ED306" s="22">
        <v>0</v>
      </c>
      <c r="EE306" s="22">
        <v>404083.47620194033</v>
      </c>
      <c r="EF306" s="22">
        <v>421405.38180193957</v>
      </c>
      <c r="EG306" s="32">
        <v>5.1039562611965114E-2</v>
      </c>
      <c r="EH306" s="32">
        <v>5.3535877484644383E-2</v>
      </c>
      <c r="EI306" s="42"/>
      <c r="EK306" s="47">
        <f t="shared" si="97"/>
        <v>-5109.7048676135018</v>
      </c>
      <c r="EL306" s="47">
        <f t="shared" si="98"/>
        <v>-10219.409735226072</v>
      </c>
      <c r="EM306" s="47">
        <f t="shared" si="99"/>
        <v>0</v>
      </c>
      <c r="EN306" s="47">
        <f t="shared" si="100"/>
        <v>0</v>
      </c>
      <c r="EO306" s="47">
        <f t="shared" si="101"/>
        <v>0</v>
      </c>
      <c r="EP306" s="47">
        <f t="shared" si="102"/>
        <v>0</v>
      </c>
      <c r="ER306" s="27" t="str">
        <f t="shared" si="93"/>
        <v>Arnold Hill Spencer Academy</v>
      </c>
      <c r="EV306" s="45">
        <v>0</v>
      </c>
      <c r="EX306" s="27" t="str">
        <f t="shared" si="94"/>
        <v>Y</v>
      </c>
      <c r="EY306" s="27" t="str">
        <f t="shared" si="95"/>
        <v>Y</v>
      </c>
      <c r="EZ306" s="27" t="str">
        <f t="shared" si="84"/>
        <v/>
      </c>
      <c r="FA306" s="27" t="str">
        <f t="shared" si="85"/>
        <v/>
      </c>
      <c r="FB306" s="27" t="str">
        <f t="shared" si="86"/>
        <v/>
      </c>
      <c r="FC306" s="27" t="str">
        <f t="shared" si="87"/>
        <v/>
      </c>
      <c r="FE306" s="82">
        <f t="shared" si="96"/>
        <v>6.4914342718056959E-4</v>
      </c>
      <c r="FF306" s="82">
        <f t="shared" si="88"/>
        <v>1.2982868543610208E-3</v>
      </c>
      <c r="FG306" s="82" t="str">
        <f t="shared" si="89"/>
        <v/>
      </c>
      <c r="FH306" s="82" t="str">
        <f t="shared" si="90"/>
        <v/>
      </c>
      <c r="FI306" s="82" t="str">
        <f t="shared" si="91"/>
        <v/>
      </c>
      <c r="FJ306" s="82" t="str">
        <f t="shared" si="92"/>
        <v/>
      </c>
    </row>
    <row r="307" spans="1:166" x14ac:dyDescent="0.3">
      <c r="A307" s="20">
        <v>8914032</v>
      </c>
      <c r="B307" s="20" t="s">
        <v>84</v>
      </c>
      <c r="C307" s="21">
        <v>1116</v>
      </c>
      <c r="D307" s="22">
        <v>6695210.2922047144</v>
      </c>
      <c r="E307" s="22">
        <v>24209.4</v>
      </c>
      <c r="F307" s="22">
        <v>6671000.892204714</v>
      </c>
      <c r="G307" s="45">
        <v>0</v>
      </c>
      <c r="H307" s="26">
        <v>1851.3999999999978</v>
      </c>
      <c r="I307" s="11"/>
      <c r="J307" s="34">
        <v>1116</v>
      </c>
      <c r="K307" s="22">
        <v>7079296.404736991</v>
      </c>
      <c r="L307" s="22">
        <v>26060.799999999999</v>
      </c>
      <c r="M307" s="22">
        <v>7053235.6047369912</v>
      </c>
      <c r="N307" s="26">
        <v>1851.3999999999978</v>
      </c>
      <c r="O307" s="22">
        <v>0</v>
      </c>
      <c r="P307" s="22">
        <v>384086.11253227666</v>
      </c>
      <c r="Q307" s="22">
        <v>382234.71253227722</v>
      </c>
      <c r="R307" s="32">
        <v>5.4254842652904312E-2</v>
      </c>
      <c r="S307" s="32">
        <v>5.4192817871498059E-2</v>
      </c>
      <c r="T307" s="11"/>
      <c r="U307" s="22">
        <v>7079296.404736991</v>
      </c>
      <c r="V307" s="22">
        <v>26060.799999999999</v>
      </c>
      <c r="W307" s="22">
        <v>7053235.6047369912</v>
      </c>
      <c r="X307" s="26">
        <v>1851.3999999999978</v>
      </c>
      <c r="Y307" s="22">
        <v>0</v>
      </c>
      <c r="Z307" s="22">
        <v>384086.11253227666</v>
      </c>
      <c r="AA307" s="22">
        <v>382234.71253227722</v>
      </c>
      <c r="AB307" s="32">
        <v>5.4254842652904312E-2</v>
      </c>
      <c r="AC307" s="32">
        <v>5.4192817871498059E-2</v>
      </c>
      <c r="AD307" s="42"/>
      <c r="AE307" s="22">
        <v>7079296.404736991</v>
      </c>
      <c r="AF307" s="22">
        <v>26060.799999999999</v>
      </c>
      <c r="AG307" s="22">
        <v>7053235.6047369912</v>
      </c>
      <c r="AH307" s="26">
        <v>1851.3999999999978</v>
      </c>
      <c r="AI307" s="22">
        <v>0</v>
      </c>
      <c r="AJ307" s="22">
        <v>384086.11253227666</v>
      </c>
      <c r="AK307" s="22">
        <v>382234.71253227722</v>
      </c>
      <c r="AL307" s="32">
        <v>5.4254842652904312E-2</v>
      </c>
      <c r="AM307" s="32">
        <v>5.4192817871498059E-2</v>
      </c>
      <c r="AN307" s="11"/>
      <c r="AO307" s="22">
        <v>7079296.404736991</v>
      </c>
      <c r="AP307" s="22">
        <v>26060.799999999999</v>
      </c>
      <c r="AQ307" s="22">
        <v>7053235.6047369912</v>
      </c>
      <c r="AR307" s="26">
        <v>1851.3999999999978</v>
      </c>
      <c r="AS307" s="22">
        <v>0</v>
      </c>
      <c r="AT307" s="22">
        <v>384086.11253227666</v>
      </c>
      <c r="AU307" s="22">
        <v>382234.71253227722</v>
      </c>
      <c r="AV307" s="32">
        <v>5.4254842652904312E-2</v>
      </c>
      <c r="AW307" s="32">
        <v>5.4192817871498059E-2</v>
      </c>
      <c r="AX307" s="42"/>
      <c r="AY307" s="22">
        <v>7079296.404736991</v>
      </c>
      <c r="AZ307" s="22">
        <v>26060.799999999999</v>
      </c>
      <c r="BA307" s="22">
        <v>7053235.6047369912</v>
      </c>
      <c r="BB307" s="22">
        <v>0</v>
      </c>
      <c r="BC307" s="22">
        <v>384086.11253227666</v>
      </c>
      <c r="BD307" s="22">
        <v>382234.71253227722</v>
      </c>
      <c r="BE307" s="32">
        <v>5.4254842652904312E-2</v>
      </c>
      <c r="BF307" s="32">
        <v>5.4192817871498059E-2</v>
      </c>
      <c r="BG307" s="11"/>
      <c r="BH307" s="22">
        <v>7079296.404736991</v>
      </c>
      <c r="BI307" s="22">
        <v>26060.799999999999</v>
      </c>
      <c r="BJ307" s="22">
        <v>7053235.6047369912</v>
      </c>
      <c r="BK307" s="26">
        <v>1851.3999999999978</v>
      </c>
      <c r="BL307" s="22">
        <v>0</v>
      </c>
      <c r="BM307" s="22">
        <v>384086.11253227666</v>
      </c>
      <c r="BN307" s="22">
        <v>382234.71253227722</v>
      </c>
      <c r="BO307" s="32">
        <v>5.4254842652904312E-2</v>
      </c>
      <c r="BP307" s="32">
        <v>5.4192817871498059E-2</v>
      </c>
      <c r="BQ307" s="42"/>
      <c r="BR307" s="22">
        <v>7045642.5859217606</v>
      </c>
      <c r="BS307" s="22">
        <v>26060.799999999999</v>
      </c>
      <c r="BT307" s="22">
        <v>7019581.7859217608</v>
      </c>
      <c r="BU307" s="26">
        <v>1851.3999999999978</v>
      </c>
      <c r="BV307" s="22">
        <v>0</v>
      </c>
      <c r="BW307" s="22">
        <v>350432.29371704627</v>
      </c>
      <c r="BX307" s="22">
        <v>348580.89371704683</v>
      </c>
      <c r="BY307" s="32">
        <v>4.973744969937334E-2</v>
      </c>
      <c r="BZ307" s="32">
        <v>4.965835634483938E-2</v>
      </c>
      <c r="CA307" s="42"/>
      <c r="CB307" s="22">
        <v>7073910.6091062753</v>
      </c>
      <c r="CC307" s="22">
        <v>26060.799999999999</v>
      </c>
      <c r="CD307" s="22">
        <v>7047849.8091062754</v>
      </c>
      <c r="CE307" s="26">
        <v>1851.3999999999978</v>
      </c>
      <c r="CF307" s="22">
        <v>0</v>
      </c>
      <c r="CG307" s="22">
        <v>378700.31690156087</v>
      </c>
      <c r="CH307" s="22">
        <v>376848.91690156143</v>
      </c>
      <c r="CI307" s="32">
        <v>5.3534789712222024E-2</v>
      </c>
      <c r="CJ307" s="32">
        <v>5.3470054996723734E-2</v>
      </c>
      <c r="CK307" s="42"/>
      <c r="CL307" s="22">
        <v>7068524.8134755576</v>
      </c>
      <c r="CM307" s="22">
        <v>26060.799999999999</v>
      </c>
      <c r="CN307" s="22">
        <v>7042464.0134755578</v>
      </c>
      <c r="CO307" s="26">
        <v>1851.3999999999978</v>
      </c>
      <c r="CP307" s="22">
        <v>0</v>
      </c>
      <c r="CQ307" s="22">
        <v>373314.52127084322</v>
      </c>
      <c r="CR307" s="22">
        <v>371463.12127084378</v>
      </c>
      <c r="CS307" s="32">
        <v>5.2813639496483052E-2</v>
      </c>
      <c r="CT307" s="32">
        <v>5.2746186641502109E-2</v>
      </c>
      <c r="CU307" s="42"/>
      <c r="CV307" s="22">
        <v>7079296.404736991</v>
      </c>
      <c r="CW307" s="22">
        <v>26060.799999999999</v>
      </c>
      <c r="CX307" s="22">
        <v>7053235.6047369912</v>
      </c>
      <c r="CY307" s="26">
        <v>1851.3999999999978</v>
      </c>
      <c r="CZ307" s="22">
        <v>0</v>
      </c>
      <c r="DA307" s="22">
        <v>384086.11253227666</v>
      </c>
      <c r="DB307" s="22">
        <v>382234.71253227722</v>
      </c>
      <c r="DC307" s="32">
        <v>5.4254842652904312E-2</v>
      </c>
      <c r="DD307" s="32">
        <v>5.4192817871498059E-2</v>
      </c>
      <c r="DE307" s="42"/>
      <c r="DF307" s="22">
        <v>7079296.404736991</v>
      </c>
      <c r="DG307" s="22">
        <v>26060.799999999999</v>
      </c>
      <c r="DH307" s="22">
        <v>7053235.6047369912</v>
      </c>
      <c r="DI307" s="26">
        <v>1851.3999999999978</v>
      </c>
      <c r="DJ307" s="22">
        <v>0</v>
      </c>
      <c r="DK307" s="22">
        <v>384086.11253227666</v>
      </c>
      <c r="DL307" s="22">
        <v>382234.71253227722</v>
      </c>
      <c r="DM307" s="32">
        <v>5.4254842652904312E-2</v>
      </c>
      <c r="DN307" s="32">
        <v>5.4192817871498059E-2</v>
      </c>
      <c r="DO307" s="42"/>
      <c r="DP307" s="22">
        <v>7079296.404736991</v>
      </c>
      <c r="DQ307" s="22">
        <v>26060.799999999999</v>
      </c>
      <c r="DR307" s="22">
        <v>7053235.6047369912</v>
      </c>
      <c r="DS307" s="26">
        <v>1851.3999999999978</v>
      </c>
      <c r="DT307" s="22">
        <v>0</v>
      </c>
      <c r="DU307" s="22">
        <v>384086.11253227666</v>
      </c>
      <c r="DV307" s="22">
        <v>382234.71253227722</v>
      </c>
      <c r="DW307" s="32">
        <v>5.4254842652904312E-2</v>
      </c>
      <c r="DX307" s="32">
        <v>5.4192817871498059E-2</v>
      </c>
      <c r="DY307" s="42"/>
      <c r="DZ307" s="22">
        <v>7079296.404736991</v>
      </c>
      <c r="EA307" s="22">
        <v>26060.799999999999</v>
      </c>
      <c r="EB307" s="22">
        <v>7053235.6047369912</v>
      </c>
      <c r="EC307" s="26">
        <v>1851.3999999999978</v>
      </c>
      <c r="ED307" s="22">
        <v>0</v>
      </c>
      <c r="EE307" s="22">
        <v>384086.11253227666</v>
      </c>
      <c r="EF307" s="22">
        <v>382234.71253227722</v>
      </c>
      <c r="EG307" s="32">
        <v>5.4254842652904312E-2</v>
      </c>
      <c r="EH307" s="32">
        <v>5.4192817871498059E-2</v>
      </c>
      <c r="EI307" s="42"/>
      <c r="EK307" s="47">
        <f t="shared" si="97"/>
        <v>-5385.7956307157874</v>
      </c>
      <c r="EL307" s="47">
        <f t="shared" si="98"/>
        <v>-10771.591261433437</v>
      </c>
      <c r="EM307" s="47">
        <f t="shared" si="99"/>
        <v>0</v>
      </c>
      <c r="EN307" s="47">
        <f t="shared" si="100"/>
        <v>0</v>
      </c>
      <c r="EO307" s="47">
        <f t="shared" si="101"/>
        <v>0</v>
      </c>
      <c r="EP307" s="47">
        <f t="shared" si="102"/>
        <v>0</v>
      </c>
      <c r="ER307" s="27" t="str">
        <f t="shared" si="93"/>
        <v>The Manor Academy</v>
      </c>
      <c r="EV307" s="45">
        <v>0</v>
      </c>
      <c r="EX307" s="27" t="str">
        <f t="shared" si="94"/>
        <v>Y</v>
      </c>
      <c r="EY307" s="27" t="str">
        <f t="shared" si="95"/>
        <v>Y</v>
      </c>
      <c r="EZ307" s="27" t="str">
        <f t="shared" si="84"/>
        <v/>
      </c>
      <c r="FA307" s="27" t="str">
        <f t="shared" si="85"/>
        <v/>
      </c>
      <c r="FB307" s="27" t="str">
        <f t="shared" si="86"/>
        <v/>
      </c>
      <c r="FC307" s="27" t="str">
        <f t="shared" si="87"/>
        <v/>
      </c>
      <c r="FE307" s="82">
        <f t="shared" si="96"/>
        <v>7.6359219123470906E-4</v>
      </c>
      <c r="FF307" s="82">
        <f t="shared" si="88"/>
        <v>1.5271843824696822E-3</v>
      </c>
      <c r="FG307" s="82" t="str">
        <f t="shared" si="89"/>
        <v/>
      </c>
      <c r="FH307" s="82" t="str">
        <f t="shared" si="90"/>
        <v/>
      </c>
      <c r="FI307" s="82" t="str">
        <f t="shared" si="91"/>
        <v/>
      </c>
      <c r="FJ307" s="82" t="str">
        <f t="shared" si="92"/>
        <v/>
      </c>
    </row>
    <row r="308" spans="1:166" x14ac:dyDescent="0.3">
      <c r="A308" s="20">
        <v>8914041</v>
      </c>
      <c r="B308" s="20" t="s">
        <v>299</v>
      </c>
      <c r="C308" s="21">
        <v>863</v>
      </c>
      <c r="D308" s="22">
        <v>5009659.5461011305</v>
      </c>
      <c r="E308" s="22">
        <v>19693.695999999996</v>
      </c>
      <c r="F308" s="22">
        <v>4989965.8501011301</v>
      </c>
      <c r="G308" s="45">
        <v>0</v>
      </c>
      <c r="H308" s="26">
        <v>842.21440000000439</v>
      </c>
      <c r="I308" s="11"/>
      <c r="J308" s="34">
        <v>863</v>
      </c>
      <c r="K308" s="22">
        <v>5293636.5703355428</v>
      </c>
      <c r="L308" s="22">
        <v>20535.910400000001</v>
      </c>
      <c r="M308" s="22">
        <v>5273100.6599355424</v>
      </c>
      <c r="N308" s="26">
        <v>842.21440000000439</v>
      </c>
      <c r="O308" s="22">
        <v>0</v>
      </c>
      <c r="P308" s="22">
        <v>283977.02423441224</v>
      </c>
      <c r="Q308" s="22">
        <v>283134.8098344123</v>
      </c>
      <c r="R308" s="32">
        <v>5.3644979299440662E-2</v>
      </c>
      <c r="S308" s="32">
        <v>5.3694178832132004E-2</v>
      </c>
      <c r="T308" s="11"/>
      <c r="U308" s="22">
        <v>5293636.5703355428</v>
      </c>
      <c r="V308" s="22">
        <v>20535.910400000001</v>
      </c>
      <c r="W308" s="22">
        <v>5273100.6599355424</v>
      </c>
      <c r="X308" s="26">
        <v>842.21440000000439</v>
      </c>
      <c r="Y308" s="22">
        <v>0</v>
      </c>
      <c r="Z308" s="22">
        <v>283977.02423441224</v>
      </c>
      <c r="AA308" s="22">
        <v>283134.8098344123</v>
      </c>
      <c r="AB308" s="32">
        <v>5.3644979299440662E-2</v>
      </c>
      <c r="AC308" s="32">
        <v>5.3694178832132004E-2</v>
      </c>
      <c r="AD308" s="42"/>
      <c r="AE308" s="22">
        <v>5293636.5703355428</v>
      </c>
      <c r="AF308" s="22">
        <v>20535.910400000001</v>
      </c>
      <c r="AG308" s="22">
        <v>5273100.6599355424</v>
      </c>
      <c r="AH308" s="26">
        <v>842.21440000000439</v>
      </c>
      <c r="AI308" s="22">
        <v>0</v>
      </c>
      <c r="AJ308" s="22">
        <v>283977.02423441224</v>
      </c>
      <c r="AK308" s="22">
        <v>283134.8098344123</v>
      </c>
      <c r="AL308" s="32">
        <v>5.3644979299440662E-2</v>
      </c>
      <c r="AM308" s="32">
        <v>5.3694178832132004E-2</v>
      </c>
      <c r="AN308" s="11"/>
      <c r="AO308" s="22">
        <v>5293636.5703355428</v>
      </c>
      <c r="AP308" s="22">
        <v>20535.910400000001</v>
      </c>
      <c r="AQ308" s="22">
        <v>5273100.6599355424</v>
      </c>
      <c r="AR308" s="26">
        <v>842.21440000000439</v>
      </c>
      <c r="AS308" s="22">
        <v>0</v>
      </c>
      <c r="AT308" s="22">
        <v>283977.02423441224</v>
      </c>
      <c r="AU308" s="22">
        <v>283134.8098344123</v>
      </c>
      <c r="AV308" s="32">
        <v>5.3644979299440662E-2</v>
      </c>
      <c r="AW308" s="32">
        <v>5.3694178832132004E-2</v>
      </c>
      <c r="AX308" s="42"/>
      <c r="AY308" s="22">
        <v>5293636.5703355428</v>
      </c>
      <c r="AZ308" s="22">
        <v>20535.910400000001</v>
      </c>
      <c r="BA308" s="22">
        <v>5273100.6599355424</v>
      </c>
      <c r="BB308" s="22">
        <v>0</v>
      </c>
      <c r="BC308" s="22">
        <v>283977.02423441224</v>
      </c>
      <c r="BD308" s="22">
        <v>283134.8098344123</v>
      </c>
      <c r="BE308" s="32">
        <v>5.3644979299440662E-2</v>
      </c>
      <c r="BF308" s="32">
        <v>5.3694178832132004E-2</v>
      </c>
      <c r="BG308" s="11"/>
      <c r="BH308" s="22">
        <v>5293636.5703355428</v>
      </c>
      <c r="BI308" s="22">
        <v>20535.910400000001</v>
      </c>
      <c r="BJ308" s="22">
        <v>5273100.6599355424</v>
      </c>
      <c r="BK308" s="26">
        <v>842.21440000000439</v>
      </c>
      <c r="BL308" s="22">
        <v>0</v>
      </c>
      <c r="BM308" s="22">
        <v>283977.02423441224</v>
      </c>
      <c r="BN308" s="22">
        <v>283134.8098344123</v>
      </c>
      <c r="BO308" s="32">
        <v>5.3644979299440662E-2</v>
      </c>
      <c r="BP308" s="32">
        <v>5.3694178832132004E-2</v>
      </c>
      <c r="BQ308" s="42"/>
      <c r="BR308" s="22">
        <v>5273632.0778306704</v>
      </c>
      <c r="BS308" s="22">
        <v>20535.910400000001</v>
      </c>
      <c r="BT308" s="22">
        <v>5253096.16743067</v>
      </c>
      <c r="BU308" s="26">
        <v>842.21440000000439</v>
      </c>
      <c r="BV308" s="22">
        <v>0</v>
      </c>
      <c r="BW308" s="22">
        <v>263972.53172953986</v>
      </c>
      <c r="BX308" s="22">
        <v>263130.31732953992</v>
      </c>
      <c r="BY308" s="32">
        <v>5.0055166502651814E-2</v>
      </c>
      <c r="BZ308" s="32">
        <v>5.0090519751181138E-2</v>
      </c>
      <c r="CA308" s="42"/>
      <c r="CB308" s="22">
        <v>5290113.6080685547</v>
      </c>
      <c r="CC308" s="22">
        <v>20535.910400000001</v>
      </c>
      <c r="CD308" s="22">
        <v>5269577.6976685543</v>
      </c>
      <c r="CE308" s="26">
        <v>842.21440000000439</v>
      </c>
      <c r="CF308" s="22">
        <v>0</v>
      </c>
      <c r="CG308" s="22">
        <v>280454.06196742412</v>
      </c>
      <c r="CH308" s="22">
        <v>279611.84756742418</v>
      </c>
      <c r="CI308" s="32">
        <v>5.3014752185977954E-2</v>
      </c>
      <c r="CJ308" s="32">
        <v>5.3061528572039891E-2</v>
      </c>
      <c r="CK308" s="42"/>
      <c r="CL308" s="22">
        <v>5286590.6458015665</v>
      </c>
      <c r="CM308" s="22">
        <v>20535.910400000001</v>
      </c>
      <c r="CN308" s="22">
        <v>5266054.7354015661</v>
      </c>
      <c r="CO308" s="26">
        <v>842.21440000000439</v>
      </c>
      <c r="CP308" s="22">
        <v>0</v>
      </c>
      <c r="CQ308" s="22">
        <v>276931.099700436</v>
      </c>
      <c r="CR308" s="22">
        <v>276088.88530043606</v>
      </c>
      <c r="CS308" s="32">
        <v>5.2383685111001624E-2</v>
      </c>
      <c r="CT308" s="32">
        <v>5.2428031832711809E-2</v>
      </c>
      <c r="CU308" s="42"/>
      <c r="CV308" s="22">
        <v>5293636.5703355428</v>
      </c>
      <c r="CW308" s="22">
        <v>20535.910400000001</v>
      </c>
      <c r="CX308" s="22">
        <v>5273100.6599355424</v>
      </c>
      <c r="CY308" s="26">
        <v>842.21440000000439</v>
      </c>
      <c r="CZ308" s="22">
        <v>0</v>
      </c>
      <c r="DA308" s="22">
        <v>283977.02423441224</v>
      </c>
      <c r="DB308" s="22">
        <v>283134.8098344123</v>
      </c>
      <c r="DC308" s="32">
        <v>5.3644979299440662E-2</v>
      </c>
      <c r="DD308" s="32">
        <v>5.3694178832132004E-2</v>
      </c>
      <c r="DE308" s="42"/>
      <c r="DF308" s="22">
        <v>5293636.5703355428</v>
      </c>
      <c r="DG308" s="22">
        <v>20535.910400000001</v>
      </c>
      <c r="DH308" s="22">
        <v>5273100.6599355424</v>
      </c>
      <c r="DI308" s="26">
        <v>842.21440000000439</v>
      </c>
      <c r="DJ308" s="22">
        <v>0</v>
      </c>
      <c r="DK308" s="22">
        <v>283977.02423441224</v>
      </c>
      <c r="DL308" s="22">
        <v>283134.8098344123</v>
      </c>
      <c r="DM308" s="32">
        <v>5.3644979299440662E-2</v>
      </c>
      <c r="DN308" s="32">
        <v>5.3694178832132004E-2</v>
      </c>
      <c r="DO308" s="42"/>
      <c r="DP308" s="22">
        <v>5293636.5703355428</v>
      </c>
      <c r="DQ308" s="22">
        <v>20535.910400000001</v>
      </c>
      <c r="DR308" s="22">
        <v>5273100.6599355424</v>
      </c>
      <c r="DS308" s="26">
        <v>842.21440000000439</v>
      </c>
      <c r="DT308" s="22">
        <v>0</v>
      </c>
      <c r="DU308" s="22">
        <v>283977.02423441224</v>
      </c>
      <c r="DV308" s="22">
        <v>283134.8098344123</v>
      </c>
      <c r="DW308" s="32">
        <v>5.3644979299440662E-2</v>
      </c>
      <c r="DX308" s="32">
        <v>5.3694178832132004E-2</v>
      </c>
      <c r="DY308" s="42"/>
      <c r="DZ308" s="22">
        <v>5293636.5703355428</v>
      </c>
      <c r="EA308" s="22">
        <v>20535.910400000001</v>
      </c>
      <c r="EB308" s="22">
        <v>5273100.6599355424</v>
      </c>
      <c r="EC308" s="26">
        <v>842.21440000000439</v>
      </c>
      <c r="ED308" s="22">
        <v>0</v>
      </c>
      <c r="EE308" s="22">
        <v>283977.02423441224</v>
      </c>
      <c r="EF308" s="22">
        <v>283134.8098344123</v>
      </c>
      <c r="EG308" s="32">
        <v>5.3644979299440662E-2</v>
      </c>
      <c r="EH308" s="32">
        <v>5.3694178832132004E-2</v>
      </c>
      <c r="EI308" s="42"/>
      <c r="EK308" s="47">
        <f t="shared" si="97"/>
        <v>-3522.962266988121</v>
      </c>
      <c r="EL308" s="47">
        <f t="shared" si="98"/>
        <v>-7045.9245339762419</v>
      </c>
      <c r="EM308" s="47">
        <f t="shared" si="99"/>
        <v>0</v>
      </c>
      <c r="EN308" s="47">
        <f t="shared" si="100"/>
        <v>0</v>
      </c>
      <c r="EO308" s="47">
        <f t="shared" si="101"/>
        <v>0</v>
      </c>
      <c r="EP308" s="47">
        <f t="shared" si="102"/>
        <v>0</v>
      </c>
      <c r="ER308" s="27" t="str">
        <f t="shared" si="93"/>
        <v>The Garibaldi School</v>
      </c>
      <c r="EV308" s="45">
        <v>0</v>
      </c>
      <c r="EX308" s="27" t="str">
        <f t="shared" si="94"/>
        <v>Y</v>
      </c>
      <c r="EY308" s="27" t="str">
        <f t="shared" si="95"/>
        <v>Y</v>
      </c>
      <c r="EZ308" s="27" t="str">
        <f t="shared" si="84"/>
        <v/>
      </c>
      <c r="FA308" s="27" t="str">
        <f t="shared" si="85"/>
        <v/>
      </c>
      <c r="FB308" s="27" t="str">
        <f t="shared" si="86"/>
        <v/>
      </c>
      <c r="FC308" s="27" t="str">
        <f t="shared" si="87"/>
        <v/>
      </c>
      <c r="FE308" s="82">
        <f t="shared" si="96"/>
        <v>6.6810070472487148E-4</v>
      </c>
      <c r="FF308" s="82">
        <f t="shared" si="88"/>
        <v>1.336201409449743E-3</v>
      </c>
      <c r="FG308" s="82" t="str">
        <f t="shared" si="89"/>
        <v/>
      </c>
      <c r="FH308" s="82" t="str">
        <f t="shared" si="90"/>
        <v/>
      </c>
      <c r="FI308" s="82" t="str">
        <f t="shared" si="91"/>
        <v/>
      </c>
      <c r="FJ308" s="82" t="str">
        <f t="shared" si="92"/>
        <v/>
      </c>
    </row>
    <row r="309" spans="1:166" x14ac:dyDescent="0.3">
      <c r="A309" s="20">
        <v>8914068</v>
      </c>
      <c r="B309" s="20" t="s">
        <v>85</v>
      </c>
      <c r="C309" s="21">
        <v>1119</v>
      </c>
      <c r="D309" s="22">
        <v>6828072.3031131476</v>
      </c>
      <c r="E309" s="22">
        <v>31240</v>
      </c>
      <c r="F309" s="22">
        <v>6796832.3031131476</v>
      </c>
      <c r="G309" s="45">
        <v>0</v>
      </c>
      <c r="H309" s="26">
        <v>1336</v>
      </c>
      <c r="I309" s="11"/>
      <c r="J309" s="34">
        <v>1119</v>
      </c>
      <c r="K309" s="22">
        <v>7219954.6956418762</v>
      </c>
      <c r="L309" s="22">
        <v>32576</v>
      </c>
      <c r="M309" s="22">
        <v>7187378.6956418762</v>
      </c>
      <c r="N309" s="26">
        <v>1336</v>
      </c>
      <c r="O309" s="22">
        <v>0</v>
      </c>
      <c r="P309" s="22">
        <v>391882.39252872858</v>
      </c>
      <c r="Q309" s="22">
        <v>390546.39252872858</v>
      </c>
      <c r="R309" s="32">
        <v>5.42776802692789E-2</v>
      </c>
      <c r="S309" s="32">
        <v>5.4337806461420973E-2</v>
      </c>
      <c r="T309" s="11"/>
      <c r="U309" s="22">
        <v>7219954.6956418762</v>
      </c>
      <c r="V309" s="22">
        <v>32576</v>
      </c>
      <c r="W309" s="22">
        <v>7187378.6956418762</v>
      </c>
      <c r="X309" s="26">
        <v>1336</v>
      </c>
      <c r="Y309" s="22">
        <v>0</v>
      </c>
      <c r="Z309" s="22">
        <v>391882.39252872858</v>
      </c>
      <c r="AA309" s="22">
        <v>390546.39252872858</v>
      </c>
      <c r="AB309" s="32">
        <v>5.42776802692789E-2</v>
      </c>
      <c r="AC309" s="32">
        <v>5.4337806461420973E-2</v>
      </c>
      <c r="AD309" s="42"/>
      <c r="AE309" s="22">
        <v>7219954.6956418762</v>
      </c>
      <c r="AF309" s="22">
        <v>32576</v>
      </c>
      <c r="AG309" s="22">
        <v>7187378.6956418762</v>
      </c>
      <c r="AH309" s="26">
        <v>1336</v>
      </c>
      <c r="AI309" s="22">
        <v>0</v>
      </c>
      <c r="AJ309" s="22">
        <v>391882.39252872858</v>
      </c>
      <c r="AK309" s="22">
        <v>390546.39252872858</v>
      </c>
      <c r="AL309" s="32">
        <v>5.42776802692789E-2</v>
      </c>
      <c r="AM309" s="32">
        <v>5.4337806461420973E-2</v>
      </c>
      <c r="AN309" s="11"/>
      <c r="AO309" s="22">
        <v>7219954.6956418762</v>
      </c>
      <c r="AP309" s="22">
        <v>32576</v>
      </c>
      <c r="AQ309" s="22">
        <v>7187378.6956418762</v>
      </c>
      <c r="AR309" s="26">
        <v>1336</v>
      </c>
      <c r="AS309" s="22">
        <v>0</v>
      </c>
      <c r="AT309" s="22">
        <v>391882.39252872858</v>
      </c>
      <c r="AU309" s="22">
        <v>390546.39252872858</v>
      </c>
      <c r="AV309" s="32">
        <v>5.42776802692789E-2</v>
      </c>
      <c r="AW309" s="32">
        <v>5.4337806461420973E-2</v>
      </c>
      <c r="AX309" s="42"/>
      <c r="AY309" s="22">
        <v>7219954.6956418762</v>
      </c>
      <c r="AZ309" s="22">
        <v>32576</v>
      </c>
      <c r="BA309" s="22">
        <v>7187378.6956418762</v>
      </c>
      <c r="BB309" s="22">
        <v>0</v>
      </c>
      <c r="BC309" s="22">
        <v>391882.39252872858</v>
      </c>
      <c r="BD309" s="22">
        <v>390546.39252872858</v>
      </c>
      <c r="BE309" s="32">
        <v>5.42776802692789E-2</v>
      </c>
      <c r="BF309" s="32">
        <v>5.4337806461420973E-2</v>
      </c>
      <c r="BG309" s="11"/>
      <c r="BH309" s="22">
        <v>7219954.6956418762</v>
      </c>
      <c r="BI309" s="22">
        <v>32576</v>
      </c>
      <c r="BJ309" s="22">
        <v>7187378.6956418762</v>
      </c>
      <c r="BK309" s="26">
        <v>1336</v>
      </c>
      <c r="BL309" s="22">
        <v>0</v>
      </c>
      <c r="BM309" s="22">
        <v>391882.39252872858</v>
      </c>
      <c r="BN309" s="22">
        <v>390546.39252872858</v>
      </c>
      <c r="BO309" s="32">
        <v>5.42776802692789E-2</v>
      </c>
      <c r="BP309" s="32">
        <v>5.4337806461420973E-2</v>
      </c>
      <c r="BQ309" s="42"/>
      <c r="BR309" s="22">
        <v>7184083.7454885291</v>
      </c>
      <c r="BS309" s="22">
        <v>32576</v>
      </c>
      <c r="BT309" s="22">
        <v>7151507.7454885291</v>
      </c>
      <c r="BU309" s="26">
        <v>1336</v>
      </c>
      <c r="BV309" s="22">
        <v>0</v>
      </c>
      <c r="BW309" s="22">
        <v>356011.44237538148</v>
      </c>
      <c r="BX309" s="22">
        <v>354675.44237538148</v>
      </c>
      <c r="BY309" s="32">
        <v>4.9555580779379146E-2</v>
      </c>
      <c r="BZ309" s="32">
        <v>4.9594498810285929E-2</v>
      </c>
      <c r="CA309" s="42"/>
      <c r="CB309" s="22">
        <v>7214360.1580919735</v>
      </c>
      <c r="CC309" s="22">
        <v>32576</v>
      </c>
      <c r="CD309" s="22">
        <v>7181784.1580919735</v>
      </c>
      <c r="CE309" s="26">
        <v>1336</v>
      </c>
      <c r="CF309" s="22">
        <v>0</v>
      </c>
      <c r="CG309" s="22">
        <v>386287.8549788259</v>
      </c>
      <c r="CH309" s="22">
        <v>384951.8549788259</v>
      </c>
      <c r="CI309" s="32">
        <v>5.3544298664594231E-2</v>
      </c>
      <c r="CJ309" s="32">
        <v>5.3601145133982737E-2</v>
      </c>
      <c r="CK309" s="42"/>
      <c r="CL309" s="22">
        <v>7208765.6205420708</v>
      </c>
      <c r="CM309" s="22">
        <v>32576</v>
      </c>
      <c r="CN309" s="22">
        <v>7176189.6205420708</v>
      </c>
      <c r="CO309" s="26">
        <v>1336</v>
      </c>
      <c r="CP309" s="22">
        <v>0</v>
      </c>
      <c r="CQ309" s="22">
        <v>380693.31742892321</v>
      </c>
      <c r="CR309" s="22">
        <v>379357.31742892321</v>
      </c>
      <c r="CS309" s="32">
        <v>5.2809778742715814E-2</v>
      </c>
      <c r="CT309" s="32">
        <v>5.2863335208283908E-2</v>
      </c>
      <c r="CU309" s="42"/>
      <c r="CV309" s="22">
        <v>7219954.6956418762</v>
      </c>
      <c r="CW309" s="22">
        <v>32576</v>
      </c>
      <c r="CX309" s="22">
        <v>7187378.6956418762</v>
      </c>
      <c r="CY309" s="26">
        <v>1336</v>
      </c>
      <c r="CZ309" s="22">
        <v>0</v>
      </c>
      <c r="DA309" s="22">
        <v>391882.39252872858</v>
      </c>
      <c r="DB309" s="22">
        <v>390546.39252872858</v>
      </c>
      <c r="DC309" s="32">
        <v>5.42776802692789E-2</v>
      </c>
      <c r="DD309" s="32">
        <v>5.4337806461420973E-2</v>
      </c>
      <c r="DE309" s="42"/>
      <c r="DF309" s="22">
        <v>7219954.6956418762</v>
      </c>
      <c r="DG309" s="22">
        <v>32576</v>
      </c>
      <c r="DH309" s="22">
        <v>7187378.6956418762</v>
      </c>
      <c r="DI309" s="26">
        <v>1336</v>
      </c>
      <c r="DJ309" s="22">
        <v>0</v>
      </c>
      <c r="DK309" s="22">
        <v>391882.39252872858</v>
      </c>
      <c r="DL309" s="22">
        <v>390546.39252872858</v>
      </c>
      <c r="DM309" s="32">
        <v>5.42776802692789E-2</v>
      </c>
      <c r="DN309" s="32">
        <v>5.4337806461420973E-2</v>
      </c>
      <c r="DO309" s="42"/>
      <c r="DP309" s="22">
        <v>7219954.6956418762</v>
      </c>
      <c r="DQ309" s="22">
        <v>32576</v>
      </c>
      <c r="DR309" s="22">
        <v>7187378.6956418762</v>
      </c>
      <c r="DS309" s="26">
        <v>1336</v>
      </c>
      <c r="DT309" s="22">
        <v>0</v>
      </c>
      <c r="DU309" s="22">
        <v>391882.39252872858</v>
      </c>
      <c r="DV309" s="22">
        <v>390546.39252872858</v>
      </c>
      <c r="DW309" s="32">
        <v>5.42776802692789E-2</v>
      </c>
      <c r="DX309" s="32">
        <v>5.4337806461420973E-2</v>
      </c>
      <c r="DY309" s="42"/>
      <c r="DZ309" s="22">
        <v>7219954.6956418762</v>
      </c>
      <c r="EA309" s="22">
        <v>32576</v>
      </c>
      <c r="EB309" s="22">
        <v>7187378.6956418762</v>
      </c>
      <c r="EC309" s="26">
        <v>1336</v>
      </c>
      <c r="ED309" s="22">
        <v>0</v>
      </c>
      <c r="EE309" s="22">
        <v>391882.39252872858</v>
      </c>
      <c r="EF309" s="22">
        <v>390546.39252872858</v>
      </c>
      <c r="EG309" s="32">
        <v>5.42776802692789E-2</v>
      </c>
      <c r="EH309" s="32">
        <v>5.4337806461420973E-2</v>
      </c>
      <c r="EI309" s="42"/>
      <c r="EK309" s="47">
        <f t="shared" si="97"/>
        <v>-5594.537549902685</v>
      </c>
      <c r="EL309" s="47">
        <f t="shared" si="98"/>
        <v>-11189.07509980537</v>
      </c>
      <c r="EM309" s="47">
        <f t="shared" si="99"/>
        <v>0</v>
      </c>
      <c r="EN309" s="47">
        <f t="shared" si="100"/>
        <v>0</v>
      </c>
      <c r="EO309" s="47">
        <f t="shared" si="101"/>
        <v>0</v>
      </c>
      <c r="EP309" s="47">
        <f t="shared" si="102"/>
        <v>0</v>
      </c>
      <c r="ER309" s="27" t="str">
        <f t="shared" si="93"/>
        <v>Quarrydale Academy</v>
      </c>
      <c r="EV309" s="45">
        <v>0</v>
      </c>
      <c r="EX309" s="27" t="str">
        <f t="shared" si="94"/>
        <v>Y</v>
      </c>
      <c r="EY309" s="27" t="str">
        <f t="shared" si="95"/>
        <v>Y</v>
      </c>
      <c r="EZ309" s="27" t="str">
        <f t="shared" si="84"/>
        <v/>
      </c>
      <c r="FA309" s="27" t="str">
        <f t="shared" si="85"/>
        <v/>
      </c>
      <c r="FB309" s="27" t="str">
        <f t="shared" si="86"/>
        <v/>
      </c>
      <c r="FC309" s="27" t="str">
        <f t="shared" si="87"/>
        <v/>
      </c>
      <c r="FE309" s="82">
        <f t="shared" si="96"/>
        <v>7.783835786049477E-4</v>
      </c>
      <c r="FF309" s="82">
        <f t="shared" si="88"/>
        <v>1.5567671572098954E-3</v>
      </c>
      <c r="FG309" s="82" t="str">
        <f t="shared" si="89"/>
        <v/>
      </c>
      <c r="FH309" s="82" t="str">
        <f t="shared" si="90"/>
        <v/>
      </c>
      <c r="FI309" s="82" t="str">
        <f t="shared" si="91"/>
        <v/>
      </c>
      <c r="FJ309" s="82" t="str">
        <f t="shared" si="92"/>
        <v/>
      </c>
    </row>
    <row r="310" spans="1:166" x14ac:dyDescent="0.3">
      <c r="A310" s="20">
        <v>8914084</v>
      </c>
      <c r="B310" s="20" t="s">
        <v>116</v>
      </c>
      <c r="C310" s="21">
        <v>1293.5833333333333</v>
      </c>
      <c r="D310" s="22">
        <v>7410890.654659952</v>
      </c>
      <c r="E310" s="22">
        <v>32526.080000000002</v>
      </c>
      <c r="F310" s="22">
        <v>7378364.574659952</v>
      </c>
      <c r="G310" s="45">
        <v>0</v>
      </c>
      <c r="H310" s="26">
        <v>571.1359999999986</v>
      </c>
      <c r="I310" s="11"/>
      <c r="J310" s="34">
        <v>1293.5833333333333</v>
      </c>
      <c r="K310" s="22">
        <v>7847294.0974315023</v>
      </c>
      <c r="L310" s="22">
        <v>33097.216</v>
      </c>
      <c r="M310" s="22">
        <v>7814196.8814315023</v>
      </c>
      <c r="N310" s="26">
        <v>571.1359999999986</v>
      </c>
      <c r="O310" s="22">
        <v>0</v>
      </c>
      <c r="P310" s="22">
        <v>436403.44277155027</v>
      </c>
      <c r="Q310" s="22">
        <v>435832.30677155033</v>
      </c>
      <c r="R310" s="32">
        <v>5.5611964755391222E-2</v>
      </c>
      <c r="S310" s="32">
        <v>5.5774421016598331E-2</v>
      </c>
      <c r="T310" s="11"/>
      <c r="U310" s="22">
        <v>7847294.0974315023</v>
      </c>
      <c r="V310" s="22">
        <v>33097.216</v>
      </c>
      <c r="W310" s="22">
        <v>7814196.8814315023</v>
      </c>
      <c r="X310" s="26">
        <v>571.1359999999986</v>
      </c>
      <c r="Y310" s="22">
        <v>0</v>
      </c>
      <c r="Z310" s="22">
        <v>436403.44277155027</v>
      </c>
      <c r="AA310" s="22">
        <v>435832.30677155033</v>
      </c>
      <c r="AB310" s="32">
        <v>5.5611964755391222E-2</v>
      </c>
      <c r="AC310" s="32">
        <v>5.5774421016598331E-2</v>
      </c>
      <c r="AD310" s="42"/>
      <c r="AE310" s="22">
        <v>7847294.0974315023</v>
      </c>
      <c r="AF310" s="22">
        <v>33097.216</v>
      </c>
      <c r="AG310" s="22">
        <v>7814196.8814315023</v>
      </c>
      <c r="AH310" s="26">
        <v>571.1359999999986</v>
      </c>
      <c r="AI310" s="22">
        <v>0</v>
      </c>
      <c r="AJ310" s="22">
        <v>436403.44277155027</v>
      </c>
      <c r="AK310" s="22">
        <v>435832.30677155033</v>
      </c>
      <c r="AL310" s="32">
        <v>5.5611964755391222E-2</v>
      </c>
      <c r="AM310" s="32">
        <v>5.5774421016598331E-2</v>
      </c>
      <c r="AN310" s="11"/>
      <c r="AO310" s="22">
        <v>7847294.0974315023</v>
      </c>
      <c r="AP310" s="22">
        <v>33097.216</v>
      </c>
      <c r="AQ310" s="22">
        <v>7814196.8814315023</v>
      </c>
      <c r="AR310" s="26">
        <v>571.1359999999986</v>
      </c>
      <c r="AS310" s="22">
        <v>0</v>
      </c>
      <c r="AT310" s="22">
        <v>436403.44277155027</v>
      </c>
      <c r="AU310" s="22">
        <v>435832.30677155033</v>
      </c>
      <c r="AV310" s="32">
        <v>5.5611964755391222E-2</v>
      </c>
      <c r="AW310" s="32">
        <v>5.5774421016598331E-2</v>
      </c>
      <c r="AX310" s="42"/>
      <c r="AY310" s="22">
        <v>7847294.0974315023</v>
      </c>
      <c r="AZ310" s="22">
        <v>33097.216</v>
      </c>
      <c r="BA310" s="22">
        <v>7814196.8814315023</v>
      </c>
      <c r="BB310" s="22">
        <v>0</v>
      </c>
      <c r="BC310" s="22">
        <v>436403.44277155027</v>
      </c>
      <c r="BD310" s="22">
        <v>435832.30677155033</v>
      </c>
      <c r="BE310" s="32">
        <v>5.5611964755391222E-2</v>
      </c>
      <c r="BF310" s="32">
        <v>5.5774421016598331E-2</v>
      </c>
      <c r="BG310" s="11"/>
      <c r="BH310" s="22">
        <v>7847294.0974315023</v>
      </c>
      <c r="BI310" s="22">
        <v>33097.216</v>
      </c>
      <c r="BJ310" s="22">
        <v>7814196.8814315023</v>
      </c>
      <c r="BK310" s="26">
        <v>571.1359999999986</v>
      </c>
      <c r="BL310" s="22">
        <v>0</v>
      </c>
      <c r="BM310" s="22">
        <v>436403.44277155027</v>
      </c>
      <c r="BN310" s="22">
        <v>435832.30677155033</v>
      </c>
      <c r="BO310" s="32">
        <v>5.5611964755391222E-2</v>
      </c>
      <c r="BP310" s="32">
        <v>5.5774421016598331E-2</v>
      </c>
      <c r="BQ310" s="42"/>
      <c r="BR310" s="22">
        <v>7818059.5941094095</v>
      </c>
      <c r="BS310" s="22">
        <v>33097.216</v>
      </c>
      <c r="BT310" s="22">
        <v>7784962.3781094095</v>
      </c>
      <c r="BU310" s="26">
        <v>571.1359999999986</v>
      </c>
      <c r="BV310" s="22">
        <v>0</v>
      </c>
      <c r="BW310" s="22">
        <v>407168.93944945745</v>
      </c>
      <c r="BX310" s="22">
        <v>406597.80344945751</v>
      </c>
      <c r="BY310" s="32">
        <v>5.2080562260774108E-2</v>
      </c>
      <c r="BZ310" s="32">
        <v>5.2228615078831045E-2</v>
      </c>
      <c r="CA310" s="42"/>
      <c r="CB310" s="22">
        <v>7841815.4095161054</v>
      </c>
      <c r="CC310" s="22">
        <v>33097.216</v>
      </c>
      <c r="CD310" s="22">
        <v>7808718.1935161054</v>
      </c>
      <c r="CE310" s="26">
        <v>571.1359999999986</v>
      </c>
      <c r="CF310" s="22">
        <v>0</v>
      </c>
      <c r="CG310" s="22">
        <v>430924.75485615339</v>
      </c>
      <c r="CH310" s="22">
        <v>430353.61885615345</v>
      </c>
      <c r="CI310" s="32">
        <v>5.495216762348458E-2</v>
      </c>
      <c r="CJ310" s="32">
        <v>5.5111941318806132E-2</v>
      </c>
      <c r="CK310" s="42"/>
      <c r="CL310" s="22">
        <v>7836336.7216007104</v>
      </c>
      <c r="CM310" s="22">
        <v>33097.216</v>
      </c>
      <c r="CN310" s="22">
        <v>7803239.5056007104</v>
      </c>
      <c r="CO310" s="26">
        <v>571.1359999999986</v>
      </c>
      <c r="CP310" s="22">
        <v>0</v>
      </c>
      <c r="CQ310" s="22">
        <v>425446.06694075838</v>
      </c>
      <c r="CR310" s="22">
        <v>424874.93094075844</v>
      </c>
      <c r="CS310" s="32">
        <v>5.4291447911882673E-2</v>
      </c>
      <c r="CT310" s="32">
        <v>5.4448531361341403E-2</v>
      </c>
      <c r="CU310" s="42"/>
      <c r="CV310" s="22">
        <v>7847294.0974315023</v>
      </c>
      <c r="CW310" s="22">
        <v>33097.216</v>
      </c>
      <c r="CX310" s="22">
        <v>7814196.8814315023</v>
      </c>
      <c r="CY310" s="26">
        <v>571.1359999999986</v>
      </c>
      <c r="CZ310" s="22">
        <v>0</v>
      </c>
      <c r="DA310" s="22">
        <v>436403.44277155027</v>
      </c>
      <c r="DB310" s="22">
        <v>435832.30677155033</v>
      </c>
      <c r="DC310" s="32">
        <v>5.5611964755391222E-2</v>
      </c>
      <c r="DD310" s="32">
        <v>5.5774421016598331E-2</v>
      </c>
      <c r="DE310" s="42"/>
      <c r="DF310" s="22">
        <v>7847294.0974315023</v>
      </c>
      <c r="DG310" s="22">
        <v>33097.216</v>
      </c>
      <c r="DH310" s="22">
        <v>7814196.8814315023</v>
      </c>
      <c r="DI310" s="26">
        <v>571.1359999999986</v>
      </c>
      <c r="DJ310" s="22">
        <v>0</v>
      </c>
      <c r="DK310" s="22">
        <v>436403.44277155027</v>
      </c>
      <c r="DL310" s="22">
        <v>435832.30677155033</v>
      </c>
      <c r="DM310" s="32">
        <v>5.5611964755391222E-2</v>
      </c>
      <c r="DN310" s="32">
        <v>5.5774421016598331E-2</v>
      </c>
      <c r="DO310" s="42"/>
      <c r="DP310" s="22">
        <v>7847294.0974315023</v>
      </c>
      <c r="DQ310" s="22">
        <v>33097.216</v>
      </c>
      <c r="DR310" s="22">
        <v>7814196.8814315023</v>
      </c>
      <c r="DS310" s="26">
        <v>571.1359999999986</v>
      </c>
      <c r="DT310" s="22">
        <v>0</v>
      </c>
      <c r="DU310" s="22">
        <v>436403.44277155027</v>
      </c>
      <c r="DV310" s="22">
        <v>435832.30677155033</v>
      </c>
      <c r="DW310" s="32">
        <v>5.5611964755391222E-2</v>
      </c>
      <c r="DX310" s="32">
        <v>5.5774421016598331E-2</v>
      </c>
      <c r="DY310" s="42"/>
      <c r="DZ310" s="22">
        <v>7847294.0974315023</v>
      </c>
      <c r="EA310" s="22">
        <v>33097.216</v>
      </c>
      <c r="EB310" s="22">
        <v>7814196.8814315023</v>
      </c>
      <c r="EC310" s="26">
        <v>571.1359999999986</v>
      </c>
      <c r="ED310" s="22">
        <v>0</v>
      </c>
      <c r="EE310" s="22">
        <v>436403.44277155027</v>
      </c>
      <c r="EF310" s="22">
        <v>435832.30677155033</v>
      </c>
      <c r="EG310" s="32">
        <v>5.5611964755391222E-2</v>
      </c>
      <c r="EH310" s="32">
        <v>5.5774421016598331E-2</v>
      </c>
      <c r="EI310" s="42"/>
      <c r="EK310" s="47">
        <f t="shared" si="97"/>
        <v>-5478.6879153968766</v>
      </c>
      <c r="EL310" s="47">
        <f t="shared" si="98"/>
        <v>-10957.375830791891</v>
      </c>
      <c r="EM310" s="47">
        <f t="shared" si="99"/>
        <v>0</v>
      </c>
      <c r="EN310" s="47">
        <f t="shared" si="100"/>
        <v>0</v>
      </c>
      <c r="EO310" s="47">
        <f t="shared" si="101"/>
        <v>0</v>
      </c>
      <c r="EP310" s="47">
        <f t="shared" si="102"/>
        <v>0</v>
      </c>
      <c r="ER310" s="27" t="str">
        <f t="shared" si="93"/>
        <v>Redhill Academy</v>
      </c>
      <c r="EV310" s="45">
        <v>0</v>
      </c>
      <c r="EX310" s="27" t="str">
        <f t="shared" si="94"/>
        <v>Y</v>
      </c>
      <c r="EY310" s="27" t="str">
        <f t="shared" si="95"/>
        <v>Y</v>
      </c>
      <c r="EZ310" s="27" t="str">
        <f t="shared" si="84"/>
        <v/>
      </c>
      <c r="FA310" s="27" t="str">
        <f t="shared" si="85"/>
        <v/>
      </c>
      <c r="FB310" s="27" t="str">
        <f t="shared" si="86"/>
        <v/>
      </c>
      <c r="FC310" s="27" t="str">
        <f t="shared" si="87"/>
        <v/>
      </c>
      <c r="FE310" s="82">
        <f t="shared" si="96"/>
        <v>7.0111976937970648E-4</v>
      </c>
      <c r="FF310" s="82">
        <f t="shared" si="88"/>
        <v>1.4022395387591746E-3</v>
      </c>
      <c r="FG310" s="82" t="str">
        <f t="shared" si="89"/>
        <v/>
      </c>
      <c r="FH310" s="82" t="str">
        <f t="shared" si="90"/>
        <v/>
      </c>
      <c r="FI310" s="82" t="str">
        <f t="shared" si="91"/>
        <v/>
      </c>
      <c r="FJ310" s="82" t="str">
        <f t="shared" si="92"/>
        <v/>
      </c>
    </row>
    <row r="311" spans="1:166" x14ac:dyDescent="0.3">
      <c r="A311" s="20">
        <v>8914107</v>
      </c>
      <c r="B311" s="20" t="s">
        <v>86</v>
      </c>
      <c r="C311" s="21">
        <v>1486</v>
      </c>
      <c r="D311" s="22">
        <v>8376981.2289707894</v>
      </c>
      <c r="E311" s="22">
        <v>39078.720000000001</v>
      </c>
      <c r="F311" s="22">
        <v>8337902.5089707896</v>
      </c>
      <c r="G311" s="45">
        <v>0</v>
      </c>
      <c r="H311" s="26">
        <v>1315.5199999999968</v>
      </c>
      <c r="I311" s="11"/>
      <c r="J311" s="34">
        <v>1486</v>
      </c>
      <c r="K311" s="22">
        <v>8844826.1362392381</v>
      </c>
      <c r="L311" s="22">
        <v>40394.239999999998</v>
      </c>
      <c r="M311" s="22">
        <v>8804431.8962392379</v>
      </c>
      <c r="N311" s="26">
        <v>1315.5199999999968</v>
      </c>
      <c r="O311" s="22">
        <v>0</v>
      </c>
      <c r="P311" s="22">
        <v>467844.90726844873</v>
      </c>
      <c r="Q311" s="22">
        <v>466529.38726844825</v>
      </c>
      <c r="R311" s="32">
        <v>5.2894754522260549E-2</v>
      </c>
      <c r="S311" s="32">
        <v>5.2988017031254858E-2</v>
      </c>
      <c r="T311" s="11"/>
      <c r="U311" s="22">
        <v>8844826.1362392381</v>
      </c>
      <c r="V311" s="22">
        <v>40394.239999999998</v>
      </c>
      <c r="W311" s="22">
        <v>8804431.8962392379</v>
      </c>
      <c r="X311" s="26">
        <v>1315.5199999999968</v>
      </c>
      <c r="Y311" s="22">
        <v>0</v>
      </c>
      <c r="Z311" s="22">
        <v>467844.90726844873</v>
      </c>
      <c r="AA311" s="22">
        <v>466529.38726844825</v>
      </c>
      <c r="AB311" s="32">
        <v>5.2894754522260549E-2</v>
      </c>
      <c r="AC311" s="32">
        <v>5.2988017031254858E-2</v>
      </c>
      <c r="AD311" s="42"/>
      <c r="AE311" s="22">
        <v>8844826.1362392381</v>
      </c>
      <c r="AF311" s="22">
        <v>40394.239999999998</v>
      </c>
      <c r="AG311" s="22">
        <v>8804431.8962392379</v>
      </c>
      <c r="AH311" s="26">
        <v>1315.5199999999968</v>
      </c>
      <c r="AI311" s="22">
        <v>0</v>
      </c>
      <c r="AJ311" s="22">
        <v>467844.90726844873</v>
      </c>
      <c r="AK311" s="22">
        <v>466529.38726844825</v>
      </c>
      <c r="AL311" s="32">
        <v>5.2894754522260549E-2</v>
      </c>
      <c r="AM311" s="32">
        <v>5.2988017031254858E-2</v>
      </c>
      <c r="AN311" s="11"/>
      <c r="AO311" s="22">
        <v>8844826.1362392381</v>
      </c>
      <c r="AP311" s="22">
        <v>40394.239999999998</v>
      </c>
      <c r="AQ311" s="22">
        <v>8804431.8962392379</v>
      </c>
      <c r="AR311" s="26">
        <v>1315.5199999999968</v>
      </c>
      <c r="AS311" s="22">
        <v>0</v>
      </c>
      <c r="AT311" s="22">
        <v>467844.90726844873</v>
      </c>
      <c r="AU311" s="22">
        <v>466529.38726844825</v>
      </c>
      <c r="AV311" s="32">
        <v>5.2894754522260549E-2</v>
      </c>
      <c r="AW311" s="32">
        <v>5.2988017031254858E-2</v>
      </c>
      <c r="AX311" s="42"/>
      <c r="AY311" s="22">
        <v>8844826.1362392381</v>
      </c>
      <c r="AZ311" s="22">
        <v>40394.239999999998</v>
      </c>
      <c r="BA311" s="22">
        <v>8804431.8962392379</v>
      </c>
      <c r="BB311" s="22">
        <v>0</v>
      </c>
      <c r="BC311" s="22">
        <v>467844.90726844873</v>
      </c>
      <c r="BD311" s="22">
        <v>466529.38726844825</v>
      </c>
      <c r="BE311" s="32">
        <v>5.2894754522260549E-2</v>
      </c>
      <c r="BF311" s="32">
        <v>5.2988017031254858E-2</v>
      </c>
      <c r="BG311" s="11"/>
      <c r="BH311" s="22">
        <v>8844826.1362392381</v>
      </c>
      <c r="BI311" s="22">
        <v>40394.239999999998</v>
      </c>
      <c r="BJ311" s="22">
        <v>8804431.8962392379</v>
      </c>
      <c r="BK311" s="26">
        <v>1315.5199999999968</v>
      </c>
      <c r="BL311" s="22">
        <v>0</v>
      </c>
      <c r="BM311" s="22">
        <v>467844.90726844873</v>
      </c>
      <c r="BN311" s="22">
        <v>466529.38726844825</v>
      </c>
      <c r="BO311" s="32">
        <v>5.2894754522260549E-2</v>
      </c>
      <c r="BP311" s="32">
        <v>5.2988017031254858E-2</v>
      </c>
      <c r="BQ311" s="42"/>
      <c r="BR311" s="22">
        <v>8816392.8433090169</v>
      </c>
      <c r="BS311" s="22">
        <v>40394.239999999998</v>
      </c>
      <c r="BT311" s="22">
        <v>8775998.6033090167</v>
      </c>
      <c r="BU311" s="26">
        <v>1315.5199999999968</v>
      </c>
      <c r="BV311" s="22">
        <v>0</v>
      </c>
      <c r="BW311" s="22">
        <v>439411.61433822755</v>
      </c>
      <c r="BX311" s="22">
        <v>438096.09433822706</v>
      </c>
      <c r="BY311" s="32">
        <v>4.9840294341206459E-2</v>
      </c>
      <c r="BZ311" s="32">
        <v>4.9919799915765894E-2</v>
      </c>
      <c r="CA311" s="42"/>
      <c r="CB311" s="22">
        <v>8839385.3326651193</v>
      </c>
      <c r="CC311" s="22">
        <v>40394.239999999998</v>
      </c>
      <c r="CD311" s="22">
        <v>8798991.0926651191</v>
      </c>
      <c r="CE311" s="26">
        <v>1315.5199999999968</v>
      </c>
      <c r="CF311" s="22">
        <v>0</v>
      </c>
      <c r="CG311" s="22">
        <v>462404.10369432997</v>
      </c>
      <c r="CH311" s="22">
        <v>461088.58369432949</v>
      </c>
      <c r="CI311" s="32">
        <v>5.2311793896523434E-2</v>
      </c>
      <c r="CJ311" s="32">
        <v>5.2402437829343312E-2</v>
      </c>
      <c r="CK311" s="42"/>
      <c r="CL311" s="22">
        <v>8833944.5290910006</v>
      </c>
      <c r="CM311" s="22">
        <v>40394.239999999998</v>
      </c>
      <c r="CN311" s="22">
        <v>8793550.2890910003</v>
      </c>
      <c r="CO311" s="26">
        <v>1315.5199999999968</v>
      </c>
      <c r="CP311" s="22">
        <v>0</v>
      </c>
      <c r="CQ311" s="22">
        <v>456963.30012021121</v>
      </c>
      <c r="CR311" s="22">
        <v>455647.78012021072</v>
      </c>
      <c r="CS311" s="32">
        <v>5.1728115182904828E-2</v>
      </c>
      <c r="CT311" s="32">
        <v>5.1816134000560947E-2</v>
      </c>
      <c r="CU311" s="42"/>
      <c r="CV311" s="22">
        <v>8844826.1362392381</v>
      </c>
      <c r="CW311" s="22">
        <v>40394.239999999998</v>
      </c>
      <c r="CX311" s="22">
        <v>8804431.8962392379</v>
      </c>
      <c r="CY311" s="26">
        <v>1315.5199999999968</v>
      </c>
      <c r="CZ311" s="22">
        <v>0</v>
      </c>
      <c r="DA311" s="22">
        <v>467844.90726844873</v>
      </c>
      <c r="DB311" s="22">
        <v>466529.38726844825</v>
      </c>
      <c r="DC311" s="32">
        <v>5.2894754522260549E-2</v>
      </c>
      <c r="DD311" s="32">
        <v>5.2988017031254858E-2</v>
      </c>
      <c r="DE311" s="42"/>
      <c r="DF311" s="22">
        <v>8844826.1362392381</v>
      </c>
      <c r="DG311" s="22">
        <v>40394.239999999998</v>
      </c>
      <c r="DH311" s="22">
        <v>8804431.8962392379</v>
      </c>
      <c r="DI311" s="26">
        <v>1315.5199999999968</v>
      </c>
      <c r="DJ311" s="22">
        <v>0</v>
      </c>
      <c r="DK311" s="22">
        <v>467844.90726844873</v>
      </c>
      <c r="DL311" s="22">
        <v>466529.38726844825</v>
      </c>
      <c r="DM311" s="32">
        <v>5.2894754522260549E-2</v>
      </c>
      <c r="DN311" s="32">
        <v>5.2988017031254858E-2</v>
      </c>
      <c r="DO311" s="42"/>
      <c r="DP311" s="22">
        <v>8844826.1362392381</v>
      </c>
      <c r="DQ311" s="22">
        <v>40394.239999999998</v>
      </c>
      <c r="DR311" s="22">
        <v>8804431.8962392379</v>
      </c>
      <c r="DS311" s="26">
        <v>1315.5199999999968</v>
      </c>
      <c r="DT311" s="22">
        <v>0</v>
      </c>
      <c r="DU311" s="22">
        <v>467844.90726844873</v>
      </c>
      <c r="DV311" s="22">
        <v>466529.38726844825</v>
      </c>
      <c r="DW311" s="32">
        <v>5.2894754522260549E-2</v>
      </c>
      <c r="DX311" s="32">
        <v>5.2988017031254858E-2</v>
      </c>
      <c r="DY311" s="42"/>
      <c r="DZ311" s="22">
        <v>8844826.1362392381</v>
      </c>
      <c r="EA311" s="22">
        <v>40394.239999999998</v>
      </c>
      <c r="EB311" s="22">
        <v>8804431.8962392379</v>
      </c>
      <c r="EC311" s="26">
        <v>1315.5199999999968</v>
      </c>
      <c r="ED311" s="22">
        <v>0</v>
      </c>
      <c r="EE311" s="22">
        <v>467844.90726844873</v>
      </c>
      <c r="EF311" s="22">
        <v>466529.38726844825</v>
      </c>
      <c r="EG311" s="32">
        <v>5.2894754522260549E-2</v>
      </c>
      <c r="EH311" s="32">
        <v>5.2988017031254858E-2</v>
      </c>
      <c r="EI311" s="42"/>
      <c r="EK311" s="47">
        <f t="shared" si="97"/>
        <v>-5440.8035741187632</v>
      </c>
      <c r="EL311" s="47">
        <f t="shared" si="98"/>
        <v>-10881.607148237526</v>
      </c>
      <c r="EM311" s="47">
        <f t="shared" si="99"/>
        <v>0</v>
      </c>
      <c r="EN311" s="47">
        <f t="shared" si="100"/>
        <v>0</v>
      </c>
      <c r="EO311" s="47">
        <f t="shared" si="101"/>
        <v>0</v>
      </c>
      <c r="EP311" s="47">
        <f t="shared" si="102"/>
        <v>0</v>
      </c>
      <c r="ER311" s="27" t="str">
        <f t="shared" si="93"/>
        <v>Carlton le Willows Academy</v>
      </c>
      <c r="EV311" s="45">
        <v>0</v>
      </c>
      <c r="EX311" s="27" t="str">
        <f t="shared" si="94"/>
        <v>Y</v>
      </c>
      <c r="EY311" s="27" t="str">
        <f t="shared" si="95"/>
        <v>Y</v>
      </c>
      <c r="EZ311" s="27" t="str">
        <f t="shared" si="84"/>
        <v/>
      </c>
      <c r="FA311" s="27" t="str">
        <f t="shared" si="85"/>
        <v/>
      </c>
      <c r="FB311" s="27" t="str">
        <f t="shared" si="86"/>
        <v/>
      </c>
      <c r="FC311" s="27" t="str">
        <f t="shared" si="87"/>
        <v/>
      </c>
      <c r="FE311" s="82">
        <f t="shared" si="96"/>
        <v>6.179619126184361E-4</v>
      </c>
      <c r="FF311" s="82">
        <f t="shared" si="88"/>
        <v>1.2359238252368722E-3</v>
      </c>
      <c r="FG311" s="82" t="str">
        <f t="shared" si="89"/>
        <v/>
      </c>
      <c r="FH311" s="82" t="str">
        <f t="shared" si="90"/>
        <v/>
      </c>
      <c r="FI311" s="82" t="str">
        <f t="shared" si="91"/>
        <v/>
      </c>
      <c r="FJ311" s="82" t="str">
        <f t="shared" si="92"/>
        <v/>
      </c>
    </row>
    <row r="312" spans="1:166" x14ac:dyDescent="0.3">
      <c r="A312" s="20">
        <v>8914117</v>
      </c>
      <c r="B312" s="20" t="s">
        <v>87</v>
      </c>
      <c r="C312" s="21">
        <v>701</v>
      </c>
      <c r="D312" s="22">
        <v>4511313.6594897667</v>
      </c>
      <c r="E312" s="22">
        <v>15595.008</v>
      </c>
      <c r="F312" s="22">
        <v>4495718.6514897663</v>
      </c>
      <c r="G312" s="45">
        <v>374149.07149960852</v>
      </c>
      <c r="H312" s="26">
        <v>666.9312000000009</v>
      </c>
      <c r="I312" s="11"/>
      <c r="J312" s="34">
        <v>701</v>
      </c>
      <c r="K312" s="22">
        <v>4636826.4584999997</v>
      </c>
      <c r="L312" s="22">
        <v>16261.939200000001</v>
      </c>
      <c r="M312" s="22">
        <v>4620564.5192999998</v>
      </c>
      <c r="N312" s="26">
        <v>666.9312000000009</v>
      </c>
      <c r="O312" s="22">
        <v>268845.33757290157</v>
      </c>
      <c r="P312" s="22">
        <v>125512.79901023302</v>
      </c>
      <c r="Q312" s="22">
        <v>124845.8678102335</v>
      </c>
      <c r="R312" s="32">
        <v>2.7068685906963198E-2</v>
      </c>
      <c r="S312" s="32">
        <v>2.7019613575084811E-2</v>
      </c>
      <c r="T312" s="11"/>
      <c r="U312" s="22">
        <v>4636826.4584999997</v>
      </c>
      <c r="V312" s="22">
        <v>16261.939200000001</v>
      </c>
      <c r="W312" s="22">
        <v>4620564.5192999998</v>
      </c>
      <c r="X312" s="26">
        <v>666.9312000000009</v>
      </c>
      <c r="Y312" s="22">
        <v>268845.33757290157</v>
      </c>
      <c r="Z312" s="22">
        <v>125512.79901023302</v>
      </c>
      <c r="AA312" s="22">
        <v>124845.8678102335</v>
      </c>
      <c r="AB312" s="32">
        <v>2.7068685906963198E-2</v>
      </c>
      <c r="AC312" s="32">
        <v>2.7019613575084811E-2</v>
      </c>
      <c r="AD312" s="42"/>
      <c r="AE312" s="22">
        <v>4648056.9833982494</v>
      </c>
      <c r="AF312" s="22">
        <v>16261.939200000001</v>
      </c>
      <c r="AG312" s="22">
        <v>4631795.0441982495</v>
      </c>
      <c r="AH312" s="26">
        <v>666.9312000000009</v>
      </c>
      <c r="AI312" s="22">
        <v>280075.86247115163</v>
      </c>
      <c r="AJ312" s="22">
        <v>136743.32390848268</v>
      </c>
      <c r="AK312" s="22">
        <v>136076.39270848315</v>
      </c>
      <c r="AL312" s="32">
        <v>2.9419459442278185E-2</v>
      </c>
      <c r="AM312" s="32">
        <v>2.9378759511160018E-2</v>
      </c>
      <c r="AN312" s="11"/>
      <c r="AO312" s="22">
        <v>4648056.9833982494</v>
      </c>
      <c r="AP312" s="22">
        <v>16261.939200000001</v>
      </c>
      <c r="AQ312" s="22">
        <v>4631795.0441982495</v>
      </c>
      <c r="AR312" s="26">
        <v>666.9312000000009</v>
      </c>
      <c r="AS312" s="22">
        <v>280075.86247115163</v>
      </c>
      <c r="AT312" s="22">
        <v>136743.32390848268</v>
      </c>
      <c r="AU312" s="22">
        <v>136076.39270848315</v>
      </c>
      <c r="AV312" s="32">
        <v>2.9419459442278185E-2</v>
      </c>
      <c r="AW312" s="32">
        <v>2.9378759511160018E-2</v>
      </c>
      <c r="AX312" s="42"/>
      <c r="AY312" s="22">
        <v>4659287.5082965</v>
      </c>
      <c r="AZ312" s="22">
        <v>16261.939200000001</v>
      </c>
      <c r="BA312" s="22">
        <v>4643025.5690965001</v>
      </c>
      <c r="BB312" s="22">
        <v>291306.38736940158</v>
      </c>
      <c r="BC312" s="22">
        <v>147973.84880673327</v>
      </c>
      <c r="BD312" s="22">
        <v>147306.91760673374</v>
      </c>
      <c r="BE312" s="32">
        <v>3.1758900592256979E-2</v>
      </c>
      <c r="BF312" s="32">
        <v>3.1726492868614252E-2</v>
      </c>
      <c r="BG312" s="11"/>
      <c r="BH312" s="22">
        <v>4659287.5082965</v>
      </c>
      <c r="BI312" s="22">
        <v>16261.939200000001</v>
      </c>
      <c r="BJ312" s="22">
        <v>4643025.5690965001</v>
      </c>
      <c r="BK312" s="26">
        <v>666.9312000000009</v>
      </c>
      <c r="BL312" s="22">
        <v>291306.38736940158</v>
      </c>
      <c r="BM312" s="22">
        <v>147973.84880673327</v>
      </c>
      <c r="BN312" s="22">
        <v>147306.91760673374</v>
      </c>
      <c r="BO312" s="32">
        <v>3.1758900592256979E-2</v>
      </c>
      <c r="BP312" s="32">
        <v>3.1726492868614252E-2</v>
      </c>
      <c r="BQ312" s="42"/>
      <c r="BR312" s="22">
        <v>4659287.5082965</v>
      </c>
      <c r="BS312" s="22">
        <v>16261.939200000001</v>
      </c>
      <c r="BT312" s="22">
        <v>4643025.5690965001</v>
      </c>
      <c r="BU312" s="26">
        <v>666.9312000000009</v>
      </c>
      <c r="BV312" s="22">
        <v>307900.18747266015</v>
      </c>
      <c r="BW312" s="22">
        <v>147973.84880673327</v>
      </c>
      <c r="BX312" s="22">
        <v>147306.91760673374</v>
      </c>
      <c r="BY312" s="32">
        <v>3.1758900592256979E-2</v>
      </c>
      <c r="BZ312" s="32">
        <v>3.1726492868614252E-2</v>
      </c>
      <c r="CA312" s="42"/>
      <c r="CB312" s="22">
        <v>4659287.5082965</v>
      </c>
      <c r="CC312" s="22">
        <v>16261.939200000001</v>
      </c>
      <c r="CD312" s="22">
        <v>4643025.5690965001</v>
      </c>
      <c r="CE312" s="26">
        <v>666.9312000000009</v>
      </c>
      <c r="CF312" s="22">
        <v>294109.50891868951</v>
      </c>
      <c r="CG312" s="22">
        <v>147973.84880673327</v>
      </c>
      <c r="CH312" s="22">
        <v>147306.91760673374</v>
      </c>
      <c r="CI312" s="32">
        <v>3.1758900592256979E-2</v>
      </c>
      <c r="CJ312" s="32">
        <v>3.1726492868614252E-2</v>
      </c>
      <c r="CK312" s="42"/>
      <c r="CL312" s="22">
        <v>4659287.5082965</v>
      </c>
      <c r="CM312" s="22">
        <v>16261.939200000001</v>
      </c>
      <c r="CN312" s="22">
        <v>4643025.5690965001</v>
      </c>
      <c r="CO312" s="26">
        <v>666.9312000000009</v>
      </c>
      <c r="CP312" s="22">
        <v>296912.63046797749</v>
      </c>
      <c r="CQ312" s="22">
        <v>147973.84880673327</v>
      </c>
      <c r="CR312" s="22">
        <v>147306.91760673374</v>
      </c>
      <c r="CS312" s="32">
        <v>3.1758900592256979E-2</v>
      </c>
      <c r="CT312" s="32">
        <v>3.1726492868614252E-2</v>
      </c>
      <c r="CU312" s="42"/>
      <c r="CV312" s="22">
        <v>4636826.4584999997</v>
      </c>
      <c r="CW312" s="22">
        <v>16261.939200000001</v>
      </c>
      <c r="CX312" s="22">
        <v>4620564.5192999998</v>
      </c>
      <c r="CY312" s="26">
        <v>666.9312000000009</v>
      </c>
      <c r="CZ312" s="22">
        <v>268845.33757290157</v>
      </c>
      <c r="DA312" s="22">
        <v>125512.79901023302</v>
      </c>
      <c r="DB312" s="22">
        <v>124845.8678102335</v>
      </c>
      <c r="DC312" s="32">
        <v>2.7068685906963198E-2</v>
      </c>
      <c r="DD312" s="32">
        <v>2.7019613575084811E-2</v>
      </c>
      <c r="DE312" s="42"/>
      <c r="DF312" s="22">
        <v>4636826.4584999997</v>
      </c>
      <c r="DG312" s="22">
        <v>16261.939200000001</v>
      </c>
      <c r="DH312" s="22">
        <v>4620564.5192999998</v>
      </c>
      <c r="DI312" s="26">
        <v>666.9312000000009</v>
      </c>
      <c r="DJ312" s="22">
        <v>268845.33757290157</v>
      </c>
      <c r="DK312" s="22">
        <v>125512.79901023302</v>
      </c>
      <c r="DL312" s="22">
        <v>124845.8678102335</v>
      </c>
      <c r="DM312" s="32">
        <v>2.7068685906963198E-2</v>
      </c>
      <c r="DN312" s="32">
        <v>2.7019613575084811E-2</v>
      </c>
      <c r="DO312" s="42"/>
      <c r="DP312" s="22">
        <v>4659287.5082965</v>
      </c>
      <c r="DQ312" s="22">
        <v>16261.939200000001</v>
      </c>
      <c r="DR312" s="22">
        <v>4643025.5690965001</v>
      </c>
      <c r="DS312" s="26">
        <v>666.9312000000009</v>
      </c>
      <c r="DT312" s="22">
        <v>291306.38736940158</v>
      </c>
      <c r="DU312" s="22">
        <v>147973.84880673327</v>
      </c>
      <c r="DV312" s="22">
        <v>147306.91760673374</v>
      </c>
      <c r="DW312" s="32">
        <v>3.1758900592256979E-2</v>
      </c>
      <c r="DX312" s="32">
        <v>3.1726492868614252E-2</v>
      </c>
      <c r="DY312" s="42"/>
      <c r="DZ312" s="22">
        <v>4659287.5082965</v>
      </c>
      <c r="EA312" s="22">
        <v>16261.939200000001</v>
      </c>
      <c r="EB312" s="22">
        <v>4643025.5690965001</v>
      </c>
      <c r="EC312" s="26">
        <v>666.9312000000009</v>
      </c>
      <c r="ED312" s="22">
        <v>291306.38736940158</v>
      </c>
      <c r="EE312" s="22">
        <v>147973.84880673327</v>
      </c>
      <c r="EF312" s="22">
        <v>147306.91760673374</v>
      </c>
      <c r="EG312" s="32">
        <v>3.1758900592256979E-2</v>
      </c>
      <c r="EH312" s="32">
        <v>3.1726492868614252E-2</v>
      </c>
      <c r="EI312" s="42"/>
      <c r="EK312" s="47">
        <f t="shared" si="97"/>
        <v>0</v>
      </c>
      <c r="EL312" s="47">
        <f t="shared" si="98"/>
        <v>0</v>
      </c>
      <c r="EM312" s="47">
        <f t="shared" si="99"/>
        <v>-22461.049796500243</v>
      </c>
      <c r="EN312" s="47">
        <f t="shared" si="100"/>
        <v>-22461.049796500243</v>
      </c>
      <c r="EO312" s="47">
        <f t="shared" si="101"/>
        <v>0</v>
      </c>
      <c r="EP312" s="47">
        <f t="shared" si="102"/>
        <v>0</v>
      </c>
      <c r="ER312" s="27" t="str">
        <f t="shared" si="93"/>
        <v>Alderman White School</v>
      </c>
      <c r="EV312" s="45">
        <v>374149.07149960852</v>
      </c>
      <c r="EX312" s="27" t="str">
        <f t="shared" si="94"/>
        <v/>
      </c>
      <c r="EY312" s="27" t="str">
        <f t="shared" si="95"/>
        <v/>
      </c>
      <c r="EZ312" s="27" t="str">
        <f t="shared" si="84"/>
        <v>Y</v>
      </c>
      <c r="FA312" s="27" t="str">
        <f t="shared" si="85"/>
        <v>Y</v>
      </c>
      <c r="FB312" s="27" t="str">
        <f t="shared" si="86"/>
        <v/>
      </c>
      <c r="FC312" s="27" t="str">
        <f t="shared" si="87"/>
        <v/>
      </c>
      <c r="FE312" s="82" t="str">
        <f t="shared" si="96"/>
        <v/>
      </c>
      <c r="FF312" s="82" t="str">
        <f t="shared" si="88"/>
        <v/>
      </c>
      <c r="FG312" s="82">
        <f t="shared" si="89"/>
        <v>4.837589081136808E-3</v>
      </c>
      <c r="FH312" s="82">
        <f t="shared" si="90"/>
        <v>4.837589081136808E-3</v>
      </c>
      <c r="FI312" s="82" t="str">
        <f t="shared" si="91"/>
        <v/>
      </c>
      <c r="FJ312" s="82" t="str">
        <f t="shared" si="92"/>
        <v/>
      </c>
    </row>
    <row r="313" spans="1:166" x14ac:dyDescent="0.3">
      <c r="A313" s="20">
        <v>8914119</v>
      </c>
      <c r="B313" s="20" t="s">
        <v>315</v>
      </c>
      <c r="C313" s="21">
        <v>592</v>
      </c>
      <c r="D313" s="22">
        <v>3680871.1812751843</v>
      </c>
      <c r="E313" s="22">
        <v>34988.799999999996</v>
      </c>
      <c r="F313" s="22">
        <v>3645882.3812751845</v>
      </c>
      <c r="G313" s="45">
        <v>0</v>
      </c>
      <c r="H313" s="26">
        <v>1496.320000000007</v>
      </c>
      <c r="I313" s="11"/>
      <c r="J313" s="34">
        <v>592</v>
      </c>
      <c r="K313" s="22">
        <v>3886413.0565289166</v>
      </c>
      <c r="L313" s="22">
        <v>36485.120000000003</v>
      </c>
      <c r="M313" s="22">
        <v>3849927.9365289165</v>
      </c>
      <c r="N313" s="26">
        <v>1496.320000000007</v>
      </c>
      <c r="O313" s="22">
        <v>0</v>
      </c>
      <c r="P313" s="22">
        <v>205541.87525373232</v>
      </c>
      <c r="Q313" s="22">
        <v>204045.55525373202</v>
      </c>
      <c r="R313" s="32">
        <v>5.2887295370839589E-2</v>
      </c>
      <c r="S313" s="32">
        <v>5.2999837559998299E-2</v>
      </c>
      <c r="T313" s="11"/>
      <c r="U313" s="22">
        <v>3886413.0565289166</v>
      </c>
      <c r="V313" s="22">
        <v>36485.120000000003</v>
      </c>
      <c r="W313" s="22">
        <v>3849927.9365289165</v>
      </c>
      <c r="X313" s="26">
        <v>1496.320000000007</v>
      </c>
      <c r="Y313" s="22">
        <v>0</v>
      </c>
      <c r="Z313" s="22">
        <v>205541.87525373232</v>
      </c>
      <c r="AA313" s="22">
        <v>204045.55525373202</v>
      </c>
      <c r="AB313" s="32">
        <v>5.2887295370839589E-2</v>
      </c>
      <c r="AC313" s="32">
        <v>5.2999837559998299E-2</v>
      </c>
      <c r="AD313" s="42"/>
      <c r="AE313" s="22">
        <v>3886413.0565289166</v>
      </c>
      <c r="AF313" s="22">
        <v>36485.120000000003</v>
      </c>
      <c r="AG313" s="22">
        <v>3849927.9365289165</v>
      </c>
      <c r="AH313" s="26">
        <v>1496.320000000007</v>
      </c>
      <c r="AI313" s="22">
        <v>0</v>
      </c>
      <c r="AJ313" s="22">
        <v>205541.87525373232</v>
      </c>
      <c r="AK313" s="22">
        <v>204045.55525373202</v>
      </c>
      <c r="AL313" s="32">
        <v>5.2887295370839589E-2</v>
      </c>
      <c r="AM313" s="32">
        <v>5.2999837559998299E-2</v>
      </c>
      <c r="AN313" s="11"/>
      <c r="AO313" s="22">
        <v>3886413.0565289166</v>
      </c>
      <c r="AP313" s="22">
        <v>36485.120000000003</v>
      </c>
      <c r="AQ313" s="22">
        <v>3849927.9365289165</v>
      </c>
      <c r="AR313" s="26">
        <v>1496.320000000007</v>
      </c>
      <c r="AS313" s="22">
        <v>0</v>
      </c>
      <c r="AT313" s="22">
        <v>205541.87525373232</v>
      </c>
      <c r="AU313" s="22">
        <v>204045.55525373202</v>
      </c>
      <c r="AV313" s="32">
        <v>5.2887295370839589E-2</v>
      </c>
      <c r="AW313" s="32">
        <v>5.2999837559998299E-2</v>
      </c>
      <c r="AX313" s="42"/>
      <c r="AY313" s="22">
        <v>3886413.0565289166</v>
      </c>
      <c r="AZ313" s="22">
        <v>36485.120000000003</v>
      </c>
      <c r="BA313" s="22">
        <v>3849927.9365289165</v>
      </c>
      <c r="BB313" s="22">
        <v>0</v>
      </c>
      <c r="BC313" s="22">
        <v>205541.87525373232</v>
      </c>
      <c r="BD313" s="22">
        <v>204045.55525373202</v>
      </c>
      <c r="BE313" s="32">
        <v>5.2887295370839589E-2</v>
      </c>
      <c r="BF313" s="32">
        <v>5.2999837559998299E-2</v>
      </c>
      <c r="BG313" s="11"/>
      <c r="BH313" s="22">
        <v>3886413.0565289166</v>
      </c>
      <c r="BI313" s="22">
        <v>36485.120000000003</v>
      </c>
      <c r="BJ313" s="22">
        <v>3849927.9365289165</v>
      </c>
      <c r="BK313" s="26">
        <v>1496.320000000007</v>
      </c>
      <c r="BL313" s="22">
        <v>0</v>
      </c>
      <c r="BM313" s="22">
        <v>205541.87525373232</v>
      </c>
      <c r="BN313" s="22">
        <v>204045.55525373202</v>
      </c>
      <c r="BO313" s="32">
        <v>5.2887295370839589E-2</v>
      </c>
      <c r="BP313" s="32">
        <v>5.2999837559998299E-2</v>
      </c>
      <c r="BQ313" s="42"/>
      <c r="BR313" s="22">
        <v>3867787.2706154906</v>
      </c>
      <c r="BS313" s="22">
        <v>36485.120000000003</v>
      </c>
      <c r="BT313" s="22">
        <v>3831302.1506154905</v>
      </c>
      <c r="BU313" s="26">
        <v>1496.320000000007</v>
      </c>
      <c r="BV313" s="22">
        <v>0</v>
      </c>
      <c r="BW313" s="22">
        <v>186916.08934030635</v>
      </c>
      <c r="BX313" s="22">
        <v>185419.76934030605</v>
      </c>
      <c r="BY313" s="32">
        <v>4.8326362403732184E-2</v>
      </c>
      <c r="BZ313" s="32">
        <v>4.8396018390384266E-2</v>
      </c>
      <c r="CA313" s="42"/>
      <c r="CB313" s="22">
        <v>3883631.0347878416</v>
      </c>
      <c r="CC313" s="22">
        <v>36485.120000000003</v>
      </c>
      <c r="CD313" s="22">
        <v>3847145.9147878415</v>
      </c>
      <c r="CE313" s="26">
        <v>1496.320000000007</v>
      </c>
      <c r="CF313" s="22">
        <v>0</v>
      </c>
      <c r="CG313" s="22">
        <v>202759.85351265734</v>
      </c>
      <c r="CH313" s="22">
        <v>201263.53351265704</v>
      </c>
      <c r="CI313" s="32">
        <v>5.2208835416244395E-2</v>
      </c>
      <c r="CJ313" s="32">
        <v>5.2315024688569974E-2</v>
      </c>
      <c r="CK313" s="42"/>
      <c r="CL313" s="22">
        <v>3880849.0130467662</v>
      </c>
      <c r="CM313" s="22">
        <v>36485.120000000003</v>
      </c>
      <c r="CN313" s="22">
        <v>3844363.8930467661</v>
      </c>
      <c r="CO313" s="26">
        <v>1496.320000000007</v>
      </c>
      <c r="CP313" s="22">
        <v>0</v>
      </c>
      <c r="CQ313" s="22">
        <v>199977.8317715819</v>
      </c>
      <c r="CR313" s="22">
        <v>198481.5117715816</v>
      </c>
      <c r="CS313" s="32">
        <v>5.1529402741330527E-2</v>
      </c>
      <c r="CT313" s="32">
        <v>5.1629220670439561E-2</v>
      </c>
      <c r="CU313" s="42"/>
      <c r="CV313" s="22">
        <v>3886413.0565289166</v>
      </c>
      <c r="CW313" s="22">
        <v>36485.120000000003</v>
      </c>
      <c r="CX313" s="22">
        <v>3849927.9365289165</v>
      </c>
      <c r="CY313" s="26">
        <v>1496.320000000007</v>
      </c>
      <c r="CZ313" s="22">
        <v>0</v>
      </c>
      <c r="DA313" s="22">
        <v>205541.87525373232</v>
      </c>
      <c r="DB313" s="22">
        <v>204045.55525373202</v>
      </c>
      <c r="DC313" s="32">
        <v>5.2887295370839589E-2</v>
      </c>
      <c r="DD313" s="32">
        <v>5.2999837559998299E-2</v>
      </c>
      <c r="DE313" s="42"/>
      <c r="DF313" s="22">
        <v>3886413.0565289166</v>
      </c>
      <c r="DG313" s="22">
        <v>36485.120000000003</v>
      </c>
      <c r="DH313" s="22">
        <v>3849927.9365289165</v>
      </c>
      <c r="DI313" s="26">
        <v>1496.320000000007</v>
      </c>
      <c r="DJ313" s="22">
        <v>0</v>
      </c>
      <c r="DK313" s="22">
        <v>205541.87525373232</v>
      </c>
      <c r="DL313" s="22">
        <v>204045.55525373202</v>
      </c>
      <c r="DM313" s="32">
        <v>5.2887295370839589E-2</v>
      </c>
      <c r="DN313" s="32">
        <v>5.2999837559998299E-2</v>
      </c>
      <c r="DO313" s="42"/>
      <c r="DP313" s="22">
        <v>3886413.0565289166</v>
      </c>
      <c r="DQ313" s="22">
        <v>36485.120000000003</v>
      </c>
      <c r="DR313" s="22">
        <v>3849927.9365289165</v>
      </c>
      <c r="DS313" s="26">
        <v>1496.320000000007</v>
      </c>
      <c r="DT313" s="22">
        <v>0</v>
      </c>
      <c r="DU313" s="22">
        <v>205541.87525373232</v>
      </c>
      <c r="DV313" s="22">
        <v>204045.55525373202</v>
      </c>
      <c r="DW313" s="32">
        <v>5.2887295370839589E-2</v>
      </c>
      <c r="DX313" s="32">
        <v>5.2999837559998299E-2</v>
      </c>
      <c r="DY313" s="42"/>
      <c r="DZ313" s="22">
        <v>3886413.0565289166</v>
      </c>
      <c r="EA313" s="22">
        <v>36485.120000000003</v>
      </c>
      <c r="EB313" s="22">
        <v>3849927.9365289165</v>
      </c>
      <c r="EC313" s="26">
        <v>1496.320000000007</v>
      </c>
      <c r="ED313" s="22">
        <v>0</v>
      </c>
      <c r="EE313" s="22">
        <v>205541.87525373232</v>
      </c>
      <c r="EF313" s="22">
        <v>204045.55525373202</v>
      </c>
      <c r="EG313" s="32">
        <v>5.2887295370839589E-2</v>
      </c>
      <c r="EH313" s="32">
        <v>5.2999837559998299E-2</v>
      </c>
      <c r="EI313" s="42"/>
      <c r="EK313" s="47">
        <f t="shared" si="97"/>
        <v>-2782.0217410749756</v>
      </c>
      <c r="EL313" s="47">
        <f t="shared" si="98"/>
        <v>-5564.0434821504168</v>
      </c>
      <c r="EM313" s="47">
        <f t="shared" si="99"/>
        <v>0</v>
      </c>
      <c r="EN313" s="47">
        <f t="shared" si="100"/>
        <v>0</v>
      </c>
      <c r="EO313" s="47">
        <f t="shared" si="101"/>
        <v>0</v>
      </c>
      <c r="EP313" s="47">
        <f t="shared" si="102"/>
        <v>0</v>
      </c>
      <c r="ER313" s="27" t="str">
        <f t="shared" si="93"/>
        <v>Bramcote College</v>
      </c>
      <c r="EV313" s="45">
        <v>0</v>
      </c>
      <c r="EX313" s="27" t="str">
        <f t="shared" si="94"/>
        <v>Y</v>
      </c>
      <c r="EY313" s="27" t="str">
        <f t="shared" si="95"/>
        <v>Y</v>
      </c>
      <c r="EZ313" s="27" t="str">
        <f t="shared" si="84"/>
        <v/>
      </c>
      <c r="FA313" s="27" t="str">
        <f t="shared" si="85"/>
        <v/>
      </c>
      <c r="FB313" s="27" t="str">
        <f t="shared" si="86"/>
        <v/>
      </c>
      <c r="FC313" s="27" t="str">
        <f t="shared" si="87"/>
        <v/>
      </c>
      <c r="FE313" s="82">
        <f t="shared" si="96"/>
        <v>7.2261657541134079E-4</v>
      </c>
      <c r="FF313" s="82">
        <f t="shared" si="88"/>
        <v>1.4452331508228026E-3</v>
      </c>
      <c r="FG313" s="82" t="str">
        <f t="shared" si="89"/>
        <v/>
      </c>
      <c r="FH313" s="82" t="str">
        <f t="shared" si="90"/>
        <v/>
      </c>
      <c r="FI313" s="82" t="str">
        <f t="shared" si="91"/>
        <v/>
      </c>
      <c r="FJ313" s="82" t="str">
        <f t="shared" si="92"/>
        <v/>
      </c>
    </row>
    <row r="314" spans="1:166" x14ac:dyDescent="0.3">
      <c r="A314" s="20">
        <v>8914226</v>
      </c>
      <c r="B314" s="20" t="s">
        <v>88</v>
      </c>
      <c r="C314" s="21">
        <v>1192</v>
      </c>
      <c r="D314" s="22">
        <v>6703769.0961509906</v>
      </c>
      <c r="E314" s="22">
        <v>26549.887999999999</v>
      </c>
      <c r="F314" s="22">
        <v>6677219.2081509903</v>
      </c>
      <c r="G314" s="45">
        <v>0</v>
      </c>
      <c r="H314" s="26">
        <v>1074.5600000000013</v>
      </c>
      <c r="I314" s="11"/>
      <c r="J314" s="34">
        <v>1192</v>
      </c>
      <c r="K314" s="22">
        <v>7079237.4227576656</v>
      </c>
      <c r="L314" s="22">
        <v>27624.448</v>
      </c>
      <c r="M314" s="22">
        <v>7051612.9747576658</v>
      </c>
      <c r="N314" s="26">
        <v>1074.5600000000013</v>
      </c>
      <c r="O314" s="22">
        <v>0</v>
      </c>
      <c r="P314" s="22">
        <v>375468.32660667505</v>
      </c>
      <c r="Q314" s="22">
        <v>374393.76660667546</v>
      </c>
      <c r="R314" s="32">
        <v>5.3037962168023187E-2</v>
      </c>
      <c r="S314" s="32">
        <v>5.3093351541962895E-2</v>
      </c>
      <c r="T314" s="11"/>
      <c r="U314" s="22">
        <v>7079237.4227576656</v>
      </c>
      <c r="V314" s="22">
        <v>27624.448</v>
      </c>
      <c r="W314" s="22">
        <v>7051612.9747576658</v>
      </c>
      <c r="X314" s="26">
        <v>1074.5600000000013</v>
      </c>
      <c r="Y314" s="22">
        <v>0</v>
      </c>
      <c r="Z314" s="22">
        <v>375468.32660667505</v>
      </c>
      <c r="AA314" s="22">
        <v>374393.76660667546</v>
      </c>
      <c r="AB314" s="32">
        <v>5.3037962168023187E-2</v>
      </c>
      <c r="AC314" s="32">
        <v>5.3093351541962895E-2</v>
      </c>
      <c r="AD314" s="42"/>
      <c r="AE314" s="22">
        <v>7079237.4227576656</v>
      </c>
      <c r="AF314" s="22">
        <v>27624.448</v>
      </c>
      <c r="AG314" s="22">
        <v>7051612.9747576658</v>
      </c>
      <c r="AH314" s="26">
        <v>1074.5600000000013</v>
      </c>
      <c r="AI314" s="22">
        <v>0</v>
      </c>
      <c r="AJ314" s="22">
        <v>375468.32660667505</v>
      </c>
      <c r="AK314" s="22">
        <v>374393.76660667546</v>
      </c>
      <c r="AL314" s="32">
        <v>5.3037962168023187E-2</v>
      </c>
      <c r="AM314" s="32">
        <v>5.3093351541962895E-2</v>
      </c>
      <c r="AN314" s="11"/>
      <c r="AO314" s="22">
        <v>7079237.4227576656</v>
      </c>
      <c r="AP314" s="22">
        <v>27624.448</v>
      </c>
      <c r="AQ314" s="22">
        <v>7051612.9747576658</v>
      </c>
      <c r="AR314" s="26">
        <v>1074.5600000000013</v>
      </c>
      <c r="AS314" s="22">
        <v>0</v>
      </c>
      <c r="AT314" s="22">
        <v>375468.32660667505</v>
      </c>
      <c r="AU314" s="22">
        <v>374393.76660667546</v>
      </c>
      <c r="AV314" s="32">
        <v>5.3037962168023187E-2</v>
      </c>
      <c r="AW314" s="32">
        <v>5.3093351541962895E-2</v>
      </c>
      <c r="AX314" s="42"/>
      <c r="AY314" s="22">
        <v>7079237.4227576656</v>
      </c>
      <c r="AZ314" s="22">
        <v>27624.448</v>
      </c>
      <c r="BA314" s="22">
        <v>7051612.9747576658</v>
      </c>
      <c r="BB314" s="22">
        <v>0</v>
      </c>
      <c r="BC314" s="22">
        <v>375468.32660667505</v>
      </c>
      <c r="BD314" s="22">
        <v>374393.76660667546</v>
      </c>
      <c r="BE314" s="32">
        <v>5.3037962168023187E-2</v>
      </c>
      <c r="BF314" s="32">
        <v>5.3093351541962895E-2</v>
      </c>
      <c r="BG314" s="11"/>
      <c r="BH314" s="22">
        <v>7079237.4227576656</v>
      </c>
      <c r="BI314" s="22">
        <v>27624.448</v>
      </c>
      <c r="BJ314" s="22">
        <v>7051612.9747576658</v>
      </c>
      <c r="BK314" s="26">
        <v>1074.5600000000013</v>
      </c>
      <c r="BL314" s="22">
        <v>0</v>
      </c>
      <c r="BM314" s="22">
        <v>375468.32660667505</v>
      </c>
      <c r="BN314" s="22">
        <v>374393.76660667546</v>
      </c>
      <c r="BO314" s="32">
        <v>5.3037962168023187E-2</v>
      </c>
      <c r="BP314" s="32">
        <v>5.3093351541962895E-2</v>
      </c>
      <c r="BQ314" s="42"/>
      <c r="BR314" s="22">
        <v>7056324.0294607785</v>
      </c>
      <c r="BS314" s="22">
        <v>27624.448</v>
      </c>
      <c r="BT314" s="22">
        <v>7028699.5814607786</v>
      </c>
      <c r="BU314" s="26">
        <v>1074.5600000000013</v>
      </c>
      <c r="BV314" s="22">
        <v>0</v>
      </c>
      <c r="BW314" s="22">
        <v>352554.93330978788</v>
      </c>
      <c r="BX314" s="22">
        <v>351480.37330978829</v>
      </c>
      <c r="BY314" s="32">
        <v>4.9962973899418422E-2</v>
      </c>
      <c r="BZ314" s="32">
        <v>5.0006458411861722E-2</v>
      </c>
      <c r="CA314" s="42"/>
      <c r="CB314" s="22">
        <v>7075051.5488927253</v>
      </c>
      <c r="CC314" s="22">
        <v>27624.448</v>
      </c>
      <c r="CD314" s="22">
        <v>7047427.1008927254</v>
      </c>
      <c r="CE314" s="26">
        <v>1074.5600000000013</v>
      </c>
      <c r="CF314" s="22">
        <v>0</v>
      </c>
      <c r="CG314" s="22">
        <v>371282.45274173468</v>
      </c>
      <c r="CH314" s="22">
        <v>370207.89274173509</v>
      </c>
      <c r="CI314" s="32">
        <v>5.2477702837351328E-2</v>
      </c>
      <c r="CJ314" s="32">
        <v>5.2530929010225505E-2</v>
      </c>
      <c r="CK314" s="42"/>
      <c r="CL314" s="22">
        <v>7070865.6750277849</v>
      </c>
      <c r="CM314" s="22">
        <v>27624.448</v>
      </c>
      <c r="CN314" s="22">
        <v>7043241.227027785</v>
      </c>
      <c r="CO314" s="26">
        <v>1074.5600000000013</v>
      </c>
      <c r="CP314" s="22">
        <v>0</v>
      </c>
      <c r="CQ314" s="22">
        <v>367096.57887679432</v>
      </c>
      <c r="CR314" s="22">
        <v>366022.01887679473</v>
      </c>
      <c r="CS314" s="32">
        <v>5.1916780172090005E-2</v>
      </c>
      <c r="CT314" s="32">
        <v>5.1967837970992553E-2</v>
      </c>
      <c r="CU314" s="42"/>
      <c r="CV314" s="22">
        <v>7079237.4227576656</v>
      </c>
      <c r="CW314" s="22">
        <v>27624.448</v>
      </c>
      <c r="CX314" s="22">
        <v>7051612.9747576658</v>
      </c>
      <c r="CY314" s="26">
        <v>1074.5600000000013</v>
      </c>
      <c r="CZ314" s="22">
        <v>0</v>
      </c>
      <c r="DA314" s="22">
        <v>375468.32660667505</v>
      </c>
      <c r="DB314" s="22">
        <v>374393.76660667546</v>
      </c>
      <c r="DC314" s="32">
        <v>5.3037962168023187E-2</v>
      </c>
      <c r="DD314" s="32">
        <v>5.3093351541962895E-2</v>
      </c>
      <c r="DE314" s="42"/>
      <c r="DF314" s="22">
        <v>7079237.4227576656</v>
      </c>
      <c r="DG314" s="22">
        <v>27624.448</v>
      </c>
      <c r="DH314" s="22">
        <v>7051612.9747576658</v>
      </c>
      <c r="DI314" s="26">
        <v>1074.5600000000013</v>
      </c>
      <c r="DJ314" s="22">
        <v>0</v>
      </c>
      <c r="DK314" s="22">
        <v>375468.32660667505</v>
      </c>
      <c r="DL314" s="22">
        <v>374393.76660667546</v>
      </c>
      <c r="DM314" s="32">
        <v>5.3037962168023187E-2</v>
      </c>
      <c r="DN314" s="32">
        <v>5.3093351541962895E-2</v>
      </c>
      <c r="DO314" s="42"/>
      <c r="DP314" s="22">
        <v>7079237.4227576656</v>
      </c>
      <c r="DQ314" s="22">
        <v>27624.448</v>
      </c>
      <c r="DR314" s="22">
        <v>7051612.9747576658</v>
      </c>
      <c r="DS314" s="26">
        <v>1074.5600000000013</v>
      </c>
      <c r="DT314" s="22">
        <v>0</v>
      </c>
      <c r="DU314" s="22">
        <v>375468.32660667505</v>
      </c>
      <c r="DV314" s="22">
        <v>374393.76660667546</v>
      </c>
      <c r="DW314" s="32">
        <v>5.3037962168023187E-2</v>
      </c>
      <c r="DX314" s="32">
        <v>5.3093351541962895E-2</v>
      </c>
      <c r="DY314" s="42"/>
      <c r="DZ314" s="22">
        <v>7079237.4227576656</v>
      </c>
      <c r="EA314" s="22">
        <v>27624.448</v>
      </c>
      <c r="EB314" s="22">
        <v>7051612.9747576658</v>
      </c>
      <c r="EC314" s="26">
        <v>1074.5600000000013</v>
      </c>
      <c r="ED314" s="22">
        <v>0</v>
      </c>
      <c r="EE314" s="22">
        <v>375468.32660667505</v>
      </c>
      <c r="EF314" s="22">
        <v>374393.76660667546</v>
      </c>
      <c r="EG314" s="32">
        <v>5.3037962168023187E-2</v>
      </c>
      <c r="EH314" s="32">
        <v>5.3093351541962895E-2</v>
      </c>
      <c r="EI314" s="42"/>
      <c r="EK314" s="47">
        <f t="shared" si="97"/>
        <v>-4185.8738649403676</v>
      </c>
      <c r="EL314" s="47">
        <f t="shared" si="98"/>
        <v>-8371.7477298807353</v>
      </c>
      <c r="EM314" s="47">
        <f t="shared" si="99"/>
        <v>0</v>
      </c>
      <c r="EN314" s="47">
        <f t="shared" si="100"/>
        <v>0</v>
      </c>
      <c r="EO314" s="47">
        <f t="shared" si="101"/>
        <v>0</v>
      </c>
      <c r="EP314" s="47">
        <f t="shared" si="102"/>
        <v>0</v>
      </c>
      <c r="ER314" s="27" t="str">
        <f t="shared" si="93"/>
        <v>The Kimberley School</v>
      </c>
      <c r="EV314" s="45">
        <v>0</v>
      </c>
      <c r="EX314" s="27" t="str">
        <f t="shared" si="94"/>
        <v>Y</v>
      </c>
      <c r="EY314" s="27" t="str">
        <f t="shared" si="95"/>
        <v>Y</v>
      </c>
      <c r="EZ314" s="27" t="str">
        <f t="shared" si="84"/>
        <v/>
      </c>
      <c r="FA314" s="27" t="str">
        <f t="shared" si="85"/>
        <v/>
      </c>
      <c r="FB314" s="27" t="str">
        <f t="shared" si="86"/>
        <v/>
      </c>
      <c r="FC314" s="27" t="str">
        <f t="shared" si="87"/>
        <v/>
      </c>
      <c r="FE314" s="82">
        <f t="shared" si="96"/>
        <v>5.9360516238261341E-4</v>
      </c>
      <c r="FF314" s="82">
        <f t="shared" si="88"/>
        <v>1.1872103247652268E-3</v>
      </c>
      <c r="FG314" s="82" t="str">
        <f t="shared" si="89"/>
        <v/>
      </c>
      <c r="FH314" s="82" t="str">
        <f t="shared" si="90"/>
        <v/>
      </c>
      <c r="FI314" s="82" t="str">
        <f t="shared" si="91"/>
        <v/>
      </c>
      <c r="FJ314" s="82" t="str">
        <f t="shared" si="92"/>
        <v/>
      </c>
    </row>
    <row r="315" spans="1:166" x14ac:dyDescent="0.3">
      <c r="A315" s="20">
        <v>8914230</v>
      </c>
      <c r="B315" s="20" t="s">
        <v>89</v>
      </c>
      <c r="C315" s="21">
        <v>871</v>
      </c>
      <c r="D315" s="22">
        <v>5120263.1146143004</v>
      </c>
      <c r="E315" s="22">
        <v>13995.519999999999</v>
      </c>
      <c r="F315" s="22">
        <v>5106267.5946143009</v>
      </c>
      <c r="G315" s="45">
        <v>0</v>
      </c>
      <c r="H315" s="26">
        <v>598.52800000000207</v>
      </c>
      <c r="I315" s="11"/>
      <c r="J315" s="34">
        <v>871</v>
      </c>
      <c r="K315" s="22">
        <v>5413666.7236427059</v>
      </c>
      <c r="L315" s="22">
        <v>14594.048000000001</v>
      </c>
      <c r="M315" s="22">
        <v>5399072.6756427055</v>
      </c>
      <c r="N315" s="26">
        <v>598.52800000000207</v>
      </c>
      <c r="O315" s="22">
        <v>0</v>
      </c>
      <c r="P315" s="22">
        <v>293403.60902840551</v>
      </c>
      <c r="Q315" s="22">
        <v>292805.08102840465</v>
      </c>
      <c r="R315" s="32">
        <v>5.4196836267560701E-2</v>
      </c>
      <c r="S315" s="32">
        <v>5.4232476319380003E-2</v>
      </c>
      <c r="T315" s="11"/>
      <c r="U315" s="22">
        <v>5413666.7236427059</v>
      </c>
      <c r="V315" s="22">
        <v>14594.048000000001</v>
      </c>
      <c r="W315" s="22">
        <v>5399072.6756427055</v>
      </c>
      <c r="X315" s="26">
        <v>598.52800000000207</v>
      </c>
      <c r="Y315" s="22">
        <v>0</v>
      </c>
      <c r="Z315" s="22">
        <v>293403.60902840551</v>
      </c>
      <c r="AA315" s="22">
        <v>292805.08102840465</v>
      </c>
      <c r="AB315" s="32">
        <v>5.4196836267560701E-2</v>
      </c>
      <c r="AC315" s="32">
        <v>5.4232476319380003E-2</v>
      </c>
      <c r="AD315" s="42"/>
      <c r="AE315" s="22">
        <v>5413666.7236427059</v>
      </c>
      <c r="AF315" s="22">
        <v>14594.048000000001</v>
      </c>
      <c r="AG315" s="22">
        <v>5399072.6756427055</v>
      </c>
      <c r="AH315" s="26">
        <v>598.52800000000207</v>
      </c>
      <c r="AI315" s="22">
        <v>0</v>
      </c>
      <c r="AJ315" s="22">
        <v>293403.60902840551</v>
      </c>
      <c r="AK315" s="22">
        <v>292805.08102840465</v>
      </c>
      <c r="AL315" s="32">
        <v>5.4196836267560701E-2</v>
      </c>
      <c r="AM315" s="32">
        <v>5.4232476319380003E-2</v>
      </c>
      <c r="AN315" s="11"/>
      <c r="AO315" s="22">
        <v>5413666.7236427059</v>
      </c>
      <c r="AP315" s="22">
        <v>14594.048000000001</v>
      </c>
      <c r="AQ315" s="22">
        <v>5399072.6756427055</v>
      </c>
      <c r="AR315" s="26">
        <v>598.52800000000207</v>
      </c>
      <c r="AS315" s="22">
        <v>0</v>
      </c>
      <c r="AT315" s="22">
        <v>293403.60902840551</v>
      </c>
      <c r="AU315" s="22">
        <v>292805.08102840465</v>
      </c>
      <c r="AV315" s="32">
        <v>5.4196836267560701E-2</v>
      </c>
      <c r="AW315" s="32">
        <v>5.4232476319380003E-2</v>
      </c>
      <c r="AX315" s="42"/>
      <c r="AY315" s="22">
        <v>5413666.7236427059</v>
      </c>
      <c r="AZ315" s="22">
        <v>14594.048000000001</v>
      </c>
      <c r="BA315" s="22">
        <v>5399072.6756427055</v>
      </c>
      <c r="BB315" s="22">
        <v>0</v>
      </c>
      <c r="BC315" s="22">
        <v>293403.60902840551</v>
      </c>
      <c r="BD315" s="22">
        <v>292805.08102840465</v>
      </c>
      <c r="BE315" s="32">
        <v>5.4196836267560701E-2</v>
      </c>
      <c r="BF315" s="32">
        <v>5.4232476319380003E-2</v>
      </c>
      <c r="BG315" s="11"/>
      <c r="BH315" s="22">
        <v>5413666.7236427059</v>
      </c>
      <c r="BI315" s="22">
        <v>14594.048000000001</v>
      </c>
      <c r="BJ315" s="22">
        <v>5399072.6756427055</v>
      </c>
      <c r="BK315" s="26">
        <v>598.52800000000207</v>
      </c>
      <c r="BL315" s="22">
        <v>0</v>
      </c>
      <c r="BM315" s="22">
        <v>293403.60902840551</v>
      </c>
      <c r="BN315" s="22">
        <v>292805.08102840465</v>
      </c>
      <c r="BO315" s="32">
        <v>5.4196836267560701E-2</v>
      </c>
      <c r="BP315" s="32">
        <v>5.4232476319380003E-2</v>
      </c>
      <c r="BQ315" s="42"/>
      <c r="BR315" s="22">
        <v>5391549.4669246497</v>
      </c>
      <c r="BS315" s="22">
        <v>14594.048000000001</v>
      </c>
      <c r="BT315" s="22">
        <v>5376955.4189246492</v>
      </c>
      <c r="BU315" s="26">
        <v>598.52800000000207</v>
      </c>
      <c r="BV315" s="22">
        <v>0</v>
      </c>
      <c r="BW315" s="22">
        <v>271286.35231034923</v>
      </c>
      <c r="BX315" s="22">
        <v>270687.82431034837</v>
      </c>
      <c r="BY315" s="32">
        <v>5.0316955074714634E-2</v>
      </c>
      <c r="BZ315" s="32">
        <v>5.0342211013623003E-2</v>
      </c>
      <c r="CA315" s="42"/>
      <c r="CB315" s="22">
        <v>5409981.2589584617</v>
      </c>
      <c r="CC315" s="22">
        <v>14594.048000000001</v>
      </c>
      <c r="CD315" s="22">
        <v>5395387.2109584613</v>
      </c>
      <c r="CE315" s="26">
        <v>598.52800000000207</v>
      </c>
      <c r="CF315" s="22">
        <v>0</v>
      </c>
      <c r="CG315" s="22">
        <v>289718.14434416126</v>
      </c>
      <c r="CH315" s="22">
        <v>289119.6163441604</v>
      </c>
      <c r="CI315" s="32">
        <v>5.3552522730908367E-2</v>
      </c>
      <c r="CJ315" s="32">
        <v>5.3586444316162413E-2</v>
      </c>
      <c r="CK315" s="42"/>
      <c r="CL315" s="22">
        <v>5406295.7942742165</v>
      </c>
      <c r="CM315" s="22">
        <v>14594.048000000001</v>
      </c>
      <c r="CN315" s="22">
        <v>5391701.7462742161</v>
      </c>
      <c r="CO315" s="26">
        <v>598.52800000000207</v>
      </c>
      <c r="CP315" s="22">
        <v>0</v>
      </c>
      <c r="CQ315" s="22">
        <v>286032.67965991609</v>
      </c>
      <c r="CR315" s="22">
        <v>285434.15165991522</v>
      </c>
      <c r="CS315" s="32">
        <v>5.2907330738886323E-2</v>
      </c>
      <c r="CT315" s="32">
        <v>5.2939529130511802E-2</v>
      </c>
      <c r="CU315" s="42"/>
      <c r="CV315" s="22">
        <v>5413666.7236427059</v>
      </c>
      <c r="CW315" s="22">
        <v>14594.048000000001</v>
      </c>
      <c r="CX315" s="22">
        <v>5399072.6756427055</v>
      </c>
      <c r="CY315" s="26">
        <v>598.52800000000207</v>
      </c>
      <c r="CZ315" s="22">
        <v>0</v>
      </c>
      <c r="DA315" s="22">
        <v>293403.60902840551</v>
      </c>
      <c r="DB315" s="22">
        <v>292805.08102840465</v>
      </c>
      <c r="DC315" s="32">
        <v>5.4196836267560701E-2</v>
      </c>
      <c r="DD315" s="32">
        <v>5.4232476319380003E-2</v>
      </c>
      <c r="DE315" s="42"/>
      <c r="DF315" s="22">
        <v>5413666.7236427059</v>
      </c>
      <c r="DG315" s="22">
        <v>14594.048000000001</v>
      </c>
      <c r="DH315" s="22">
        <v>5399072.6756427055</v>
      </c>
      <c r="DI315" s="26">
        <v>598.52800000000207</v>
      </c>
      <c r="DJ315" s="22">
        <v>0</v>
      </c>
      <c r="DK315" s="22">
        <v>293403.60902840551</v>
      </c>
      <c r="DL315" s="22">
        <v>292805.08102840465</v>
      </c>
      <c r="DM315" s="32">
        <v>5.4196836267560701E-2</v>
      </c>
      <c r="DN315" s="32">
        <v>5.4232476319380003E-2</v>
      </c>
      <c r="DO315" s="42"/>
      <c r="DP315" s="22">
        <v>5413666.7236427059</v>
      </c>
      <c r="DQ315" s="22">
        <v>14594.048000000001</v>
      </c>
      <c r="DR315" s="22">
        <v>5399072.6756427055</v>
      </c>
      <c r="DS315" s="26">
        <v>598.52800000000207</v>
      </c>
      <c r="DT315" s="22">
        <v>0</v>
      </c>
      <c r="DU315" s="22">
        <v>293403.60902840551</v>
      </c>
      <c r="DV315" s="22">
        <v>292805.08102840465</v>
      </c>
      <c r="DW315" s="32">
        <v>5.4196836267560701E-2</v>
      </c>
      <c r="DX315" s="32">
        <v>5.4232476319380003E-2</v>
      </c>
      <c r="DY315" s="42"/>
      <c r="DZ315" s="22">
        <v>5413666.7236427059</v>
      </c>
      <c r="EA315" s="22">
        <v>14594.048000000001</v>
      </c>
      <c r="EB315" s="22">
        <v>5399072.6756427055</v>
      </c>
      <c r="EC315" s="26">
        <v>598.52800000000207</v>
      </c>
      <c r="ED315" s="22">
        <v>0</v>
      </c>
      <c r="EE315" s="22">
        <v>293403.60902840551</v>
      </c>
      <c r="EF315" s="22">
        <v>292805.08102840465</v>
      </c>
      <c r="EG315" s="32">
        <v>5.4196836267560701E-2</v>
      </c>
      <c r="EH315" s="32">
        <v>5.4232476319380003E-2</v>
      </c>
      <c r="EI315" s="42"/>
      <c r="EK315" s="47">
        <f t="shared" si="97"/>
        <v>-3685.4646842442453</v>
      </c>
      <c r="EL315" s="47">
        <f t="shared" si="98"/>
        <v>-7370.9293684894219</v>
      </c>
      <c r="EM315" s="47">
        <f t="shared" si="99"/>
        <v>0</v>
      </c>
      <c r="EN315" s="47">
        <f t="shared" si="100"/>
        <v>0</v>
      </c>
      <c r="EO315" s="47">
        <f t="shared" si="101"/>
        <v>0</v>
      </c>
      <c r="EP315" s="47">
        <f t="shared" si="102"/>
        <v>0</v>
      </c>
      <c r="ER315" s="27" t="str">
        <f t="shared" si="93"/>
        <v>Selston High School</v>
      </c>
      <c r="EV315" s="45">
        <v>0</v>
      </c>
      <c r="EX315" s="27" t="str">
        <f t="shared" si="94"/>
        <v>Y</v>
      </c>
      <c r="EY315" s="27" t="str">
        <f t="shared" si="95"/>
        <v>Y</v>
      </c>
      <c r="EZ315" s="27" t="str">
        <f t="shared" si="84"/>
        <v/>
      </c>
      <c r="FA315" s="27" t="str">
        <f t="shared" si="85"/>
        <v/>
      </c>
      <c r="FB315" s="27" t="str">
        <f t="shared" si="86"/>
        <v/>
      </c>
      <c r="FC315" s="27" t="str">
        <f t="shared" si="87"/>
        <v/>
      </c>
      <c r="FE315" s="82">
        <f t="shared" si="96"/>
        <v>6.8261068254754089E-4</v>
      </c>
      <c r="FF315" s="82">
        <f t="shared" si="88"/>
        <v>1.3652213650952544E-3</v>
      </c>
      <c r="FG315" s="82" t="str">
        <f t="shared" si="89"/>
        <v/>
      </c>
      <c r="FH315" s="82" t="str">
        <f t="shared" si="90"/>
        <v/>
      </c>
      <c r="FI315" s="82" t="str">
        <f t="shared" si="91"/>
        <v/>
      </c>
      <c r="FJ315" s="82" t="str">
        <f t="shared" si="92"/>
        <v/>
      </c>
    </row>
    <row r="316" spans="1:166" x14ac:dyDescent="0.3">
      <c r="A316" s="20">
        <v>8914328</v>
      </c>
      <c r="B316" s="20" t="s">
        <v>132</v>
      </c>
      <c r="C316" s="21">
        <v>1333.4166666666665</v>
      </c>
      <c r="D316" s="22">
        <v>7373599.8833333319</v>
      </c>
      <c r="E316" s="22">
        <v>38060.799999999996</v>
      </c>
      <c r="F316" s="22">
        <v>7335539.0833333321</v>
      </c>
      <c r="G316" s="45">
        <v>0</v>
      </c>
      <c r="H316" s="26">
        <v>-12.031999999999243</v>
      </c>
      <c r="I316" s="11"/>
      <c r="J316" s="34">
        <v>1333.4166666666665</v>
      </c>
      <c r="K316" s="22">
        <v>7658525.0179999992</v>
      </c>
      <c r="L316" s="22">
        <v>38048.767999999996</v>
      </c>
      <c r="M316" s="22">
        <v>7620476.2499999991</v>
      </c>
      <c r="N316" s="26">
        <v>-12.031999999999243</v>
      </c>
      <c r="O316" s="22">
        <v>0</v>
      </c>
      <c r="P316" s="22">
        <v>284925.13466666732</v>
      </c>
      <c r="Q316" s="22">
        <v>284937.16666666698</v>
      </c>
      <c r="R316" s="32">
        <v>3.7203656578388339E-2</v>
      </c>
      <c r="S316" s="32">
        <v>3.7390992021878816E-2</v>
      </c>
      <c r="T316" s="11"/>
      <c r="U316" s="22">
        <v>7658525.0179999992</v>
      </c>
      <c r="V316" s="22">
        <v>38048.767999999996</v>
      </c>
      <c r="W316" s="22">
        <v>7620476.2499999991</v>
      </c>
      <c r="X316" s="26">
        <v>-12.031999999999243</v>
      </c>
      <c r="Y316" s="22">
        <v>0</v>
      </c>
      <c r="Z316" s="22">
        <v>284925.13466666732</v>
      </c>
      <c r="AA316" s="22">
        <v>284937.16666666698</v>
      </c>
      <c r="AB316" s="32">
        <v>3.7203656578388339E-2</v>
      </c>
      <c r="AC316" s="32">
        <v>3.7390992021878816E-2</v>
      </c>
      <c r="AD316" s="42"/>
      <c r="AE316" s="22">
        <v>7658525.0179999992</v>
      </c>
      <c r="AF316" s="22">
        <v>38048.767999999996</v>
      </c>
      <c r="AG316" s="22">
        <v>7620476.2499999991</v>
      </c>
      <c r="AH316" s="26">
        <v>-12.031999999999243</v>
      </c>
      <c r="AI316" s="22">
        <v>0</v>
      </c>
      <c r="AJ316" s="22">
        <v>284925.13466666732</v>
      </c>
      <c r="AK316" s="22">
        <v>284937.16666666698</v>
      </c>
      <c r="AL316" s="32">
        <v>3.7203656578388339E-2</v>
      </c>
      <c r="AM316" s="32">
        <v>3.7390992021878816E-2</v>
      </c>
      <c r="AN316" s="11"/>
      <c r="AO316" s="22">
        <v>7658525.0179999992</v>
      </c>
      <c r="AP316" s="22">
        <v>38048.767999999996</v>
      </c>
      <c r="AQ316" s="22">
        <v>7620476.2499999991</v>
      </c>
      <c r="AR316" s="26">
        <v>-12.031999999999243</v>
      </c>
      <c r="AS316" s="22">
        <v>0</v>
      </c>
      <c r="AT316" s="22">
        <v>284925.13466666732</v>
      </c>
      <c r="AU316" s="22">
        <v>284937.16666666698</v>
      </c>
      <c r="AV316" s="32">
        <v>3.7203656578388339E-2</v>
      </c>
      <c r="AW316" s="32">
        <v>3.7390992021878816E-2</v>
      </c>
      <c r="AX316" s="42"/>
      <c r="AY316" s="22">
        <v>7658525.0179999992</v>
      </c>
      <c r="AZ316" s="22">
        <v>38048.767999999996</v>
      </c>
      <c r="BA316" s="22">
        <v>7620476.2499999991</v>
      </c>
      <c r="BB316" s="22">
        <v>0</v>
      </c>
      <c r="BC316" s="22">
        <v>284925.13466666732</v>
      </c>
      <c r="BD316" s="22">
        <v>284937.16666666698</v>
      </c>
      <c r="BE316" s="32">
        <v>3.7203656578388339E-2</v>
      </c>
      <c r="BF316" s="32">
        <v>3.7390992021878816E-2</v>
      </c>
      <c r="BG316" s="11"/>
      <c r="BH316" s="22">
        <v>7658525.0179999992</v>
      </c>
      <c r="BI316" s="22">
        <v>38048.767999999996</v>
      </c>
      <c r="BJ316" s="22">
        <v>7620476.2499999991</v>
      </c>
      <c r="BK316" s="26">
        <v>-12.031999999999243</v>
      </c>
      <c r="BL316" s="22">
        <v>0</v>
      </c>
      <c r="BM316" s="22">
        <v>284925.13466666732</v>
      </c>
      <c r="BN316" s="22">
        <v>284937.16666666698</v>
      </c>
      <c r="BO316" s="32">
        <v>3.7203656578388339E-2</v>
      </c>
      <c r="BP316" s="32">
        <v>3.7390992021878816E-2</v>
      </c>
      <c r="BQ316" s="42"/>
      <c r="BR316" s="22">
        <v>7658525.0179999992</v>
      </c>
      <c r="BS316" s="22">
        <v>38048.767999999996</v>
      </c>
      <c r="BT316" s="22">
        <v>7620476.2499999991</v>
      </c>
      <c r="BU316" s="26">
        <v>-12.031999999999243</v>
      </c>
      <c r="BV316" s="22">
        <v>0</v>
      </c>
      <c r="BW316" s="22">
        <v>284925.13466666732</v>
      </c>
      <c r="BX316" s="22">
        <v>284937.16666666698</v>
      </c>
      <c r="BY316" s="32">
        <v>3.7203656578388339E-2</v>
      </c>
      <c r="BZ316" s="32">
        <v>3.7390992021878816E-2</v>
      </c>
      <c r="CA316" s="42"/>
      <c r="CB316" s="22">
        <v>7658525.0179999992</v>
      </c>
      <c r="CC316" s="22">
        <v>38048.767999999996</v>
      </c>
      <c r="CD316" s="22">
        <v>7620476.2499999991</v>
      </c>
      <c r="CE316" s="26">
        <v>-12.031999999999243</v>
      </c>
      <c r="CF316" s="22">
        <v>0</v>
      </c>
      <c r="CG316" s="22">
        <v>284925.13466666732</v>
      </c>
      <c r="CH316" s="22">
        <v>284937.16666666698</v>
      </c>
      <c r="CI316" s="32">
        <v>3.7203656578388339E-2</v>
      </c>
      <c r="CJ316" s="32">
        <v>3.7390992021878816E-2</v>
      </c>
      <c r="CK316" s="42"/>
      <c r="CL316" s="22">
        <v>7658525.0179999992</v>
      </c>
      <c r="CM316" s="22">
        <v>38048.767999999996</v>
      </c>
      <c r="CN316" s="22">
        <v>7620476.2499999991</v>
      </c>
      <c r="CO316" s="26">
        <v>-12.031999999999243</v>
      </c>
      <c r="CP316" s="22">
        <v>0</v>
      </c>
      <c r="CQ316" s="22">
        <v>284925.13466666732</v>
      </c>
      <c r="CR316" s="22">
        <v>284937.16666666698</v>
      </c>
      <c r="CS316" s="32">
        <v>3.7203656578388339E-2</v>
      </c>
      <c r="CT316" s="32">
        <v>3.7390992021878816E-2</v>
      </c>
      <c r="CU316" s="42"/>
      <c r="CV316" s="22">
        <v>7658525.0179999992</v>
      </c>
      <c r="CW316" s="22">
        <v>38048.767999999996</v>
      </c>
      <c r="CX316" s="22">
        <v>7620476.2499999991</v>
      </c>
      <c r="CY316" s="26">
        <v>-12.031999999999243</v>
      </c>
      <c r="CZ316" s="22">
        <v>0</v>
      </c>
      <c r="DA316" s="22">
        <v>284925.13466666732</v>
      </c>
      <c r="DB316" s="22">
        <v>284937.16666666698</v>
      </c>
      <c r="DC316" s="32">
        <v>3.7203656578388339E-2</v>
      </c>
      <c r="DD316" s="32">
        <v>3.7390992021878816E-2</v>
      </c>
      <c r="DE316" s="42"/>
      <c r="DF316" s="22">
        <v>7658525.0179999992</v>
      </c>
      <c r="DG316" s="22">
        <v>38048.767999999996</v>
      </c>
      <c r="DH316" s="22">
        <v>7620476.2499999991</v>
      </c>
      <c r="DI316" s="26">
        <v>-12.031999999999243</v>
      </c>
      <c r="DJ316" s="22">
        <v>0</v>
      </c>
      <c r="DK316" s="22">
        <v>284925.13466666732</v>
      </c>
      <c r="DL316" s="22">
        <v>284937.16666666698</v>
      </c>
      <c r="DM316" s="32">
        <v>3.7203656578388339E-2</v>
      </c>
      <c r="DN316" s="32">
        <v>3.7390992021878816E-2</v>
      </c>
      <c r="DO316" s="42"/>
      <c r="DP316" s="22">
        <v>7658525.0179999992</v>
      </c>
      <c r="DQ316" s="22">
        <v>38048.767999999996</v>
      </c>
      <c r="DR316" s="22">
        <v>7620476.2499999991</v>
      </c>
      <c r="DS316" s="26">
        <v>-12.031999999999243</v>
      </c>
      <c r="DT316" s="22">
        <v>0</v>
      </c>
      <c r="DU316" s="22">
        <v>284925.13466666732</v>
      </c>
      <c r="DV316" s="22">
        <v>284937.16666666698</v>
      </c>
      <c r="DW316" s="32">
        <v>3.7203656578388339E-2</v>
      </c>
      <c r="DX316" s="32">
        <v>3.7390992021878816E-2</v>
      </c>
      <c r="DY316" s="42"/>
      <c r="DZ316" s="22">
        <v>7658525.0179999992</v>
      </c>
      <c r="EA316" s="22">
        <v>38048.767999999996</v>
      </c>
      <c r="EB316" s="22">
        <v>7620476.2499999991</v>
      </c>
      <c r="EC316" s="26">
        <v>-12.031999999999243</v>
      </c>
      <c r="ED316" s="22">
        <v>0</v>
      </c>
      <c r="EE316" s="22">
        <v>284925.13466666732</v>
      </c>
      <c r="EF316" s="22">
        <v>284937.16666666698</v>
      </c>
      <c r="EG316" s="32">
        <v>3.7203656578388339E-2</v>
      </c>
      <c r="EH316" s="32">
        <v>3.7390992021878816E-2</v>
      </c>
      <c r="EI316" s="42"/>
      <c r="EK316" s="47">
        <f t="shared" si="97"/>
        <v>0</v>
      </c>
      <c r="EL316" s="47">
        <f t="shared" si="98"/>
        <v>0</v>
      </c>
      <c r="EM316" s="47">
        <f t="shared" si="99"/>
        <v>0</v>
      </c>
      <c r="EN316" s="47">
        <f t="shared" si="100"/>
        <v>0</v>
      </c>
      <c r="EO316" s="47">
        <f t="shared" si="101"/>
        <v>0</v>
      </c>
      <c r="EP316" s="47">
        <f t="shared" si="102"/>
        <v>0</v>
      </c>
      <c r="ER316" s="27" t="str">
        <f t="shared" si="93"/>
        <v>The West Bridgford School</v>
      </c>
      <c r="EV316" s="45">
        <v>0</v>
      </c>
      <c r="EX316" s="27" t="str">
        <f t="shared" si="94"/>
        <v/>
      </c>
      <c r="EY316" s="27" t="str">
        <f t="shared" si="95"/>
        <v/>
      </c>
      <c r="EZ316" s="27" t="str">
        <f t="shared" si="84"/>
        <v/>
      </c>
      <c r="FA316" s="27" t="str">
        <f t="shared" si="85"/>
        <v/>
      </c>
      <c r="FB316" s="27" t="str">
        <f t="shared" si="86"/>
        <v/>
      </c>
      <c r="FC316" s="27" t="str">
        <f t="shared" si="87"/>
        <v/>
      </c>
      <c r="FE316" s="82" t="str">
        <f t="shared" si="96"/>
        <v/>
      </c>
      <c r="FF316" s="82" t="str">
        <f t="shared" si="88"/>
        <v/>
      </c>
      <c r="FG316" s="82" t="str">
        <f t="shared" si="89"/>
        <v/>
      </c>
      <c r="FH316" s="82" t="str">
        <f t="shared" si="90"/>
        <v/>
      </c>
      <c r="FI316" s="82" t="str">
        <f t="shared" si="91"/>
        <v/>
      </c>
      <c r="FJ316" s="82" t="str">
        <f t="shared" si="92"/>
        <v/>
      </c>
    </row>
    <row r="317" spans="1:166" x14ac:dyDescent="0.3">
      <c r="A317" s="20">
        <v>8914329</v>
      </c>
      <c r="B317" s="20" t="s">
        <v>331</v>
      </c>
      <c r="C317" s="21">
        <v>1542.8333333333335</v>
      </c>
      <c r="D317" s="22">
        <v>8582156.2146666683</v>
      </c>
      <c r="E317" s="22">
        <v>58002.047999999995</v>
      </c>
      <c r="F317" s="22">
        <v>8524154.1666666679</v>
      </c>
      <c r="G317" s="45">
        <v>0</v>
      </c>
      <c r="H317" s="26">
        <v>-7183.4879999999976</v>
      </c>
      <c r="I317" s="11"/>
      <c r="J317" s="34">
        <v>1542.8333333333335</v>
      </c>
      <c r="K317" s="22">
        <v>8868111.0600000005</v>
      </c>
      <c r="L317" s="22">
        <v>50818.559999999998</v>
      </c>
      <c r="M317" s="22">
        <v>8817292.5</v>
      </c>
      <c r="N317" s="26">
        <v>-7183.4879999999976</v>
      </c>
      <c r="O317" s="22">
        <v>0</v>
      </c>
      <c r="P317" s="22">
        <v>285954.8453333322</v>
      </c>
      <c r="Q317" s="22">
        <v>293138.33333333209</v>
      </c>
      <c r="R317" s="32">
        <v>3.2245293659339015E-2</v>
      </c>
      <c r="S317" s="32">
        <v>3.3245844269466175E-2</v>
      </c>
      <c r="T317" s="11"/>
      <c r="U317" s="22">
        <v>8868111.0600000005</v>
      </c>
      <c r="V317" s="22">
        <v>50818.559999999998</v>
      </c>
      <c r="W317" s="22">
        <v>8817292.5</v>
      </c>
      <c r="X317" s="26">
        <v>-7183.4879999999976</v>
      </c>
      <c r="Y317" s="22">
        <v>0</v>
      </c>
      <c r="Z317" s="22">
        <v>285954.8453333322</v>
      </c>
      <c r="AA317" s="22">
        <v>293138.33333333209</v>
      </c>
      <c r="AB317" s="32">
        <v>3.2245293659339015E-2</v>
      </c>
      <c r="AC317" s="32">
        <v>3.3245844269466175E-2</v>
      </c>
      <c r="AD317" s="42"/>
      <c r="AE317" s="22">
        <v>8868111.0600000005</v>
      </c>
      <c r="AF317" s="22">
        <v>50818.559999999998</v>
      </c>
      <c r="AG317" s="22">
        <v>8817292.5</v>
      </c>
      <c r="AH317" s="26">
        <v>-7183.4879999999976</v>
      </c>
      <c r="AI317" s="22">
        <v>0</v>
      </c>
      <c r="AJ317" s="22">
        <v>285954.8453333322</v>
      </c>
      <c r="AK317" s="22">
        <v>293138.33333333209</v>
      </c>
      <c r="AL317" s="32">
        <v>3.2245293659339015E-2</v>
      </c>
      <c r="AM317" s="32">
        <v>3.3245844269466175E-2</v>
      </c>
      <c r="AN317" s="11"/>
      <c r="AO317" s="22">
        <v>8868111.0600000005</v>
      </c>
      <c r="AP317" s="22">
        <v>50818.559999999998</v>
      </c>
      <c r="AQ317" s="22">
        <v>8817292.5</v>
      </c>
      <c r="AR317" s="26">
        <v>-7183.4879999999976</v>
      </c>
      <c r="AS317" s="22">
        <v>0</v>
      </c>
      <c r="AT317" s="22">
        <v>285954.8453333322</v>
      </c>
      <c r="AU317" s="22">
        <v>293138.33333333209</v>
      </c>
      <c r="AV317" s="32">
        <v>3.2245293659339015E-2</v>
      </c>
      <c r="AW317" s="32">
        <v>3.3245844269466175E-2</v>
      </c>
      <c r="AX317" s="42"/>
      <c r="AY317" s="22">
        <v>8868111.0600000005</v>
      </c>
      <c r="AZ317" s="22">
        <v>50818.559999999998</v>
      </c>
      <c r="BA317" s="22">
        <v>8817292.5</v>
      </c>
      <c r="BB317" s="22">
        <v>0</v>
      </c>
      <c r="BC317" s="22">
        <v>285954.8453333322</v>
      </c>
      <c r="BD317" s="22">
        <v>293138.33333333209</v>
      </c>
      <c r="BE317" s="32">
        <v>3.2245293659339015E-2</v>
      </c>
      <c r="BF317" s="32">
        <v>3.3245844269466175E-2</v>
      </c>
      <c r="BG317" s="11"/>
      <c r="BH317" s="22">
        <v>8868111.0600000005</v>
      </c>
      <c r="BI317" s="22">
        <v>50818.559999999998</v>
      </c>
      <c r="BJ317" s="22">
        <v>8817292.5</v>
      </c>
      <c r="BK317" s="26">
        <v>-7183.4879999999976</v>
      </c>
      <c r="BL317" s="22">
        <v>0</v>
      </c>
      <c r="BM317" s="22">
        <v>285954.8453333322</v>
      </c>
      <c r="BN317" s="22">
        <v>293138.33333333209</v>
      </c>
      <c r="BO317" s="32">
        <v>3.2245293659339015E-2</v>
      </c>
      <c r="BP317" s="32">
        <v>3.3245844269466175E-2</v>
      </c>
      <c r="BQ317" s="42"/>
      <c r="BR317" s="22">
        <v>8868111.0600000005</v>
      </c>
      <c r="BS317" s="22">
        <v>50818.559999999998</v>
      </c>
      <c r="BT317" s="22">
        <v>8817292.5</v>
      </c>
      <c r="BU317" s="26">
        <v>-7183.4879999999976</v>
      </c>
      <c r="BV317" s="22">
        <v>0</v>
      </c>
      <c r="BW317" s="22">
        <v>285954.8453333322</v>
      </c>
      <c r="BX317" s="22">
        <v>293138.33333333209</v>
      </c>
      <c r="BY317" s="32">
        <v>3.2245293659339015E-2</v>
      </c>
      <c r="BZ317" s="32">
        <v>3.3245844269466175E-2</v>
      </c>
      <c r="CA317" s="42"/>
      <c r="CB317" s="22">
        <v>8868111.0600000005</v>
      </c>
      <c r="CC317" s="22">
        <v>50818.559999999998</v>
      </c>
      <c r="CD317" s="22">
        <v>8817292.5</v>
      </c>
      <c r="CE317" s="26">
        <v>-7183.4879999999976</v>
      </c>
      <c r="CF317" s="22">
        <v>0</v>
      </c>
      <c r="CG317" s="22">
        <v>285954.8453333322</v>
      </c>
      <c r="CH317" s="22">
        <v>293138.33333333209</v>
      </c>
      <c r="CI317" s="32">
        <v>3.2245293659339015E-2</v>
      </c>
      <c r="CJ317" s="32">
        <v>3.3245844269466175E-2</v>
      </c>
      <c r="CK317" s="42"/>
      <c r="CL317" s="22">
        <v>8868111.0600000005</v>
      </c>
      <c r="CM317" s="22">
        <v>50818.559999999998</v>
      </c>
      <c r="CN317" s="22">
        <v>8817292.5</v>
      </c>
      <c r="CO317" s="26">
        <v>-7183.4879999999976</v>
      </c>
      <c r="CP317" s="22">
        <v>0</v>
      </c>
      <c r="CQ317" s="22">
        <v>285954.8453333322</v>
      </c>
      <c r="CR317" s="22">
        <v>293138.33333333209</v>
      </c>
      <c r="CS317" s="32">
        <v>3.2245293659339015E-2</v>
      </c>
      <c r="CT317" s="32">
        <v>3.3245844269466175E-2</v>
      </c>
      <c r="CU317" s="42"/>
      <c r="CV317" s="22">
        <v>8868111.0600000005</v>
      </c>
      <c r="CW317" s="22">
        <v>50818.559999999998</v>
      </c>
      <c r="CX317" s="22">
        <v>8817292.5</v>
      </c>
      <c r="CY317" s="26">
        <v>-7183.4879999999976</v>
      </c>
      <c r="CZ317" s="22">
        <v>0</v>
      </c>
      <c r="DA317" s="22">
        <v>285954.8453333322</v>
      </c>
      <c r="DB317" s="22">
        <v>293138.33333333209</v>
      </c>
      <c r="DC317" s="32">
        <v>3.2245293659339015E-2</v>
      </c>
      <c r="DD317" s="32">
        <v>3.3245844269466175E-2</v>
      </c>
      <c r="DE317" s="42"/>
      <c r="DF317" s="22">
        <v>8868111.0600000005</v>
      </c>
      <c r="DG317" s="22">
        <v>50818.559999999998</v>
      </c>
      <c r="DH317" s="22">
        <v>8817292.5</v>
      </c>
      <c r="DI317" s="26">
        <v>-7183.4879999999976</v>
      </c>
      <c r="DJ317" s="22">
        <v>0</v>
      </c>
      <c r="DK317" s="22">
        <v>285954.8453333322</v>
      </c>
      <c r="DL317" s="22">
        <v>293138.33333333209</v>
      </c>
      <c r="DM317" s="32">
        <v>3.2245293659339015E-2</v>
      </c>
      <c r="DN317" s="32">
        <v>3.3245844269466175E-2</v>
      </c>
      <c r="DO317" s="42"/>
      <c r="DP317" s="22">
        <v>8868111.0600000005</v>
      </c>
      <c r="DQ317" s="22">
        <v>50818.559999999998</v>
      </c>
      <c r="DR317" s="22">
        <v>8817292.5</v>
      </c>
      <c r="DS317" s="26">
        <v>-7183.4879999999976</v>
      </c>
      <c r="DT317" s="22">
        <v>0</v>
      </c>
      <c r="DU317" s="22">
        <v>285954.8453333322</v>
      </c>
      <c r="DV317" s="22">
        <v>293138.33333333209</v>
      </c>
      <c r="DW317" s="32">
        <v>3.2245293659339015E-2</v>
      </c>
      <c r="DX317" s="32">
        <v>3.3245844269466175E-2</v>
      </c>
      <c r="DY317" s="42"/>
      <c r="DZ317" s="22">
        <v>8868111.0600000005</v>
      </c>
      <c r="EA317" s="22">
        <v>50818.559999999998</v>
      </c>
      <c r="EB317" s="22">
        <v>8817292.5</v>
      </c>
      <c r="EC317" s="26">
        <v>-7183.4879999999976</v>
      </c>
      <c r="ED317" s="22">
        <v>0</v>
      </c>
      <c r="EE317" s="22">
        <v>285954.8453333322</v>
      </c>
      <c r="EF317" s="22">
        <v>293138.33333333209</v>
      </c>
      <c r="EG317" s="32">
        <v>3.2245293659339015E-2</v>
      </c>
      <c r="EH317" s="32">
        <v>3.3245844269466175E-2</v>
      </c>
      <c r="EI317" s="42"/>
      <c r="EK317" s="47">
        <f t="shared" si="97"/>
        <v>0</v>
      </c>
      <c r="EL317" s="47">
        <f t="shared" si="98"/>
        <v>0</v>
      </c>
      <c r="EM317" s="47">
        <f t="shared" si="99"/>
        <v>0</v>
      </c>
      <c r="EN317" s="47">
        <f t="shared" si="100"/>
        <v>0</v>
      </c>
      <c r="EO317" s="47">
        <f t="shared" si="101"/>
        <v>0</v>
      </c>
      <c r="EP317" s="47">
        <f t="shared" si="102"/>
        <v>0</v>
      </c>
      <c r="ER317" s="27" t="str">
        <f t="shared" si="93"/>
        <v>Rushcliffe Spencer Academy</v>
      </c>
      <c r="EV317" s="45">
        <v>0</v>
      </c>
      <c r="EX317" s="27" t="str">
        <f t="shared" si="94"/>
        <v/>
      </c>
      <c r="EY317" s="27" t="str">
        <f t="shared" si="95"/>
        <v/>
      </c>
      <c r="EZ317" s="27" t="str">
        <f t="shared" si="84"/>
        <v/>
      </c>
      <c r="FA317" s="27" t="str">
        <f t="shared" si="85"/>
        <v/>
      </c>
      <c r="FB317" s="27" t="str">
        <f t="shared" si="86"/>
        <v/>
      </c>
      <c r="FC317" s="27" t="str">
        <f t="shared" si="87"/>
        <v/>
      </c>
      <c r="FE317" s="82" t="str">
        <f t="shared" si="96"/>
        <v/>
      </c>
      <c r="FF317" s="82" t="str">
        <f t="shared" si="88"/>
        <v/>
      </c>
      <c r="FG317" s="82" t="str">
        <f t="shared" si="89"/>
        <v/>
      </c>
      <c r="FH317" s="82" t="str">
        <f t="shared" si="90"/>
        <v/>
      </c>
      <c r="FI317" s="82" t="str">
        <f t="shared" si="91"/>
        <v/>
      </c>
      <c r="FJ317" s="82" t="str">
        <f t="shared" si="92"/>
        <v/>
      </c>
    </row>
    <row r="318" spans="1:166" x14ac:dyDescent="0.3">
      <c r="A318" s="20">
        <v>8914404</v>
      </c>
      <c r="B318" s="20" t="s">
        <v>133</v>
      </c>
      <c r="C318" s="21">
        <v>1471</v>
      </c>
      <c r="D318" s="22">
        <v>8285315.8799999999</v>
      </c>
      <c r="E318" s="22">
        <v>39362.880000000005</v>
      </c>
      <c r="F318" s="22">
        <v>8245953</v>
      </c>
      <c r="G318" s="45">
        <v>0</v>
      </c>
      <c r="H318" s="26">
        <v>1630.7583999999988</v>
      </c>
      <c r="I318" s="11"/>
      <c r="J318" s="34">
        <v>1471</v>
      </c>
      <c r="K318" s="22">
        <v>8447758.6383999996</v>
      </c>
      <c r="L318" s="22">
        <v>40993.638400000003</v>
      </c>
      <c r="M318" s="22">
        <v>8406765</v>
      </c>
      <c r="N318" s="26">
        <v>1630.7583999999988</v>
      </c>
      <c r="O318" s="22">
        <v>0</v>
      </c>
      <c r="P318" s="22">
        <v>162442.7583999997</v>
      </c>
      <c r="Q318" s="22">
        <v>160812</v>
      </c>
      <c r="R318" s="32">
        <v>1.9229095592480878E-2</v>
      </c>
      <c r="S318" s="32">
        <v>1.9128880134034913E-2</v>
      </c>
      <c r="T318" s="11"/>
      <c r="U318" s="22">
        <v>8447758.6383999996</v>
      </c>
      <c r="V318" s="22">
        <v>40993.638400000003</v>
      </c>
      <c r="W318" s="22">
        <v>8406765</v>
      </c>
      <c r="X318" s="26">
        <v>1630.7583999999988</v>
      </c>
      <c r="Y318" s="22">
        <v>0</v>
      </c>
      <c r="Z318" s="22">
        <v>162442.7583999997</v>
      </c>
      <c r="AA318" s="22">
        <v>160812</v>
      </c>
      <c r="AB318" s="32">
        <v>1.9229095592480878E-2</v>
      </c>
      <c r="AC318" s="32">
        <v>1.9128880134034913E-2</v>
      </c>
      <c r="AD318" s="42"/>
      <c r="AE318" s="22">
        <v>8447758.6383999996</v>
      </c>
      <c r="AF318" s="22">
        <v>40993.638400000003</v>
      </c>
      <c r="AG318" s="22">
        <v>8406765</v>
      </c>
      <c r="AH318" s="26">
        <v>1630.7583999999988</v>
      </c>
      <c r="AI318" s="22">
        <v>0</v>
      </c>
      <c r="AJ318" s="22">
        <v>162442.7583999997</v>
      </c>
      <c r="AK318" s="22">
        <v>160812</v>
      </c>
      <c r="AL318" s="32">
        <v>1.9229095592480878E-2</v>
      </c>
      <c r="AM318" s="32">
        <v>1.9128880134034913E-2</v>
      </c>
      <c r="AN318" s="11"/>
      <c r="AO318" s="22">
        <v>8447758.6383999996</v>
      </c>
      <c r="AP318" s="22">
        <v>40993.638400000003</v>
      </c>
      <c r="AQ318" s="22">
        <v>8406765</v>
      </c>
      <c r="AR318" s="26">
        <v>1630.7583999999988</v>
      </c>
      <c r="AS318" s="22">
        <v>0</v>
      </c>
      <c r="AT318" s="22">
        <v>162442.7583999997</v>
      </c>
      <c r="AU318" s="22">
        <v>160812</v>
      </c>
      <c r="AV318" s="32">
        <v>1.9229095592480878E-2</v>
      </c>
      <c r="AW318" s="32">
        <v>1.9128880134034913E-2</v>
      </c>
      <c r="AX318" s="42"/>
      <c r="AY318" s="22">
        <v>8448856.5179794971</v>
      </c>
      <c r="AZ318" s="22">
        <v>40993.638400000003</v>
      </c>
      <c r="BA318" s="22">
        <v>8407862.8795794975</v>
      </c>
      <c r="BB318" s="22">
        <v>1097.8795794982336</v>
      </c>
      <c r="BC318" s="22">
        <v>163540.6379794972</v>
      </c>
      <c r="BD318" s="22">
        <v>161909.8795794975</v>
      </c>
      <c r="BE318" s="32">
        <v>1.9356541045699654E-2</v>
      </c>
      <c r="BF318" s="32">
        <v>1.9256960050185203E-2</v>
      </c>
      <c r="BG318" s="11"/>
      <c r="BH318" s="22">
        <v>8448856.5179794971</v>
      </c>
      <c r="BI318" s="22">
        <v>40993.638400000003</v>
      </c>
      <c r="BJ318" s="22">
        <v>8407862.8795794975</v>
      </c>
      <c r="BK318" s="26">
        <v>1630.7583999999988</v>
      </c>
      <c r="BL318" s="22">
        <v>1097.8795794982336</v>
      </c>
      <c r="BM318" s="22">
        <v>163540.6379794972</v>
      </c>
      <c r="BN318" s="22">
        <v>161909.8795794975</v>
      </c>
      <c r="BO318" s="32">
        <v>1.9356541045699654E-2</v>
      </c>
      <c r="BP318" s="32">
        <v>1.9256960050185203E-2</v>
      </c>
      <c r="BQ318" s="42"/>
      <c r="BR318" s="22">
        <v>8448856.5179794971</v>
      </c>
      <c r="BS318" s="22">
        <v>40993.638400000003</v>
      </c>
      <c r="BT318" s="22">
        <v>8407862.8795794975</v>
      </c>
      <c r="BU318" s="26">
        <v>1630.7583999999988</v>
      </c>
      <c r="BV318" s="22">
        <v>1097.8795794982336</v>
      </c>
      <c r="BW318" s="22">
        <v>163540.6379794972</v>
      </c>
      <c r="BX318" s="22">
        <v>161909.8795794975</v>
      </c>
      <c r="BY318" s="32">
        <v>1.9356541045699654E-2</v>
      </c>
      <c r="BZ318" s="32">
        <v>1.9256960050185203E-2</v>
      </c>
      <c r="CA318" s="42"/>
      <c r="CB318" s="22">
        <v>8448856.5179794971</v>
      </c>
      <c r="CC318" s="22">
        <v>40993.638400000003</v>
      </c>
      <c r="CD318" s="22">
        <v>8407862.8795794975</v>
      </c>
      <c r="CE318" s="26">
        <v>1630.7583999999988</v>
      </c>
      <c r="CF318" s="22">
        <v>1097.8795794982336</v>
      </c>
      <c r="CG318" s="22">
        <v>163540.6379794972</v>
      </c>
      <c r="CH318" s="22">
        <v>161909.8795794975</v>
      </c>
      <c r="CI318" s="32">
        <v>1.9356541045699654E-2</v>
      </c>
      <c r="CJ318" s="32">
        <v>1.9256960050185203E-2</v>
      </c>
      <c r="CK318" s="42"/>
      <c r="CL318" s="22">
        <v>8448856.5179794971</v>
      </c>
      <c r="CM318" s="22">
        <v>40993.638400000003</v>
      </c>
      <c r="CN318" s="22">
        <v>8407862.8795794975</v>
      </c>
      <c r="CO318" s="26">
        <v>1630.7583999999988</v>
      </c>
      <c r="CP318" s="22">
        <v>1097.8795794982336</v>
      </c>
      <c r="CQ318" s="22">
        <v>163540.6379794972</v>
      </c>
      <c r="CR318" s="22">
        <v>161909.8795794975</v>
      </c>
      <c r="CS318" s="32">
        <v>1.9356541045699654E-2</v>
      </c>
      <c r="CT318" s="32">
        <v>1.9256960050185203E-2</v>
      </c>
      <c r="CU318" s="42"/>
      <c r="CV318" s="22">
        <v>8447758.6383999996</v>
      </c>
      <c r="CW318" s="22">
        <v>40993.638400000003</v>
      </c>
      <c r="CX318" s="22">
        <v>8406765</v>
      </c>
      <c r="CY318" s="26">
        <v>1630.7583999999988</v>
      </c>
      <c r="CZ318" s="22">
        <v>0</v>
      </c>
      <c r="DA318" s="22">
        <v>162442.7583999997</v>
      </c>
      <c r="DB318" s="22">
        <v>160812</v>
      </c>
      <c r="DC318" s="32">
        <v>1.9229095592480878E-2</v>
      </c>
      <c r="DD318" s="32">
        <v>1.9128880134034913E-2</v>
      </c>
      <c r="DE318" s="42"/>
      <c r="DF318" s="22">
        <v>8447758.6383999996</v>
      </c>
      <c r="DG318" s="22">
        <v>40993.638400000003</v>
      </c>
      <c r="DH318" s="22">
        <v>8406765</v>
      </c>
      <c r="DI318" s="26">
        <v>1630.7583999999988</v>
      </c>
      <c r="DJ318" s="22">
        <v>0</v>
      </c>
      <c r="DK318" s="22">
        <v>162442.7583999997</v>
      </c>
      <c r="DL318" s="22">
        <v>160812</v>
      </c>
      <c r="DM318" s="32">
        <v>1.9229095592480878E-2</v>
      </c>
      <c r="DN318" s="32">
        <v>1.9128880134034913E-2</v>
      </c>
      <c r="DO318" s="42"/>
      <c r="DP318" s="22">
        <v>8448856.5179794971</v>
      </c>
      <c r="DQ318" s="22">
        <v>40993.638400000003</v>
      </c>
      <c r="DR318" s="22">
        <v>8407862.8795794975</v>
      </c>
      <c r="DS318" s="26">
        <v>1630.7583999999988</v>
      </c>
      <c r="DT318" s="22">
        <v>1097.8795794982336</v>
      </c>
      <c r="DU318" s="22">
        <v>163540.6379794972</v>
      </c>
      <c r="DV318" s="22">
        <v>161909.8795794975</v>
      </c>
      <c r="DW318" s="32">
        <v>1.9356541045699654E-2</v>
      </c>
      <c r="DX318" s="32">
        <v>1.9256960050185203E-2</v>
      </c>
      <c r="DY318" s="42"/>
      <c r="DZ318" s="22">
        <v>8448856.5179794971</v>
      </c>
      <c r="EA318" s="22">
        <v>40993.638400000003</v>
      </c>
      <c r="EB318" s="22">
        <v>8407862.8795794975</v>
      </c>
      <c r="EC318" s="26">
        <v>1630.7583999999988</v>
      </c>
      <c r="ED318" s="22">
        <v>1097.8795794982336</v>
      </c>
      <c r="EE318" s="22">
        <v>163540.6379794972</v>
      </c>
      <c r="EF318" s="22">
        <v>161909.8795794975</v>
      </c>
      <c r="EG318" s="32">
        <v>1.9356541045699654E-2</v>
      </c>
      <c r="EH318" s="32">
        <v>1.9256960050185203E-2</v>
      </c>
      <c r="EI318" s="42"/>
      <c r="EK318" s="47">
        <f t="shared" si="97"/>
        <v>0</v>
      </c>
      <c r="EL318" s="47">
        <f t="shared" si="98"/>
        <v>0</v>
      </c>
      <c r="EM318" s="47">
        <f t="shared" si="99"/>
        <v>-1097.8795794975013</v>
      </c>
      <c r="EN318" s="47">
        <f t="shared" si="100"/>
        <v>-1097.8795794975013</v>
      </c>
      <c r="EO318" s="47">
        <f t="shared" si="101"/>
        <v>0</v>
      </c>
      <c r="EP318" s="47">
        <f t="shared" si="102"/>
        <v>0</v>
      </c>
      <c r="ER318" s="27" t="str">
        <f t="shared" si="93"/>
        <v>Toot Hill School</v>
      </c>
      <c r="EV318" s="45">
        <v>0</v>
      </c>
      <c r="EX318" s="27" t="str">
        <f t="shared" si="94"/>
        <v/>
      </c>
      <c r="EY318" s="27" t="str">
        <f t="shared" si="95"/>
        <v/>
      </c>
      <c r="EZ318" s="27" t="str">
        <f t="shared" si="84"/>
        <v>Y</v>
      </c>
      <c r="FA318" s="27" t="str">
        <f t="shared" si="85"/>
        <v>Y</v>
      </c>
      <c r="FB318" s="27" t="str">
        <f t="shared" si="86"/>
        <v/>
      </c>
      <c r="FC318" s="27" t="str">
        <f t="shared" si="87"/>
        <v/>
      </c>
      <c r="FE318" s="82" t="str">
        <f t="shared" si="96"/>
        <v/>
      </c>
      <c r="FF318" s="82" t="str">
        <f t="shared" si="88"/>
        <v/>
      </c>
      <c r="FG318" s="82">
        <f t="shared" si="89"/>
        <v>1.3057772173758495E-4</v>
      </c>
      <c r="FH318" s="82">
        <f t="shared" si="90"/>
        <v>1.3057772173758495E-4</v>
      </c>
      <c r="FI318" s="82" t="str">
        <f t="shared" si="91"/>
        <v/>
      </c>
      <c r="FJ318" s="82" t="str">
        <f t="shared" si="92"/>
        <v/>
      </c>
    </row>
    <row r="319" spans="1:166" x14ac:dyDescent="0.3">
      <c r="A319" s="20">
        <v>8914408</v>
      </c>
      <c r="B319" s="20" t="s">
        <v>129</v>
      </c>
      <c r="C319" s="21">
        <v>1212</v>
      </c>
      <c r="D319" s="22">
        <v>6971400.9613231486</v>
      </c>
      <c r="E319" s="22">
        <v>29990.399999999998</v>
      </c>
      <c r="F319" s="22">
        <v>6941410.5613231482</v>
      </c>
      <c r="G319" s="45">
        <v>0</v>
      </c>
      <c r="H319" s="26">
        <v>1282.5600000000013</v>
      </c>
      <c r="I319" s="11"/>
      <c r="J319" s="34">
        <v>1212</v>
      </c>
      <c r="K319" s="22">
        <v>7364516.8889543926</v>
      </c>
      <c r="L319" s="22">
        <v>31272.959999999999</v>
      </c>
      <c r="M319" s="22">
        <v>7333243.9289543927</v>
      </c>
      <c r="N319" s="26">
        <v>1282.5600000000013</v>
      </c>
      <c r="O319" s="22">
        <v>0</v>
      </c>
      <c r="P319" s="22">
        <v>393115.92763124406</v>
      </c>
      <c r="Q319" s="22">
        <v>391833.36763124447</v>
      </c>
      <c r="R319" s="32">
        <v>5.3379730613539039E-2</v>
      </c>
      <c r="S319" s="32">
        <v>5.343247428114857E-2</v>
      </c>
      <c r="T319" s="11"/>
      <c r="U319" s="22">
        <v>7364516.8889543926</v>
      </c>
      <c r="V319" s="22">
        <v>31272.959999999999</v>
      </c>
      <c r="W319" s="22">
        <v>7333243.9289543927</v>
      </c>
      <c r="X319" s="26">
        <v>1282.5600000000013</v>
      </c>
      <c r="Y319" s="22">
        <v>0</v>
      </c>
      <c r="Z319" s="22">
        <v>393115.92763124406</v>
      </c>
      <c r="AA319" s="22">
        <v>391833.36763124447</v>
      </c>
      <c r="AB319" s="32">
        <v>5.3379730613539039E-2</v>
      </c>
      <c r="AC319" s="32">
        <v>5.343247428114857E-2</v>
      </c>
      <c r="AD319" s="42"/>
      <c r="AE319" s="22">
        <v>7364516.8889543926</v>
      </c>
      <c r="AF319" s="22">
        <v>31272.959999999999</v>
      </c>
      <c r="AG319" s="22">
        <v>7333243.9289543927</v>
      </c>
      <c r="AH319" s="26">
        <v>1282.5600000000013</v>
      </c>
      <c r="AI319" s="22">
        <v>0</v>
      </c>
      <c r="AJ319" s="22">
        <v>393115.92763124406</v>
      </c>
      <c r="AK319" s="22">
        <v>391833.36763124447</v>
      </c>
      <c r="AL319" s="32">
        <v>5.3379730613539039E-2</v>
      </c>
      <c r="AM319" s="32">
        <v>5.343247428114857E-2</v>
      </c>
      <c r="AN319" s="11"/>
      <c r="AO319" s="22">
        <v>7364516.8889543926</v>
      </c>
      <c r="AP319" s="22">
        <v>31272.959999999999</v>
      </c>
      <c r="AQ319" s="22">
        <v>7333243.9289543927</v>
      </c>
      <c r="AR319" s="26">
        <v>1282.5600000000013</v>
      </c>
      <c r="AS319" s="22">
        <v>0</v>
      </c>
      <c r="AT319" s="22">
        <v>393115.92763124406</v>
      </c>
      <c r="AU319" s="22">
        <v>391833.36763124447</v>
      </c>
      <c r="AV319" s="32">
        <v>5.3379730613539039E-2</v>
      </c>
      <c r="AW319" s="32">
        <v>5.343247428114857E-2</v>
      </c>
      <c r="AX319" s="42"/>
      <c r="AY319" s="22">
        <v>7364516.8889543926</v>
      </c>
      <c r="AZ319" s="22">
        <v>31272.959999999999</v>
      </c>
      <c r="BA319" s="22">
        <v>7333243.9289543927</v>
      </c>
      <c r="BB319" s="22">
        <v>0</v>
      </c>
      <c r="BC319" s="22">
        <v>393115.92763124406</v>
      </c>
      <c r="BD319" s="22">
        <v>391833.36763124447</v>
      </c>
      <c r="BE319" s="32">
        <v>5.3379730613539039E-2</v>
      </c>
      <c r="BF319" s="32">
        <v>5.343247428114857E-2</v>
      </c>
      <c r="BG319" s="11"/>
      <c r="BH319" s="22">
        <v>7364516.8889543926</v>
      </c>
      <c r="BI319" s="22">
        <v>31272.959999999999</v>
      </c>
      <c r="BJ319" s="22">
        <v>7333243.9289543927</v>
      </c>
      <c r="BK319" s="26">
        <v>1282.5600000000013</v>
      </c>
      <c r="BL319" s="22">
        <v>0</v>
      </c>
      <c r="BM319" s="22">
        <v>393115.92763124406</v>
      </c>
      <c r="BN319" s="22">
        <v>391833.36763124447</v>
      </c>
      <c r="BO319" s="32">
        <v>5.3379730613539039E-2</v>
      </c>
      <c r="BP319" s="32">
        <v>5.343247428114857E-2</v>
      </c>
      <c r="BQ319" s="42"/>
      <c r="BR319" s="22">
        <v>7337145.4515770497</v>
      </c>
      <c r="BS319" s="22">
        <v>31272.959999999999</v>
      </c>
      <c r="BT319" s="22">
        <v>7305872.4915770497</v>
      </c>
      <c r="BU319" s="26">
        <v>1282.5600000000013</v>
      </c>
      <c r="BV319" s="22">
        <v>0</v>
      </c>
      <c r="BW319" s="22">
        <v>365744.49025390111</v>
      </c>
      <c r="BX319" s="22">
        <v>364461.93025390152</v>
      </c>
      <c r="BY319" s="32">
        <v>4.9848335795944707E-2</v>
      </c>
      <c r="BZ319" s="32">
        <v>4.9886160848562601E-2</v>
      </c>
      <c r="CA319" s="42"/>
      <c r="CB319" s="22">
        <v>7359706.5369453952</v>
      </c>
      <c r="CC319" s="22">
        <v>31272.959999999999</v>
      </c>
      <c r="CD319" s="22">
        <v>7328433.5769453952</v>
      </c>
      <c r="CE319" s="26">
        <v>1282.5600000000013</v>
      </c>
      <c r="CF319" s="22">
        <v>0</v>
      </c>
      <c r="CG319" s="22">
        <v>388305.5756222466</v>
      </c>
      <c r="CH319" s="22">
        <v>387023.01562224701</v>
      </c>
      <c r="CI319" s="32">
        <v>5.2761013455220003E-2</v>
      </c>
      <c r="CJ319" s="32">
        <v>5.2811151463497907E-2</v>
      </c>
      <c r="CK319" s="42"/>
      <c r="CL319" s="22">
        <v>7354896.1849363986</v>
      </c>
      <c r="CM319" s="22">
        <v>31272.959999999999</v>
      </c>
      <c r="CN319" s="22">
        <v>7323623.2249363987</v>
      </c>
      <c r="CO319" s="26">
        <v>1282.5600000000013</v>
      </c>
      <c r="CP319" s="22">
        <v>0</v>
      </c>
      <c r="CQ319" s="22">
        <v>383495.22361325007</v>
      </c>
      <c r="CR319" s="22">
        <v>382212.66361325048</v>
      </c>
      <c r="CS319" s="32">
        <v>5.2141486972812567E-2</v>
      </c>
      <c r="CT319" s="32">
        <v>5.2189012442890897E-2</v>
      </c>
      <c r="CU319" s="42"/>
      <c r="CV319" s="22">
        <v>7364516.8889543926</v>
      </c>
      <c r="CW319" s="22">
        <v>31272.959999999999</v>
      </c>
      <c r="CX319" s="22">
        <v>7333243.9289543927</v>
      </c>
      <c r="CY319" s="26">
        <v>1282.5600000000013</v>
      </c>
      <c r="CZ319" s="22">
        <v>0</v>
      </c>
      <c r="DA319" s="22">
        <v>393115.92763124406</v>
      </c>
      <c r="DB319" s="22">
        <v>391833.36763124447</v>
      </c>
      <c r="DC319" s="32">
        <v>5.3379730613539039E-2</v>
      </c>
      <c r="DD319" s="32">
        <v>5.343247428114857E-2</v>
      </c>
      <c r="DE319" s="42"/>
      <c r="DF319" s="22">
        <v>7364516.8889543926</v>
      </c>
      <c r="DG319" s="22">
        <v>31272.959999999999</v>
      </c>
      <c r="DH319" s="22">
        <v>7333243.9289543927</v>
      </c>
      <c r="DI319" s="26">
        <v>1282.5600000000013</v>
      </c>
      <c r="DJ319" s="22">
        <v>0</v>
      </c>
      <c r="DK319" s="22">
        <v>393115.92763124406</v>
      </c>
      <c r="DL319" s="22">
        <v>391833.36763124447</v>
      </c>
      <c r="DM319" s="32">
        <v>5.3379730613539039E-2</v>
      </c>
      <c r="DN319" s="32">
        <v>5.343247428114857E-2</v>
      </c>
      <c r="DO319" s="42"/>
      <c r="DP319" s="22">
        <v>7364516.8889543926</v>
      </c>
      <c r="DQ319" s="22">
        <v>31272.959999999999</v>
      </c>
      <c r="DR319" s="22">
        <v>7333243.9289543927</v>
      </c>
      <c r="DS319" s="26">
        <v>1282.5600000000013</v>
      </c>
      <c r="DT319" s="22">
        <v>0</v>
      </c>
      <c r="DU319" s="22">
        <v>393115.92763124406</v>
      </c>
      <c r="DV319" s="22">
        <v>391833.36763124447</v>
      </c>
      <c r="DW319" s="32">
        <v>5.3379730613539039E-2</v>
      </c>
      <c r="DX319" s="32">
        <v>5.343247428114857E-2</v>
      </c>
      <c r="DY319" s="42"/>
      <c r="DZ319" s="22">
        <v>7364516.8889543926</v>
      </c>
      <c r="EA319" s="22">
        <v>31272.959999999999</v>
      </c>
      <c r="EB319" s="22">
        <v>7333243.9289543927</v>
      </c>
      <c r="EC319" s="26">
        <v>1282.5600000000013</v>
      </c>
      <c r="ED319" s="22">
        <v>0</v>
      </c>
      <c r="EE319" s="22">
        <v>393115.92763124406</v>
      </c>
      <c r="EF319" s="22">
        <v>391833.36763124447</v>
      </c>
      <c r="EG319" s="32">
        <v>5.3379730613539039E-2</v>
      </c>
      <c r="EH319" s="32">
        <v>5.343247428114857E-2</v>
      </c>
      <c r="EI319" s="42"/>
      <c r="EK319" s="47">
        <f t="shared" si="97"/>
        <v>-4810.3520089974627</v>
      </c>
      <c r="EL319" s="47">
        <f t="shared" si="98"/>
        <v>-9620.7040179939941</v>
      </c>
      <c r="EM319" s="47">
        <f t="shared" si="99"/>
        <v>0</v>
      </c>
      <c r="EN319" s="47">
        <f t="shared" si="100"/>
        <v>0</v>
      </c>
      <c r="EO319" s="47">
        <f t="shared" si="101"/>
        <v>0</v>
      </c>
      <c r="EP319" s="47">
        <f t="shared" si="102"/>
        <v>0</v>
      </c>
      <c r="ER319" s="27" t="str">
        <f t="shared" si="93"/>
        <v>The Joseph Whitaker School</v>
      </c>
      <c r="EV319" s="45">
        <v>0</v>
      </c>
      <c r="EX319" s="27" t="str">
        <f t="shared" si="94"/>
        <v>Y</v>
      </c>
      <c r="EY319" s="27" t="str">
        <f t="shared" si="95"/>
        <v>Y</v>
      </c>
      <c r="EZ319" s="27" t="str">
        <f t="shared" si="84"/>
        <v/>
      </c>
      <c r="FA319" s="27" t="str">
        <f t="shared" si="85"/>
        <v/>
      </c>
      <c r="FB319" s="27" t="str">
        <f t="shared" si="86"/>
        <v/>
      </c>
      <c r="FC319" s="27" t="str">
        <f t="shared" si="87"/>
        <v/>
      </c>
      <c r="FE319" s="82">
        <f t="shared" si="96"/>
        <v>6.5596508933848387E-4</v>
      </c>
      <c r="FF319" s="82">
        <f t="shared" si="88"/>
        <v>1.3119301786768407E-3</v>
      </c>
      <c r="FG319" s="82" t="str">
        <f t="shared" si="89"/>
        <v/>
      </c>
      <c r="FH319" s="82" t="str">
        <f t="shared" si="90"/>
        <v/>
      </c>
      <c r="FI319" s="82" t="str">
        <f t="shared" si="91"/>
        <v/>
      </c>
      <c r="FJ319" s="82" t="str">
        <f t="shared" si="92"/>
        <v/>
      </c>
    </row>
    <row r="320" spans="1:166" x14ac:dyDescent="0.3">
      <c r="A320" s="20">
        <v>8914413</v>
      </c>
      <c r="B320" s="20" t="s">
        <v>103</v>
      </c>
      <c r="C320" s="21">
        <v>928</v>
      </c>
      <c r="D320" s="22">
        <v>5178522.5639801836</v>
      </c>
      <c r="E320" s="22">
        <v>40237.120000000003</v>
      </c>
      <c r="F320" s="22">
        <v>5138285.4439801835</v>
      </c>
      <c r="G320" s="45">
        <v>0</v>
      </c>
      <c r="H320" s="26">
        <v>1720.7679999999964</v>
      </c>
      <c r="I320" s="11"/>
      <c r="J320" s="34">
        <v>928</v>
      </c>
      <c r="K320" s="22">
        <v>5465578.9531096313</v>
      </c>
      <c r="L320" s="22">
        <v>41957.887999999999</v>
      </c>
      <c r="M320" s="22">
        <v>5423621.065109631</v>
      </c>
      <c r="N320" s="26">
        <v>1720.7679999999964</v>
      </c>
      <c r="O320" s="22">
        <v>0</v>
      </c>
      <c r="P320" s="22">
        <v>287056.38912944775</v>
      </c>
      <c r="Q320" s="22">
        <v>285335.62112944759</v>
      </c>
      <c r="R320" s="32">
        <v>5.252076524594481E-2</v>
      </c>
      <c r="S320" s="32">
        <v>5.2609800298369466E-2</v>
      </c>
      <c r="T320" s="11"/>
      <c r="U320" s="22">
        <v>5465578.9531096313</v>
      </c>
      <c r="V320" s="22">
        <v>41957.887999999999</v>
      </c>
      <c r="W320" s="22">
        <v>5423621.065109631</v>
      </c>
      <c r="X320" s="26">
        <v>1720.7679999999964</v>
      </c>
      <c r="Y320" s="22">
        <v>0</v>
      </c>
      <c r="Z320" s="22">
        <v>287056.38912944775</v>
      </c>
      <c r="AA320" s="22">
        <v>285335.62112944759</v>
      </c>
      <c r="AB320" s="32">
        <v>5.252076524594481E-2</v>
      </c>
      <c r="AC320" s="32">
        <v>5.2609800298369466E-2</v>
      </c>
      <c r="AD320" s="42"/>
      <c r="AE320" s="22">
        <v>5465578.9531096313</v>
      </c>
      <c r="AF320" s="22">
        <v>41957.887999999999</v>
      </c>
      <c r="AG320" s="22">
        <v>5423621.065109631</v>
      </c>
      <c r="AH320" s="26">
        <v>1720.7679999999964</v>
      </c>
      <c r="AI320" s="22">
        <v>0</v>
      </c>
      <c r="AJ320" s="22">
        <v>287056.38912944775</v>
      </c>
      <c r="AK320" s="22">
        <v>285335.62112944759</v>
      </c>
      <c r="AL320" s="32">
        <v>5.252076524594481E-2</v>
      </c>
      <c r="AM320" s="32">
        <v>5.2609800298369466E-2</v>
      </c>
      <c r="AN320" s="11"/>
      <c r="AO320" s="22">
        <v>5465578.9531096313</v>
      </c>
      <c r="AP320" s="22">
        <v>41957.887999999999</v>
      </c>
      <c r="AQ320" s="22">
        <v>5423621.065109631</v>
      </c>
      <c r="AR320" s="26">
        <v>1720.7679999999964</v>
      </c>
      <c r="AS320" s="22">
        <v>0</v>
      </c>
      <c r="AT320" s="22">
        <v>287056.38912944775</v>
      </c>
      <c r="AU320" s="22">
        <v>285335.62112944759</v>
      </c>
      <c r="AV320" s="32">
        <v>5.252076524594481E-2</v>
      </c>
      <c r="AW320" s="32">
        <v>5.2609800298369466E-2</v>
      </c>
      <c r="AX320" s="42"/>
      <c r="AY320" s="22">
        <v>5465578.9531096313</v>
      </c>
      <c r="AZ320" s="22">
        <v>41957.887999999999</v>
      </c>
      <c r="BA320" s="22">
        <v>5423621.065109631</v>
      </c>
      <c r="BB320" s="22">
        <v>0</v>
      </c>
      <c r="BC320" s="22">
        <v>287056.38912944775</v>
      </c>
      <c r="BD320" s="22">
        <v>285335.62112944759</v>
      </c>
      <c r="BE320" s="32">
        <v>5.252076524594481E-2</v>
      </c>
      <c r="BF320" s="32">
        <v>5.2609800298369466E-2</v>
      </c>
      <c r="BG320" s="11"/>
      <c r="BH320" s="22">
        <v>5465578.9531096313</v>
      </c>
      <c r="BI320" s="22">
        <v>41957.887999999999</v>
      </c>
      <c r="BJ320" s="22">
        <v>5423621.065109631</v>
      </c>
      <c r="BK320" s="26">
        <v>1720.7679999999964</v>
      </c>
      <c r="BL320" s="22">
        <v>0</v>
      </c>
      <c r="BM320" s="22">
        <v>287056.38912944775</v>
      </c>
      <c r="BN320" s="22">
        <v>285335.62112944759</v>
      </c>
      <c r="BO320" s="32">
        <v>5.252076524594481E-2</v>
      </c>
      <c r="BP320" s="32">
        <v>5.2609800298369466E-2</v>
      </c>
      <c r="BQ320" s="42"/>
      <c r="BR320" s="22">
        <v>5450157.1415242078</v>
      </c>
      <c r="BS320" s="22">
        <v>41957.887999999999</v>
      </c>
      <c r="BT320" s="22">
        <v>5408199.2535242075</v>
      </c>
      <c r="BU320" s="26">
        <v>1720.7679999999964</v>
      </c>
      <c r="BV320" s="22">
        <v>0</v>
      </c>
      <c r="BW320" s="22">
        <v>271634.57754402421</v>
      </c>
      <c r="BX320" s="22">
        <v>269913.80954402406</v>
      </c>
      <c r="BY320" s="32">
        <v>4.9839769843417404E-2</v>
      </c>
      <c r="BZ320" s="32">
        <v>4.9908259087927835E-2</v>
      </c>
      <c r="CA320" s="42"/>
      <c r="CB320" s="22">
        <v>5462539.6777163036</v>
      </c>
      <c r="CC320" s="22">
        <v>41957.887999999999</v>
      </c>
      <c r="CD320" s="22">
        <v>5420581.7897163033</v>
      </c>
      <c r="CE320" s="26">
        <v>1720.7679999999964</v>
      </c>
      <c r="CF320" s="22">
        <v>0</v>
      </c>
      <c r="CG320" s="22">
        <v>284017.11373612005</v>
      </c>
      <c r="CH320" s="22">
        <v>282296.3457361199</v>
      </c>
      <c r="CI320" s="32">
        <v>5.199360196773118E-2</v>
      </c>
      <c r="CJ320" s="32">
        <v>5.20786064462085E-2</v>
      </c>
      <c r="CK320" s="42"/>
      <c r="CL320" s="22">
        <v>5459500.4023229768</v>
      </c>
      <c r="CM320" s="22">
        <v>41957.887999999999</v>
      </c>
      <c r="CN320" s="22">
        <v>5417542.5143229766</v>
      </c>
      <c r="CO320" s="26">
        <v>1720.7679999999964</v>
      </c>
      <c r="CP320" s="22">
        <v>0</v>
      </c>
      <c r="CQ320" s="22">
        <v>280977.83834279329</v>
      </c>
      <c r="CR320" s="22">
        <v>279257.07034279313</v>
      </c>
      <c r="CS320" s="32">
        <v>5.1465851751423868E-2</v>
      </c>
      <c r="CT320" s="32">
        <v>5.1546816587869734E-2</v>
      </c>
      <c r="CU320" s="42"/>
      <c r="CV320" s="22">
        <v>5465578.9531096313</v>
      </c>
      <c r="CW320" s="22">
        <v>41957.887999999999</v>
      </c>
      <c r="CX320" s="22">
        <v>5423621.065109631</v>
      </c>
      <c r="CY320" s="26">
        <v>1720.7679999999964</v>
      </c>
      <c r="CZ320" s="22">
        <v>0</v>
      </c>
      <c r="DA320" s="22">
        <v>287056.38912944775</v>
      </c>
      <c r="DB320" s="22">
        <v>285335.62112944759</v>
      </c>
      <c r="DC320" s="32">
        <v>5.252076524594481E-2</v>
      </c>
      <c r="DD320" s="32">
        <v>5.2609800298369466E-2</v>
      </c>
      <c r="DE320" s="42"/>
      <c r="DF320" s="22">
        <v>5465578.9531096313</v>
      </c>
      <c r="DG320" s="22">
        <v>41957.887999999999</v>
      </c>
      <c r="DH320" s="22">
        <v>5423621.065109631</v>
      </c>
      <c r="DI320" s="26">
        <v>1720.7679999999964</v>
      </c>
      <c r="DJ320" s="22">
        <v>0</v>
      </c>
      <c r="DK320" s="22">
        <v>287056.38912944775</v>
      </c>
      <c r="DL320" s="22">
        <v>285335.62112944759</v>
      </c>
      <c r="DM320" s="32">
        <v>5.252076524594481E-2</v>
      </c>
      <c r="DN320" s="32">
        <v>5.2609800298369466E-2</v>
      </c>
      <c r="DO320" s="42"/>
      <c r="DP320" s="22">
        <v>5465578.9531096313</v>
      </c>
      <c r="DQ320" s="22">
        <v>41957.887999999999</v>
      </c>
      <c r="DR320" s="22">
        <v>5423621.065109631</v>
      </c>
      <c r="DS320" s="26">
        <v>1720.7679999999964</v>
      </c>
      <c r="DT320" s="22">
        <v>0</v>
      </c>
      <c r="DU320" s="22">
        <v>287056.38912944775</v>
      </c>
      <c r="DV320" s="22">
        <v>285335.62112944759</v>
      </c>
      <c r="DW320" s="32">
        <v>5.252076524594481E-2</v>
      </c>
      <c r="DX320" s="32">
        <v>5.2609800298369466E-2</v>
      </c>
      <c r="DY320" s="42"/>
      <c r="DZ320" s="22">
        <v>5465578.9531096313</v>
      </c>
      <c r="EA320" s="22">
        <v>41957.887999999999</v>
      </c>
      <c r="EB320" s="22">
        <v>5423621.065109631</v>
      </c>
      <c r="EC320" s="26">
        <v>1720.7679999999964</v>
      </c>
      <c r="ED320" s="22">
        <v>0</v>
      </c>
      <c r="EE320" s="22">
        <v>287056.38912944775</v>
      </c>
      <c r="EF320" s="22">
        <v>285335.62112944759</v>
      </c>
      <c r="EG320" s="32">
        <v>5.252076524594481E-2</v>
      </c>
      <c r="EH320" s="32">
        <v>5.2609800298369466E-2</v>
      </c>
      <c r="EI320" s="42"/>
      <c r="EK320" s="47">
        <f t="shared" si="97"/>
        <v>-3039.2753933276981</v>
      </c>
      <c r="EL320" s="47">
        <f t="shared" si="98"/>
        <v>-6078.5507866544649</v>
      </c>
      <c r="EM320" s="47">
        <f t="shared" si="99"/>
        <v>0</v>
      </c>
      <c r="EN320" s="47">
        <f t="shared" si="100"/>
        <v>0</v>
      </c>
      <c r="EO320" s="47">
        <f t="shared" si="101"/>
        <v>0</v>
      </c>
      <c r="EP320" s="47">
        <f t="shared" si="102"/>
        <v>0</v>
      </c>
      <c r="ER320" s="27" t="str">
        <f t="shared" si="93"/>
        <v>East Leake Academy</v>
      </c>
      <c r="EV320" s="45">
        <v>0</v>
      </c>
      <c r="EX320" s="27" t="str">
        <f t="shared" si="94"/>
        <v>Y</v>
      </c>
      <c r="EY320" s="27" t="str">
        <f t="shared" si="95"/>
        <v>Y</v>
      </c>
      <c r="EZ320" s="27" t="str">
        <f t="shared" si="84"/>
        <v/>
      </c>
      <c r="FA320" s="27" t="str">
        <f t="shared" si="85"/>
        <v/>
      </c>
      <c r="FB320" s="27" t="str">
        <f t="shared" si="86"/>
        <v/>
      </c>
      <c r="FC320" s="27" t="str">
        <f t="shared" si="87"/>
        <v/>
      </c>
      <c r="FE320" s="82">
        <f t="shared" si="96"/>
        <v>5.6037753317234441E-4</v>
      </c>
      <c r="FF320" s="82">
        <f t="shared" si="88"/>
        <v>1.1207550663445171E-3</v>
      </c>
      <c r="FG320" s="82" t="str">
        <f t="shared" si="89"/>
        <v/>
      </c>
      <c r="FH320" s="82" t="str">
        <f t="shared" si="90"/>
        <v/>
      </c>
      <c r="FI320" s="82" t="str">
        <f t="shared" si="91"/>
        <v/>
      </c>
      <c r="FJ320" s="82" t="str">
        <f t="shared" si="92"/>
        <v/>
      </c>
    </row>
    <row r="321" spans="1:166" x14ac:dyDescent="0.3">
      <c r="A321" s="20">
        <v>8914452</v>
      </c>
      <c r="B321" s="20" t="s">
        <v>90</v>
      </c>
      <c r="C321" s="21">
        <v>1252</v>
      </c>
      <c r="D321" s="22">
        <v>6971282.7199999997</v>
      </c>
      <c r="E321" s="22">
        <v>53982.720000000001</v>
      </c>
      <c r="F321" s="22">
        <v>6917300</v>
      </c>
      <c r="G321" s="45">
        <v>0</v>
      </c>
      <c r="H321" s="26">
        <v>2308.6080000000002</v>
      </c>
      <c r="I321" s="11"/>
      <c r="J321" s="34">
        <v>1252</v>
      </c>
      <c r="K321" s="22">
        <v>7319930.916397552</v>
      </c>
      <c r="L321" s="22">
        <v>56291.328000000001</v>
      </c>
      <c r="M321" s="22">
        <v>7263639.5883975523</v>
      </c>
      <c r="N321" s="26">
        <v>2308.6080000000002</v>
      </c>
      <c r="O321" s="22">
        <v>0</v>
      </c>
      <c r="P321" s="22">
        <v>348648.19639755227</v>
      </c>
      <c r="Q321" s="22">
        <v>346339.58839755226</v>
      </c>
      <c r="R321" s="32">
        <v>4.7629984542140569E-2</v>
      </c>
      <c r="S321" s="32">
        <v>4.7681273854882855E-2</v>
      </c>
      <c r="T321" s="11"/>
      <c r="U321" s="22">
        <v>7319930.916397552</v>
      </c>
      <c r="V321" s="22">
        <v>56291.328000000001</v>
      </c>
      <c r="W321" s="22">
        <v>7263639.5883975523</v>
      </c>
      <c r="X321" s="26">
        <v>2308.6080000000002</v>
      </c>
      <c r="Y321" s="22">
        <v>0</v>
      </c>
      <c r="Z321" s="22">
        <v>348648.19639755227</v>
      </c>
      <c r="AA321" s="22">
        <v>346339.58839755226</v>
      </c>
      <c r="AB321" s="32">
        <v>4.7629984542140569E-2</v>
      </c>
      <c r="AC321" s="32">
        <v>4.7681273854882855E-2</v>
      </c>
      <c r="AD321" s="42"/>
      <c r="AE321" s="22">
        <v>7319930.916397552</v>
      </c>
      <c r="AF321" s="22">
        <v>56291.328000000001</v>
      </c>
      <c r="AG321" s="22">
        <v>7263639.5883975523</v>
      </c>
      <c r="AH321" s="26">
        <v>2308.6080000000002</v>
      </c>
      <c r="AI321" s="22">
        <v>0</v>
      </c>
      <c r="AJ321" s="22">
        <v>348648.19639755227</v>
      </c>
      <c r="AK321" s="22">
        <v>346339.58839755226</v>
      </c>
      <c r="AL321" s="32">
        <v>4.7629984542140569E-2</v>
      </c>
      <c r="AM321" s="32">
        <v>4.7681273854882855E-2</v>
      </c>
      <c r="AN321" s="11"/>
      <c r="AO321" s="22">
        <v>7319930.916397552</v>
      </c>
      <c r="AP321" s="22">
        <v>56291.328000000001</v>
      </c>
      <c r="AQ321" s="22">
        <v>7263639.5883975523</v>
      </c>
      <c r="AR321" s="26">
        <v>2308.6080000000002</v>
      </c>
      <c r="AS321" s="22">
        <v>0</v>
      </c>
      <c r="AT321" s="22">
        <v>348648.19639755227</v>
      </c>
      <c r="AU321" s="22">
        <v>346339.58839755226</v>
      </c>
      <c r="AV321" s="32">
        <v>4.7629984542140569E-2</v>
      </c>
      <c r="AW321" s="32">
        <v>4.7681273854882855E-2</v>
      </c>
      <c r="AX321" s="42"/>
      <c r="AY321" s="22">
        <v>7319930.916397552</v>
      </c>
      <c r="AZ321" s="22">
        <v>56291.328000000001</v>
      </c>
      <c r="BA321" s="22">
        <v>7263639.5883975523</v>
      </c>
      <c r="BB321" s="22">
        <v>0</v>
      </c>
      <c r="BC321" s="22">
        <v>348648.19639755227</v>
      </c>
      <c r="BD321" s="22">
        <v>346339.58839755226</v>
      </c>
      <c r="BE321" s="32">
        <v>4.7629984542140569E-2</v>
      </c>
      <c r="BF321" s="32">
        <v>4.7681273854882855E-2</v>
      </c>
      <c r="BG321" s="11"/>
      <c r="BH321" s="22">
        <v>7319930.916397552</v>
      </c>
      <c r="BI321" s="22">
        <v>56291.328000000001</v>
      </c>
      <c r="BJ321" s="22">
        <v>7263639.5883975523</v>
      </c>
      <c r="BK321" s="26">
        <v>2308.6080000000002</v>
      </c>
      <c r="BL321" s="22">
        <v>0</v>
      </c>
      <c r="BM321" s="22">
        <v>348648.19639755227</v>
      </c>
      <c r="BN321" s="22">
        <v>346339.58839755226</v>
      </c>
      <c r="BO321" s="32">
        <v>4.7629984542140569E-2</v>
      </c>
      <c r="BP321" s="32">
        <v>4.7681273854882855E-2</v>
      </c>
      <c r="BQ321" s="42"/>
      <c r="BR321" s="22">
        <v>7299371.9207329489</v>
      </c>
      <c r="BS321" s="22">
        <v>56291.328000000001</v>
      </c>
      <c r="BT321" s="22">
        <v>7243080.5927329492</v>
      </c>
      <c r="BU321" s="26">
        <v>2308.6080000000002</v>
      </c>
      <c r="BV321" s="22">
        <v>0</v>
      </c>
      <c r="BW321" s="22">
        <v>328089.20073294919</v>
      </c>
      <c r="BX321" s="22">
        <v>325780.59273294918</v>
      </c>
      <c r="BY321" s="32">
        <v>4.4947593340332888E-2</v>
      </c>
      <c r="BZ321" s="32">
        <v>4.4978181391465935E-2</v>
      </c>
      <c r="CA321" s="42"/>
      <c r="CB321" s="22">
        <v>7315675.2741811229</v>
      </c>
      <c r="CC321" s="22">
        <v>56291.328000000001</v>
      </c>
      <c r="CD321" s="22">
        <v>7259383.9461811231</v>
      </c>
      <c r="CE321" s="26">
        <v>2308.6080000000002</v>
      </c>
      <c r="CF321" s="22">
        <v>0</v>
      </c>
      <c r="CG321" s="22">
        <v>344392.55418112315</v>
      </c>
      <c r="CH321" s="22">
        <v>342083.94618112314</v>
      </c>
      <c r="CI321" s="32">
        <v>4.7075976075178189E-2</v>
      </c>
      <c r="CJ321" s="32">
        <v>4.7122999515830828E-2</v>
      </c>
      <c r="CK321" s="42"/>
      <c r="CL321" s="22">
        <v>7311419.6319646938</v>
      </c>
      <c r="CM321" s="22">
        <v>56291.328000000001</v>
      </c>
      <c r="CN321" s="22">
        <v>7255128.303964694</v>
      </c>
      <c r="CO321" s="26">
        <v>2308.6080000000002</v>
      </c>
      <c r="CP321" s="22">
        <v>0</v>
      </c>
      <c r="CQ321" s="22">
        <v>340136.91196469404</v>
      </c>
      <c r="CR321" s="22">
        <v>337828.30396469403</v>
      </c>
      <c r="CS321" s="32">
        <v>4.6521322682349431E-2</v>
      </c>
      <c r="CT321" s="32">
        <v>4.6564070242573342E-2</v>
      </c>
      <c r="CU321" s="42"/>
      <c r="CV321" s="22">
        <v>7319930.916397552</v>
      </c>
      <c r="CW321" s="22">
        <v>56291.328000000001</v>
      </c>
      <c r="CX321" s="22">
        <v>7263639.5883975523</v>
      </c>
      <c r="CY321" s="26">
        <v>2308.6080000000002</v>
      </c>
      <c r="CZ321" s="22">
        <v>0</v>
      </c>
      <c r="DA321" s="22">
        <v>348648.19639755227</v>
      </c>
      <c r="DB321" s="22">
        <v>346339.58839755226</v>
      </c>
      <c r="DC321" s="32">
        <v>4.7629984542140569E-2</v>
      </c>
      <c r="DD321" s="32">
        <v>4.7681273854882855E-2</v>
      </c>
      <c r="DE321" s="42"/>
      <c r="DF321" s="22">
        <v>7319930.916397552</v>
      </c>
      <c r="DG321" s="22">
        <v>56291.328000000001</v>
      </c>
      <c r="DH321" s="22">
        <v>7263639.5883975523</v>
      </c>
      <c r="DI321" s="26">
        <v>2308.6080000000002</v>
      </c>
      <c r="DJ321" s="22">
        <v>0</v>
      </c>
      <c r="DK321" s="22">
        <v>348648.19639755227</v>
      </c>
      <c r="DL321" s="22">
        <v>346339.58839755226</v>
      </c>
      <c r="DM321" s="32">
        <v>4.7629984542140569E-2</v>
      </c>
      <c r="DN321" s="32">
        <v>4.7681273854882855E-2</v>
      </c>
      <c r="DO321" s="42"/>
      <c r="DP321" s="22">
        <v>7319930.916397552</v>
      </c>
      <c r="DQ321" s="22">
        <v>56291.328000000001</v>
      </c>
      <c r="DR321" s="22">
        <v>7263639.5883975523</v>
      </c>
      <c r="DS321" s="26">
        <v>2308.6080000000002</v>
      </c>
      <c r="DT321" s="22">
        <v>0</v>
      </c>
      <c r="DU321" s="22">
        <v>348648.19639755227</v>
      </c>
      <c r="DV321" s="22">
        <v>346339.58839755226</v>
      </c>
      <c r="DW321" s="32">
        <v>4.7629984542140569E-2</v>
      </c>
      <c r="DX321" s="32">
        <v>4.7681273854882855E-2</v>
      </c>
      <c r="DY321" s="42"/>
      <c r="DZ321" s="22">
        <v>7319930.916397552</v>
      </c>
      <c r="EA321" s="22">
        <v>56291.328000000001</v>
      </c>
      <c r="EB321" s="22">
        <v>7263639.5883975523</v>
      </c>
      <c r="EC321" s="26">
        <v>2308.6080000000002</v>
      </c>
      <c r="ED321" s="22">
        <v>0</v>
      </c>
      <c r="EE321" s="22">
        <v>348648.19639755227</v>
      </c>
      <c r="EF321" s="22">
        <v>346339.58839755226</v>
      </c>
      <c r="EG321" s="32">
        <v>4.7629984542140569E-2</v>
      </c>
      <c r="EH321" s="32">
        <v>4.7681273854882855E-2</v>
      </c>
      <c r="EI321" s="42"/>
      <c r="EK321" s="47">
        <f t="shared" si="97"/>
        <v>-4255.6422164291143</v>
      </c>
      <c r="EL321" s="47">
        <f t="shared" si="98"/>
        <v>-8511.2844328582287</v>
      </c>
      <c r="EM321" s="47">
        <f t="shared" si="99"/>
        <v>0</v>
      </c>
      <c r="EN321" s="47">
        <f t="shared" si="100"/>
        <v>0</v>
      </c>
      <c r="EO321" s="47">
        <f t="shared" si="101"/>
        <v>0</v>
      </c>
      <c r="EP321" s="47">
        <f t="shared" si="102"/>
        <v>0</v>
      </c>
      <c r="ER321" s="27" t="str">
        <f t="shared" si="93"/>
        <v>Tuxford Academy</v>
      </c>
      <c r="EV321" s="45">
        <v>0</v>
      </c>
      <c r="EX321" s="27" t="str">
        <f t="shared" si="94"/>
        <v>Y</v>
      </c>
      <c r="EY321" s="27" t="str">
        <f t="shared" si="95"/>
        <v>Y</v>
      </c>
      <c r="EZ321" s="27" t="str">
        <f t="shared" si="84"/>
        <v/>
      </c>
      <c r="FA321" s="27" t="str">
        <f t="shared" si="85"/>
        <v/>
      </c>
      <c r="FB321" s="27" t="str">
        <f t="shared" si="86"/>
        <v/>
      </c>
      <c r="FC321" s="27" t="str">
        <f t="shared" si="87"/>
        <v/>
      </c>
      <c r="FE321" s="82">
        <f t="shared" si="96"/>
        <v>5.8588289859904253E-4</v>
      </c>
      <c r="FF321" s="82">
        <f t="shared" si="88"/>
        <v>1.1717657971980851E-3</v>
      </c>
      <c r="FG321" s="82" t="str">
        <f t="shared" si="89"/>
        <v/>
      </c>
      <c r="FH321" s="82" t="str">
        <f t="shared" si="90"/>
        <v/>
      </c>
      <c r="FI321" s="82" t="str">
        <f t="shared" si="91"/>
        <v/>
      </c>
      <c r="FJ321" s="82" t="str">
        <f t="shared" si="92"/>
        <v/>
      </c>
    </row>
    <row r="322" spans="1:166" x14ac:dyDescent="0.3">
      <c r="A322" s="20">
        <v>8914454</v>
      </c>
      <c r="B322" s="20" t="s">
        <v>91</v>
      </c>
      <c r="C322" s="21">
        <v>777</v>
      </c>
      <c r="D322" s="22">
        <v>4357803.1951622032</v>
      </c>
      <c r="E322" s="22">
        <v>20593.407999999999</v>
      </c>
      <c r="F322" s="22">
        <v>4337209.7871622033</v>
      </c>
      <c r="G322" s="45">
        <v>0</v>
      </c>
      <c r="H322" s="26">
        <v>880.69120000000112</v>
      </c>
      <c r="I322" s="11"/>
      <c r="J322" s="34">
        <v>777</v>
      </c>
      <c r="K322" s="22">
        <v>4601604.955824621</v>
      </c>
      <c r="L322" s="22">
        <v>21474.099200000001</v>
      </c>
      <c r="M322" s="22">
        <v>4580130.856624621</v>
      </c>
      <c r="N322" s="26">
        <v>880.69120000000112</v>
      </c>
      <c r="O322" s="22">
        <v>0</v>
      </c>
      <c r="P322" s="22">
        <v>243801.76066241786</v>
      </c>
      <c r="Q322" s="22">
        <v>242921.06946241762</v>
      </c>
      <c r="R322" s="32">
        <v>5.2981897186506283E-2</v>
      </c>
      <c r="S322" s="32">
        <v>5.3038019451138792E-2</v>
      </c>
      <c r="T322" s="11"/>
      <c r="U322" s="22">
        <v>4601604.955824621</v>
      </c>
      <c r="V322" s="22">
        <v>21474.099200000001</v>
      </c>
      <c r="W322" s="22">
        <v>4580130.856624621</v>
      </c>
      <c r="X322" s="26">
        <v>880.69120000000112</v>
      </c>
      <c r="Y322" s="22">
        <v>0</v>
      </c>
      <c r="Z322" s="22">
        <v>243801.76066241786</v>
      </c>
      <c r="AA322" s="22">
        <v>242921.06946241762</v>
      </c>
      <c r="AB322" s="32">
        <v>5.2981897186506283E-2</v>
      </c>
      <c r="AC322" s="32">
        <v>5.3038019451138792E-2</v>
      </c>
      <c r="AD322" s="42"/>
      <c r="AE322" s="22">
        <v>4601604.955824621</v>
      </c>
      <c r="AF322" s="22">
        <v>21474.099200000001</v>
      </c>
      <c r="AG322" s="22">
        <v>4580130.856624621</v>
      </c>
      <c r="AH322" s="26">
        <v>880.69120000000112</v>
      </c>
      <c r="AI322" s="22">
        <v>0</v>
      </c>
      <c r="AJ322" s="22">
        <v>243801.76066241786</v>
      </c>
      <c r="AK322" s="22">
        <v>242921.06946241762</v>
      </c>
      <c r="AL322" s="32">
        <v>5.2981897186506283E-2</v>
      </c>
      <c r="AM322" s="32">
        <v>5.3038019451138792E-2</v>
      </c>
      <c r="AN322" s="11"/>
      <c r="AO322" s="22">
        <v>4601604.955824621</v>
      </c>
      <c r="AP322" s="22">
        <v>21474.099200000001</v>
      </c>
      <c r="AQ322" s="22">
        <v>4580130.856624621</v>
      </c>
      <c r="AR322" s="26">
        <v>880.69120000000112</v>
      </c>
      <c r="AS322" s="22">
        <v>0</v>
      </c>
      <c r="AT322" s="22">
        <v>243801.76066241786</v>
      </c>
      <c r="AU322" s="22">
        <v>242921.06946241762</v>
      </c>
      <c r="AV322" s="32">
        <v>5.2981897186506283E-2</v>
      </c>
      <c r="AW322" s="32">
        <v>5.3038019451138792E-2</v>
      </c>
      <c r="AX322" s="42"/>
      <c r="AY322" s="22">
        <v>4601604.955824621</v>
      </c>
      <c r="AZ322" s="22">
        <v>21474.099200000001</v>
      </c>
      <c r="BA322" s="22">
        <v>4580130.856624621</v>
      </c>
      <c r="BB322" s="22">
        <v>0</v>
      </c>
      <c r="BC322" s="22">
        <v>243801.76066241786</v>
      </c>
      <c r="BD322" s="22">
        <v>242921.06946241762</v>
      </c>
      <c r="BE322" s="32">
        <v>5.2981897186506283E-2</v>
      </c>
      <c r="BF322" s="32">
        <v>5.3038019451138792E-2</v>
      </c>
      <c r="BG322" s="11"/>
      <c r="BH322" s="22">
        <v>4601604.955824621</v>
      </c>
      <c r="BI322" s="22">
        <v>21474.099200000001</v>
      </c>
      <c r="BJ322" s="22">
        <v>4580130.856624621</v>
      </c>
      <c r="BK322" s="26">
        <v>880.69120000000112</v>
      </c>
      <c r="BL322" s="22">
        <v>0</v>
      </c>
      <c r="BM322" s="22">
        <v>243801.76066241786</v>
      </c>
      <c r="BN322" s="22">
        <v>242921.06946241762</v>
      </c>
      <c r="BO322" s="32">
        <v>5.2981897186506283E-2</v>
      </c>
      <c r="BP322" s="32">
        <v>5.3038019451138792E-2</v>
      </c>
      <c r="BQ322" s="42"/>
      <c r="BR322" s="22">
        <v>4588013.9913152745</v>
      </c>
      <c r="BS322" s="22">
        <v>21474.099200000001</v>
      </c>
      <c r="BT322" s="22">
        <v>4566539.8921152744</v>
      </c>
      <c r="BU322" s="26">
        <v>880.69120000000112</v>
      </c>
      <c r="BV322" s="22">
        <v>0</v>
      </c>
      <c r="BW322" s="22">
        <v>230210.79615307134</v>
      </c>
      <c r="BX322" s="22">
        <v>229330.1049530711</v>
      </c>
      <c r="BY322" s="32">
        <v>5.0176568028964398E-2</v>
      </c>
      <c r="BZ322" s="32">
        <v>5.0219665298235842E-2</v>
      </c>
      <c r="CA322" s="42"/>
      <c r="CB322" s="22">
        <v>4598895.0867248168</v>
      </c>
      <c r="CC322" s="22">
        <v>21474.099200000001</v>
      </c>
      <c r="CD322" s="22">
        <v>4577420.9875248168</v>
      </c>
      <c r="CE322" s="26">
        <v>880.69120000000112</v>
      </c>
      <c r="CF322" s="22">
        <v>0</v>
      </c>
      <c r="CG322" s="22">
        <v>241091.89156261366</v>
      </c>
      <c r="CH322" s="22">
        <v>240211.20036261342</v>
      </c>
      <c r="CI322" s="32">
        <v>5.2423872912115387E-2</v>
      </c>
      <c r="CJ322" s="32">
        <v>5.2477410536911233E-2</v>
      </c>
      <c r="CK322" s="42"/>
      <c r="CL322" s="22">
        <v>4596185.2176250136</v>
      </c>
      <c r="CM322" s="22">
        <v>21474.099200000001</v>
      </c>
      <c r="CN322" s="22">
        <v>4574711.1184250135</v>
      </c>
      <c r="CO322" s="26">
        <v>880.69120000000112</v>
      </c>
      <c r="CP322" s="22">
        <v>0</v>
      </c>
      <c r="CQ322" s="22">
        <v>238382.02246281039</v>
      </c>
      <c r="CR322" s="22">
        <v>237501.33126281016</v>
      </c>
      <c r="CS322" s="32">
        <v>5.1865190625627028E-2</v>
      </c>
      <c r="CT322" s="32">
        <v>5.1916137459752293E-2</v>
      </c>
      <c r="CU322" s="42"/>
      <c r="CV322" s="22">
        <v>4601604.955824621</v>
      </c>
      <c r="CW322" s="22">
        <v>21474.099200000001</v>
      </c>
      <c r="CX322" s="22">
        <v>4580130.856624621</v>
      </c>
      <c r="CY322" s="26">
        <v>880.69120000000112</v>
      </c>
      <c r="CZ322" s="22">
        <v>0</v>
      </c>
      <c r="DA322" s="22">
        <v>243801.76066241786</v>
      </c>
      <c r="DB322" s="22">
        <v>242921.06946241762</v>
      </c>
      <c r="DC322" s="32">
        <v>5.2981897186506283E-2</v>
      </c>
      <c r="DD322" s="32">
        <v>5.3038019451138792E-2</v>
      </c>
      <c r="DE322" s="42"/>
      <c r="DF322" s="22">
        <v>4601604.955824621</v>
      </c>
      <c r="DG322" s="22">
        <v>21474.099200000001</v>
      </c>
      <c r="DH322" s="22">
        <v>4580130.856624621</v>
      </c>
      <c r="DI322" s="26">
        <v>880.69120000000112</v>
      </c>
      <c r="DJ322" s="22">
        <v>0</v>
      </c>
      <c r="DK322" s="22">
        <v>243801.76066241786</v>
      </c>
      <c r="DL322" s="22">
        <v>242921.06946241762</v>
      </c>
      <c r="DM322" s="32">
        <v>5.2981897186506283E-2</v>
      </c>
      <c r="DN322" s="32">
        <v>5.3038019451138792E-2</v>
      </c>
      <c r="DO322" s="42"/>
      <c r="DP322" s="22">
        <v>4601604.955824621</v>
      </c>
      <c r="DQ322" s="22">
        <v>21474.099200000001</v>
      </c>
      <c r="DR322" s="22">
        <v>4580130.856624621</v>
      </c>
      <c r="DS322" s="26">
        <v>880.69120000000112</v>
      </c>
      <c r="DT322" s="22">
        <v>0</v>
      </c>
      <c r="DU322" s="22">
        <v>243801.76066241786</v>
      </c>
      <c r="DV322" s="22">
        <v>242921.06946241762</v>
      </c>
      <c r="DW322" s="32">
        <v>5.2981897186506283E-2</v>
      </c>
      <c r="DX322" s="32">
        <v>5.3038019451138792E-2</v>
      </c>
      <c r="DY322" s="42"/>
      <c r="DZ322" s="22">
        <v>4601604.955824621</v>
      </c>
      <c r="EA322" s="22">
        <v>21474.099200000001</v>
      </c>
      <c r="EB322" s="22">
        <v>4580130.856624621</v>
      </c>
      <c r="EC322" s="26">
        <v>880.69120000000112</v>
      </c>
      <c r="ED322" s="22">
        <v>0</v>
      </c>
      <c r="EE322" s="22">
        <v>243801.76066241786</v>
      </c>
      <c r="EF322" s="22">
        <v>242921.06946241762</v>
      </c>
      <c r="EG322" s="32">
        <v>5.2981897186506283E-2</v>
      </c>
      <c r="EH322" s="32">
        <v>5.3038019451138792E-2</v>
      </c>
      <c r="EI322" s="42"/>
      <c r="EK322" s="47">
        <f t="shared" si="97"/>
        <v>-2709.8690998042002</v>
      </c>
      <c r="EL322" s="47">
        <f t="shared" si="98"/>
        <v>-5419.7381996074691</v>
      </c>
      <c r="EM322" s="47">
        <f t="shared" si="99"/>
        <v>0</v>
      </c>
      <c r="EN322" s="47">
        <f t="shared" si="100"/>
        <v>0</v>
      </c>
      <c r="EO322" s="47">
        <f t="shared" si="101"/>
        <v>0</v>
      </c>
      <c r="EP322" s="47">
        <f t="shared" si="102"/>
        <v>0</v>
      </c>
      <c r="ER322" s="27" t="str">
        <f t="shared" si="93"/>
        <v>The South Wolds Academy &amp; Sixth Form</v>
      </c>
      <c r="EV322" s="45">
        <v>0</v>
      </c>
      <c r="EX322" s="27" t="str">
        <f t="shared" si="94"/>
        <v>Y</v>
      </c>
      <c r="EY322" s="27" t="str">
        <f t="shared" si="95"/>
        <v>Y</v>
      </c>
      <c r="EZ322" s="27" t="str">
        <f t="shared" si="84"/>
        <v/>
      </c>
      <c r="FA322" s="27" t="str">
        <f t="shared" si="85"/>
        <v/>
      </c>
      <c r="FB322" s="27" t="str">
        <f t="shared" si="86"/>
        <v/>
      </c>
      <c r="FC322" s="27" t="str">
        <f t="shared" si="87"/>
        <v/>
      </c>
      <c r="FE322" s="82">
        <f t="shared" si="96"/>
        <v>5.9165757150468591E-4</v>
      </c>
      <c r="FF322" s="82">
        <f t="shared" si="88"/>
        <v>1.1833151430091686E-3</v>
      </c>
      <c r="FG322" s="82" t="str">
        <f t="shared" si="89"/>
        <v/>
      </c>
      <c r="FH322" s="82" t="str">
        <f t="shared" si="90"/>
        <v/>
      </c>
      <c r="FI322" s="82" t="str">
        <f t="shared" si="91"/>
        <v/>
      </c>
      <c r="FJ322" s="82" t="str">
        <f t="shared" si="92"/>
        <v/>
      </c>
    </row>
    <row r="323" spans="1:166" x14ac:dyDescent="0.3">
      <c r="A323" s="20">
        <v>8914456</v>
      </c>
      <c r="B323" s="20" t="s">
        <v>92</v>
      </c>
      <c r="C323" s="21">
        <v>952</v>
      </c>
      <c r="D323" s="22">
        <v>5655434.9983811723</v>
      </c>
      <c r="E323" s="22">
        <v>45379.164499999999</v>
      </c>
      <c r="F323" s="22">
        <v>5610055.8338811724</v>
      </c>
      <c r="G323" s="45">
        <v>0</v>
      </c>
      <c r="H323" s="26">
        <v>2051.4915000000037</v>
      </c>
      <c r="I323" s="11"/>
      <c r="J323" s="34">
        <v>952</v>
      </c>
      <c r="K323" s="22">
        <v>5973776.1594156381</v>
      </c>
      <c r="L323" s="22">
        <v>47430.656000000003</v>
      </c>
      <c r="M323" s="22">
        <v>5926345.5034156376</v>
      </c>
      <c r="N323" s="26">
        <v>2051.4915000000037</v>
      </c>
      <c r="O323" s="22">
        <v>0</v>
      </c>
      <c r="P323" s="22">
        <v>318341.16103446577</v>
      </c>
      <c r="Q323" s="22">
        <v>316289.6695344653</v>
      </c>
      <c r="R323" s="32">
        <v>5.3289770580490961E-2</v>
      </c>
      <c r="S323" s="32">
        <v>5.3370102933109849E-2</v>
      </c>
      <c r="T323" s="11"/>
      <c r="U323" s="22">
        <v>5973776.1594156381</v>
      </c>
      <c r="V323" s="22">
        <v>47430.656000000003</v>
      </c>
      <c r="W323" s="22">
        <v>5926345.5034156376</v>
      </c>
      <c r="X323" s="26">
        <v>2051.4915000000037</v>
      </c>
      <c r="Y323" s="22">
        <v>0</v>
      </c>
      <c r="Z323" s="22">
        <v>318341.16103446577</v>
      </c>
      <c r="AA323" s="22">
        <v>316289.6695344653</v>
      </c>
      <c r="AB323" s="32">
        <v>5.3289770580490961E-2</v>
      </c>
      <c r="AC323" s="32">
        <v>5.3370102933109849E-2</v>
      </c>
      <c r="AD323" s="42"/>
      <c r="AE323" s="22">
        <v>5973776.1594156381</v>
      </c>
      <c r="AF323" s="22">
        <v>47430.656000000003</v>
      </c>
      <c r="AG323" s="22">
        <v>5926345.5034156376</v>
      </c>
      <c r="AH323" s="26">
        <v>2051.4915000000037</v>
      </c>
      <c r="AI323" s="22">
        <v>0</v>
      </c>
      <c r="AJ323" s="22">
        <v>318341.16103446577</v>
      </c>
      <c r="AK323" s="22">
        <v>316289.6695344653</v>
      </c>
      <c r="AL323" s="32">
        <v>5.3289770580490961E-2</v>
      </c>
      <c r="AM323" s="32">
        <v>5.3370102933109849E-2</v>
      </c>
      <c r="AN323" s="11"/>
      <c r="AO323" s="22">
        <v>5973776.1594156381</v>
      </c>
      <c r="AP323" s="22">
        <v>47430.656000000003</v>
      </c>
      <c r="AQ323" s="22">
        <v>5926345.5034156376</v>
      </c>
      <c r="AR323" s="26">
        <v>2051.4915000000037</v>
      </c>
      <c r="AS323" s="22">
        <v>0</v>
      </c>
      <c r="AT323" s="22">
        <v>318341.16103446577</v>
      </c>
      <c r="AU323" s="22">
        <v>316289.6695344653</v>
      </c>
      <c r="AV323" s="32">
        <v>5.3289770580490961E-2</v>
      </c>
      <c r="AW323" s="32">
        <v>5.3370102933109849E-2</v>
      </c>
      <c r="AX323" s="42"/>
      <c r="AY323" s="22">
        <v>5973776.1594156381</v>
      </c>
      <c r="AZ323" s="22">
        <v>47430.656000000003</v>
      </c>
      <c r="BA323" s="22">
        <v>5926345.5034156376</v>
      </c>
      <c r="BB323" s="22">
        <v>0</v>
      </c>
      <c r="BC323" s="22">
        <v>318341.16103446577</v>
      </c>
      <c r="BD323" s="22">
        <v>316289.6695344653</v>
      </c>
      <c r="BE323" s="32">
        <v>5.3289770580490961E-2</v>
      </c>
      <c r="BF323" s="32">
        <v>5.3370102933109849E-2</v>
      </c>
      <c r="BG323" s="11"/>
      <c r="BH323" s="22">
        <v>5973776.1594156381</v>
      </c>
      <c r="BI323" s="22">
        <v>47430.656000000003</v>
      </c>
      <c r="BJ323" s="22">
        <v>5926345.5034156376</v>
      </c>
      <c r="BK323" s="26">
        <v>2051.4915000000037</v>
      </c>
      <c r="BL323" s="22">
        <v>0</v>
      </c>
      <c r="BM323" s="22">
        <v>318341.16103446577</v>
      </c>
      <c r="BN323" s="22">
        <v>316289.6695344653</v>
      </c>
      <c r="BO323" s="32">
        <v>5.3289770580490961E-2</v>
      </c>
      <c r="BP323" s="32">
        <v>5.3370102933109849E-2</v>
      </c>
      <c r="BQ323" s="42"/>
      <c r="BR323" s="22">
        <v>5948177.9600913767</v>
      </c>
      <c r="BS323" s="22">
        <v>47430.656000000003</v>
      </c>
      <c r="BT323" s="22">
        <v>5900747.3040913763</v>
      </c>
      <c r="BU323" s="26">
        <v>2051.4915000000037</v>
      </c>
      <c r="BV323" s="22">
        <v>0</v>
      </c>
      <c r="BW323" s="22">
        <v>292742.96171020437</v>
      </c>
      <c r="BX323" s="22">
        <v>290691.4702102039</v>
      </c>
      <c r="BY323" s="32">
        <v>4.9215568813564418E-2</v>
      </c>
      <c r="BZ323" s="32">
        <v>4.9263500914307645E-2</v>
      </c>
      <c r="CA323" s="42"/>
      <c r="CB323" s="22">
        <v>5969723.7091221027</v>
      </c>
      <c r="CC323" s="22">
        <v>47430.656000000003</v>
      </c>
      <c r="CD323" s="22">
        <v>5922293.0531221023</v>
      </c>
      <c r="CE323" s="26">
        <v>2051.4915000000037</v>
      </c>
      <c r="CF323" s="22">
        <v>0</v>
      </c>
      <c r="CG323" s="22">
        <v>314288.7107409304</v>
      </c>
      <c r="CH323" s="22">
        <v>312237.21924092993</v>
      </c>
      <c r="CI323" s="32">
        <v>5.2647111667945043E-2</v>
      </c>
      <c r="CJ323" s="32">
        <v>5.2722352041718934E-2</v>
      </c>
      <c r="CK323" s="42"/>
      <c r="CL323" s="22">
        <v>5965671.2588285673</v>
      </c>
      <c r="CM323" s="22">
        <v>47430.656000000003</v>
      </c>
      <c r="CN323" s="22">
        <v>5918240.6028285669</v>
      </c>
      <c r="CO323" s="26">
        <v>2051.4915000000037</v>
      </c>
      <c r="CP323" s="22">
        <v>0</v>
      </c>
      <c r="CQ323" s="22">
        <v>310236.26044739503</v>
      </c>
      <c r="CR323" s="22">
        <v>308184.76894739456</v>
      </c>
      <c r="CS323" s="32">
        <v>5.2003579645505595E-2</v>
      </c>
      <c r="CT323" s="32">
        <v>5.2073714069701828E-2</v>
      </c>
      <c r="CU323" s="42"/>
      <c r="CV323" s="22">
        <v>5973776.1594156381</v>
      </c>
      <c r="CW323" s="22">
        <v>47430.656000000003</v>
      </c>
      <c r="CX323" s="22">
        <v>5926345.5034156376</v>
      </c>
      <c r="CY323" s="26">
        <v>2051.4915000000037</v>
      </c>
      <c r="CZ323" s="22">
        <v>0</v>
      </c>
      <c r="DA323" s="22">
        <v>318341.16103446577</v>
      </c>
      <c r="DB323" s="22">
        <v>316289.6695344653</v>
      </c>
      <c r="DC323" s="32">
        <v>5.3289770580490961E-2</v>
      </c>
      <c r="DD323" s="32">
        <v>5.3370102933109849E-2</v>
      </c>
      <c r="DE323" s="42"/>
      <c r="DF323" s="22">
        <v>5973776.1594156381</v>
      </c>
      <c r="DG323" s="22">
        <v>47430.656000000003</v>
      </c>
      <c r="DH323" s="22">
        <v>5926345.5034156376</v>
      </c>
      <c r="DI323" s="26">
        <v>2051.4915000000037</v>
      </c>
      <c r="DJ323" s="22">
        <v>0</v>
      </c>
      <c r="DK323" s="22">
        <v>318341.16103446577</v>
      </c>
      <c r="DL323" s="22">
        <v>316289.6695344653</v>
      </c>
      <c r="DM323" s="32">
        <v>5.3289770580490961E-2</v>
      </c>
      <c r="DN323" s="32">
        <v>5.3370102933109849E-2</v>
      </c>
      <c r="DO323" s="42"/>
      <c r="DP323" s="22">
        <v>5973776.1594156381</v>
      </c>
      <c r="DQ323" s="22">
        <v>47430.656000000003</v>
      </c>
      <c r="DR323" s="22">
        <v>5926345.5034156376</v>
      </c>
      <c r="DS323" s="26">
        <v>2051.4915000000037</v>
      </c>
      <c r="DT323" s="22">
        <v>0</v>
      </c>
      <c r="DU323" s="22">
        <v>318341.16103446577</v>
      </c>
      <c r="DV323" s="22">
        <v>316289.6695344653</v>
      </c>
      <c r="DW323" s="32">
        <v>5.3289770580490961E-2</v>
      </c>
      <c r="DX323" s="32">
        <v>5.3370102933109849E-2</v>
      </c>
      <c r="DY323" s="42"/>
      <c r="DZ323" s="22">
        <v>5973776.1594156381</v>
      </c>
      <c r="EA323" s="22">
        <v>47430.656000000003</v>
      </c>
      <c r="EB323" s="22">
        <v>5926345.5034156376</v>
      </c>
      <c r="EC323" s="26">
        <v>2051.4915000000037</v>
      </c>
      <c r="ED323" s="22">
        <v>0</v>
      </c>
      <c r="EE323" s="22">
        <v>318341.16103446577</v>
      </c>
      <c r="EF323" s="22">
        <v>316289.6695344653</v>
      </c>
      <c r="EG323" s="32">
        <v>5.3289770580490961E-2</v>
      </c>
      <c r="EH323" s="32">
        <v>5.3370102933109849E-2</v>
      </c>
      <c r="EI323" s="42"/>
      <c r="EK323" s="47">
        <f t="shared" si="97"/>
        <v>-4052.4502935353667</v>
      </c>
      <c r="EL323" s="47">
        <f t="shared" si="98"/>
        <v>-8104.9005870707333</v>
      </c>
      <c r="EM323" s="47">
        <f t="shared" si="99"/>
        <v>0</v>
      </c>
      <c r="EN323" s="47">
        <f t="shared" si="100"/>
        <v>0</v>
      </c>
      <c r="EO323" s="47">
        <f t="shared" si="101"/>
        <v>0</v>
      </c>
      <c r="EP323" s="47">
        <f t="shared" si="102"/>
        <v>0</v>
      </c>
      <c r="ER323" s="27" t="str">
        <f t="shared" si="93"/>
        <v>The Elizabethan Academy</v>
      </c>
      <c r="EV323" s="45">
        <v>0</v>
      </c>
      <c r="EX323" s="27" t="str">
        <f t="shared" si="94"/>
        <v>Y</v>
      </c>
      <c r="EY323" s="27" t="str">
        <f t="shared" si="95"/>
        <v>Y</v>
      </c>
      <c r="EZ323" s="27" t="str">
        <f t="shared" si="84"/>
        <v/>
      </c>
      <c r="FA323" s="27" t="str">
        <f t="shared" si="85"/>
        <v/>
      </c>
      <c r="FB323" s="27" t="str">
        <f t="shared" si="86"/>
        <v/>
      </c>
      <c r="FC323" s="27" t="str">
        <f t="shared" si="87"/>
        <v/>
      </c>
      <c r="FE323" s="82">
        <f t="shared" si="96"/>
        <v>6.8380257128102721E-4</v>
      </c>
      <c r="FF323" s="82">
        <f t="shared" si="88"/>
        <v>1.3676051425620544E-3</v>
      </c>
      <c r="FG323" s="82" t="str">
        <f t="shared" si="89"/>
        <v/>
      </c>
      <c r="FH323" s="82" t="str">
        <f t="shared" si="90"/>
        <v/>
      </c>
      <c r="FI323" s="82" t="str">
        <f t="shared" si="91"/>
        <v/>
      </c>
      <c r="FJ323" s="82" t="str">
        <f t="shared" si="92"/>
        <v/>
      </c>
    </row>
    <row r="324" spans="1:166" x14ac:dyDescent="0.3">
      <c r="A324" s="20">
        <v>8914463</v>
      </c>
      <c r="B324" s="20" t="s">
        <v>93</v>
      </c>
      <c r="C324" s="21">
        <v>1343</v>
      </c>
      <c r="D324" s="22">
        <v>7971288.0305188484</v>
      </c>
      <c r="E324" s="22">
        <v>34303.999994400008</v>
      </c>
      <c r="F324" s="22">
        <v>7936984.0305244485</v>
      </c>
      <c r="G324" s="45">
        <v>0</v>
      </c>
      <c r="H324" s="26">
        <v>617.47200559999328</v>
      </c>
      <c r="I324" s="11"/>
      <c r="J324" s="34">
        <v>1343</v>
      </c>
      <c r="K324" s="22">
        <v>8422424.9868068006</v>
      </c>
      <c r="L324" s="22">
        <v>34921.472000000002</v>
      </c>
      <c r="M324" s="22">
        <v>8387503.5148068005</v>
      </c>
      <c r="N324" s="26">
        <v>617.47200559999328</v>
      </c>
      <c r="O324" s="22">
        <v>0</v>
      </c>
      <c r="P324" s="22">
        <v>451136.95628795214</v>
      </c>
      <c r="Q324" s="22">
        <v>450519.48428235203</v>
      </c>
      <c r="R324" s="32">
        <v>5.3563784420120074E-2</v>
      </c>
      <c r="S324" s="32">
        <v>5.3713179790271529E-2</v>
      </c>
      <c r="T324" s="11"/>
      <c r="U324" s="22">
        <v>8422424.9868068006</v>
      </c>
      <c r="V324" s="22">
        <v>34921.472000000002</v>
      </c>
      <c r="W324" s="22">
        <v>8387503.5148068005</v>
      </c>
      <c r="X324" s="26">
        <v>617.47200559999328</v>
      </c>
      <c r="Y324" s="22">
        <v>0</v>
      </c>
      <c r="Z324" s="22">
        <v>451136.95628795214</v>
      </c>
      <c r="AA324" s="22">
        <v>450519.48428235203</v>
      </c>
      <c r="AB324" s="32">
        <v>5.3563784420120074E-2</v>
      </c>
      <c r="AC324" s="32">
        <v>5.3713179790271529E-2</v>
      </c>
      <c r="AD324" s="42"/>
      <c r="AE324" s="22">
        <v>8422424.9868068006</v>
      </c>
      <c r="AF324" s="22">
        <v>34921.472000000002</v>
      </c>
      <c r="AG324" s="22">
        <v>8387503.5148068005</v>
      </c>
      <c r="AH324" s="26">
        <v>617.47200559999328</v>
      </c>
      <c r="AI324" s="22">
        <v>0</v>
      </c>
      <c r="AJ324" s="22">
        <v>451136.95628795214</v>
      </c>
      <c r="AK324" s="22">
        <v>450519.48428235203</v>
      </c>
      <c r="AL324" s="32">
        <v>5.3563784420120074E-2</v>
      </c>
      <c r="AM324" s="32">
        <v>5.3713179790271529E-2</v>
      </c>
      <c r="AN324" s="11"/>
      <c r="AO324" s="22">
        <v>8422424.9868068006</v>
      </c>
      <c r="AP324" s="22">
        <v>34921.472000000002</v>
      </c>
      <c r="AQ324" s="22">
        <v>8387503.5148068005</v>
      </c>
      <c r="AR324" s="26">
        <v>617.47200559999328</v>
      </c>
      <c r="AS324" s="22">
        <v>0</v>
      </c>
      <c r="AT324" s="22">
        <v>451136.95628795214</v>
      </c>
      <c r="AU324" s="22">
        <v>450519.48428235203</v>
      </c>
      <c r="AV324" s="32">
        <v>5.3563784420120074E-2</v>
      </c>
      <c r="AW324" s="32">
        <v>5.3713179790271529E-2</v>
      </c>
      <c r="AX324" s="42"/>
      <c r="AY324" s="22">
        <v>8422424.9868068006</v>
      </c>
      <c r="AZ324" s="22">
        <v>34921.472000000002</v>
      </c>
      <c r="BA324" s="22">
        <v>8387503.5148068005</v>
      </c>
      <c r="BB324" s="22">
        <v>0</v>
      </c>
      <c r="BC324" s="22">
        <v>451136.95628795214</v>
      </c>
      <c r="BD324" s="22">
        <v>450519.48428235203</v>
      </c>
      <c r="BE324" s="32">
        <v>5.3563784420120074E-2</v>
      </c>
      <c r="BF324" s="32">
        <v>5.3713179790271529E-2</v>
      </c>
      <c r="BG324" s="11"/>
      <c r="BH324" s="22">
        <v>8422424.9868068006</v>
      </c>
      <c r="BI324" s="22">
        <v>34921.472000000002</v>
      </c>
      <c r="BJ324" s="22">
        <v>8387503.5148068005</v>
      </c>
      <c r="BK324" s="26">
        <v>617.47200559999328</v>
      </c>
      <c r="BL324" s="22">
        <v>0</v>
      </c>
      <c r="BM324" s="22">
        <v>451136.95628795214</v>
      </c>
      <c r="BN324" s="22">
        <v>450519.48428235203</v>
      </c>
      <c r="BO324" s="32">
        <v>5.3563784420120074E-2</v>
      </c>
      <c r="BP324" s="32">
        <v>5.3713179790271529E-2</v>
      </c>
      <c r="BQ324" s="42"/>
      <c r="BR324" s="22">
        <v>8385005.6968315355</v>
      </c>
      <c r="BS324" s="22">
        <v>34921.472000000002</v>
      </c>
      <c r="BT324" s="22">
        <v>8350084.2248315355</v>
      </c>
      <c r="BU324" s="26">
        <v>617.47200559999328</v>
      </c>
      <c r="BV324" s="22">
        <v>0</v>
      </c>
      <c r="BW324" s="22">
        <v>413717.6663126871</v>
      </c>
      <c r="BX324" s="22">
        <v>413100.19430708699</v>
      </c>
      <c r="BY324" s="32">
        <v>4.9340177129398935E-2</v>
      </c>
      <c r="BZ324" s="32">
        <v>4.9472578142218844E-2</v>
      </c>
      <c r="CA324" s="42"/>
      <c r="CB324" s="22">
        <v>8416360.4069574624</v>
      </c>
      <c r="CC324" s="22">
        <v>34921.472000000002</v>
      </c>
      <c r="CD324" s="22">
        <v>8381438.9349574624</v>
      </c>
      <c r="CE324" s="26">
        <v>617.47200559999328</v>
      </c>
      <c r="CF324" s="22">
        <v>0</v>
      </c>
      <c r="CG324" s="22">
        <v>445072.37643861398</v>
      </c>
      <c r="CH324" s="22">
        <v>444454.90443301387</v>
      </c>
      <c r="CI324" s="32">
        <v>5.2881810535429397E-2</v>
      </c>
      <c r="CJ324" s="32">
        <v>5.3028472542975054E-2</v>
      </c>
      <c r="CK324" s="42"/>
      <c r="CL324" s="22">
        <v>8410295.8271081243</v>
      </c>
      <c r="CM324" s="22">
        <v>34921.472000000002</v>
      </c>
      <c r="CN324" s="22">
        <v>8375374.3551081242</v>
      </c>
      <c r="CO324" s="26">
        <v>617.47200559999328</v>
      </c>
      <c r="CP324" s="22">
        <v>0</v>
      </c>
      <c r="CQ324" s="22">
        <v>439007.79658927582</v>
      </c>
      <c r="CR324" s="22">
        <v>438390.32458367571</v>
      </c>
      <c r="CS324" s="32">
        <v>5.2198853121701479E-2</v>
      </c>
      <c r="CT324" s="32">
        <v>5.2342773707339099E-2</v>
      </c>
      <c r="CU324" s="42"/>
      <c r="CV324" s="22">
        <v>8422424.9868068006</v>
      </c>
      <c r="CW324" s="22">
        <v>34921.472000000002</v>
      </c>
      <c r="CX324" s="22">
        <v>8387503.5148068005</v>
      </c>
      <c r="CY324" s="26">
        <v>617.47200559999328</v>
      </c>
      <c r="CZ324" s="22">
        <v>0</v>
      </c>
      <c r="DA324" s="22">
        <v>451136.95628795214</v>
      </c>
      <c r="DB324" s="22">
        <v>450519.48428235203</v>
      </c>
      <c r="DC324" s="32">
        <v>5.3563784420120074E-2</v>
      </c>
      <c r="DD324" s="32">
        <v>5.3713179790271529E-2</v>
      </c>
      <c r="DE324" s="42"/>
      <c r="DF324" s="22">
        <v>8422424.9868068006</v>
      </c>
      <c r="DG324" s="22">
        <v>34921.472000000002</v>
      </c>
      <c r="DH324" s="22">
        <v>8387503.5148068005</v>
      </c>
      <c r="DI324" s="26">
        <v>617.47200559999328</v>
      </c>
      <c r="DJ324" s="22">
        <v>0</v>
      </c>
      <c r="DK324" s="22">
        <v>451136.95628795214</v>
      </c>
      <c r="DL324" s="22">
        <v>450519.48428235203</v>
      </c>
      <c r="DM324" s="32">
        <v>5.3563784420120074E-2</v>
      </c>
      <c r="DN324" s="32">
        <v>5.3713179790271529E-2</v>
      </c>
      <c r="DO324" s="42"/>
      <c r="DP324" s="22">
        <v>8422424.9868068006</v>
      </c>
      <c r="DQ324" s="22">
        <v>34921.472000000002</v>
      </c>
      <c r="DR324" s="22">
        <v>8387503.5148068005</v>
      </c>
      <c r="DS324" s="26">
        <v>617.47200559999328</v>
      </c>
      <c r="DT324" s="22">
        <v>0</v>
      </c>
      <c r="DU324" s="22">
        <v>451136.95628795214</v>
      </c>
      <c r="DV324" s="22">
        <v>450519.48428235203</v>
      </c>
      <c r="DW324" s="32">
        <v>5.3563784420120074E-2</v>
      </c>
      <c r="DX324" s="32">
        <v>5.3713179790271529E-2</v>
      </c>
      <c r="DY324" s="42"/>
      <c r="DZ324" s="22">
        <v>8422424.9868068006</v>
      </c>
      <c r="EA324" s="22">
        <v>34921.472000000002</v>
      </c>
      <c r="EB324" s="22">
        <v>8387503.5148068005</v>
      </c>
      <c r="EC324" s="26">
        <v>617.47200559999328</v>
      </c>
      <c r="ED324" s="22">
        <v>0</v>
      </c>
      <c r="EE324" s="22">
        <v>451136.95628795214</v>
      </c>
      <c r="EF324" s="22">
        <v>450519.48428235203</v>
      </c>
      <c r="EG324" s="32">
        <v>5.3563784420120074E-2</v>
      </c>
      <c r="EH324" s="32">
        <v>5.3713179790271529E-2</v>
      </c>
      <c r="EI324" s="42"/>
      <c r="EK324" s="47">
        <f t="shared" si="97"/>
        <v>-6064.579849338159</v>
      </c>
      <c r="EL324" s="47">
        <f t="shared" si="98"/>
        <v>-12129.159698676318</v>
      </c>
      <c r="EM324" s="47">
        <f t="shared" si="99"/>
        <v>0</v>
      </c>
      <c r="EN324" s="47">
        <f t="shared" si="100"/>
        <v>0</v>
      </c>
      <c r="EO324" s="47">
        <f t="shared" si="101"/>
        <v>0</v>
      </c>
      <c r="EP324" s="47">
        <f t="shared" si="102"/>
        <v>0</v>
      </c>
      <c r="ER324" s="27" t="str">
        <f t="shared" si="93"/>
        <v>The Brunts Academy</v>
      </c>
      <c r="EV324" s="45">
        <v>0</v>
      </c>
      <c r="EX324" s="27" t="str">
        <f t="shared" si="94"/>
        <v>Y</v>
      </c>
      <c r="EY324" s="27" t="str">
        <f t="shared" si="95"/>
        <v>Y</v>
      </c>
      <c r="EZ324" s="27" t="str">
        <f t="shared" si="84"/>
        <v/>
      </c>
      <c r="FA324" s="27" t="str">
        <f t="shared" si="85"/>
        <v/>
      </c>
      <c r="FB324" s="27" t="str">
        <f t="shared" si="86"/>
        <v/>
      </c>
      <c r="FC324" s="27" t="str">
        <f t="shared" si="87"/>
        <v/>
      </c>
      <c r="FE324" s="82">
        <f t="shared" si="96"/>
        <v>7.2304945549436848E-4</v>
      </c>
      <c r="FF324" s="82">
        <f t="shared" si="88"/>
        <v>1.446098910988737E-3</v>
      </c>
      <c r="FG324" s="82" t="str">
        <f t="shared" si="89"/>
        <v/>
      </c>
      <c r="FH324" s="82" t="str">
        <f t="shared" si="90"/>
        <v/>
      </c>
      <c r="FI324" s="82" t="str">
        <f t="shared" si="91"/>
        <v/>
      </c>
      <c r="FJ324" s="82" t="str">
        <f t="shared" si="92"/>
        <v/>
      </c>
    </row>
    <row r="325" spans="1:166" x14ac:dyDescent="0.3">
      <c r="A325" s="20">
        <v>8914617</v>
      </c>
      <c r="B325" s="20" t="s">
        <v>126</v>
      </c>
      <c r="C325" s="21">
        <v>873</v>
      </c>
      <c r="D325" s="22">
        <v>4970466.3438354153</v>
      </c>
      <c r="E325" s="22">
        <v>43371.07</v>
      </c>
      <c r="F325" s="22">
        <v>4927095.273835415</v>
      </c>
      <c r="G325" s="45">
        <v>0</v>
      </c>
      <c r="H325" s="26">
        <v>5102.0180000000037</v>
      </c>
      <c r="I325" s="11"/>
      <c r="J325" s="34">
        <v>873</v>
      </c>
      <c r="K325" s="22">
        <v>5250955.3857291862</v>
      </c>
      <c r="L325" s="22">
        <v>48473.088000000003</v>
      </c>
      <c r="M325" s="22">
        <v>5202482.2977291858</v>
      </c>
      <c r="N325" s="26">
        <v>5102.0180000000037</v>
      </c>
      <c r="O325" s="22">
        <v>0</v>
      </c>
      <c r="P325" s="22">
        <v>280489.04189377092</v>
      </c>
      <c r="Q325" s="22">
        <v>275387.02389377076</v>
      </c>
      <c r="R325" s="32">
        <v>5.3416763481950659E-2</v>
      </c>
      <c r="S325" s="32">
        <v>5.2933774328069033E-2</v>
      </c>
      <c r="T325" s="11"/>
      <c r="U325" s="22">
        <v>5250955.3857291862</v>
      </c>
      <c r="V325" s="22">
        <v>48473.088000000003</v>
      </c>
      <c r="W325" s="22">
        <v>5202482.2977291858</v>
      </c>
      <c r="X325" s="26">
        <v>5102.0180000000037</v>
      </c>
      <c r="Y325" s="22">
        <v>0</v>
      </c>
      <c r="Z325" s="22">
        <v>280489.04189377092</v>
      </c>
      <c r="AA325" s="22">
        <v>275387.02389377076</v>
      </c>
      <c r="AB325" s="32">
        <v>5.3416763481950659E-2</v>
      </c>
      <c r="AC325" s="32">
        <v>5.2933774328069033E-2</v>
      </c>
      <c r="AD325" s="42"/>
      <c r="AE325" s="22">
        <v>5250955.3857291862</v>
      </c>
      <c r="AF325" s="22">
        <v>48473.088000000003</v>
      </c>
      <c r="AG325" s="22">
        <v>5202482.2977291858</v>
      </c>
      <c r="AH325" s="26">
        <v>5102.0180000000037</v>
      </c>
      <c r="AI325" s="22">
        <v>0</v>
      </c>
      <c r="AJ325" s="22">
        <v>280489.04189377092</v>
      </c>
      <c r="AK325" s="22">
        <v>275387.02389377076</v>
      </c>
      <c r="AL325" s="32">
        <v>5.3416763481950659E-2</v>
      </c>
      <c r="AM325" s="32">
        <v>5.2933774328069033E-2</v>
      </c>
      <c r="AN325" s="11"/>
      <c r="AO325" s="22">
        <v>5250955.3857291862</v>
      </c>
      <c r="AP325" s="22">
        <v>48473.088000000003</v>
      </c>
      <c r="AQ325" s="22">
        <v>5202482.2977291858</v>
      </c>
      <c r="AR325" s="26">
        <v>5102.0180000000037</v>
      </c>
      <c r="AS325" s="22">
        <v>0</v>
      </c>
      <c r="AT325" s="22">
        <v>280489.04189377092</v>
      </c>
      <c r="AU325" s="22">
        <v>275387.02389377076</v>
      </c>
      <c r="AV325" s="32">
        <v>5.3416763481950659E-2</v>
      </c>
      <c r="AW325" s="32">
        <v>5.2933774328069033E-2</v>
      </c>
      <c r="AX325" s="42"/>
      <c r="AY325" s="22">
        <v>5250955.3857291862</v>
      </c>
      <c r="AZ325" s="22">
        <v>48473.088000000003</v>
      </c>
      <c r="BA325" s="22">
        <v>5202482.2977291858</v>
      </c>
      <c r="BB325" s="22">
        <v>0</v>
      </c>
      <c r="BC325" s="22">
        <v>280489.04189377092</v>
      </c>
      <c r="BD325" s="22">
        <v>275387.02389377076</v>
      </c>
      <c r="BE325" s="32">
        <v>5.3416763481950659E-2</v>
      </c>
      <c r="BF325" s="32">
        <v>5.2933774328069033E-2</v>
      </c>
      <c r="BG325" s="11"/>
      <c r="BH325" s="22">
        <v>5250955.3857291862</v>
      </c>
      <c r="BI325" s="22">
        <v>48473.088000000003</v>
      </c>
      <c r="BJ325" s="22">
        <v>5202482.2977291858</v>
      </c>
      <c r="BK325" s="26">
        <v>5102.0180000000037</v>
      </c>
      <c r="BL325" s="22">
        <v>0</v>
      </c>
      <c r="BM325" s="22">
        <v>280489.04189377092</v>
      </c>
      <c r="BN325" s="22">
        <v>275387.02389377076</v>
      </c>
      <c r="BO325" s="32">
        <v>5.3416763481950659E-2</v>
      </c>
      <c r="BP325" s="32">
        <v>5.2933774328069033E-2</v>
      </c>
      <c r="BQ325" s="42"/>
      <c r="BR325" s="22">
        <v>5233915.4659999888</v>
      </c>
      <c r="BS325" s="22">
        <v>48473.088000000003</v>
      </c>
      <c r="BT325" s="22">
        <v>5185442.3779999884</v>
      </c>
      <c r="BU325" s="26">
        <v>5102.0180000000037</v>
      </c>
      <c r="BV325" s="22">
        <v>0</v>
      </c>
      <c r="BW325" s="22">
        <v>263449.12216457352</v>
      </c>
      <c r="BX325" s="22">
        <v>258347.10416457336</v>
      </c>
      <c r="BY325" s="32">
        <v>5.0334997551252786E-2</v>
      </c>
      <c r="BZ325" s="32">
        <v>4.9821613149275253E-2</v>
      </c>
      <c r="CA325" s="42"/>
      <c r="CB325" s="22">
        <v>5247636.3153300658</v>
      </c>
      <c r="CC325" s="22">
        <v>48473.088000000003</v>
      </c>
      <c r="CD325" s="22">
        <v>5199163.2273300653</v>
      </c>
      <c r="CE325" s="26">
        <v>5102.0180000000037</v>
      </c>
      <c r="CF325" s="22">
        <v>0</v>
      </c>
      <c r="CG325" s="22">
        <v>277169.97149465047</v>
      </c>
      <c r="CH325" s="22">
        <v>272067.95349465031</v>
      </c>
      <c r="CI325" s="32">
        <v>5.2818060330314075E-2</v>
      </c>
      <c r="CJ325" s="32">
        <v>5.2329180985219E-2</v>
      </c>
      <c r="CK325" s="42"/>
      <c r="CL325" s="22">
        <v>5244317.2449309463</v>
      </c>
      <c r="CM325" s="22">
        <v>48473.088000000003</v>
      </c>
      <c r="CN325" s="22">
        <v>5195844.1569309458</v>
      </c>
      <c r="CO325" s="26">
        <v>5102.0180000000037</v>
      </c>
      <c r="CP325" s="22">
        <v>0</v>
      </c>
      <c r="CQ325" s="22">
        <v>273850.90109553095</v>
      </c>
      <c r="CR325" s="22">
        <v>268748.88309553079</v>
      </c>
      <c r="CS325" s="32">
        <v>5.2218599353467759E-2</v>
      </c>
      <c r="CT325" s="32">
        <v>5.1723815222024287E-2</v>
      </c>
      <c r="CU325" s="42"/>
      <c r="CV325" s="22">
        <v>5250955.3857291862</v>
      </c>
      <c r="CW325" s="22">
        <v>48473.088000000003</v>
      </c>
      <c r="CX325" s="22">
        <v>5202482.2977291858</v>
      </c>
      <c r="CY325" s="26">
        <v>5102.0180000000037</v>
      </c>
      <c r="CZ325" s="22">
        <v>0</v>
      </c>
      <c r="DA325" s="22">
        <v>280489.04189377092</v>
      </c>
      <c r="DB325" s="22">
        <v>275387.02389377076</v>
      </c>
      <c r="DC325" s="32">
        <v>5.3416763481950659E-2</v>
      </c>
      <c r="DD325" s="32">
        <v>5.2933774328069033E-2</v>
      </c>
      <c r="DE325" s="42"/>
      <c r="DF325" s="22">
        <v>5250955.3857291862</v>
      </c>
      <c r="DG325" s="22">
        <v>48473.088000000003</v>
      </c>
      <c r="DH325" s="22">
        <v>5202482.2977291858</v>
      </c>
      <c r="DI325" s="26">
        <v>5102.0180000000037</v>
      </c>
      <c r="DJ325" s="22">
        <v>0</v>
      </c>
      <c r="DK325" s="22">
        <v>280489.04189377092</v>
      </c>
      <c r="DL325" s="22">
        <v>275387.02389377076</v>
      </c>
      <c r="DM325" s="32">
        <v>5.3416763481950659E-2</v>
      </c>
      <c r="DN325" s="32">
        <v>5.2933774328069033E-2</v>
      </c>
      <c r="DO325" s="42"/>
      <c r="DP325" s="22">
        <v>5250955.3857291862</v>
      </c>
      <c r="DQ325" s="22">
        <v>48473.088000000003</v>
      </c>
      <c r="DR325" s="22">
        <v>5202482.2977291858</v>
      </c>
      <c r="DS325" s="26">
        <v>5102.0180000000037</v>
      </c>
      <c r="DT325" s="22">
        <v>0</v>
      </c>
      <c r="DU325" s="22">
        <v>280489.04189377092</v>
      </c>
      <c r="DV325" s="22">
        <v>275387.02389377076</v>
      </c>
      <c r="DW325" s="32">
        <v>5.3416763481950659E-2</v>
      </c>
      <c r="DX325" s="32">
        <v>5.2933774328069033E-2</v>
      </c>
      <c r="DY325" s="42"/>
      <c r="DZ325" s="22">
        <v>5250955.3857291862</v>
      </c>
      <c r="EA325" s="22">
        <v>48473.088000000003</v>
      </c>
      <c r="EB325" s="22">
        <v>5202482.2977291858</v>
      </c>
      <c r="EC325" s="26">
        <v>5102.0180000000037</v>
      </c>
      <c r="ED325" s="22">
        <v>0</v>
      </c>
      <c r="EE325" s="22">
        <v>280489.04189377092</v>
      </c>
      <c r="EF325" s="22">
        <v>275387.02389377076</v>
      </c>
      <c r="EG325" s="32">
        <v>5.3416763481950659E-2</v>
      </c>
      <c r="EH325" s="32">
        <v>5.2933774328069033E-2</v>
      </c>
      <c r="EI325" s="42"/>
      <c r="EK325" s="47">
        <f t="shared" si="97"/>
        <v>-3319.07039912045</v>
      </c>
      <c r="EL325" s="47">
        <f t="shared" si="98"/>
        <v>-6638.1407982399687</v>
      </c>
      <c r="EM325" s="47">
        <f t="shared" si="99"/>
        <v>0</v>
      </c>
      <c r="EN325" s="47">
        <f t="shared" si="100"/>
        <v>0</v>
      </c>
      <c r="EO325" s="47">
        <f t="shared" si="101"/>
        <v>0</v>
      </c>
      <c r="EP325" s="47">
        <f t="shared" si="102"/>
        <v>0</v>
      </c>
      <c r="ER325" s="27" t="str">
        <f t="shared" si="93"/>
        <v>The Becket School</v>
      </c>
      <c r="EV325" s="45">
        <v>0</v>
      </c>
      <c r="EX325" s="27" t="str">
        <f t="shared" si="94"/>
        <v>Y</v>
      </c>
      <c r="EY325" s="27" t="str">
        <f t="shared" si="95"/>
        <v>Y</v>
      </c>
      <c r="EZ325" s="27" t="str">
        <f t="shared" si="84"/>
        <v/>
      </c>
      <c r="FA325" s="27" t="str">
        <f t="shared" si="85"/>
        <v/>
      </c>
      <c r="FB325" s="27" t="str">
        <f t="shared" si="86"/>
        <v/>
      </c>
      <c r="FC325" s="27" t="str">
        <f t="shared" si="87"/>
        <v/>
      </c>
      <c r="FE325" s="82">
        <f t="shared" si="96"/>
        <v>6.3797822062156364E-4</v>
      </c>
      <c r="FF325" s="82">
        <f t="shared" si="88"/>
        <v>1.2759564412429484E-3</v>
      </c>
      <c r="FG325" s="82" t="str">
        <f t="shared" si="89"/>
        <v/>
      </c>
      <c r="FH325" s="82" t="str">
        <f t="shared" si="90"/>
        <v/>
      </c>
      <c r="FI325" s="82" t="str">
        <f t="shared" si="91"/>
        <v/>
      </c>
      <c r="FJ325" s="82" t="str">
        <f t="shared" si="92"/>
        <v/>
      </c>
    </row>
    <row r="326" spans="1:166" x14ac:dyDescent="0.3">
      <c r="A326" s="20">
        <v>8914635</v>
      </c>
      <c r="B326" s="20" t="s">
        <v>130</v>
      </c>
      <c r="C326" s="21">
        <v>1086</v>
      </c>
      <c r="D326" s="22">
        <v>6453718.1782918051</v>
      </c>
      <c r="E326" s="22">
        <v>21913.600039999994</v>
      </c>
      <c r="F326" s="22">
        <v>6431804.5782518052</v>
      </c>
      <c r="G326" s="45">
        <v>0</v>
      </c>
      <c r="H326" s="26">
        <v>394.44476000000577</v>
      </c>
      <c r="I326" s="11"/>
      <c r="J326" s="34">
        <v>1086</v>
      </c>
      <c r="K326" s="22">
        <v>6816386.1698941505</v>
      </c>
      <c r="L326" s="22">
        <v>22308.0448</v>
      </c>
      <c r="M326" s="22">
        <v>6794078.1250941502</v>
      </c>
      <c r="N326" s="26">
        <v>394.44476000000577</v>
      </c>
      <c r="O326" s="22">
        <v>0</v>
      </c>
      <c r="P326" s="22">
        <v>362667.99160234537</v>
      </c>
      <c r="Q326" s="22">
        <v>362273.54684234504</v>
      </c>
      <c r="R326" s="32">
        <v>5.3205317680523542E-2</v>
      </c>
      <c r="S326" s="32">
        <v>5.3321957765583503E-2</v>
      </c>
      <c r="T326" s="11"/>
      <c r="U326" s="22">
        <v>6816386.1698941505</v>
      </c>
      <c r="V326" s="22">
        <v>22308.0448</v>
      </c>
      <c r="W326" s="22">
        <v>6794078.1250941502</v>
      </c>
      <c r="X326" s="26">
        <v>394.44476000000577</v>
      </c>
      <c r="Y326" s="22">
        <v>0</v>
      </c>
      <c r="Z326" s="22">
        <v>362667.99160234537</v>
      </c>
      <c r="AA326" s="22">
        <v>362273.54684234504</v>
      </c>
      <c r="AB326" s="32">
        <v>5.3205317680523542E-2</v>
      </c>
      <c r="AC326" s="32">
        <v>5.3321957765583503E-2</v>
      </c>
      <c r="AD326" s="42"/>
      <c r="AE326" s="22">
        <v>6816386.1698941505</v>
      </c>
      <c r="AF326" s="22">
        <v>22308.0448</v>
      </c>
      <c r="AG326" s="22">
        <v>6794078.1250941502</v>
      </c>
      <c r="AH326" s="26">
        <v>394.44476000000577</v>
      </c>
      <c r="AI326" s="22">
        <v>0</v>
      </c>
      <c r="AJ326" s="22">
        <v>362667.99160234537</v>
      </c>
      <c r="AK326" s="22">
        <v>362273.54684234504</v>
      </c>
      <c r="AL326" s="32">
        <v>5.3205317680523542E-2</v>
      </c>
      <c r="AM326" s="32">
        <v>5.3321957765583503E-2</v>
      </c>
      <c r="AN326" s="11"/>
      <c r="AO326" s="22">
        <v>6816386.1698941505</v>
      </c>
      <c r="AP326" s="22">
        <v>22308.0448</v>
      </c>
      <c r="AQ326" s="22">
        <v>6794078.1250941502</v>
      </c>
      <c r="AR326" s="26">
        <v>394.44476000000577</v>
      </c>
      <c r="AS326" s="22">
        <v>0</v>
      </c>
      <c r="AT326" s="22">
        <v>362667.99160234537</v>
      </c>
      <c r="AU326" s="22">
        <v>362273.54684234504</v>
      </c>
      <c r="AV326" s="32">
        <v>5.3205317680523542E-2</v>
      </c>
      <c r="AW326" s="32">
        <v>5.3321957765583503E-2</v>
      </c>
      <c r="AX326" s="42"/>
      <c r="AY326" s="22">
        <v>6816386.1698941505</v>
      </c>
      <c r="AZ326" s="22">
        <v>22308.0448</v>
      </c>
      <c r="BA326" s="22">
        <v>6794078.1250941502</v>
      </c>
      <c r="BB326" s="22">
        <v>0</v>
      </c>
      <c r="BC326" s="22">
        <v>362667.99160234537</v>
      </c>
      <c r="BD326" s="22">
        <v>362273.54684234504</v>
      </c>
      <c r="BE326" s="32">
        <v>5.3205317680523542E-2</v>
      </c>
      <c r="BF326" s="32">
        <v>5.3321957765583503E-2</v>
      </c>
      <c r="BG326" s="11"/>
      <c r="BH326" s="22">
        <v>6816386.1698941505</v>
      </c>
      <c r="BI326" s="22">
        <v>22308.0448</v>
      </c>
      <c r="BJ326" s="22">
        <v>6794078.1250941502</v>
      </c>
      <c r="BK326" s="26">
        <v>394.44476000000577</v>
      </c>
      <c r="BL326" s="22">
        <v>0</v>
      </c>
      <c r="BM326" s="22">
        <v>362667.99160234537</v>
      </c>
      <c r="BN326" s="22">
        <v>362273.54684234504</v>
      </c>
      <c r="BO326" s="32">
        <v>5.3205317680523542E-2</v>
      </c>
      <c r="BP326" s="32">
        <v>5.3321957765583503E-2</v>
      </c>
      <c r="BQ326" s="42"/>
      <c r="BR326" s="22">
        <v>6787121.1176188858</v>
      </c>
      <c r="BS326" s="22">
        <v>22308.0448</v>
      </c>
      <c r="BT326" s="22">
        <v>6764813.0728188856</v>
      </c>
      <c r="BU326" s="26">
        <v>394.44476000000577</v>
      </c>
      <c r="BV326" s="22">
        <v>0</v>
      </c>
      <c r="BW326" s="22">
        <v>333402.93932708073</v>
      </c>
      <c r="BX326" s="22">
        <v>333008.4945670804</v>
      </c>
      <c r="BY326" s="32">
        <v>4.9122880459815325E-2</v>
      </c>
      <c r="BZ326" s="32">
        <v>4.9226562653314578E-2</v>
      </c>
      <c r="CA326" s="42"/>
      <c r="CB326" s="22">
        <v>6811325.0747385407</v>
      </c>
      <c r="CC326" s="22">
        <v>22308.0448</v>
      </c>
      <c r="CD326" s="22">
        <v>6789017.0299385404</v>
      </c>
      <c r="CE326" s="26">
        <v>394.44476000000577</v>
      </c>
      <c r="CF326" s="22">
        <v>0</v>
      </c>
      <c r="CG326" s="22">
        <v>357606.8964467356</v>
      </c>
      <c r="CH326" s="22">
        <v>357212.45168673526</v>
      </c>
      <c r="CI326" s="32">
        <v>5.2501810223829715E-2</v>
      </c>
      <c r="CJ326" s="32">
        <v>5.2616225605486372E-2</v>
      </c>
      <c r="CK326" s="42"/>
      <c r="CL326" s="22">
        <v>6806263.9795829309</v>
      </c>
      <c r="CM326" s="22">
        <v>22308.0448</v>
      </c>
      <c r="CN326" s="22">
        <v>6783955.9347829306</v>
      </c>
      <c r="CO326" s="26">
        <v>394.44476000000577</v>
      </c>
      <c r="CP326" s="22">
        <v>0</v>
      </c>
      <c r="CQ326" s="22">
        <v>352545.80129112583</v>
      </c>
      <c r="CR326" s="22">
        <v>352151.35653112549</v>
      </c>
      <c r="CS326" s="32">
        <v>5.1797256519681575E-2</v>
      </c>
      <c r="CT326" s="32">
        <v>5.1909440438072871E-2</v>
      </c>
      <c r="CU326" s="42"/>
      <c r="CV326" s="22">
        <v>6816386.1698941505</v>
      </c>
      <c r="CW326" s="22">
        <v>22308.0448</v>
      </c>
      <c r="CX326" s="22">
        <v>6794078.1250941502</v>
      </c>
      <c r="CY326" s="26">
        <v>394.44476000000577</v>
      </c>
      <c r="CZ326" s="22">
        <v>0</v>
      </c>
      <c r="DA326" s="22">
        <v>362667.99160234537</v>
      </c>
      <c r="DB326" s="22">
        <v>362273.54684234504</v>
      </c>
      <c r="DC326" s="32">
        <v>5.3205317680523542E-2</v>
      </c>
      <c r="DD326" s="32">
        <v>5.3321957765583503E-2</v>
      </c>
      <c r="DE326" s="42"/>
      <c r="DF326" s="22">
        <v>6816386.1698941505</v>
      </c>
      <c r="DG326" s="22">
        <v>22308.0448</v>
      </c>
      <c r="DH326" s="22">
        <v>6794078.1250941502</v>
      </c>
      <c r="DI326" s="26">
        <v>394.44476000000577</v>
      </c>
      <c r="DJ326" s="22">
        <v>0</v>
      </c>
      <c r="DK326" s="22">
        <v>362667.99160234537</v>
      </c>
      <c r="DL326" s="22">
        <v>362273.54684234504</v>
      </c>
      <c r="DM326" s="32">
        <v>5.3205317680523542E-2</v>
      </c>
      <c r="DN326" s="32">
        <v>5.3321957765583503E-2</v>
      </c>
      <c r="DO326" s="42"/>
      <c r="DP326" s="22">
        <v>6816386.1698941505</v>
      </c>
      <c r="DQ326" s="22">
        <v>22308.0448</v>
      </c>
      <c r="DR326" s="22">
        <v>6794078.1250941502</v>
      </c>
      <c r="DS326" s="26">
        <v>394.44476000000577</v>
      </c>
      <c r="DT326" s="22">
        <v>0</v>
      </c>
      <c r="DU326" s="22">
        <v>362667.99160234537</v>
      </c>
      <c r="DV326" s="22">
        <v>362273.54684234504</v>
      </c>
      <c r="DW326" s="32">
        <v>5.3205317680523542E-2</v>
      </c>
      <c r="DX326" s="32">
        <v>5.3321957765583503E-2</v>
      </c>
      <c r="DY326" s="42"/>
      <c r="DZ326" s="22">
        <v>6816386.1698941505</v>
      </c>
      <c r="EA326" s="22">
        <v>22308.0448</v>
      </c>
      <c r="EB326" s="22">
        <v>6794078.1250941502</v>
      </c>
      <c r="EC326" s="26">
        <v>394.44476000000577</v>
      </c>
      <c r="ED326" s="22">
        <v>0</v>
      </c>
      <c r="EE326" s="22">
        <v>362667.99160234537</v>
      </c>
      <c r="EF326" s="22">
        <v>362273.54684234504</v>
      </c>
      <c r="EG326" s="32">
        <v>5.3205317680523542E-2</v>
      </c>
      <c r="EH326" s="32">
        <v>5.3321957765583503E-2</v>
      </c>
      <c r="EI326" s="42"/>
      <c r="EK326" s="47">
        <f t="shared" si="97"/>
        <v>-5061.0951556097716</v>
      </c>
      <c r="EL326" s="47">
        <f t="shared" si="98"/>
        <v>-10122.190311219543</v>
      </c>
      <c r="EM326" s="47">
        <f t="shared" si="99"/>
        <v>0</v>
      </c>
      <c r="EN326" s="47">
        <f t="shared" si="100"/>
        <v>0</v>
      </c>
      <c r="EO326" s="47">
        <f t="shared" si="101"/>
        <v>0</v>
      </c>
      <c r="EP326" s="47">
        <f t="shared" si="102"/>
        <v>0</v>
      </c>
      <c r="ER326" s="27" t="str">
        <f t="shared" si="93"/>
        <v>The National CofE Academy</v>
      </c>
      <c r="EV326" s="45">
        <v>0</v>
      </c>
      <c r="EX326" s="27" t="str">
        <f t="shared" si="94"/>
        <v>Y</v>
      </c>
      <c r="EY326" s="27" t="str">
        <f t="shared" si="95"/>
        <v>Y</v>
      </c>
      <c r="EZ326" s="27" t="str">
        <f t="shared" si="84"/>
        <v/>
      </c>
      <c r="FA326" s="27" t="str">
        <f t="shared" si="85"/>
        <v/>
      </c>
      <c r="FB326" s="27" t="str">
        <f t="shared" si="86"/>
        <v/>
      </c>
      <c r="FC326" s="27" t="str">
        <f t="shared" si="87"/>
        <v/>
      </c>
      <c r="FE326" s="82">
        <f t="shared" si="96"/>
        <v>7.4492742980338282E-4</v>
      </c>
      <c r="FF326" s="82">
        <f t="shared" si="88"/>
        <v>1.4898548596067656E-3</v>
      </c>
      <c r="FG326" s="82" t="str">
        <f t="shared" si="89"/>
        <v/>
      </c>
      <c r="FH326" s="82" t="str">
        <f t="shared" si="90"/>
        <v/>
      </c>
      <c r="FI326" s="82" t="str">
        <f t="shared" si="91"/>
        <v/>
      </c>
      <c r="FJ326" s="82" t="str">
        <f t="shared" si="92"/>
        <v/>
      </c>
    </row>
    <row r="327" spans="1:166" x14ac:dyDescent="0.3">
      <c r="A327" s="20">
        <v>8914669</v>
      </c>
      <c r="B327" s="38" t="s">
        <v>316</v>
      </c>
      <c r="C327" s="21">
        <v>1266</v>
      </c>
      <c r="D327" s="22">
        <v>7007974.0000199992</v>
      </c>
      <c r="E327" s="22">
        <v>62464.000020000109</v>
      </c>
      <c r="F327" s="22">
        <v>6945509.9999999991</v>
      </c>
      <c r="G327" s="45">
        <v>0</v>
      </c>
      <c r="H327" s="26">
        <v>1124.3519799998903</v>
      </c>
      <c r="I327" s="11"/>
      <c r="J327" s="34">
        <v>1266</v>
      </c>
      <c r="K327" s="22">
        <v>7027410.9665732235</v>
      </c>
      <c r="L327" s="22">
        <v>63588.351999999999</v>
      </c>
      <c r="M327" s="22">
        <v>6963822.6145732235</v>
      </c>
      <c r="N327" s="26">
        <v>1124.3519799998903</v>
      </c>
      <c r="O327" s="22">
        <v>0</v>
      </c>
      <c r="P327" s="22">
        <v>19436.966553224251</v>
      </c>
      <c r="Q327" s="22">
        <v>18312.614573224448</v>
      </c>
      <c r="R327" s="32">
        <v>2.7658787348112499E-3</v>
      </c>
      <c r="S327" s="32">
        <v>2.6296784950985909E-3</v>
      </c>
      <c r="T327" s="11"/>
      <c r="U327" s="22">
        <v>7247687.9665732235</v>
      </c>
      <c r="V327" s="22">
        <v>63588.351999999999</v>
      </c>
      <c r="W327" s="22">
        <v>7184099.6145732235</v>
      </c>
      <c r="X327" s="26">
        <v>1124.3519799998903</v>
      </c>
      <c r="Y327" s="22">
        <v>0</v>
      </c>
      <c r="Z327" s="22">
        <v>239713.96655322425</v>
      </c>
      <c r="AA327" s="22">
        <v>238589.61457322445</v>
      </c>
      <c r="AB327" s="32">
        <v>3.3074542896824426E-2</v>
      </c>
      <c r="AC327" s="32">
        <v>3.3210788738123311E-2</v>
      </c>
      <c r="AD327" s="42"/>
      <c r="AE327" s="22">
        <v>7027410.9665732235</v>
      </c>
      <c r="AF327" s="22">
        <v>63588.351999999999</v>
      </c>
      <c r="AG327" s="22">
        <v>6963822.6145732235</v>
      </c>
      <c r="AH327" s="26">
        <v>1124.3519799998903</v>
      </c>
      <c r="AI327" s="22">
        <v>0</v>
      </c>
      <c r="AJ327" s="22">
        <v>19436.966553224251</v>
      </c>
      <c r="AK327" s="22">
        <v>18312.614573224448</v>
      </c>
      <c r="AL327" s="32">
        <v>2.7658787348112499E-3</v>
      </c>
      <c r="AM327" s="32">
        <v>2.6296784950985909E-3</v>
      </c>
      <c r="AN327" s="11"/>
      <c r="AO327" s="22">
        <v>7247687.9665732235</v>
      </c>
      <c r="AP327" s="22">
        <v>63588.351999999999</v>
      </c>
      <c r="AQ327" s="22">
        <v>7184099.6145732235</v>
      </c>
      <c r="AR327" s="26">
        <v>1124.3519799998903</v>
      </c>
      <c r="AS327" s="22">
        <v>0</v>
      </c>
      <c r="AT327" s="22">
        <v>239713.96655322425</v>
      </c>
      <c r="AU327" s="22">
        <v>238589.61457322445</v>
      </c>
      <c r="AV327" s="32">
        <v>3.3074542896824426E-2</v>
      </c>
      <c r="AW327" s="32">
        <v>3.3210788738123311E-2</v>
      </c>
      <c r="AX327" s="42"/>
      <c r="AY327" s="22">
        <v>7027410.9665732235</v>
      </c>
      <c r="AZ327" s="22">
        <v>63588.351999999999</v>
      </c>
      <c r="BA327" s="22">
        <v>6963822.6145732235</v>
      </c>
      <c r="BB327" s="22">
        <v>0</v>
      </c>
      <c r="BC327" s="22">
        <v>19436.966553224251</v>
      </c>
      <c r="BD327" s="22">
        <v>18312.614573224448</v>
      </c>
      <c r="BE327" s="32">
        <v>2.7658787348112499E-3</v>
      </c>
      <c r="BF327" s="32">
        <v>2.6296784950985909E-3</v>
      </c>
      <c r="BG327" s="11"/>
      <c r="BH327" s="22">
        <v>7247687.9665732235</v>
      </c>
      <c r="BI327" s="22">
        <v>63588.351999999999</v>
      </c>
      <c r="BJ327" s="22">
        <v>7184099.6145732235</v>
      </c>
      <c r="BK327" s="26">
        <v>1124.3519799998903</v>
      </c>
      <c r="BL327" s="22">
        <v>0</v>
      </c>
      <c r="BM327" s="22">
        <v>239713.96655322425</v>
      </c>
      <c r="BN327" s="22">
        <v>238589.61457322445</v>
      </c>
      <c r="BO327" s="32">
        <v>3.3074542896824426E-2</v>
      </c>
      <c r="BP327" s="32">
        <v>3.3210788738123311E-2</v>
      </c>
      <c r="BQ327" s="42"/>
      <c r="BR327" s="22">
        <v>7243392.4843685003</v>
      </c>
      <c r="BS327" s="22">
        <v>63588.351999999999</v>
      </c>
      <c r="BT327" s="22">
        <v>7179804.1323685003</v>
      </c>
      <c r="BU327" s="26">
        <v>1124.3519799998903</v>
      </c>
      <c r="BV327" s="22">
        <v>8677.9372414953687</v>
      </c>
      <c r="BW327" s="22">
        <v>235418.48434850108</v>
      </c>
      <c r="BX327" s="22">
        <v>234294.13236850128</v>
      </c>
      <c r="BY327" s="32">
        <v>3.2501136015553843E-2</v>
      </c>
      <c r="BZ327" s="32">
        <v>3.2632384957723276E-2</v>
      </c>
      <c r="CA327" s="42"/>
      <c r="CB327" s="22">
        <v>7244240.2510667145</v>
      </c>
      <c r="CC327" s="22">
        <v>63588.351999999999</v>
      </c>
      <c r="CD327" s="22">
        <v>7180651.8990667146</v>
      </c>
      <c r="CE327" s="26">
        <v>1124.3519799998903</v>
      </c>
      <c r="CF327" s="22">
        <v>0</v>
      </c>
      <c r="CG327" s="22">
        <v>236266.2510467153</v>
      </c>
      <c r="CH327" s="22">
        <v>235141.8990667155</v>
      </c>
      <c r="CI327" s="32">
        <v>3.2614358836584013E-2</v>
      </c>
      <c r="CJ327" s="32">
        <v>3.2746594929253907E-2</v>
      </c>
      <c r="CK327" s="42"/>
      <c r="CL327" s="22">
        <v>7243392.4843684994</v>
      </c>
      <c r="CM327" s="22">
        <v>63588.351999999999</v>
      </c>
      <c r="CN327" s="22">
        <v>7179804.1323684994</v>
      </c>
      <c r="CO327" s="26">
        <v>1124.3519799998903</v>
      </c>
      <c r="CP327" s="22">
        <v>2599.9488082942257</v>
      </c>
      <c r="CQ327" s="22">
        <v>235418.48434850015</v>
      </c>
      <c r="CR327" s="22">
        <v>234294.13236850034</v>
      </c>
      <c r="CS327" s="32">
        <v>3.2501136015553718E-2</v>
      </c>
      <c r="CT327" s="32">
        <v>3.2632384957723151E-2</v>
      </c>
      <c r="CU327" s="42"/>
      <c r="CV327" s="22">
        <v>7027410.9665732235</v>
      </c>
      <c r="CW327" s="22">
        <v>63588.351999999999</v>
      </c>
      <c r="CX327" s="22">
        <v>6963822.6145732235</v>
      </c>
      <c r="CY327" s="26">
        <v>1124.3519799998903</v>
      </c>
      <c r="CZ327" s="22">
        <v>0</v>
      </c>
      <c r="DA327" s="22">
        <v>19436.966553224251</v>
      </c>
      <c r="DB327" s="22">
        <v>18312.614573224448</v>
      </c>
      <c r="DC327" s="32">
        <v>2.7658787348112499E-3</v>
      </c>
      <c r="DD327" s="32">
        <v>2.6296784950985909E-3</v>
      </c>
      <c r="DE327" s="42"/>
      <c r="DF327" s="22">
        <v>7247687.9665732235</v>
      </c>
      <c r="DG327" s="22">
        <v>63588.351999999999</v>
      </c>
      <c r="DH327" s="22">
        <v>7184099.6145732235</v>
      </c>
      <c r="DI327" s="26">
        <v>1124.3519799998903</v>
      </c>
      <c r="DJ327" s="22">
        <v>0</v>
      </c>
      <c r="DK327" s="22">
        <v>239713.96655322425</v>
      </c>
      <c r="DL327" s="22">
        <v>238589.61457322445</v>
      </c>
      <c r="DM327" s="32">
        <v>3.3074542896824426E-2</v>
      </c>
      <c r="DN327" s="32">
        <v>3.3210788738123311E-2</v>
      </c>
      <c r="DO327" s="42"/>
      <c r="DP327" s="22">
        <v>7027410.9665732235</v>
      </c>
      <c r="DQ327" s="22">
        <v>63588.351999999999</v>
      </c>
      <c r="DR327" s="22">
        <v>6963822.6145732235</v>
      </c>
      <c r="DS327" s="26">
        <v>1124.3519799998903</v>
      </c>
      <c r="DT327" s="22">
        <v>0</v>
      </c>
      <c r="DU327" s="22">
        <v>19436.966553224251</v>
      </c>
      <c r="DV327" s="22">
        <v>18312.614573224448</v>
      </c>
      <c r="DW327" s="32">
        <v>2.7658787348112499E-3</v>
      </c>
      <c r="DX327" s="32">
        <v>2.6296784950985909E-3</v>
      </c>
      <c r="DY327" s="42"/>
      <c r="DZ327" s="22">
        <v>7247687.9665732235</v>
      </c>
      <c r="EA327" s="22">
        <v>63588.351999999999</v>
      </c>
      <c r="EB327" s="22">
        <v>7184099.6145732235</v>
      </c>
      <c r="EC327" s="26">
        <v>1124.3519799998903</v>
      </c>
      <c r="ED327" s="22">
        <v>0</v>
      </c>
      <c r="EE327" s="22">
        <v>239713.96655322425</v>
      </c>
      <c r="EF327" s="22">
        <v>238589.61457322445</v>
      </c>
      <c r="EG327" s="32">
        <v>3.3074542896824426E-2</v>
      </c>
      <c r="EH327" s="32">
        <v>3.3210788738123311E-2</v>
      </c>
      <c r="EI327" s="42"/>
      <c r="EK327" s="47">
        <f t="shared" si="97"/>
        <v>-3447.7155065089464</v>
      </c>
      <c r="EL327" s="47">
        <f t="shared" si="98"/>
        <v>-4295.4822047241032</v>
      </c>
      <c r="EM327" s="47">
        <f t="shared" si="99"/>
        <v>-220277</v>
      </c>
      <c r="EN327" s="47">
        <f t="shared" si="100"/>
        <v>0</v>
      </c>
      <c r="EO327" s="47">
        <f t="shared" si="101"/>
        <v>-220277</v>
      </c>
      <c r="EP327" s="47">
        <f t="shared" si="102"/>
        <v>0</v>
      </c>
      <c r="ER327" s="38" t="str">
        <f t="shared" si="93"/>
        <v>The Minster School</v>
      </c>
      <c r="ES327" s="38"/>
      <c r="EV327" s="45">
        <v>0</v>
      </c>
      <c r="EX327" s="27" t="str">
        <f t="shared" si="94"/>
        <v>Y</v>
      </c>
      <c r="EY327" s="27" t="str">
        <f t="shared" si="95"/>
        <v>Y</v>
      </c>
      <c r="EZ327" s="27" t="str">
        <f t="shared" si="84"/>
        <v>Y</v>
      </c>
      <c r="FA327" s="27" t="str">
        <f t="shared" si="85"/>
        <v/>
      </c>
      <c r="FB327" s="27" t="str">
        <f t="shared" si="86"/>
        <v>Y</v>
      </c>
      <c r="FC327" s="27" t="str">
        <f t="shared" si="87"/>
        <v/>
      </c>
      <c r="FE327" s="82">
        <f t="shared" si="96"/>
        <v>4.799092010799965E-4</v>
      </c>
      <c r="FF327" s="82">
        <f t="shared" si="88"/>
        <v>5.979151786830115E-4</v>
      </c>
      <c r="FG327" s="82">
        <f t="shared" si="89"/>
        <v>3.0661740763332345E-2</v>
      </c>
      <c r="FH327" s="82" t="str">
        <f t="shared" si="90"/>
        <v/>
      </c>
      <c r="FI327" s="82">
        <f t="shared" si="91"/>
        <v>3.0661740763332345E-2</v>
      </c>
      <c r="FJ327" s="82" t="str">
        <f t="shared" si="92"/>
        <v/>
      </c>
    </row>
    <row r="328" spans="1:166" x14ac:dyDescent="0.3">
      <c r="A328" s="20">
        <v>8914700</v>
      </c>
      <c r="B328" s="20" t="s">
        <v>101</v>
      </c>
      <c r="C328" s="21">
        <v>743</v>
      </c>
      <c r="D328" s="22">
        <v>4407771.8277164586</v>
      </c>
      <c r="E328" s="22">
        <v>22302.592000000001</v>
      </c>
      <c r="F328" s="22">
        <v>4385469.2357164584</v>
      </c>
      <c r="G328" s="45">
        <v>0</v>
      </c>
      <c r="H328" s="26">
        <v>735.15520000000106</v>
      </c>
      <c r="I328" s="11"/>
      <c r="J328" s="34">
        <v>743</v>
      </c>
      <c r="K328" s="22">
        <v>4654772.9955528071</v>
      </c>
      <c r="L328" s="22">
        <v>23037.747200000002</v>
      </c>
      <c r="M328" s="22">
        <v>4631735.248352807</v>
      </c>
      <c r="N328" s="26">
        <v>735.15520000000106</v>
      </c>
      <c r="O328" s="22">
        <v>0</v>
      </c>
      <c r="P328" s="22">
        <v>247001.16783634853</v>
      </c>
      <c r="Q328" s="22">
        <v>246266.01263634861</v>
      </c>
      <c r="R328" s="32">
        <v>5.3064063075113362E-2</v>
      </c>
      <c r="S328" s="32">
        <v>5.3169276616993312E-2</v>
      </c>
      <c r="T328" s="11"/>
      <c r="U328" s="22">
        <v>4654772.9955528071</v>
      </c>
      <c r="V328" s="22">
        <v>23037.747200000002</v>
      </c>
      <c r="W328" s="22">
        <v>4631735.248352807</v>
      </c>
      <c r="X328" s="26">
        <v>735.15520000000106</v>
      </c>
      <c r="Y328" s="22">
        <v>0</v>
      </c>
      <c r="Z328" s="22">
        <v>247001.16783634853</v>
      </c>
      <c r="AA328" s="22">
        <v>246266.01263634861</v>
      </c>
      <c r="AB328" s="32">
        <v>5.3064063075113362E-2</v>
      </c>
      <c r="AC328" s="32">
        <v>5.3169276616993312E-2</v>
      </c>
      <c r="AD328" s="42"/>
      <c r="AE328" s="22">
        <v>4654772.9955528071</v>
      </c>
      <c r="AF328" s="22">
        <v>23037.747200000002</v>
      </c>
      <c r="AG328" s="22">
        <v>4631735.248352807</v>
      </c>
      <c r="AH328" s="26">
        <v>735.15520000000106</v>
      </c>
      <c r="AI328" s="22">
        <v>0</v>
      </c>
      <c r="AJ328" s="22">
        <v>247001.16783634853</v>
      </c>
      <c r="AK328" s="22">
        <v>246266.01263634861</v>
      </c>
      <c r="AL328" s="32">
        <v>5.3064063075113362E-2</v>
      </c>
      <c r="AM328" s="32">
        <v>5.3169276616993312E-2</v>
      </c>
      <c r="AN328" s="11"/>
      <c r="AO328" s="22">
        <v>4654772.9955528071</v>
      </c>
      <c r="AP328" s="22">
        <v>23037.747200000002</v>
      </c>
      <c r="AQ328" s="22">
        <v>4631735.248352807</v>
      </c>
      <c r="AR328" s="26">
        <v>735.15520000000106</v>
      </c>
      <c r="AS328" s="22">
        <v>0</v>
      </c>
      <c r="AT328" s="22">
        <v>247001.16783634853</v>
      </c>
      <c r="AU328" s="22">
        <v>246266.01263634861</v>
      </c>
      <c r="AV328" s="32">
        <v>5.3064063075113362E-2</v>
      </c>
      <c r="AW328" s="32">
        <v>5.3169276616993312E-2</v>
      </c>
      <c r="AX328" s="42"/>
      <c r="AY328" s="22">
        <v>4654772.9955528071</v>
      </c>
      <c r="AZ328" s="22">
        <v>23037.747200000002</v>
      </c>
      <c r="BA328" s="22">
        <v>4631735.248352807</v>
      </c>
      <c r="BB328" s="22">
        <v>0</v>
      </c>
      <c r="BC328" s="22">
        <v>247001.16783634853</v>
      </c>
      <c r="BD328" s="22">
        <v>246266.01263634861</v>
      </c>
      <c r="BE328" s="32">
        <v>5.3064063075113362E-2</v>
      </c>
      <c r="BF328" s="32">
        <v>5.3169276616993312E-2</v>
      </c>
      <c r="BG328" s="11"/>
      <c r="BH328" s="22">
        <v>4654772.9955528071</v>
      </c>
      <c r="BI328" s="22">
        <v>23037.747200000002</v>
      </c>
      <c r="BJ328" s="22">
        <v>4631735.248352807</v>
      </c>
      <c r="BK328" s="26">
        <v>735.15520000000106</v>
      </c>
      <c r="BL328" s="22">
        <v>0</v>
      </c>
      <c r="BM328" s="22">
        <v>247001.16783634853</v>
      </c>
      <c r="BN328" s="22">
        <v>246266.01263634861</v>
      </c>
      <c r="BO328" s="32">
        <v>5.3064063075113362E-2</v>
      </c>
      <c r="BP328" s="32">
        <v>5.3169276616993312E-2</v>
      </c>
      <c r="BQ328" s="42"/>
      <c r="BR328" s="22">
        <v>4635630.4552089199</v>
      </c>
      <c r="BS328" s="22">
        <v>23037.747200000002</v>
      </c>
      <c r="BT328" s="22">
        <v>4612592.7080089198</v>
      </c>
      <c r="BU328" s="26">
        <v>735.15520000000106</v>
      </c>
      <c r="BV328" s="22">
        <v>0</v>
      </c>
      <c r="BW328" s="22">
        <v>227858.62749246135</v>
      </c>
      <c r="BX328" s="22">
        <v>227123.47229246143</v>
      </c>
      <c r="BY328" s="32">
        <v>4.9153751511064346E-2</v>
      </c>
      <c r="BZ328" s="32">
        <v>4.9239871514799749E-2</v>
      </c>
      <c r="CA328" s="42"/>
      <c r="CB328" s="22">
        <v>4651596.2187060537</v>
      </c>
      <c r="CC328" s="22">
        <v>23037.747200000002</v>
      </c>
      <c r="CD328" s="22">
        <v>4628558.4715060536</v>
      </c>
      <c r="CE328" s="26">
        <v>735.15520000000106</v>
      </c>
      <c r="CF328" s="22">
        <v>0</v>
      </c>
      <c r="CG328" s="22">
        <v>243824.39098959509</v>
      </c>
      <c r="CH328" s="22">
        <v>243089.23578959517</v>
      </c>
      <c r="CI328" s="32">
        <v>5.2417359445145549E-2</v>
      </c>
      <c r="CJ328" s="32">
        <v>5.2519426358353445E-2</v>
      </c>
      <c r="CK328" s="42"/>
      <c r="CL328" s="22">
        <v>4648419.4418592993</v>
      </c>
      <c r="CM328" s="22">
        <v>23037.747200000002</v>
      </c>
      <c r="CN328" s="22">
        <v>4625381.6946592992</v>
      </c>
      <c r="CO328" s="26">
        <v>735.15520000000106</v>
      </c>
      <c r="CP328" s="22">
        <v>0</v>
      </c>
      <c r="CQ328" s="22">
        <v>240647.61414284073</v>
      </c>
      <c r="CR328" s="22">
        <v>239912.45894284081</v>
      </c>
      <c r="CS328" s="32">
        <v>5.1769771887578461E-2</v>
      </c>
      <c r="CT328" s="32">
        <v>5.1868683447218192E-2</v>
      </c>
      <c r="CU328" s="42"/>
      <c r="CV328" s="22">
        <v>4654772.9955528071</v>
      </c>
      <c r="CW328" s="22">
        <v>23037.747200000002</v>
      </c>
      <c r="CX328" s="22">
        <v>4631735.248352807</v>
      </c>
      <c r="CY328" s="26">
        <v>735.15520000000106</v>
      </c>
      <c r="CZ328" s="22">
        <v>0</v>
      </c>
      <c r="DA328" s="22">
        <v>247001.16783634853</v>
      </c>
      <c r="DB328" s="22">
        <v>246266.01263634861</v>
      </c>
      <c r="DC328" s="32">
        <v>5.3064063075113362E-2</v>
      </c>
      <c r="DD328" s="32">
        <v>5.3169276616993312E-2</v>
      </c>
      <c r="DE328" s="42"/>
      <c r="DF328" s="22">
        <v>4654772.9955528071</v>
      </c>
      <c r="DG328" s="22">
        <v>23037.747200000002</v>
      </c>
      <c r="DH328" s="22">
        <v>4631735.248352807</v>
      </c>
      <c r="DI328" s="26">
        <v>735.15520000000106</v>
      </c>
      <c r="DJ328" s="22">
        <v>0</v>
      </c>
      <c r="DK328" s="22">
        <v>247001.16783634853</v>
      </c>
      <c r="DL328" s="22">
        <v>246266.01263634861</v>
      </c>
      <c r="DM328" s="32">
        <v>5.3064063075113362E-2</v>
      </c>
      <c r="DN328" s="32">
        <v>5.3169276616993312E-2</v>
      </c>
      <c r="DO328" s="42"/>
      <c r="DP328" s="22">
        <v>4654772.9955528071</v>
      </c>
      <c r="DQ328" s="22">
        <v>23037.747200000002</v>
      </c>
      <c r="DR328" s="22">
        <v>4631735.248352807</v>
      </c>
      <c r="DS328" s="26">
        <v>735.15520000000106</v>
      </c>
      <c r="DT328" s="22">
        <v>0</v>
      </c>
      <c r="DU328" s="22">
        <v>247001.16783634853</v>
      </c>
      <c r="DV328" s="22">
        <v>246266.01263634861</v>
      </c>
      <c r="DW328" s="32">
        <v>5.3064063075113362E-2</v>
      </c>
      <c r="DX328" s="32">
        <v>5.3169276616993312E-2</v>
      </c>
      <c r="DY328" s="42"/>
      <c r="DZ328" s="22">
        <v>4654772.9955528071</v>
      </c>
      <c r="EA328" s="22">
        <v>23037.747200000002</v>
      </c>
      <c r="EB328" s="22">
        <v>4631735.248352807</v>
      </c>
      <c r="EC328" s="26">
        <v>735.15520000000106</v>
      </c>
      <c r="ED328" s="22">
        <v>0</v>
      </c>
      <c r="EE328" s="22">
        <v>247001.16783634853</v>
      </c>
      <c r="EF328" s="22">
        <v>246266.01263634861</v>
      </c>
      <c r="EG328" s="32">
        <v>5.3064063075113362E-2</v>
      </c>
      <c r="EH328" s="32">
        <v>5.3169276616993312E-2</v>
      </c>
      <c r="EI328" s="42"/>
      <c r="EK328" s="47">
        <f t="shared" si="97"/>
        <v>-3176.7768467534333</v>
      </c>
      <c r="EL328" s="47">
        <f t="shared" si="98"/>
        <v>-6353.553693507798</v>
      </c>
      <c r="EM328" s="47">
        <f t="shared" si="99"/>
        <v>0</v>
      </c>
      <c r="EN328" s="47">
        <f t="shared" si="100"/>
        <v>0</v>
      </c>
      <c r="EO328" s="47">
        <f t="shared" si="101"/>
        <v>0</v>
      </c>
      <c r="EP328" s="47">
        <f t="shared" si="102"/>
        <v>0</v>
      </c>
      <c r="ER328" s="27" t="str">
        <f t="shared" si="93"/>
        <v>Christ The King Voluntary Academy</v>
      </c>
      <c r="EV328" s="45">
        <v>0</v>
      </c>
      <c r="EX328" s="27" t="str">
        <f t="shared" si="94"/>
        <v>Y</v>
      </c>
      <c r="EY328" s="27" t="str">
        <f t="shared" si="95"/>
        <v>Y</v>
      </c>
      <c r="EZ328" s="27" t="str">
        <f t="shared" ref="EZ328:EZ336" si="103">IF(EM328=0,"","Y")</f>
        <v/>
      </c>
      <c r="FA328" s="27" t="str">
        <f t="shared" ref="FA328:FA336" si="104">IF(EN328=0,"","Y")</f>
        <v/>
      </c>
      <c r="FB328" s="27" t="str">
        <f t="shared" ref="FB328:FB336" si="105">IF(EO328=0,"","Y")</f>
        <v/>
      </c>
      <c r="FC328" s="27" t="str">
        <f t="shared" ref="FC328:FC336" si="106">IF(EP328=0,"","Y")</f>
        <v/>
      </c>
      <c r="FE328" s="82">
        <f t="shared" si="96"/>
        <v>6.8587185502090098E-4</v>
      </c>
      <c r="FF328" s="82">
        <f t="shared" ref="FF328:FF336" si="107">IF(EL328=0,"",-EL328/$BJ328)</f>
        <v>1.371743710042003E-3</v>
      </c>
      <c r="FG328" s="82" t="str">
        <f t="shared" ref="FG328:FG336" si="108">IF(EM328=0,"",-EM328/$BJ328)</f>
        <v/>
      </c>
      <c r="FH328" s="82" t="str">
        <f t="shared" ref="FH328:FH336" si="109">IF(EN328=0,"",-EN328/$BJ328)</f>
        <v/>
      </c>
      <c r="FI328" s="82" t="str">
        <f t="shared" ref="FI328:FI336" si="110">IF(EO328=0,"",-EO328/$BJ328)</f>
        <v/>
      </c>
      <c r="FJ328" s="82" t="str">
        <f t="shared" ref="FJ328:FJ336" si="111">IF(EP328=0,"",-EP328/$BJ328)</f>
        <v/>
      </c>
    </row>
    <row r="329" spans="1:166" x14ac:dyDescent="0.3">
      <c r="A329" s="20">
        <v>8914756</v>
      </c>
      <c r="B329" s="20" t="s">
        <v>94</v>
      </c>
      <c r="C329" s="21">
        <v>951</v>
      </c>
      <c r="D329" s="22">
        <v>5586911.0903577982</v>
      </c>
      <c r="E329" s="22">
        <v>21793.024000000001</v>
      </c>
      <c r="F329" s="22">
        <v>5565118.0663577979</v>
      </c>
      <c r="G329" s="45">
        <v>0</v>
      </c>
      <c r="H329" s="26">
        <v>931.99359999999797</v>
      </c>
      <c r="I329" s="11"/>
      <c r="J329" s="34">
        <v>951</v>
      </c>
      <c r="K329" s="22">
        <v>5900385.3805486243</v>
      </c>
      <c r="L329" s="22">
        <v>22725.017599999999</v>
      </c>
      <c r="M329" s="22">
        <v>5877660.3629486244</v>
      </c>
      <c r="N329" s="26">
        <v>931.99359999999797</v>
      </c>
      <c r="O329" s="22">
        <v>0</v>
      </c>
      <c r="P329" s="22">
        <v>313474.29019082617</v>
      </c>
      <c r="Q329" s="22">
        <v>312542.29659082647</v>
      </c>
      <c r="R329" s="32">
        <v>5.3127765387026127E-2</v>
      </c>
      <c r="S329" s="32">
        <v>5.3174609843232676E-2</v>
      </c>
      <c r="T329" s="11"/>
      <c r="U329" s="22">
        <v>5900385.3805486243</v>
      </c>
      <c r="V329" s="22">
        <v>22725.017599999999</v>
      </c>
      <c r="W329" s="22">
        <v>5877660.3629486244</v>
      </c>
      <c r="X329" s="26">
        <v>931.99359999999797</v>
      </c>
      <c r="Y329" s="22">
        <v>0</v>
      </c>
      <c r="Z329" s="22">
        <v>313474.29019082617</v>
      </c>
      <c r="AA329" s="22">
        <v>312542.29659082647</v>
      </c>
      <c r="AB329" s="32">
        <v>5.3127765387026127E-2</v>
      </c>
      <c r="AC329" s="32">
        <v>5.3174609843232676E-2</v>
      </c>
      <c r="AD329" s="42"/>
      <c r="AE329" s="22">
        <v>5900385.3805486243</v>
      </c>
      <c r="AF329" s="22">
        <v>22725.017599999999</v>
      </c>
      <c r="AG329" s="22">
        <v>5877660.3629486244</v>
      </c>
      <c r="AH329" s="26">
        <v>931.99359999999797</v>
      </c>
      <c r="AI329" s="22">
        <v>0</v>
      </c>
      <c r="AJ329" s="22">
        <v>313474.29019082617</v>
      </c>
      <c r="AK329" s="22">
        <v>312542.29659082647</v>
      </c>
      <c r="AL329" s="32">
        <v>5.3127765387026127E-2</v>
      </c>
      <c r="AM329" s="32">
        <v>5.3174609843232676E-2</v>
      </c>
      <c r="AN329" s="11"/>
      <c r="AO329" s="22">
        <v>5900385.3805486243</v>
      </c>
      <c r="AP329" s="22">
        <v>22725.017599999999</v>
      </c>
      <c r="AQ329" s="22">
        <v>5877660.3629486244</v>
      </c>
      <c r="AR329" s="26">
        <v>931.99359999999797</v>
      </c>
      <c r="AS329" s="22">
        <v>0</v>
      </c>
      <c r="AT329" s="22">
        <v>313474.29019082617</v>
      </c>
      <c r="AU329" s="22">
        <v>312542.29659082647</v>
      </c>
      <c r="AV329" s="32">
        <v>5.3127765387026127E-2</v>
      </c>
      <c r="AW329" s="32">
        <v>5.3174609843232676E-2</v>
      </c>
      <c r="AX329" s="42"/>
      <c r="AY329" s="22">
        <v>5900385.3805486243</v>
      </c>
      <c r="AZ329" s="22">
        <v>22725.017599999999</v>
      </c>
      <c r="BA329" s="22">
        <v>5877660.3629486244</v>
      </c>
      <c r="BB329" s="22">
        <v>0</v>
      </c>
      <c r="BC329" s="22">
        <v>313474.29019082617</v>
      </c>
      <c r="BD329" s="22">
        <v>312542.29659082647</v>
      </c>
      <c r="BE329" s="32">
        <v>5.3127765387026127E-2</v>
      </c>
      <c r="BF329" s="32">
        <v>5.3174609843232676E-2</v>
      </c>
      <c r="BG329" s="11"/>
      <c r="BH329" s="22">
        <v>5900385.3805486243</v>
      </c>
      <c r="BI329" s="22">
        <v>22725.017599999999</v>
      </c>
      <c r="BJ329" s="22">
        <v>5877660.3629486244</v>
      </c>
      <c r="BK329" s="26">
        <v>931.99359999999797</v>
      </c>
      <c r="BL329" s="22">
        <v>0</v>
      </c>
      <c r="BM329" s="22">
        <v>313474.29019082617</v>
      </c>
      <c r="BN329" s="22">
        <v>312542.29659082647</v>
      </c>
      <c r="BO329" s="32">
        <v>5.3127765387026127E-2</v>
      </c>
      <c r="BP329" s="32">
        <v>5.3174609843232676E-2</v>
      </c>
      <c r="BQ329" s="42"/>
      <c r="BR329" s="22">
        <v>5876433.4536237922</v>
      </c>
      <c r="BS329" s="22">
        <v>22725.017599999999</v>
      </c>
      <c r="BT329" s="22">
        <v>5853708.4360237923</v>
      </c>
      <c r="BU329" s="26">
        <v>931.99359999999797</v>
      </c>
      <c r="BV329" s="22">
        <v>0</v>
      </c>
      <c r="BW329" s="22">
        <v>289522.363265994</v>
      </c>
      <c r="BX329" s="22">
        <v>288590.36966599431</v>
      </c>
      <c r="BY329" s="32">
        <v>4.9268381161953874E-2</v>
      </c>
      <c r="BZ329" s="32">
        <v>4.9300434557007604E-2</v>
      </c>
      <c r="CA329" s="42"/>
      <c r="CB329" s="22">
        <v>5896171.2808153443</v>
      </c>
      <c r="CC329" s="22">
        <v>22725.017599999999</v>
      </c>
      <c r="CD329" s="22">
        <v>5873446.2632153444</v>
      </c>
      <c r="CE329" s="26">
        <v>931.99359999999797</v>
      </c>
      <c r="CF329" s="22">
        <v>0</v>
      </c>
      <c r="CG329" s="22">
        <v>309260.19045754615</v>
      </c>
      <c r="CH329" s="22">
        <v>308328.19685754646</v>
      </c>
      <c r="CI329" s="32">
        <v>5.2451018759207504E-2</v>
      </c>
      <c r="CJ329" s="32">
        <v>5.249527841747139E-2</v>
      </c>
      <c r="CK329" s="42"/>
      <c r="CL329" s="22">
        <v>5891957.1810820643</v>
      </c>
      <c r="CM329" s="22">
        <v>22725.017599999999</v>
      </c>
      <c r="CN329" s="22">
        <v>5869232.1634820644</v>
      </c>
      <c r="CO329" s="26">
        <v>931.99359999999797</v>
      </c>
      <c r="CP329" s="22">
        <v>0</v>
      </c>
      <c r="CQ329" s="22">
        <v>305046.09072426613</v>
      </c>
      <c r="CR329" s="22">
        <v>304114.09712426644</v>
      </c>
      <c r="CS329" s="32">
        <v>5.1773304073510613E-2</v>
      </c>
      <c r="CT329" s="32">
        <v>5.1814971473856879E-2</v>
      </c>
      <c r="CU329" s="42"/>
      <c r="CV329" s="22">
        <v>5900385.3805486243</v>
      </c>
      <c r="CW329" s="22">
        <v>22725.017599999999</v>
      </c>
      <c r="CX329" s="22">
        <v>5877660.3629486244</v>
      </c>
      <c r="CY329" s="26">
        <v>931.99359999999797</v>
      </c>
      <c r="CZ329" s="22">
        <v>0</v>
      </c>
      <c r="DA329" s="22">
        <v>313474.29019082617</v>
      </c>
      <c r="DB329" s="22">
        <v>312542.29659082647</v>
      </c>
      <c r="DC329" s="32">
        <v>5.3127765387026127E-2</v>
      </c>
      <c r="DD329" s="32">
        <v>5.3174609843232676E-2</v>
      </c>
      <c r="DE329" s="42"/>
      <c r="DF329" s="22">
        <v>5900385.3805486243</v>
      </c>
      <c r="DG329" s="22">
        <v>22725.017599999999</v>
      </c>
      <c r="DH329" s="22">
        <v>5877660.3629486244</v>
      </c>
      <c r="DI329" s="26">
        <v>931.99359999999797</v>
      </c>
      <c r="DJ329" s="22">
        <v>0</v>
      </c>
      <c r="DK329" s="22">
        <v>313474.29019082617</v>
      </c>
      <c r="DL329" s="22">
        <v>312542.29659082647</v>
      </c>
      <c r="DM329" s="32">
        <v>5.3127765387026127E-2</v>
      </c>
      <c r="DN329" s="32">
        <v>5.3174609843232676E-2</v>
      </c>
      <c r="DO329" s="42"/>
      <c r="DP329" s="22">
        <v>5900385.3805486243</v>
      </c>
      <c r="DQ329" s="22">
        <v>22725.017599999999</v>
      </c>
      <c r="DR329" s="22">
        <v>5877660.3629486244</v>
      </c>
      <c r="DS329" s="26">
        <v>931.99359999999797</v>
      </c>
      <c r="DT329" s="22">
        <v>0</v>
      </c>
      <c r="DU329" s="22">
        <v>313474.29019082617</v>
      </c>
      <c r="DV329" s="22">
        <v>312542.29659082647</v>
      </c>
      <c r="DW329" s="32">
        <v>5.3127765387026127E-2</v>
      </c>
      <c r="DX329" s="32">
        <v>5.3174609843232676E-2</v>
      </c>
      <c r="DY329" s="42"/>
      <c r="DZ329" s="22">
        <v>5900385.3805486243</v>
      </c>
      <c r="EA329" s="22">
        <v>22725.017599999999</v>
      </c>
      <c r="EB329" s="22">
        <v>5877660.3629486244</v>
      </c>
      <c r="EC329" s="26">
        <v>931.99359999999797</v>
      </c>
      <c r="ED329" s="22">
        <v>0</v>
      </c>
      <c r="EE329" s="22">
        <v>313474.29019082617</v>
      </c>
      <c r="EF329" s="22">
        <v>312542.29659082647</v>
      </c>
      <c r="EG329" s="32">
        <v>5.3127765387026127E-2</v>
      </c>
      <c r="EH329" s="32">
        <v>5.3174609843232676E-2</v>
      </c>
      <c r="EI329" s="42"/>
      <c r="EK329" s="47">
        <f t="shared" si="97"/>
        <v>-4214.099733280018</v>
      </c>
      <c r="EL329" s="47">
        <f t="shared" si="98"/>
        <v>-8428.1994665600359</v>
      </c>
      <c r="EM329" s="47">
        <f t="shared" si="99"/>
        <v>0</v>
      </c>
      <c r="EN329" s="47">
        <f t="shared" si="100"/>
        <v>0</v>
      </c>
      <c r="EO329" s="47">
        <f t="shared" si="101"/>
        <v>0</v>
      </c>
      <c r="EP329" s="47">
        <f t="shared" si="102"/>
        <v>0</v>
      </c>
      <c r="ER329" s="27" t="str">
        <f t="shared" ref="ER329:ER336" si="112">B329</f>
        <v>All Saints Catholic Voluntary Academy</v>
      </c>
      <c r="EV329" s="45">
        <v>0</v>
      </c>
      <c r="EX329" s="27" t="str">
        <f t="shared" ref="EX329:EX336" si="113">IF(EK329=0,"","Y")</f>
        <v>Y</v>
      </c>
      <c r="EY329" s="27" t="str">
        <f t="shared" ref="EY329:EY336" si="114">IF(EL329=0,"","Y")</f>
        <v>Y</v>
      </c>
      <c r="EZ329" s="27" t="str">
        <f t="shared" si="103"/>
        <v/>
      </c>
      <c r="FA329" s="27" t="str">
        <f t="shared" si="104"/>
        <v/>
      </c>
      <c r="FB329" s="27" t="str">
        <f t="shared" si="105"/>
        <v/>
      </c>
      <c r="FC329" s="27" t="str">
        <f t="shared" si="106"/>
        <v/>
      </c>
      <c r="FE329" s="82">
        <f t="shared" ref="FE329:FE336" si="115">IF(EK329=0,"",-EK329/$BJ329)</f>
        <v>7.1696890821468728E-4</v>
      </c>
      <c r="FF329" s="82">
        <f t="shared" si="107"/>
        <v>1.4339378164293746E-3</v>
      </c>
      <c r="FG329" s="82" t="str">
        <f t="shared" si="108"/>
        <v/>
      </c>
      <c r="FH329" s="82" t="str">
        <f t="shared" si="109"/>
        <v/>
      </c>
      <c r="FI329" s="82" t="str">
        <f t="shared" si="110"/>
        <v/>
      </c>
      <c r="FJ329" s="82" t="str">
        <f t="shared" si="111"/>
        <v/>
      </c>
    </row>
    <row r="330" spans="1:166" x14ac:dyDescent="0.3">
      <c r="A330" s="20">
        <v>8915401</v>
      </c>
      <c r="B330" s="20" t="s">
        <v>332</v>
      </c>
      <c r="C330" s="21">
        <v>1416</v>
      </c>
      <c r="D330" s="22">
        <v>7914744.8943999996</v>
      </c>
      <c r="E330" s="22">
        <v>37075.894399999997</v>
      </c>
      <c r="F330" s="22">
        <v>7877669</v>
      </c>
      <c r="G330" s="45">
        <v>0</v>
      </c>
      <c r="H330" s="26">
        <v>1494.0895999999993</v>
      </c>
      <c r="I330" s="11"/>
      <c r="J330" s="34">
        <v>1416</v>
      </c>
      <c r="K330" s="22">
        <v>8338754.5746528748</v>
      </c>
      <c r="L330" s="22">
        <v>38569.983999999997</v>
      </c>
      <c r="M330" s="22">
        <v>8300184.5906528747</v>
      </c>
      <c r="N330" s="26">
        <v>1494.0895999999993</v>
      </c>
      <c r="O330" s="22">
        <v>0</v>
      </c>
      <c r="P330" s="22">
        <v>424009.6802528752</v>
      </c>
      <c r="Q330" s="22">
        <v>422515.59065287467</v>
      </c>
      <c r="R330" s="32">
        <v>5.0848082463264707E-2</v>
      </c>
      <c r="S330" s="32">
        <v>5.0904360745022963E-2</v>
      </c>
      <c r="T330" s="11"/>
      <c r="U330" s="22">
        <v>8338754.5746528748</v>
      </c>
      <c r="V330" s="22">
        <v>38569.983999999997</v>
      </c>
      <c r="W330" s="22">
        <v>8300184.5906528747</v>
      </c>
      <c r="X330" s="26">
        <v>1494.0895999999993</v>
      </c>
      <c r="Y330" s="22">
        <v>0</v>
      </c>
      <c r="Z330" s="22">
        <v>424009.6802528752</v>
      </c>
      <c r="AA330" s="22">
        <v>422515.59065287467</v>
      </c>
      <c r="AB330" s="32">
        <v>5.0848082463264707E-2</v>
      </c>
      <c r="AC330" s="32">
        <v>5.0904360745022963E-2</v>
      </c>
      <c r="AD330" s="42"/>
      <c r="AE330" s="22">
        <v>8338754.5746528748</v>
      </c>
      <c r="AF330" s="22">
        <v>38569.983999999997</v>
      </c>
      <c r="AG330" s="22">
        <v>8300184.5906528747</v>
      </c>
      <c r="AH330" s="26">
        <v>1494.0895999999993</v>
      </c>
      <c r="AI330" s="22">
        <v>0</v>
      </c>
      <c r="AJ330" s="22">
        <v>424009.6802528752</v>
      </c>
      <c r="AK330" s="22">
        <v>422515.59065287467</v>
      </c>
      <c r="AL330" s="32">
        <v>5.0848082463264707E-2</v>
      </c>
      <c r="AM330" s="32">
        <v>5.0904360745022963E-2</v>
      </c>
      <c r="AN330" s="11"/>
      <c r="AO330" s="22">
        <v>8338754.5746528748</v>
      </c>
      <c r="AP330" s="22">
        <v>38569.983999999997</v>
      </c>
      <c r="AQ330" s="22">
        <v>8300184.5906528747</v>
      </c>
      <c r="AR330" s="26">
        <v>1494.0895999999993</v>
      </c>
      <c r="AS330" s="22">
        <v>0</v>
      </c>
      <c r="AT330" s="22">
        <v>424009.6802528752</v>
      </c>
      <c r="AU330" s="22">
        <v>422515.59065287467</v>
      </c>
      <c r="AV330" s="32">
        <v>5.0848082463264707E-2</v>
      </c>
      <c r="AW330" s="32">
        <v>5.0904360745022963E-2</v>
      </c>
      <c r="AX330" s="42"/>
      <c r="AY330" s="22">
        <v>8338754.5746528748</v>
      </c>
      <c r="AZ330" s="22">
        <v>38569.983999999997</v>
      </c>
      <c r="BA330" s="22">
        <v>8300184.5906528747</v>
      </c>
      <c r="BB330" s="22">
        <v>0</v>
      </c>
      <c r="BC330" s="22">
        <v>424009.6802528752</v>
      </c>
      <c r="BD330" s="22">
        <v>422515.59065287467</v>
      </c>
      <c r="BE330" s="32">
        <v>5.0848082463264707E-2</v>
      </c>
      <c r="BF330" s="32">
        <v>5.0904360745022963E-2</v>
      </c>
      <c r="BG330" s="11"/>
      <c r="BH330" s="22">
        <v>8338754.5746528748</v>
      </c>
      <c r="BI330" s="22">
        <v>38569.983999999997</v>
      </c>
      <c r="BJ330" s="22">
        <v>8300184.5906528747</v>
      </c>
      <c r="BK330" s="26">
        <v>1494.0895999999993</v>
      </c>
      <c r="BL330" s="22">
        <v>0</v>
      </c>
      <c r="BM330" s="22">
        <v>424009.6802528752</v>
      </c>
      <c r="BN330" s="22">
        <v>422515.59065287467</v>
      </c>
      <c r="BO330" s="32">
        <v>5.0848082463264707E-2</v>
      </c>
      <c r="BP330" s="32">
        <v>5.0904360745022963E-2</v>
      </c>
      <c r="BQ330" s="42"/>
      <c r="BR330" s="22">
        <v>8314240.9075440485</v>
      </c>
      <c r="BS330" s="22">
        <v>38569.983999999997</v>
      </c>
      <c r="BT330" s="22">
        <v>8275670.9235440483</v>
      </c>
      <c r="BU330" s="26">
        <v>1494.0895999999993</v>
      </c>
      <c r="BV330" s="22">
        <v>0</v>
      </c>
      <c r="BW330" s="22">
        <v>399496.01314404886</v>
      </c>
      <c r="BX330" s="22">
        <v>398001.92354404833</v>
      </c>
      <c r="BY330" s="32">
        <v>4.804960760537505E-2</v>
      </c>
      <c r="BZ330" s="32">
        <v>4.8093009886575382E-2</v>
      </c>
      <c r="CA330" s="42"/>
      <c r="CB330" s="22">
        <v>8333629.8868710715</v>
      </c>
      <c r="CC330" s="22">
        <v>38569.983999999997</v>
      </c>
      <c r="CD330" s="22">
        <v>8295059.9028710714</v>
      </c>
      <c r="CE330" s="26">
        <v>1494.0895999999993</v>
      </c>
      <c r="CF330" s="22">
        <v>0</v>
      </c>
      <c r="CG330" s="22">
        <v>418884.99247107189</v>
      </c>
      <c r="CH330" s="22">
        <v>417390.90287107136</v>
      </c>
      <c r="CI330" s="32">
        <v>5.0264410365882667E-2</v>
      </c>
      <c r="CJ330" s="32">
        <v>5.0318009484971261E-2</v>
      </c>
      <c r="CK330" s="42"/>
      <c r="CL330" s="22">
        <v>8328505.1990892682</v>
      </c>
      <c r="CM330" s="22">
        <v>38569.983999999997</v>
      </c>
      <c r="CN330" s="22">
        <v>8289935.2150892681</v>
      </c>
      <c r="CO330" s="26">
        <v>1494.0895999999993</v>
      </c>
      <c r="CP330" s="22">
        <v>0</v>
      </c>
      <c r="CQ330" s="22">
        <v>413760.30468926858</v>
      </c>
      <c r="CR330" s="22">
        <v>412266.21508926805</v>
      </c>
      <c r="CS330" s="32">
        <v>4.9680019979397236E-2</v>
      </c>
      <c r="CT330" s="32">
        <v>4.9730933281464572E-2</v>
      </c>
      <c r="CU330" s="42"/>
      <c r="CV330" s="22">
        <v>8338754.5746528748</v>
      </c>
      <c r="CW330" s="22">
        <v>38569.983999999997</v>
      </c>
      <c r="CX330" s="22">
        <v>8300184.5906528747</v>
      </c>
      <c r="CY330" s="26">
        <v>1494.0895999999993</v>
      </c>
      <c r="CZ330" s="22">
        <v>0</v>
      </c>
      <c r="DA330" s="22">
        <v>424009.6802528752</v>
      </c>
      <c r="DB330" s="22">
        <v>422515.59065287467</v>
      </c>
      <c r="DC330" s="32">
        <v>5.0848082463264707E-2</v>
      </c>
      <c r="DD330" s="32">
        <v>5.0904360745022963E-2</v>
      </c>
      <c r="DE330" s="42"/>
      <c r="DF330" s="22">
        <v>8338754.5746528748</v>
      </c>
      <c r="DG330" s="22">
        <v>38569.983999999997</v>
      </c>
      <c r="DH330" s="22">
        <v>8300184.5906528747</v>
      </c>
      <c r="DI330" s="26">
        <v>1494.0895999999993</v>
      </c>
      <c r="DJ330" s="22">
        <v>0</v>
      </c>
      <c r="DK330" s="22">
        <v>424009.6802528752</v>
      </c>
      <c r="DL330" s="22">
        <v>422515.59065287467</v>
      </c>
      <c r="DM330" s="32">
        <v>5.0848082463264707E-2</v>
      </c>
      <c r="DN330" s="32">
        <v>5.0904360745022963E-2</v>
      </c>
      <c r="DO330" s="42"/>
      <c r="DP330" s="22">
        <v>8338754.5746528748</v>
      </c>
      <c r="DQ330" s="22">
        <v>38569.983999999997</v>
      </c>
      <c r="DR330" s="22">
        <v>8300184.5906528747</v>
      </c>
      <c r="DS330" s="26">
        <v>1494.0895999999993</v>
      </c>
      <c r="DT330" s="22">
        <v>0</v>
      </c>
      <c r="DU330" s="22">
        <v>424009.6802528752</v>
      </c>
      <c r="DV330" s="22">
        <v>422515.59065287467</v>
      </c>
      <c r="DW330" s="32">
        <v>5.0848082463264707E-2</v>
      </c>
      <c r="DX330" s="32">
        <v>5.0904360745022963E-2</v>
      </c>
      <c r="DY330" s="42"/>
      <c r="DZ330" s="22">
        <v>8338754.5746528748</v>
      </c>
      <c r="EA330" s="22">
        <v>38569.983999999997</v>
      </c>
      <c r="EB330" s="22">
        <v>8300184.5906528747</v>
      </c>
      <c r="EC330" s="26">
        <v>1494.0895999999993</v>
      </c>
      <c r="ED330" s="22">
        <v>0</v>
      </c>
      <c r="EE330" s="22">
        <v>424009.6802528752</v>
      </c>
      <c r="EF330" s="22">
        <v>422515.59065287467</v>
      </c>
      <c r="EG330" s="32">
        <v>5.0848082463264707E-2</v>
      </c>
      <c r="EH330" s="32">
        <v>5.0904360745022963E-2</v>
      </c>
      <c r="EI330" s="42"/>
      <c r="EK330" s="47">
        <f t="shared" si="97"/>
        <v>-5124.6877818033099</v>
      </c>
      <c r="EL330" s="47">
        <f t="shared" si="98"/>
        <v>-10249.37556360662</v>
      </c>
      <c r="EM330" s="47">
        <f t="shared" si="99"/>
        <v>0</v>
      </c>
      <c r="EN330" s="47">
        <f t="shared" si="100"/>
        <v>0</v>
      </c>
      <c r="EO330" s="47">
        <f t="shared" si="101"/>
        <v>0</v>
      </c>
      <c r="EP330" s="47">
        <f t="shared" si="102"/>
        <v>0</v>
      </c>
      <c r="ER330" s="27" t="str">
        <f t="shared" si="112"/>
        <v>George Spencer Academy</v>
      </c>
      <c r="EV330" s="45">
        <v>0</v>
      </c>
      <c r="EX330" s="27" t="str">
        <f t="shared" si="113"/>
        <v>Y</v>
      </c>
      <c r="EY330" s="27" t="str">
        <f t="shared" si="114"/>
        <v>Y</v>
      </c>
      <c r="EZ330" s="27" t="str">
        <f t="shared" si="103"/>
        <v/>
      </c>
      <c r="FA330" s="27" t="str">
        <f t="shared" si="104"/>
        <v/>
      </c>
      <c r="FB330" s="27" t="str">
        <f t="shared" si="105"/>
        <v/>
      </c>
      <c r="FC330" s="27" t="str">
        <f t="shared" si="106"/>
        <v/>
      </c>
      <c r="FE330" s="82">
        <f t="shared" si="115"/>
        <v>6.17418531579936E-4</v>
      </c>
      <c r="FF330" s="82">
        <f t="shared" si="107"/>
        <v>1.234837063159872E-3</v>
      </c>
      <c r="FG330" s="82" t="str">
        <f t="shared" si="108"/>
        <v/>
      </c>
      <c r="FH330" s="82" t="str">
        <f t="shared" si="109"/>
        <v/>
      </c>
      <c r="FI330" s="82" t="str">
        <f t="shared" si="110"/>
        <v/>
      </c>
      <c r="FJ330" s="82" t="str">
        <f t="shared" si="111"/>
        <v/>
      </c>
    </row>
    <row r="331" spans="1:166" x14ac:dyDescent="0.3">
      <c r="A331" s="20">
        <v>8916905</v>
      </c>
      <c r="B331" s="20" t="s">
        <v>117</v>
      </c>
      <c r="C331" s="21">
        <v>907</v>
      </c>
      <c r="D331" s="22">
        <v>5476692.301902486</v>
      </c>
      <c r="E331" s="22">
        <v>44179.404299999995</v>
      </c>
      <c r="F331" s="22">
        <v>5432512.8976024864</v>
      </c>
      <c r="G331" s="45">
        <v>0</v>
      </c>
      <c r="H331" s="26">
        <v>4554.2917000000089</v>
      </c>
      <c r="I331" s="11"/>
      <c r="J331" s="34">
        <v>907</v>
      </c>
      <c r="K331" s="22">
        <v>5788988.9574700734</v>
      </c>
      <c r="L331" s="22">
        <v>48733.696000000004</v>
      </c>
      <c r="M331" s="22">
        <v>5740255.2614700729</v>
      </c>
      <c r="N331" s="26">
        <v>4554.2917000000089</v>
      </c>
      <c r="O331" s="22">
        <v>0</v>
      </c>
      <c r="P331" s="22">
        <v>312296.65556758735</v>
      </c>
      <c r="Q331" s="22">
        <v>307742.36386758648</v>
      </c>
      <c r="R331" s="32">
        <v>5.3946666311152969E-2</v>
      </c>
      <c r="S331" s="32">
        <v>5.361126811436849E-2</v>
      </c>
      <c r="T331" s="11"/>
      <c r="U331" s="22">
        <v>5788988.9574700734</v>
      </c>
      <c r="V331" s="22">
        <v>48733.696000000004</v>
      </c>
      <c r="W331" s="22">
        <v>5740255.2614700729</v>
      </c>
      <c r="X331" s="26">
        <v>4554.2917000000089</v>
      </c>
      <c r="Y331" s="22">
        <v>0</v>
      </c>
      <c r="Z331" s="22">
        <v>312296.65556758735</v>
      </c>
      <c r="AA331" s="22">
        <v>307742.36386758648</v>
      </c>
      <c r="AB331" s="32">
        <v>5.3946666311152969E-2</v>
      </c>
      <c r="AC331" s="32">
        <v>5.361126811436849E-2</v>
      </c>
      <c r="AD331" s="42"/>
      <c r="AE331" s="22">
        <v>5788988.9574700734</v>
      </c>
      <c r="AF331" s="22">
        <v>48733.696000000004</v>
      </c>
      <c r="AG331" s="22">
        <v>5740255.2614700729</v>
      </c>
      <c r="AH331" s="26">
        <v>4554.2917000000089</v>
      </c>
      <c r="AI331" s="22">
        <v>0</v>
      </c>
      <c r="AJ331" s="22">
        <v>312296.65556758735</v>
      </c>
      <c r="AK331" s="22">
        <v>307742.36386758648</v>
      </c>
      <c r="AL331" s="32">
        <v>5.3946666311152969E-2</v>
      </c>
      <c r="AM331" s="32">
        <v>5.361126811436849E-2</v>
      </c>
      <c r="AN331" s="11"/>
      <c r="AO331" s="22">
        <v>5788988.9574700734</v>
      </c>
      <c r="AP331" s="22">
        <v>48733.696000000004</v>
      </c>
      <c r="AQ331" s="22">
        <v>5740255.2614700729</v>
      </c>
      <c r="AR331" s="26">
        <v>4554.2917000000089</v>
      </c>
      <c r="AS331" s="22">
        <v>0</v>
      </c>
      <c r="AT331" s="22">
        <v>312296.65556758735</v>
      </c>
      <c r="AU331" s="22">
        <v>307742.36386758648</v>
      </c>
      <c r="AV331" s="32">
        <v>5.3946666311152969E-2</v>
      </c>
      <c r="AW331" s="32">
        <v>5.361126811436849E-2</v>
      </c>
      <c r="AX331" s="42"/>
      <c r="AY331" s="22">
        <v>5788988.9574700734</v>
      </c>
      <c r="AZ331" s="22">
        <v>48733.696000000004</v>
      </c>
      <c r="BA331" s="22">
        <v>5740255.2614700729</v>
      </c>
      <c r="BB331" s="22">
        <v>0</v>
      </c>
      <c r="BC331" s="22">
        <v>312296.65556758735</v>
      </c>
      <c r="BD331" s="22">
        <v>307742.36386758648</v>
      </c>
      <c r="BE331" s="32">
        <v>5.3946666311152969E-2</v>
      </c>
      <c r="BF331" s="32">
        <v>5.361126811436849E-2</v>
      </c>
      <c r="BG331" s="11"/>
      <c r="BH331" s="22">
        <v>5788988.9574700734</v>
      </c>
      <c r="BI331" s="22">
        <v>48733.696000000004</v>
      </c>
      <c r="BJ331" s="22">
        <v>5740255.2614700729</v>
      </c>
      <c r="BK331" s="26">
        <v>4554.2917000000089</v>
      </c>
      <c r="BL331" s="22">
        <v>0</v>
      </c>
      <c r="BM331" s="22">
        <v>312296.65556758735</v>
      </c>
      <c r="BN331" s="22">
        <v>307742.36386758648</v>
      </c>
      <c r="BO331" s="32">
        <v>5.3946666311152969E-2</v>
      </c>
      <c r="BP331" s="32">
        <v>5.361126811436849E-2</v>
      </c>
      <c r="BQ331" s="42"/>
      <c r="BR331" s="22">
        <v>5763162.8056418849</v>
      </c>
      <c r="BS331" s="22">
        <v>48733.696000000004</v>
      </c>
      <c r="BT331" s="22">
        <v>5714429.1096418845</v>
      </c>
      <c r="BU331" s="26">
        <v>4554.2917000000089</v>
      </c>
      <c r="BV331" s="22">
        <v>0</v>
      </c>
      <c r="BW331" s="22">
        <v>286470.5037393989</v>
      </c>
      <c r="BX331" s="22">
        <v>281916.21203939803</v>
      </c>
      <c r="BY331" s="32">
        <v>4.9707168338009949E-2</v>
      </c>
      <c r="BZ331" s="32">
        <v>4.9334099107769896E-2</v>
      </c>
      <c r="CA331" s="42"/>
      <c r="CB331" s="22">
        <v>5785021.6223343145</v>
      </c>
      <c r="CC331" s="22">
        <v>48733.696000000004</v>
      </c>
      <c r="CD331" s="22">
        <v>5736287.926334314</v>
      </c>
      <c r="CE331" s="26">
        <v>4554.2917000000089</v>
      </c>
      <c r="CF331" s="22">
        <v>0</v>
      </c>
      <c r="CG331" s="22">
        <v>308329.3204318285</v>
      </c>
      <c r="CH331" s="22">
        <v>303775.02873182762</v>
      </c>
      <c r="CI331" s="32">
        <v>5.3297868281331422E-2</v>
      </c>
      <c r="CJ331" s="32">
        <v>5.2956726132460781E-2</v>
      </c>
      <c r="CK331" s="42"/>
      <c r="CL331" s="22">
        <v>5781054.2871985557</v>
      </c>
      <c r="CM331" s="22">
        <v>48733.696000000004</v>
      </c>
      <c r="CN331" s="22">
        <v>5732320.5911985552</v>
      </c>
      <c r="CO331" s="26">
        <v>4554.2917000000089</v>
      </c>
      <c r="CP331" s="22">
        <v>0</v>
      </c>
      <c r="CQ331" s="22">
        <v>304361.98529606964</v>
      </c>
      <c r="CR331" s="22">
        <v>299807.69359606877</v>
      </c>
      <c r="CS331" s="32">
        <v>5.2648179756768998E-2</v>
      </c>
      <c r="CT331" s="32">
        <v>5.2301278134442721E-2</v>
      </c>
      <c r="CU331" s="42"/>
      <c r="CV331" s="22">
        <v>5788988.9574700734</v>
      </c>
      <c r="CW331" s="22">
        <v>48733.696000000004</v>
      </c>
      <c r="CX331" s="22">
        <v>5740255.2614700729</v>
      </c>
      <c r="CY331" s="26">
        <v>4554.2917000000089</v>
      </c>
      <c r="CZ331" s="22">
        <v>0</v>
      </c>
      <c r="DA331" s="22">
        <v>312296.65556758735</v>
      </c>
      <c r="DB331" s="22">
        <v>307742.36386758648</v>
      </c>
      <c r="DC331" s="32">
        <v>5.3946666311152969E-2</v>
      </c>
      <c r="DD331" s="32">
        <v>5.361126811436849E-2</v>
      </c>
      <c r="DE331" s="42"/>
      <c r="DF331" s="22">
        <v>5788988.9574700734</v>
      </c>
      <c r="DG331" s="22">
        <v>48733.696000000004</v>
      </c>
      <c r="DH331" s="22">
        <v>5740255.2614700729</v>
      </c>
      <c r="DI331" s="26">
        <v>4554.2917000000089</v>
      </c>
      <c r="DJ331" s="22">
        <v>0</v>
      </c>
      <c r="DK331" s="22">
        <v>312296.65556758735</v>
      </c>
      <c r="DL331" s="22">
        <v>307742.36386758648</v>
      </c>
      <c r="DM331" s="32">
        <v>5.3946666311152969E-2</v>
      </c>
      <c r="DN331" s="32">
        <v>5.361126811436849E-2</v>
      </c>
      <c r="DO331" s="42"/>
      <c r="DP331" s="22">
        <v>5788988.9574700734</v>
      </c>
      <c r="DQ331" s="22">
        <v>48733.696000000004</v>
      </c>
      <c r="DR331" s="22">
        <v>5740255.2614700729</v>
      </c>
      <c r="DS331" s="26">
        <v>4554.2917000000089</v>
      </c>
      <c r="DT331" s="22">
        <v>0</v>
      </c>
      <c r="DU331" s="22">
        <v>312296.65556758735</v>
      </c>
      <c r="DV331" s="22">
        <v>307742.36386758648</v>
      </c>
      <c r="DW331" s="32">
        <v>5.3946666311152969E-2</v>
      </c>
      <c r="DX331" s="32">
        <v>5.361126811436849E-2</v>
      </c>
      <c r="DY331" s="42"/>
      <c r="DZ331" s="22">
        <v>5788988.9574700734</v>
      </c>
      <c r="EA331" s="22">
        <v>48733.696000000004</v>
      </c>
      <c r="EB331" s="22">
        <v>5740255.2614700729</v>
      </c>
      <c r="EC331" s="26">
        <v>4554.2917000000089</v>
      </c>
      <c r="ED331" s="22">
        <v>0</v>
      </c>
      <c r="EE331" s="22">
        <v>312296.65556758735</v>
      </c>
      <c r="EF331" s="22">
        <v>307742.36386758648</v>
      </c>
      <c r="EG331" s="32">
        <v>5.3946666311152969E-2</v>
      </c>
      <c r="EH331" s="32">
        <v>5.361126811436849E-2</v>
      </c>
      <c r="EI331" s="42"/>
      <c r="EK331" s="47">
        <f t="shared" si="97"/>
        <v>-3967.3351357588544</v>
      </c>
      <c r="EL331" s="47">
        <f t="shared" si="98"/>
        <v>-7934.6702715177089</v>
      </c>
      <c r="EM331" s="47">
        <f t="shared" si="99"/>
        <v>0</v>
      </c>
      <c r="EN331" s="47">
        <f t="shared" si="100"/>
        <v>0</v>
      </c>
      <c r="EO331" s="47">
        <f t="shared" si="101"/>
        <v>0</v>
      </c>
      <c r="EP331" s="47">
        <f t="shared" si="102"/>
        <v>0</v>
      </c>
      <c r="ER331" s="27" t="str">
        <f t="shared" si="112"/>
        <v>Samworth Church Academy</v>
      </c>
      <c r="EV331" s="45">
        <v>0</v>
      </c>
      <c r="EX331" s="27" t="str">
        <f t="shared" si="113"/>
        <v>Y</v>
      </c>
      <c r="EY331" s="27" t="str">
        <f t="shared" si="114"/>
        <v>Y</v>
      </c>
      <c r="EZ331" s="27" t="str">
        <f t="shared" si="103"/>
        <v/>
      </c>
      <c r="FA331" s="27" t="str">
        <f t="shared" si="104"/>
        <v/>
      </c>
      <c r="FB331" s="27" t="str">
        <f t="shared" si="105"/>
        <v/>
      </c>
      <c r="FC331" s="27" t="str">
        <f t="shared" si="106"/>
        <v/>
      </c>
      <c r="FE331" s="82">
        <f t="shared" si="115"/>
        <v>6.9114263304430551E-4</v>
      </c>
      <c r="FF331" s="82">
        <f t="shared" si="107"/>
        <v>1.382285266088611E-3</v>
      </c>
      <c r="FG331" s="82" t="str">
        <f t="shared" si="108"/>
        <v/>
      </c>
      <c r="FH331" s="82" t="str">
        <f t="shared" si="109"/>
        <v/>
      </c>
      <c r="FI331" s="82" t="str">
        <f t="shared" si="110"/>
        <v/>
      </c>
      <c r="FJ331" s="82" t="str">
        <f t="shared" si="111"/>
        <v/>
      </c>
    </row>
    <row r="332" spans="1:166" x14ac:dyDescent="0.3">
      <c r="A332" s="20">
        <v>8914002</v>
      </c>
      <c r="B332" s="20" t="s">
        <v>118</v>
      </c>
      <c r="C332" s="21">
        <v>848</v>
      </c>
      <c r="D332" s="22">
        <v>4757786.4564533476</v>
      </c>
      <c r="E332" s="22">
        <v>38337.107799999998</v>
      </c>
      <c r="F332" s="22">
        <v>4719449.3486533472</v>
      </c>
      <c r="G332" s="45">
        <v>0</v>
      </c>
      <c r="H332" s="26">
        <v>2578.3482000000004</v>
      </c>
      <c r="I332" s="11"/>
      <c r="J332" s="34">
        <v>848</v>
      </c>
      <c r="K332" s="22">
        <v>5031689.9550540978</v>
      </c>
      <c r="L332" s="22">
        <v>40915.455999999998</v>
      </c>
      <c r="M332" s="22">
        <v>4990774.4990540976</v>
      </c>
      <c r="N332" s="26">
        <v>2578.3482000000004</v>
      </c>
      <c r="O332" s="22">
        <v>0</v>
      </c>
      <c r="P332" s="22">
        <v>273903.49860075023</v>
      </c>
      <c r="Q332" s="22">
        <v>271325.15040075034</v>
      </c>
      <c r="R332" s="32">
        <v>5.4435686826376679E-2</v>
      </c>
      <c r="S332" s="32">
        <v>5.4365339578491205E-2</v>
      </c>
      <c r="T332" s="11"/>
      <c r="U332" s="22">
        <v>5031689.9550540978</v>
      </c>
      <c r="V332" s="22">
        <v>40915.455999999998</v>
      </c>
      <c r="W332" s="22">
        <v>4990774.4990540976</v>
      </c>
      <c r="X332" s="26">
        <v>2578.3482000000004</v>
      </c>
      <c r="Y332" s="22">
        <v>0</v>
      </c>
      <c r="Z332" s="22">
        <v>273903.49860075023</v>
      </c>
      <c r="AA332" s="22">
        <v>271325.15040075034</v>
      </c>
      <c r="AB332" s="32">
        <v>5.4435686826376679E-2</v>
      </c>
      <c r="AC332" s="32">
        <v>5.4365339578491205E-2</v>
      </c>
      <c r="AD332" s="42"/>
      <c r="AE332" s="22">
        <v>5031689.9550540978</v>
      </c>
      <c r="AF332" s="22">
        <v>40915.455999999998</v>
      </c>
      <c r="AG332" s="22">
        <v>4990774.4990540976</v>
      </c>
      <c r="AH332" s="26">
        <v>2578.3482000000004</v>
      </c>
      <c r="AI332" s="22">
        <v>0</v>
      </c>
      <c r="AJ332" s="22">
        <v>273903.49860075023</v>
      </c>
      <c r="AK332" s="22">
        <v>271325.15040075034</v>
      </c>
      <c r="AL332" s="32">
        <v>5.4435686826376679E-2</v>
      </c>
      <c r="AM332" s="32">
        <v>5.4365339578491205E-2</v>
      </c>
      <c r="AN332" s="11"/>
      <c r="AO332" s="22">
        <v>5031689.9550540978</v>
      </c>
      <c r="AP332" s="22">
        <v>40915.455999999998</v>
      </c>
      <c r="AQ332" s="22">
        <v>4990774.4990540976</v>
      </c>
      <c r="AR332" s="26">
        <v>2578.3482000000004</v>
      </c>
      <c r="AS332" s="22">
        <v>0</v>
      </c>
      <c r="AT332" s="22">
        <v>273903.49860075023</v>
      </c>
      <c r="AU332" s="22">
        <v>271325.15040075034</v>
      </c>
      <c r="AV332" s="32">
        <v>5.4435686826376679E-2</v>
      </c>
      <c r="AW332" s="32">
        <v>5.4365339578491205E-2</v>
      </c>
      <c r="AX332" s="42"/>
      <c r="AY332" s="22">
        <v>5031689.9550540978</v>
      </c>
      <c r="AZ332" s="22">
        <v>40915.455999999998</v>
      </c>
      <c r="BA332" s="22">
        <v>4990774.4990540976</v>
      </c>
      <c r="BB332" s="22">
        <v>0</v>
      </c>
      <c r="BC332" s="22">
        <v>273903.49860075023</v>
      </c>
      <c r="BD332" s="22">
        <v>271325.15040075034</v>
      </c>
      <c r="BE332" s="32">
        <v>5.4435686826376679E-2</v>
      </c>
      <c r="BF332" s="32">
        <v>5.4365339578491205E-2</v>
      </c>
      <c r="BG332" s="11"/>
      <c r="BH332" s="22">
        <v>5031689.9550540978</v>
      </c>
      <c r="BI332" s="22">
        <v>40915.455999999998</v>
      </c>
      <c r="BJ332" s="22">
        <v>4990774.4990540976</v>
      </c>
      <c r="BK332" s="26">
        <v>2578.3482000000004</v>
      </c>
      <c r="BL332" s="22">
        <v>0</v>
      </c>
      <c r="BM332" s="22">
        <v>273903.49860075023</v>
      </c>
      <c r="BN332" s="22">
        <v>271325.15040075034</v>
      </c>
      <c r="BO332" s="32">
        <v>5.4435686826376679E-2</v>
      </c>
      <c r="BP332" s="32">
        <v>5.4365339578491205E-2</v>
      </c>
      <c r="BQ332" s="42"/>
      <c r="BR332" s="22">
        <v>5002919.952647564</v>
      </c>
      <c r="BS332" s="22">
        <v>40915.455999999998</v>
      </c>
      <c r="BT332" s="22">
        <v>4962004.4966475638</v>
      </c>
      <c r="BU332" s="26">
        <v>2578.3482000000004</v>
      </c>
      <c r="BV332" s="22">
        <v>0</v>
      </c>
      <c r="BW332" s="22">
        <v>245133.49619421642</v>
      </c>
      <c r="BX332" s="22">
        <v>242555.14799421653</v>
      </c>
      <c r="BY332" s="32">
        <v>4.8998084821343352E-2</v>
      </c>
      <c r="BZ332" s="32">
        <v>4.8882492580990602E-2</v>
      </c>
      <c r="CA332" s="42"/>
      <c r="CB332" s="22">
        <v>5026611.5879214285</v>
      </c>
      <c r="CC332" s="22">
        <v>40915.455999999998</v>
      </c>
      <c r="CD332" s="22">
        <v>4985696.1319214283</v>
      </c>
      <c r="CE332" s="26">
        <v>2578.3482000000004</v>
      </c>
      <c r="CF332" s="22">
        <v>0</v>
      </c>
      <c r="CG332" s="22">
        <v>268825.13146808092</v>
      </c>
      <c r="CH332" s="22">
        <v>266246.78326808102</v>
      </c>
      <c r="CI332" s="32">
        <v>5.3480386691115663E-2</v>
      </c>
      <c r="CJ332" s="32">
        <v>5.3402128052572002E-2</v>
      </c>
      <c r="CK332" s="42"/>
      <c r="CL332" s="22">
        <v>5021533.2207887592</v>
      </c>
      <c r="CM332" s="22">
        <v>40915.455999999998</v>
      </c>
      <c r="CN332" s="22">
        <v>4980617.7647887589</v>
      </c>
      <c r="CO332" s="26">
        <v>2578.3482000000004</v>
      </c>
      <c r="CP332" s="22">
        <v>0</v>
      </c>
      <c r="CQ332" s="22">
        <v>263746.7643354116</v>
      </c>
      <c r="CR332" s="22">
        <v>261168.41613541171</v>
      </c>
      <c r="CS332" s="32">
        <v>5.252315433133458E-2</v>
      </c>
      <c r="CT332" s="32">
        <v>5.2436952295713574E-2</v>
      </c>
      <c r="CU332" s="42"/>
      <c r="CV332" s="22">
        <v>5031689.9550540978</v>
      </c>
      <c r="CW332" s="22">
        <v>40915.455999999998</v>
      </c>
      <c r="CX332" s="22">
        <v>4990774.4990540976</v>
      </c>
      <c r="CY332" s="26">
        <v>2578.3482000000004</v>
      </c>
      <c r="CZ332" s="22">
        <v>0</v>
      </c>
      <c r="DA332" s="22">
        <v>273903.49860075023</v>
      </c>
      <c r="DB332" s="22">
        <v>271325.15040075034</v>
      </c>
      <c r="DC332" s="32">
        <v>5.4435686826376679E-2</v>
      </c>
      <c r="DD332" s="32">
        <v>5.4365339578491205E-2</v>
      </c>
      <c r="DE332" s="42"/>
      <c r="DF332" s="22">
        <v>5031689.9550540978</v>
      </c>
      <c r="DG332" s="22">
        <v>40915.455999999998</v>
      </c>
      <c r="DH332" s="22">
        <v>4990774.4990540976</v>
      </c>
      <c r="DI332" s="26">
        <v>2578.3482000000004</v>
      </c>
      <c r="DJ332" s="22">
        <v>0</v>
      </c>
      <c r="DK332" s="22">
        <v>273903.49860075023</v>
      </c>
      <c r="DL332" s="22">
        <v>271325.15040075034</v>
      </c>
      <c r="DM332" s="32">
        <v>5.4435686826376679E-2</v>
      </c>
      <c r="DN332" s="32">
        <v>5.4365339578491205E-2</v>
      </c>
      <c r="DO332" s="42"/>
      <c r="DP332" s="22">
        <v>5031689.9550540978</v>
      </c>
      <c r="DQ332" s="22">
        <v>40915.455999999998</v>
      </c>
      <c r="DR332" s="22">
        <v>4990774.4990540976</v>
      </c>
      <c r="DS332" s="26">
        <v>2578.3482000000004</v>
      </c>
      <c r="DT332" s="22">
        <v>0</v>
      </c>
      <c r="DU332" s="22">
        <v>273903.49860075023</v>
      </c>
      <c r="DV332" s="22">
        <v>271325.15040075034</v>
      </c>
      <c r="DW332" s="32">
        <v>5.4435686826376679E-2</v>
      </c>
      <c r="DX332" s="32">
        <v>5.4365339578491205E-2</v>
      </c>
      <c r="DY332" s="42"/>
      <c r="DZ332" s="22">
        <v>5031689.9550540978</v>
      </c>
      <c r="EA332" s="22">
        <v>40915.455999999998</v>
      </c>
      <c r="EB332" s="22">
        <v>4990774.4990540976</v>
      </c>
      <c r="EC332" s="26">
        <v>2578.3482000000004</v>
      </c>
      <c r="ED332" s="22">
        <v>0</v>
      </c>
      <c r="EE332" s="22">
        <v>273903.49860075023</v>
      </c>
      <c r="EF332" s="22">
        <v>271325.15040075034</v>
      </c>
      <c r="EG332" s="32">
        <v>5.4435686826376679E-2</v>
      </c>
      <c r="EH332" s="32">
        <v>5.4365339578491205E-2</v>
      </c>
      <c r="EI332" s="42"/>
      <c r="EK332" s="47">
        <f t="shared" si="97"/>
        <v>-5078.3671326693147</v>
      </c>
      <c r="EL332" s="47">
        <f t="shared" si="98"/>
        <v>-10156.734265338629</v>
      </c>
      <c r="EM332" s="47">
        <f t="shared" si="99"/>
        <v>0</v>
      </c>
      <c r="EN332" s="47">
        <f t="shared" si="100"/>
        <v>0</v>
      </c>
      <c r="EO332" s="47">
        <f t="shared" si="101"/>
        <v>0</v>
      </c>
      <c r="EP332" s="47">
        <f t="shared" si="102"/>
        <v>0</v>
      </c>
      <c r="ER332" s="27" t="str">
        <f t="shared" si="112"/>
        <v>Serlby Park Academy</v>
      </c>
      <c r="EV332" s="45">
        <v>0</v>
      </c>
      <c r="EX332" s="27" t="str">
        <f t="shared" si="113"/>
        <v>Y</v>
      </c>
      <c r="EY332" s="27" t="str">
        <f t="shared" si="114"/>
        <v>Y</v>
      </c>
      <c r="EZ332" s="27" t="str">
        <f t="shared" si="103"/>
        <v/>
      </c>
      <c r="FA332" s="27" t="str">
        <f t="shared" si="104"/>
        <v/>
      </c>
      <c r="FB332" s="27" t="str">
        <f t="shared" si="105"/>
        <v/>
      </c>
      <c r="FC332" s="27" t="str">
        <f t="shared" si="106"/>
        <v/>
      </c>
      <c r="FE332" s="82">
        <f t="shared" si="115"/>
        <v>1.017550909910239E-3</v>
      </c>
      <c r="FF332" s="82">
        <f t="shared" si="107"/>
        <v>2.0351018198204781E-3</v>
      </c>
      <c r="FG332" s="82" t="str">
        <f t="shared" si="108"/>
        <v/>
      </c>
      <c r="FH332" s="82" t="str">
        <f t="shared" si="109"/>
        <v/>
      </c>
      <c r="FI332" s="82" t="str">
        <f t="shared" si="110"/>
        <v/>
      </c>
      <c r="FJ332" s="82" t="str">
        <f t="shared" si="111"/>
        <v/>
      </c>
    </row>
    <row r="333" spans="1:166" x14ac:dyDescent="0.3">
      <c r="A333" s="20">
        <v>8913040</v>
      </c>
      <c r="B333" s="20" t="s">
        <v>233</v>
      </c>
      <c r="C333" s="21">
        <v>194</v>
      </c>
      <c r="D333" s="22">
        <v>1058913.4631881826</v>
      </c>
      <c r="E333" s="22">
        <v>31794.223999999998</v>
      </c>
      <c r="F333" s="22">
        <v>1027119.2391881825</v>
      </c>
      <c r="G333" s="45">
        <v>0</v>
      </c>
      <c r="H333" s="26">
        <v>1359.3382999999994</v>
      </c>
      <c r="I333" s="11"/>
      <c r="J333" s="34">
        <v>194</v>
      </c>
      <c r="K333" s="22">
        <v>1115657.5742548832</v>
      </c>
      <c r="L333" s="22">
        <v>33153.562299999998</v>
      </c>
      <c r="M333" s="22">
        <v>1082504.0119548831</v>
      </c>
      <c r="N333" s="26">
        <v>1359.3382999999994</v>
      </c>
      <c r="O333" s="22">
        <v>0</v>
      </c>
      <c r="P333" s="22">
        <v>56744.111066700658</v>
      </c>
      <c r="Q333" s="22">
        <v>55384.772766700597</v>
      </c>
      <c r="R333" s="32">
        <v>5.0861583675975555E-2</v>
      </c>
      <c r="S333" s="32">
        <v>5.1163572748965422E-2</v>
      </c>
      <c r="T333" s="11"/>
      <c r="U333" s="22">
        <v>1115657.5742548832</v>
      </c>
      <c r="V333" s="22">
        <v>33153.562299999998</v>
      </c>
      <c r="W333" s="22">
        <v>1082504.0119548831</v>
      </c>
      <c r="X333" s="26">
        <v>1359.3382999999994</v>
      </c>
      <c r="Y333" s="22">
        <v>0</v>
      </c>
      <c r="Z333" s="22">
        <v>56744.111066700658</v>
      </c>
      <c r="AA333" s="22">
        <v>55384.772766700597</v>
      </c>
      <c r="AB333" s="32">
        <v>5.0861583675975555E-2</v>
      </c>
      <c r="AC333" s="32">
        <v>5.1163572748965422E-2</v>
      </c>
      <c r="AD333" s="42"/>
      <c r="AE333" s="22">
        <v>1115657.5742548832</v>
      </c>
      <c r="AF333" s="22">
        <v>33153.562299999998</v>
      </c>
      <c r="AG333" s="22">
        <v>1082504.0119548831</v>
      </c>
      <c r="AH333" s="26">
        <v>1359.3382999999994</v>
      </c>
      <c r="AI333" s="22">
        <v>0</v>
      </c>
      <c r="AJ333" s="22">
        <v>56744.111066700658</v>
      </c>
      <c r="AK333" s="22">
        <v>55384.772766700597</v>
      </c>
      <c r="AL333" s="32">
        <v>5.0861583675975555E-2</v>
      </c>
      <c r="AM333" s="32">
        <v>5.1163572748965422E-2</v>
      </c>
      <c r="AN333" s="11"/>
      <c r="AO333" s="22">
        <v>1115657.5742548832</v>
      </c>
      <c r="AP333" s="22">
        <v>33153.562299999998</v>
      </c>
      <c r="AQ333" s="22">
        <v>1082504.0119548831</v>
      </c>
      <c r="AR333" s="26">
        <v>1359.3382999999994</v>
      </c>
      <c r="AS333" s="22">
        <v>0</v>
      </c>
      <c r="AT333" s="22">
        <v>56744.111066700658</v>
      </c>
      <c r="AU333" s="22">
        <v>55384.772766700597</v>
      </c>
      <c r="AV333" s="32">
        <v>5.0861583675975555E-2</v>
      </c>
      <c r="AW333" s="32">
        <v>5.1163572748965422E-2</v>
      </c>
      <c r="AX333" s="42"/>
      <c r="AY333" s="22">
        <v>1115657.5742548832</v>
      </c>
      <c r="AZ333" s="22">
        <v>33153.562299999998</v>
      </c>
      <c r="BA333" s="22">
        <v>1082504.0119548831</v>
      </c>
      <c r="BB333" s="22">
        <v>0</v>
      </c>
      <c r="BC333" s="22">
        <v>56744.111066700658</v>
      </c>
      <c r="BD333" s="22">
        <v>55384.772766700597</v>
      </c>
      <c r="BE333" s="32">
        <v>5.0861583675975555E-2</v>
      </c>
      <c r="BF333" s="32">
        <v>5.1163572748965422E-2</v>
      </c>
      <c r="BG333" s="11"/>
      <c r="BH333" s="22">
        <v>1115657.5742548832</v>
      </c>
      <c r="BI333" s="22">
        <v>33153.562299999998</v>
      </c>
      <c r="BJ333" s="22">
        <v>1082504.0119548831</v>
      </c>
      <c r="BK333" s="26">
        <v>1359.3382999999994</v>
      </c>
      <c r="BL333" s="22">
        <v>0</v>
      </c>
      <c r="BM333" s="22">
        <v>56744.111066700658</v>
      </c>
      <c r="BN333" s="22">
        <v>55384.772766700597</v>
      </c>
      <c r="BO333" s="32">
        <v>5.0861583675975555E-2</v>
      </c>
      <c r="BP333" s="32">
        <v>5.1163572748965422E-2</v>
      </c>
      <c r="BQ333" s="42"/>
      <c r="BR333" s="22">
        <v>1108310.5465043213</v>
      </c>
      <c r="BS333" s="22">
        <v>33153.562299999998</v>
      </c>
      <c r="BT333" s="22">
        <v>1075156.9842043212</v>
      </c>
      <c r="BU333" s="26">
        <v>1359.3382999999994</v>
      </c>
      <c r="BV333" s="22">
        <v>0</v>
      </c>
      <c r="BW333" s="22">
        <v>49397.083316138713</v>
      </c>
      <c r="BX333" s="22">
        <v>48037.745016138651</v>
      </c>
      <c r="BY333" s="32">
        <v>4.4569713309992501E-2</v>
      </c>
      <c r="BZ333" s="32">
        <v>4.4679749768532062E-2</v>
      </c>
      <c r="CA333" s="42"/>
      <c r="CB333" s="22">
        <v>1114417.9751729521</v>
      </c>
      <c r="CC333" s="22">
        <v>33153.562299999998</v>
      </c>
      <c r="CD333" s="22">
        <v>1081264.4128729519</v>
      </c>
      <c r="CE333" s="26">
        <v>1359.3382999999994</v>
      </c>
      <c r="CF333" s="22">
        <v>0</v>
      </c>
      <c r="CG333" s="22">
        <v>55504.511984769488</v>
      </c>
      <c r="CH333" s="22">
        <v>54145.173684769426</v>
      </c>
      <c r="CI333" s="32">
        <v>4.9805829788554398E-2</v>
      </c>
      <c r="CJ333" s="32">
        <v>5.0075793709795813E-2</v>
      </c>
      <c r="CK333" s="42"/>
      <c r="CL333" s="22">
        <v>1113178.3760910206</v>
      </c>
      <c r="CM333" s="22">
        <v>33153.562299999998</v>
      </c>
      <c r="CN333" s="22">
        <v>1080024.8137910205</v>
      </c>
      <c r="CO333" s="26">
        <v>1359.3382999999994</v>
      </c>
      <c r="CP333" s="22">
        <v>0</v>
      </c>
      <c r="CQ333" s="22">
        <v>54264.912902838085</v>
      </c>
      <c r="CR333" s="22">
        <v>52905.574602838024</v>
      </c>
      <c r="CS333" s="32">
        <v>4.8747724595039239E-2</v>
      </c>
      <c r="CT333" s="32">
        <v>4.8985517672629132E-2</v>
      </c>
      <c r="CU333" s="42"/>
      <c r="CV333" s="22">
        <v>1115657.5742548832</v>
      </c>
      <c r="CW333" s="22">
        <v>33153.562299999998</v>
      </c>
      <c r="CX333" s="22">
        <v>1082504.0119548831</v>
      </c>
      <c r="CY333" s="26">
        <v>1359.3382999999994</v>
      </c>
      <c r="CZ333" s="22">
        <v>0</v>
      </c>
      <c r="DA333" s="22">
        <v>56744.111066700658</v>
      </c>
      <c r="DB333" s="22">
        <v>55384.772766700597</v>
      </c>
      <c r="DC333" s="32">
        <v>5.0861583675975555E-2</v>
      </c>
      <c r="DD333" s="32">
        <v>5.1163572748965422E-2</v>
      </c>
      <c r="DE333" s="42"/>
      <c r="DF333" s="22">
        <v>1115657.5742548832</v>
      </c>
      <c r="DG333" s="22">
        <v>33153.562299999998</v>
      </c>
      <c r="DH333" s="22">
        <v>1082504.0119548831</v>
      </c>
      <c r="DI333" s="26">
        <v>1359.3382999999994</v>
      </c>
      <c r="DJ333" s="22">
        <v>0</v>
      </c>
      <c r="DK333" s="22">
        <v>56744.111066700658</v>
      </c>
      <c r="DL333" s="22">
        <v>55384.772766700597</v>
      </c>
      <c r="DM333" s="32">
        <v>5.0861583675975555E-2</v>
      </c>
      <c r="DN333" s="32">
        <v>5.1163572748965422E-2</v>
      </c>
      <c r="DO333" s="42"/>
      <c r="DP333" s="22">
        <v>1115657.5742548832</v>
      </c>
      <c r="DQ333" s="22">
        <v>33153.562299999998</v>
      </c>
      <c r="DR333" s="22">
        <v>1082504.0119548831</v>
      </c>
      <c r="DS333" s="26">
        <v>1359.3382999999994</v>
      </c>
      <c r="DT333" s="22">
        <v>0</v>
      </c>
      <c r="DU333" s="22">
        <v>56744.111066700658</v>
      </c>
      <c r="DV333" s="22">
        <v>55384.772766700597</v>
      </c>
      <c r="DW333" s="32">
        <v>5.0861583675975555E-2</v>
      </c>
      <c r="DX333" s="32">
        <v>5.1163572748965422E-2</v>
      </c>
      <c r="DY333" s="42"/>
      <c r="DZ333" s="22">
        <v>1115657.5742548832</v>
      </c>
      <c r="EA333" s="22">
        <v>33153.562299999998</v>
      </c>
      <c r="EB333" s="22">
        <v>1082504.0119548831</v>
      </c>
      <c r="EC333" s="26">
        <v>1359.3382999999994</v>
      </c>
      <c r="ED333" s="22">
        <v>0</v>
      </c>
      <c r="EE333" s="22">
        <v>56744.111066700658</v>
      </c>
      <c r="EF333" s="22">
        <v>55384.772766700597</v>
      </c>
      <c r="EG333" s="32">
        <v>5.0861583675975555E-2</v>
      </c>
      <c r="EH333" s="32">
        <v>5.1163572748965422E-2</v>
      </c>
      <c r="EI333" s="42"/>
      <c r="EK333" s="47">
        <f t="shared" si="97"/>
        <v>-1239.5990819311701</v>
      </c>
      <c r="EL333" s="47">
        <f t="shared" si="98"/>
        <v>-2479.198163862573</v>
      </c>
      <c r="EM333" s="47">
        <f t="shared" si="99"/>
        <v>0</v>
      </c>
      <c r="EN333" s="47">
        <f t="shared" si="100"/>
        <v>0</v>
      </c>
      <c r="EO333" s="47">
        <f t="shared" si="101"/>
        <v>0</v>
      </c>
      <c r="EP333" s="47">
        <f t="shared" si="102"/>
        <v>0</v>
      </c>
      <c r="ER333" s="27" t="str">
        <f t="shared" si="112"/>
        <v>Mount CofE Primary and Nursery School</v>
      </c>
      <c r="EV333" s="45">
        <v>0</v>
      </c>
      <c r="EX333" s="27" t="str">
        <f t="shared" si="113"/>
        <v>Y</v>
      </c>
      <c r="EY333" s="27" t="str">
        <f t="shared" si="114"/>
        <v>Y</v>
      </c>
      <c r="EZ333" s="27" t="str">
        <f t="shared" si="103"/>
        <v/>
      </c>
      <c r="FA333" s="27" t="str">
        <f t="shared" si="104"/>
        <v/>
      </c>
      <c r="FB333" s="27" t="str">
        <f t="shared" si="105"/>
        <v/>
      </c>
      <c r="FC333" s="27" t="str">
        <f t="shared" si="106"/>
        <v/>
      </c>
      <c r="FE333" s="82">
        <f t="shared" si="115"/>
        <v>1.1451219286407915E-3</v>
      </c>
      <c r="FF333" s="82">
        <f t="shared" si="107"/>
        <v>2.290243857281798E-3</v>
      </c>
      <c r="FG333" s="82" t="str">
        <f t="shared" si="108"/>
        <v/>
      </c>
      <c r="FH333" s="82" t="str">
        <f t="shared" si="109"/>
        <v/>
      </c>
      <c r="FI333" s="82" t="str">
        <f t="shared" si="110"/>
        <v/>
      </c>
      <c r="FJ333" s="82" t="str">
        <f t="shared" si="111"/>
        <v/>
      </c>
    </row>
    <row r="334" spans="1:166" x14ac:dyDescent="0.3">
      <c r="A334" s="20">
        <v>8910123</v>
      </c>
      <c r="B334" s="20" t="s">
        <v>333</v>
      </c>
      <c r="C334" s="21">
        <v>69.999999999999986</v>
      </c>
      <c r="D334" s="22">
        <v>320005.54607710731</v>
      </c>
      <c r="E334" s="22">
        <v>0</v>
      </c>
      <c r="F334" s="22">
        <v>320005.54607710731</v>
      </c>
      <c r="G334" s="45">
        <v>0</v>
      </c>
      <c r="H334" s="26">
        <v>3738.8561</v>
      </c>
      <c r="I334" s="11"/>
      <c r="J334" s="34">
        <v>69.999999999999986</v>
      </c>
      <c r="K334" s="22">
        <v>341077.74723756372</v>
      </c>
      <c r="L334" s="22">
        <v>3738.8561</v>
      </c>
      <c r="M334" s="22">
        <v>337338.89113756374</v>
      </c>
      <c r="N334" s="26">
        <v>3738.8561</v>
      </c>
      <c r="O334" s="22">
        <v>0</v>
      </c>
      <c r="P334" s="22">
        <v>21072.201160456403</v>
      </c>
      <c r="Q334" s="22">
        <v>17333.345060456428</v>
      </c>
      <c r="R334" s="32">
        <v>6.1781225339744679E-2</v>
      </c>
      <c r="S334" s="32">
        <v>5.1382587409371801E-2</v>
      </c>
      <c r="T334" s="11"/>
      <c r="U334" s="22">
        <v>341077.74723756372</v>
      </c>
      <c r="V334" s="22">
        <v>3738.8561</v>
      </c>
      <c r="W334" s="22">
        <v>337338.89113756374</v>
      </c>
      <c r="X334" s="26">
        <v>3738.8561</v>
      </c>
      <c r="Y334" s="22">
        <v>0</v>
      </c>
      <c r="Z334" s="22">
        <v>21072.201160456403</v>
      </c>
      <c r="AA334" s="22">
        <v>17333.345060456428</v>
      </c>
      <c r="AB334" s="32">
        <v>6.1781225339744679E-2</v>
      </c>
      <c r="AC334" s="32">
        <v>5.1382587409371801E-2</v>
      </c>
      <c r="AD334" s="42"/>
      <c r="AE334" s="22">
        <v>341077.74723756372</v>
      </c>
      <c r="AF334" s="22">
        <v>3738.8561</v>
      </c>
      <c r="AG334" s="22">
        <v>337338.89113756374</v>
      </c>
      <c r="AH334" s="26">
        <v>3738.8561</v>
      </c>
      <c r="AI334" s="22">
        <v>0</v>
      </c>
      <c r="AJ334" s="22">
        <v>21072.201160456403</v>
      </c>
      <c r="AK334" s="22">
        <v>17333.345060456428</v>
      </c>
      <c r="AL334" s="32">
        <v>6.1781225339744679E-2</v>
      </c>
      <c r="AM334" s="32">
        <v>5.1382587409371801E-2</v>
      </c>
      <c r="AN334" s="11"/>
      <c r="AO334" s="22">
        <v>341077.74723756372</v>
      </c>
      <c r="AP334" s="22">
        <v>3738.8561</v>
      </c>
      <c r="AQ334" s="22">
        <v>337338.89113756374</v>
      </c>
      <c r="AR334" s="26">
        <v>3738.8561</v>
      </c>
      <c r="AS334" s="22">
        <v>0</v>
      </c>
      <c r="AT334" s="22">
        <v>21072.201160456403</v>
      </c>
      <c r="AU334" s="22">
        <v>17333.345060456428</v>
      </c>
      <c r="AV334" s="32">
        <v>6.1781225339744679E-2</v>
      </c>
      <c r="AW334" s="32">
        <v>5.1382587409371801E-2</v>
      </c>
      <c r="AX334" s="42"/>
      <c r="AY334" s="22">
        <v>341077.74723756372</v>
      </c>
      <c r="AZ334" s="22">
        <v>3738.8561</v>
      </c>
      <c r="BA334" s="22">
        <v>337338.89113756374</v>
      </c>
      <c r="BB334" s="22">
        <v>0</v>
      </c>
      <c r="BC334" s="22">
        <v>21072.201160456403</v>
      </c>
      <c r="BD334" s="22">
        <v>17333.345060456428</v>
      </c>
      <c r="BE334" s="32">
        <v>6.1781225339744679E-2</v>
      </c>
      <c r="BF334" s="32">
        <v>5.1382587409371801E-2</v>
      </c>
      <c r="BG334" s="11"/>
      <c r="BH334" s="22">
        <v>341077.74723756372</v>
      </c>
      <c r="BI334" s="22">
        <v>3738.8561</v>
      </c>
      <c r="BJ334" s="22">
        <v>337338.89113756374</v>
      </c>
      <c r="BK334" s="26">
        <v>3738.8561</v>
      </c>
      <c r="BL334" s="22">
        <v>0</v>
      </c>
      <c r="BM334" s="22">
        <v>21072.201160456403</v>
      </c>
      <c r="BN334" s="22">
        <v>17333.345060456428</v>
      </c>
      <c r="BO334" s="32">
        <v>6.1781225339744679E-2</v>
      </c>
      <c r="BP334" s="32">
        <v>5.1382587409371801E-2</v>
      </c>
      <c r="BQ334" s="42"/>
      <c r="BR334" s="22">
        <v>340472.04181903088</v>
      </c>
      <c r="BS334" s="22">
        <v>3738.8561</v>
      </c>
      <c r="BT334" s="22">
        <v>336733.18571903091</v>
      </c>
      <c r="BU334" s="26">
        <v>3738.8561</v>
      </c>
      <c r="BV334" s="22">
        <v>0</v>
      </c>
      <c r="BW334" s="22">
        <v>20466.495741923572</v>
      </c>
      <c r="BX334" s="22">
        <v>16727.639641923597</v>
      </c>
      <c r="BY334" s="32">
        <v>6.0112118553340747E-2</v>
      </c>
      <c r="BZ334" s="32">
        <v>4.9676243243459484E-2</v>
      </c>
      <c r="CA334" s="42"/>
      <c r="CB334" s="22">
        <v>340880.40490797913</v>
      </c>
      <c r="CC334" s="22">
        <v>3738.8561</v>
      </c>
      <c r="CD334" s="22">
        <v>337141.54880797915</v>
      </c>
      <c r="CE334" s="26">
        <v>3738.8561</v>
      </c>
      <c r="CF334" s="22">
        <v>0</v>
      </c>
      <c r="CG334" s="22">
        <v>20874.858830871817</v>
      </c>
      <c r="CH334" s="22">
        <v>17136.002730871842</v>
      </c>
      <c r="CI334" s="32">
        <v>6.1238072151747758E-2</v>
      </c>
      <c r="CJ334" s="32">
        <v>5.0827323987384737E-2</v>
      </c>
      <c r="CK334" s="42"/>
      <c r="CL334" s="22">
        <v>340683.06257839449</v>
      </c>
      <c r="CM334" s="22">
        <v>3738.8561</v>
      </c>
      <c r="CN334" s="22">
        <v>336944.20647839451</v>
      </c>
      <c r="CO334" s="26">
        <v>3738.8561</v>
      </c>
      <c r="CP334" s="22">
        <v>0</v>
      </c>
      <c r="CQ334" s="22">
        <v>20677.516501287173</v>
      </c>
      <c r="CR334" s="22">
        <v>16938.660401287198</v>
      </c>
      <c r="CS334" s="32">
        <v>6.0694289715471472E-2</v>
      </c>
      <c r="CT334" s="32">
        <v>5.02714101492448E-2</v>
      </c>
      <c r="CU334" s="42"/>
      <c r="CV334" s="22">
        <v>341077.74723756372</v>
      </c>
      <c r="CW334" s="22">
        <v>3738.8561</v>
      </c>
      <c r="CX334" s="22">
        <v>337338.89113756374</v>
      </c>
      <c r="CY334" s="26">
        <v>3738.8561</v>
      </c>
      <c r="CZ334" s="22">
        <v>0</v>
      </c>
      <c r="DA334" s="22">
        <v>21072.201160456403</v>
      </c>
      <c r="DB334" s="22">
        <v>17333.345060456428</v>
      </c>
      <c r="DC334" s="32">
        <v>6.1781225339744679E-2</v>
      </c>
      <c r="DD334" s="32">
        <v>5.1382587409371801E-2</v>
      </c>
      <c r="DE334" s="42"/>
      <c r="DF334" s="22">
        <v>341077.74723756372</v>
      </c>
      <c r="DG334" s="22">
        <v>3738.8561</v>
      </c>
      <c r="DH334" s="22">
        <v>337338.89113756374</v>
      </c>
      <c r="DI334" s="26">
        <v>3738.8561</v>
      </c>
      <c r="DJ334" s="22">
        <v>0</v>
      </c>
      <c r="DK334" s="22">
        <v>21072.201160456403</v>
      </c>
      <c r="DL334" s="22">
        <v>17333.345060456428</v>
      </c>
      <c r="DM334" s="32">
        <v>6.1781225339744679E-2</v>
      </c>
      <c r="DN334" s="32">
        <v>5.1382587409371801E-2</v>
      </c>
      <c r="DO334" s="42"/>
      <c r="DP334" s="22">
        <v>341077.74723756372</v>
      </c>
      <c r="DQ334" s="22">
        <v>3738.8561</v>
      </c>
      <c r="DR334" s="22">
        <v>337338.89113756374</v>
      </c>
      <c r="DS334" s="26">
        <v>3738.8561</v>
      </c>
      <c r="DT334" s="22">
        <v>0</v>
      </c>
      <c r="DU334" s="22">
        <v>21072.201160456403</v>
      </c>
      <c r="DV334" s="22">
        <v>17333.345060456428</v>
      </c>
      <c r="DW334" s="32">
        <v>6.1781225339744679E-2</v>
      </c>
      <c r="DX334" s="32">
        <v>5.1382587409371801E-2</v>
      </c>
      <c r="DY334" s="42"/>
      <c r="DZ334" s="22">
        <v>341077.74723756372</v>
      </c>
      <c r="EA334" s="22">
        <v>3738.8561</v>
      </c>
      <c r="EB334" s="22">
        <v>337338.89113756374</v>
      </c>
      <c r="EC334" s="26">
        <v>3738.8561</v>
      </c>
      <c r="ED334" s="22">
        <v>0</v>
      </c>
      <c r="EE334" s="22">
        <v>21072.201160456403</v>
      </c>
      <c r="EF334" s="22">
        <v>17333.345060456428</v>
      </c>
      <c r="EG334" s="32">
        <v>6.1781225339744679E-2</v>
      </c>
      <c r="EH334" s="32">
        <v>5.1382587409371801E-2</v>
      </c>
      <c r="EI334" s="42"/>
      <c r="EK334" s="47">
        <f t="shared" si="97"/>
        <v>-197.34232958458597</v>
      </c>
      <c r="EL334" s="47">
        <f t="shared" si="98"/>
        <v>-394.68465916923014</v>
      </c>
      <c r="EM334" s="47">
        <f t="shared" si="99"/>
        <v>0</v>
      </c>
      <c r="EN334" s="47">
        <f t="shared" si="100"/>
        <v>0</v>
      </c>
      <c r="EO334" s="47">
        <f t="shared" si="101"/>
        <v>0</v>
      </c>
      <c r="EP334" s="47">
        <f t="shared" si="102"/>
        <v>0</v>
      </c>
      <c r="ER334" s="27" t="str">
        <f t="shared" si="112"/>
        <v>Bingham presumption primary free school</v>
      </c>
      <c r="EV334" s="45">
        <v>0</v>
      </c>
      <c r="EX334" s="27" t="str">
        <f t="shared" si="113"/>
        <v>Y</v>
      </c>
      <c r="EY334" s="27" t="str">
        <f t="shared" si="114"/>
        <v>Y</v>
      </c>
      <c r="EZ334" s="27" t="str">
        <f t="shared" si="103"/>
        <v/>
      </c>
      <c r="FA334" s="27" t="str">
        <f t="shared" si="104"/>
        <v/>
      </c>
      <c r="FB334" s="27" t="str">
        <f t="shared" si="105"/>
        <v/>
      </c>
      <c r="FC334" s="27" t="str">
        <f t="shared" si="106"/>
        <v/>
      </c>
      <c r="FE334" s="82">
        <f t="shared" si="115"/>
        <v>5.8499726764119693E-4</v>
      </c>
      <c r="FF334" s="82">
        <f t="shared" si="107"/>
        <v>1.1699945352825665E-3</v>
      </c>
      <c r="FG334" s="82" t="str">
        <f t="shared" si="108"/>
        <v/>
      </c>
      <c r="FH334" s="82" t="str">
        <f t="shared" si="109"/>
        <v/>
      </c>
      <c r="FI334" s="82" t="str">
        <f t="shared" si="110"/>
        <v/>
      </c>
      <c r="FJ334" s="82" t="str">
        <f t="shared" si="111"/>
        <v/>
      </c>
    </row>
    <row r="335" spans="1:166" x14ac:dyDescent="0.3">
      <c r="A335" s="20">
        <v>8910223</v>
      </c>
      <c r="B335" s="20" t="s">
        <v>334</v>
      </c>
      <c r="C335" s="21">
        <v>69.999999999999986</v>
      </c>
      <c r="D335" s="22">
        <v>324625.62100575026</v>
      </c>
      <c r="E335" s="22">
        <v>0</v>
      </c>
      <c r="F335" s="22">
        <v>324625.62100575026</v>
      </c>
      <c r="G335" s="45">
        <v>0</v>
      </c>
      <c r="H335" s="26">
        <v>4594.2719999999999</v>
      </c>
      <c r="I335" s="11"/>
      <c r="J335" s="34">
        <v>69.999999999999986</v>
      </c>
      <c r="K335" s="22">
        <v>347117.80505060498</v>
      </c>
      <c r="L335" s="22">
        <v>4594.2719999999999</v>
      </c>
      <c r="M335" s="22">
        <v>342523.53305060498</v>
      </c>
      <c r="N335" s="26">
        <v>4594.2719999999999</v>
      </c>
      <c r="O335" s="22">
        <v>0</v>
      </c>
      <c r="P335" s="22">
        <v>22492.184044854715</v>
      </c>
      <c r="Q335" s="22">
        <v>17897.912044854718</v>
      </c>
      <c r="R335" s="32">
        <v>6.4796975890002717E-2</v>
      </c>
      <c r="S335" s="32">
        <v>5.2253087212581248E-2</v>
      </c>
      <c r="T335" s="11"/>
      <c r="U335" s="22">
        <v>347117.80505060498</v>
      </c>
      <c r="V335" s="22">
        <v>4594.2719999999999</v>
      </c>
      <c r="W335" s="22">
        <v>342523.53305060498</v>
      </c>
      <c r="X335" s="26">
        <v>4594.2719999999999</v>
      </c>
      <c r="Y335" s="22">
        <v>0</v>
      </c>
      <c r="Z335" s="22">
        <v>22492.184044854715</v>
      </c>
      <c r="AA335" s="22">
        <v>17897.912044854718</v>
      </c>
      <c r="AB335" s="32">
        <v>6.4796975890002717E-2</v>
      </c>
      <c r="AC335" s="32">
        <v>5.2253087212581248E-2</v>
      </c>
      <c r="AD335" s="42"/>
      <c r="AE335" s="22">
        <v>347117.80505060498</v>
      </c>
      <c r="AF335" s="22">
        <v>4594.2719999999999</v>
      </c>
      <c r="AG335" s="22">
        <v>342523.53305060498</v>
      </c>
      <c r="AH335" s="26">
        <v>4594.2719999999999</v>
      </c>
      <c r="AI335" s="22">
        <v>0</v>
      </c>
      <c r="AJ335" s="22">
        <v>22492.184044854715</v>
      </c>
      <c r="AK335" s="22">
        <v>17897.912044854718</v>
      </c>
      <c r="AL335" s="32">
        <v>6.4796975890002717E-2</v>
      </c>
      <c r="AM335" s="32">
        <v>5.2253087212581248E-2</v>
      </c>
      <c r="AO335" s="22">
        <v>347117.80505060498</v>
      </c>
      <c r="AP335" s="22">
        <v>4594.2719999999999</v>
      </c>
      <c r="AQ335" s="22">
        <v>342523.53305060498</v>
      </c>
      <c r="AR335" s="26">
        <v>4594.2719999999999</v>
      </c>
      <c r="AS335" s="22">
        <v>0</v>
      </c>
      <c r="AT335" s="22">
        <v>22492.184044854715</v>
      </c>
      <c r="AU335" s="22">
        <v>17897.912044854718</v>
      </c>
      <c r="AV335" s="32">
        <v>6.4796975890002717E-2</v>
      </c>
      <c r="AW335" s="32">
        <v>5.2253087212581248E-2</v>
      </c>
      <c r="AX335" s="42"/>
      <c r="AY335" s="22">
        <v>347117.80505060498</v>
      </c>
      <c r="AZ335" s="22">
        <v>4594.2719999999999</v>
      </c>
      <c r="BA335" s="22">
        <v>342523.53305060498</v>
      </c>
      <c r="BB335" s="22">
        <v>0</v>
      </c>
      <c r="BC335" s="22">
        <v>22492.184044854715</v>
      </c>
      <c r="BD335" s="22">
        <v>17897.912044854718</v>
      </c>
      <c r="BE335" s="32">
        <v>6.4796975890002717E-2</v>
      </c>
      <c r="BF335" s="32">
        <v>5.2253087212581248E-2</v>
      </c>
      <c r="BG335" s="11"/>
      <c r="BH335" s="22">
        <v>347117.80505060498</v>
      </c>
      <c r="BI335" s="22">
        <v>4594.2719999999999</v>
      </c>
      <c r="BJ335" s="22">
        <v>342523.53305060498</v>
      </c>
      <c r="BK335" s="26">
        <v>4594.2719999999999</v>
      </c>
      <c r="BL335" s="22">
        <v>0</v>
      </c>
      <c r="BM335" s="22">
        <v>22492.184044854715</v>
      </c>
      <c r="BN335" s="22">
        <v>17897.912044854718</v>
      </c>
      <c r="BO335" s="32">
        <v>6.4796975890002717E-2</v>
      </c>
      <c r="BP335" s="32">
        <v>5.2253087212581248E-2</v>
      </c>
      <c r="BQ335" s="42"/>
      <c r="BR335" s="22">
        <v>346382.49165110732</v>
      </c>
      <c r="BS335" s="22">
        <v>4594.2719999999999</v>
      </c>
      <c r="BT335" s="22">
        <v>341788.21965110733</v>
      </c>
      <c r="BU335" s="26">
        <v>4594.2719999999999</v>
      </c>
      <c r="BV335" s="22">
        <v>0</v>
      </c>
      <c r="BW335" s="22">
        <v>21756.870645357063</v>
      </c>
      <c r="BX335" s="22">
        <v>17162.598645357066</v>
      </c>
      <c r="BY335" s="32">
        <v>6.2811692766710628E-2</v>
      </c>
      <c r="BZ335" s="32">
        <v>5.0214131613068494E-2</v>
      </c>
      <c r="CA335" s="42"/>
      <c r="CB335" s="22">
        <v>346906.34127378103</v>
      </c>
      <c r="CC335" s="22">
        <v>4594.2719999999999</v>
      </c>
      <c r="CD335" s="22">
        <v>342312.06927378103</v>
      </c>
      <c r="CE335" s="26">
        <v>4594.2719999999999</v>
      </c>
      <c r="CF335" s="22">
        <v>0</v>
      </c>
      <c r="CG335" s="22">
        <v>22280.720268030767</v>
      </c>
      <c r="CH335" s="22">
        <v>17686.44826803077</v>
      </c>
      <c r="CI335" s="32">
        <v>6.4226903971313282E-2</v>
      </c>
      <c r="CJ335" s="32">
        <v>5.1667615183866498E-2</v>
      </c>
      <c r="CK335" s="42"/>
      <c r="CL335" s="22">
        <v>346694.87749695708</v>
      </c>
      <c r="CM335" s="22">
        <v>4594.2719999999999</v>
      </c>
      <c r="CN335" s="22">
        <v>342100.60549695708</v>
      </c>
      <c r="CO335" s="26">
        <v>4594.2719999999999</v>
      </c>
      <c r="CP335" s="22">
        <v>0</v>
      </c>
      <c r="CQ335" s="22">
        <v>22069.256491206819</v>
      </c>
      <c r="CR335" s="22">
        <v>17474.984491206822</v>
      </c>
      <c r="CS335" s="32">
        <v>6.3656136630978979E-2</v>
      </c>
      <c r="CT335" s="32">
        <v>5.1081419355635309E-2</v>
      </c>
      <c r="CU335" s="42"/>
      <c r="CV335" s="22">
        <v>347117.80505060498</v>
      </c>
      <c r="CW335" s="22">
        <v>4594.2719999999999</v>
      </c>
      <c r="CX335" s="22">
        <v>342523.53305060498</v>
      </c>
      <c r="CY335" s="26">
        <v>4594.2719999999999</v>
      </c>
      <c r="CZ335" s="22">
        <v>0</v>
      </c>
      <c r="DA335" s="22">
        <v>22492.184044854715</v>
      </c>
      <c r="DB335" s="22">
        <v>17897.912044854718</v>
      </c>
      <c r="DC335" s="32">
        <v>6.4796975890002717E-2</v>
      </c>
      <c r="DD335" s="32">
        <v>5.2253087212581248E-2</v>
      </c>
      <c r="DE335" s="42"/>
      <c r="DF335" s="22">
        <v>347117.80505060498</v>
      </c>
      <c r="DG335" s="22">
        <v>4594.2719999999999</v>
      </c>
      <c r="DH335" s="22">
        <v>342523.53305060498</v>
      </c>
      <c r="DI335" s="26">
        <v>4594.2719999999999</v>
      </c>
      <c r="DJ335" s="22">
        <v>0</v>
      </c>
      <c r="DK335" s="22">
        <v>22492.184044854715</v>
      </c>
      <c r="DL335" s="22">
        <v>17897.912044854718</v>
      </c>
      <c r="DM335" s="32">
        <v>6.4796975890002717E-2</v>
      </c>
      <c r="DN335" s="32">
        <v>5.2253087212581248E-2</v>
      </c>
      <c r="DO335" s="42"/>
      <c r="DP335" s="22">
        <v>347117.80505060498</v>
      </c>
      <c r="DQ335" s="22">
        <v>4594.2719999999999</v>
      </c>
      <c r="DR335" s="22">
        <v>342523.53305060498</v>
      </c>
      <c r="DS335" s="26">
        <v>4594.2719999999999</v>
      </c>
      <c r="DT335" s="22">
        <v>0</v>
      </c>
      <c r="DU335" s="22">
        <v>22492.184044854715</v>
      </c>
      <c r="DV335" s="22">
        <v>17897.912044854718</v>
      </c>
      <c r="DW335" s="32">
        <v>6.4796975890002717E-2</v>
      </c>
      <c r="DX335" s="32">
        <v>5.2253087212581248E-2</v>
      </c>
      <c r="DY335" s="42"/>
      <c r="DZ335" s="22">
        <v>347117.80505060498</v>
      </c>
      <c r="EA335" s="22">
        <v>4594.2719999999999</v>
      </c>
      <c r="EB335" s="22">
        <v>342523.53305060498</v>
      </c>
      <c r="EC335" s="26">
        <v>4594.2719999999999</v>
      </c>
      <c r="ED335" s="22">
        <v>0</v>
      </c>
      <c r="EE335" s="22">
        <v>22492.184044854715</v>
      </c>
      <c r="EF335" s="22">
        <v>17897.912044854718</v>
      </c>
      <c r="EG335" s="32">
        <v>6.4796975890002717E-2</v>
      </c>
      <c r="EH335" s="32">
        <v>5.2253087212581248E-2</v>
      </c>
      <c r="EI335" s="42"/>
      <c r="EK335" s="47">
        <f t="shared" si="97"/>
        <v>-211.46377682394814</v>
      </c>
      <c r="EL335" s="47">
        <f t="shared" si="98"/>
        <v>-422.92755364789627</v>
      </c>
      <c r="EM335" s="47">
        <f t="shared" si="99"/>
        <v>0</v>
      </c>
      <c r="EN335" s="47">
        <f t="shared" si="100"/>
        <v>0</v>
      </c>
      <c r="EO335" s="47">
        <f t="shared" si="101"/>
        <v>0</v>
      </c>
      <c r="EP335" s="47">
        <f t="shared" si="102"/>
        <v>0</v>
      </c>
      <c r="ER335" s="27" t="str">
        <f t="shared" si="112"/>
        <v>Millside Spencer Academy</v>
      </c>
      <c r="EV335" s="45">
        <v>0</v>
      </c>
      <c r="EX335" s="27" t="str">
        <f t="shared" si="113"/>
        <v>Y</v>
      </c>
      <c r="EY335" s="27" t="str">
        <f t="shared" si="114"/>
        <v>Y</v>
      </c>
      <c r="EZ335" s="27" t="str">
        <f t="shared" si="103"/>
        <v/>
      </c>
      <c r="FA335" s="27" t="str">
        <f t="shared" si="104"/>
        <v/>
      </c>
      <c r="FB335" s="27" t="str">
        <f t="shared" si="105"/>
        <v/>
      </c>
      <c r="FC335" s="27" t="str">
        <f t="shared" si="106"/>
        <v/>
      </c>
      <c r="FE335" s="82">
        <f t="shared" si="115"/>
        <v>6.1737006780408906E-4</v>
      </c>
      <c r="FF335" s="82">
        <f t="shared" si="107"/>
        <v>1.2347401356081781E-3</v>
      </c>
      <c r="FG335" s="82" t="str">
        <f t="shared" si="108"/>
        <v/>
      </c>
      <c r="FH335" s="82" t="str">
        <f t="shared" si="109"/>
        <v/>
      </c>
      <c r="FI335" s="82" t="str">
        <f t="shared" si="110"/>
        <v/>
      </c>
      <c r="FJ335" s="82" t="str">
        <f t="shared" si="111"/>
        <v/>
      </c>
    </row>
    <row r="336" spans="1:166" x14ac:dyDescent="0.3">
      <c r="A336" s="20">
        <v>8910323</v>
      </c>
      <c r="B336" s="20" t="s">
        <v>335</v>
      </c>
      <c r="C336" s="21">
        <v>69.999999999999986</v>
      </c>
      <c r="D336" s="22">
        <v>379971.33736568829</v>
      </c>
      <c r="E336" s="22">
        <v>0</v>
      </c>
      <c r="F336" s="22">
        <v>379971.33736568829</v>
      </c>
      <c r="G336" s="45">
        <v>0</v>
      </c>
      <c r="H336" s="26">
        <v>10267.9552</v>
      </c>
      <c r="I336" s="11"/>
      <c r="J336" s="34">
        <v>69.999999999999986</v>
      </c>
      <c r="K336" s="22">
        <v>411859.47056835127</v>
      </c>
      <c r="L336" s="22">
        <v>10267.9552</v>
      </c>
      <c r="M336" s="22">
        <v>401591.51536835125</v>
      </c>
      <c r="N336" s="26">
        <v>10267.9552</v>
      </c>
      <c r="O336" s="22">
        <v>0</v>
      </c>
      <c r="P336" s="22">
        <v>31888.133202662983</v>
      </c>
      <c r="Q336" s="22">
        <v>21620.178002662957</v>
      </c>
      <c r="R336" s="32">
        <v>7.7424790447718744E-2</v>
      </c>
      <c r="S336" s="32">
        <v>5.3836241990402385E-2</v>
      </c>
      <c r="T336" s="11"/>
      <c r="U336" s="22">
        <v>411859.47056835127</v>
      </c>
      <c r="V336" s="22">
        <v>10267.9552</v>
      </c>
      <c r="W336" s="22">
        <v>401591.51536835125</v>
      </c>
      <c r="X336" s="26">
        <v>10267.9552</v>
      </c>
      <c r="Y336" s="22">
        <v>0</v>
      </c>
      <c r="Z336" s="22">
        <v>31888.133202662983</v>
      </c>
      <c r="AA336" s="22">
        <v>21620.178002662957</v>
      </c>
      <c r="AB336" s="32">
        <v>7.7424790447718744E-2</v>
      </c>
      <c r="AC336" s="32">
        <v>5.3836241990402385E-2</v>
      </c>
      <c r="AD336" s="42"/>
      <c r="AE336" s="22">
        <v>411859.47056835127</v>
      </c>
      <c r="AF336" s="22">
        <v>10267.9552</v>
      </c>
      <c r="AG336" s="22">
        <v>401591.51536835125</v>
      </c>
      <c r="AH336" s="26">
        <v>10267.9552</v>
      </c>
      <c r="AI336" s="22">
        <v>0</v>
      </c>
      <c r="AJ336" s="22">
        <v>31888.133202662983</v>
      </c>
      <c r="AK336" s="22">
        <v>21620.178002662957</v>
      </c>
      <c r="AL336" s="32">
        <v>7.7424790447718744E-2</v>
      </c>
      <c r="AM336" s="32">
        <v>5.3836241990402385E-2</v>
      </c>
      <c r="AO336" s="22">
        <v>411859.47056835127</v>
      </c>
      <c r="AP336" s="22">
        <v>10267.9552</v>
      </c>
      <c r="AQ336" s="22">
        <v>401591.51536835125</v>
      </c>
      <c r="AR336" s="26">
        <v>10267.9552</v>
      </c>
      <c r="AS336" s="22">
        <v>0</v>
      </c>
      <c r="AT336" s="22">
        <v>31888.133202662983</v>
      </c>
      <c r="AU336" s="22">
        <v>21620.178002662957</v>
      </c>
      <c r="AV336" s="32">
        <v>7.7424790447718744E-2</v>
      </c>
      <c r="AW336" s="32">
        <v>5.3836241990402385E-2</v>
      </c>
      <c r="AX336" s="42"/>
      <c r="AY336" s="22">
        <v>411859.47056835127</v>
      </c>
      <c r="AZ336" s="22">
        <v>10267.9552</v>
      </c>
      <c r="BA336" s="22">
        <v>401591.51536835125</v>
      </c>
      <c r="BB336" s="22">
        <v>0</v>
      </c>
      <c r="BC336" s="22">
        <v>31888.133202662983</v>
      </c>
      <c r="BD336" s="22">
        <v>21620.178002662957</v>
      </c>
      <c r="BE336" s="32">
        <v>7.7424790447718744E-2</v>
      </c>
      <c r="BF336" s="32">
        <v>5.3836241990402385E-2</v>
      </c>
      <c r="BG336" s="11"/>
      <c r="BH336" s="22">
        <v>411859.47056835127</v>
      </c>
      <c r="BI336" s="22">
        <v>10267.9552</v>
      </c>
      <c r="BJ336" s="22">
        <v>401591.51536835125</v>
      </c>
      <c r="BK336" s="26">
        <v>10267.9552</v>
      </c>
      <c r="BL336" s="22">
        <v>0</v>
      </c>
      <c r="BM336" s="22">
        <v>31888.133202662983</v>
      </c>
      <c r="BN336" s="22">
        <v>21620.178002662957</v>
      </c>
      <c r="BO336" s="32">
        <v>7.7424790447718744E-2</v>
      </c>
      <c r="BP336" s="32">
        <v>5.3836241990402385E-2</v>
      </c>
      <c r="BQ336" s="42"/>
      <c r="BR336" s="22">
        <v>409647.63734301721</v>
      </c>
      <c r="BS336" s="22">
        <v>10267.9552</v>
      </c>
      <c r="BT336" s="22">
        <v>399379.68214301718</v>
      </c>
      <c r="BU336" s="26">
        <v>10267.9552</v>
      </c>
      <c r="BV336" s="22">
        <v>0</v>
      </c>
      <c r="BW336" s="22">
        <v>29676.299977328919</v>
      </c>
      <c r="BX336" s="22">
        <v>19408.344777328894</v>
      </c>
      <c r="BY336" s="32">
        <v>7.244347891229154E-2</v>
      </c>
      <c r="BZ336" s="32">
        <v>4.8596224708243416E-2</v>
      </c>
      <c r="CA336" s="42"/>
      <c r="CB336" s="22">
        <v>411434.41426473856</v>
      </c>
      <c r="CC336" s="22">
        <v>10267.9552</v>
      </c>
      <c r="CD336" s="22">
        <v>401166.45906473853</v>
      </c>
      <c r="CE336" s="26">
        <v>10267.9552</v>
      </c>
      <c r="CF336" s="22">
        <v>0</v>
      </c>
      <c r="CG336" s="22">
        <v>31463.076899050269</v>
      </c>
      <c r="CH336" s="22">
        <v>21195.121699050243</v>
      </c>
      <c r="CI336" s="32">
        <v>7.6471670351827378E-2</v>
      </c>
      <c r="CJ336" s="32">
        <v>5.2833733279854946E-2</v>
      </c>
      <c r="CK336" s="42"/>
      <c r="CL336" s="22">
        <v>411009.35796112585</v>
      </c>
      <c r="CM336" s="22">
        <v>10267.9552</v>
      </c>
      <c r="CN336" s="22">
        <v>400741.40276112582</v>
      </c>
      <c r="CO336" s="26">
        <v>10267.9552</v>
      </c>
      <c r="CP336" s="22">
        <v>0</v>
      </c>
      <c r="CQ336" s="22">
        <v>31038.020595437556</v>
      </c>
      <c r="CR336" s="22">
        <v>20770.06539543753</v>
      </c>
      <c r="CS336" s="32">
        <v>7.5516578866735198E-2</v>
      </c>
      <c r="CT336" s="32">
        <v>5.1829097897873468E-2</v>
      </c>
      <c r="CU336" s="42"/>
      <c r="CV336" s="22">
        <v>411859.47056835127</v>
      </c>
      <c r="CW336" s="22">
        <v>10267.9552</v>
      </c>
      <c r="CX336" s="22">
        <v>401591.51536835125</v>
      </c>
      <c r="CY336" s="26">
        <v>10267.9552</v>
      </c>
      <c r="CZ336" s="22">
        <v>0</v>
      </c>
      <c r="DA336" s="22">
        <v>31888.133202662983</v>
      </c>
      <c r="DB336" s="22">
        <v>21620.178002662957</v>
      </c>
      <c r="DC336" s="32">
        <v>7.7424790447718744E-2</v>
      </c>
      <c r="DD336" s="32">
        <v>5.3836241990402385E-2</v>
      </c>
      <c r="DE336" s="42"/>
      <c r="DF336" s="22">
        <v>411859.47056835127</v>
      </c>
      <c r="DG336" s="22">
        <v>10267.9552</v>
      </c>
      <c r="DH336" s="22">
        <v>401591.51536835125</v>
      </c>
      <c r="DI336" s="26">
        <v>10267.9552</v>
      </c>
      <c r="DJ336" s="22">
        <v>0</v>
      </c>
      <c r="DK336" s="22">
        <v>31888.133202662983</v>
      </c>
      <c r="DL336" s="22">
        <v>21620.178002662957</v>
      </c>
      <c r="DM336" s="32">
        <v>7.7424790447718744E-2</v>
      </c>
      <c r="DN336" s="32">
        <v>5.3836241990402385E-2</v>
      </c>
      <c r="DO336" s="42"/>
      <c r="DP336" s="22">
        <v>411859.47056835127</v>
      </c>
      <c r="DQ336" s="22">
        <v>10267.9552</v>
      </c>
      <c r="DR336" s="22">
        <v>401591.51536835125</v>
      </c>
      <c r="DS336" s="26">
        <v>10267.9552</v>
      </c>
      <c r="DT336" s="22">
        <v>0</v>
      </c>
      <c r="DU336" s="22">
        <v>31888.133202662983</v>
      </c>
      <c r="DV336" s="22">
        <v>21620.178002662957</v>
      </c>
      <c r="DW336" s="32">
        <v>7.7424790447718744E-2</v>
      </c>
      <c r="DX336" s="32">
        <v>5.3836241990402385E-2</v>
      </c>
      <c r="DY336" s="42"/>
      <c r="DZ336" s="22">
        <v>411859.47056835127</v>
      </c>
      <c r="EA336" s="22">
        <v>10267.9552</v>
      </c>
      <c r="EB336" s="22">
        <v>401591.51536835125</v>
      </c>
      <c r="EC336" s="26">
        <v>10267.9552</v>
      </c>
      <c r="ED336" s="22">
        <v>0</v>
      </c>
      <c r="EE336" s="22">
        <v>31888.133202662983</v>
      </c>
      <c r="EF336" s="22">
        <v>21620.178002662957</v>
      </c>
      <c r="EG336" s="32">
        <v>7.7424790447718744E-2</v>
      </c>
      <c r="EH336" s="32">
        <v>5.3836241990402385E-2</v>
      </c>
      <c r="EI336" s="42"/>
      <c r="EK336" s="47">
        <f t="shared" si="97"/>
        <v>-425.05630361271324</v>
      </c>
      <c r="EL336" s="47">
        <f t="shared" si="98"/>
        <v>-850.11260722542647</v>
      </c>
      <c r="EM336" s="47">
        <f t="shared" si="99"/>
        <v>0</v>
      </c>
      <c r="EN336" s="47">
        <f t="shared" si="100"/>
        <v>0</v>
      </c>
      <c r="EO336" s="47">
        <f t="shared" si="101"/>
        <v>0</v>
      </c>
      <c r="EP336" s="47">
        <f t="shared" si="102"/>
        <v>0</v>
      </c>
      <c r="ER336" s="27" t="str">
        <f t="shared" si="112"/>
        <v>Rivendell Primary Free School</v>
      </c>
      <c r="EV336" s="45">
        <v>0</v>
      </c>
      <c r="EX336" s="27" t="str">
        <f t="shared" si="113"/>
        <v>Y</v>
      </c>
      <c r="EY336" s="27" t="str">
        <f t="shared" si="114"/>
        <v>Y</v>
      </c>
      <c r="EZ336" s="27" t="str">
        <f t="shared" si="103"/>
        <v/>
      </c>
      <c r="FA336" s="27" t="str">
        <f t="shared" si="104"/>
        <v/>
      </c>
      <c r="FB336" s="27" t="str">
        <f t="shared" si="105"/>
        <v/>
      </c>
      <c r="FC336" s="27" t="str">
        <f t="shared" si="106"/>
        <v/>
      </c>
      <c r="FE336" s="82">
        <f t="shared" si="115"/>
        <v>1.0584294920245997E-3</v>
      </c>
      <c r="FF336" s="82">
        <f t="shared" si="107"/>
        <v>2.1168589840491994E-3</v>
      </c>
      <c r="FG336" s="82" t="str">
        <f t="shared" si="108"/>
        <v/>
      </c>
      <c r="FH336" s="82" t="str">
        <f t="shared" si="109"/>
        <v/>
      </c>
      <c r="FI336" s="82" t="str">
        <f t="shared" si="110"/>
        <v/>
      </c>
      <c r="FJ336" s="82" t="str">
        <f t="shared" si="111"/>
        <v/>
      </c>
    </row>
    <row r="337" spans="1:134" x14ac:dyDescent="0.3">
      <c r="A337" s="23" t="s">
        <v>305</v>
      </c>
      <c r="B337" s="23" t="s">
        <v>305</v>
      </c>
      <c r="C337" s="23"/>
      <c r="D337" s="24"/>
      <c r="E337" s="24"/>
      <c r="F337" s="24"/>
      <c r="K337" s="22"/>
      <c r="L337" s="22"/>
      <c r="O337" s="22" t="s">
        <v>305</v>
      </c>
      <c r="U337" s="22" t="s">
        <v>305</v>
      </c>
      <c r="Y337" s="22" t="s">
        <v>305</v>
      </c>
      <c r="AE337" s="22" t="s">
        <v>305</v>
      </c>
      <c r="AI337" s="22" t="s">
        <v>305</v>
      </c>
      <c r="AO337" s="22" t="s">
        <v>305</v>
      </c>
      <c r="AS337" s="22" t="s">
        <v>305</v>
      </c>
      <c r="AY337" s="22" t="s">
        <v>305</v>
      </c>
      <c r="BB337" s="22" t="s">
        <v>305</v>
      </c>
      <c r="BH337" s="22" t="s">
        <v>305</v>
      </c>
      <c r="BL337" s="22" t="s">
        <v>305</v>
      </c>
      <c r="BR337" s="22" t="s">
        <v>305</v>
      </c>
      <c r="BV337" s="22" t="s">
        <v>305</v>
      </c>
      <c r="CB337" s="22" t="s">
        <v>305</v>
      </c>
      <c r="CF337" s="22" t="s">
        <v>305</v>
      </c>
      <c r="CL337" s="22" t="s">
        <v>305</v>
      </c>
      <c r="CP337" s="22" t="s">
        <v>305</v>
      </c>
      <c r="CV337" s="22" t="s">
        <v>305</v>
      </c>
      <c r="CZ337" s="22" t="s">
        <v>305</v>
      </c>
      <c r="DF337" s="22" t="s">
        <v>305</v>
      </c>
      <c r="DJ337" s="22" t="s">
        <v>305</v>
      </c>
      <c r="DP337" s="22" t="s">
        <v>305</v>
      </c>
      <c r="DT337" s="22" t="s">
        <v>305</v>
      </c>
      <c r="DZ337" s="22" t="s">
        <v>305</v>
      </c>
      <c r="ED337" s="22" t="s">
        <v>305</v>
      </c>
    </row>
    <row r="338" spans="1:134" x14ac:dyDescent="0.3">
      <c r="A338" s="23" t="s">
        <v>305</v>
      </c>
      <c r="B338" s="23" t="s">
        <v>305</v>
      </c>
      <c r="C338" s="23"/>
      <c r="D338" s="24"/>
      <c r="E338" s="24"/>
      <c r="F338" s="24"/>
      <c r="K338" s="22"/>
      <c r="L338" s="22"/>
      <c r="O338" s="22" t="s">
        <v>305</v>
      </c>
      <c r="U338" s="22" t="s">
        <v>305</v>
      </c>
      <c r="Y338" s="22" t="s">
        <v>305</v>
      </c>
      <c r="AE338" s="22" t="s">
        <v>305</v>
      </c>
      <c r="AI338" s="22" t="s">
        <v>305</v>
      </c>
      <c r="AO338" s="22" t="s">
        <v>305</v>
      </c>
      <c r="AS338" s="22" t="s">
        <v>305</v>
      </c>
      <c r="AY338" s="22" t="s">
        <v>305</v>
      </c>
      <c r="BB338" s="22" t="s">
        <v>305</v>
      </c>
      <c r="BH338" s="22" t="s">
        <v>305</v>
      </c>
      <c r="BL338" s="22" t="s">
        <v>305</v>
      </c>
      <c r="BR338" s="22" t="s">
        <v>305</v>
      </c>
      <c r="BV338" s="22" t="s">
        <v>305</v>
      </c>
      <c r="CB338" s="22" t="s">
        <v>305</v>
      </c>
      <c r="CF338" s="22" t="s">
        <v>305</v>
      </c>
      <c r="CL338" s="22" t="s">
        <v>305</v>
      </c>
      <c r="CP338" s="22" t="s">
        <v>305</v>
      </c>
      <c r="CV338" s="22" t="s">
        <v>305</v>
      </c>
      <c r="CZ338" s="22" t="s">
        <v>305</v>
      </c>
      <c r="DF338" s="22" t="s">
        <v>305</v>
      </c>
      <c r="DJ338" s="22" t="s">
        <v>305</v>
      </c>
      <c r="DP338" s="22" t="s">
        <v>305</v>
      </c>
      <c r="DT338" s="22" t="s">
        <v>305</v>
      </c>
      <c r="DZ338" s="22" t="s">
        <v>305</v>
      </c>
      <c r="ED338" s="22" t="s">
        <v>305</v>
      </c>
    </row>
    <row r="339" spans="1:134" x14ac:dyDescent="0.3">
      <c r="A339" s="23" t="s">
        <v>305</v>
      </c>
      <c r="B339" s="23" t="s">
        <v>305</v>
      </c>
      <c r="C339" s="23"/>
      <c r="D339" s="24"/>
      <c r="E339" s="24"/>
      <c r="F339" s="24"/>
      <c r="K339" s="22"/>
      <c r="L339" s="22"/>
      <c r="O339" s="22" t="s">
        <v>305</v>
      </c>
      <c r="U339" s="22" t="s">
        <v>305</v>
      </c>
      <c r="Y339" s="22" t="s">
        <v>305</v>
      </c>
      <c r="AE339" s="22" t="s">
        <v>305</v>
      </c>
      <c r="AI339" s="22" t="s">
        <v>305</v>
      </c>
      <c r="AO339" s="22" t="s">
        <v>305</v>
      </c>
      <c r="AS339" s="22" t="s">
        <v>305</v>
      </c>
      <c r="AY339" s="22" t="s">
        <v>305</v>
      </c>
      <c r="BB339" s="22" t="s">
        <v>305</v>
      </c>
      <c r="BH339" s="22" t="s">
        <v>305</v>
      </c>
      <c r="BL339" s="22" t="s">
        <v>305</v>
      </c>
      <c r="BR339" s="22" t="s">
        <v>305</v>
      </c>
      <c r="BV339" s="22" t="s">
        <v>305</v>
      </c>
      <c r="CB339" s="22" t="s">
        <v>305</v>
      </c>
      <c r="CF339" s="22" t="s">
        <v>305</v>
      </c>
      <c r="CL339" s="22" t="s">
        <v>305</v>
      </c>
      <c r="CP339" s="22" t="s">
        <v>305</v>
      </c>
      <c r="CV339" s="22" t="s">
        <v>305</v>
      </c>
      <c r="CZ339" s="22" t="s">
        <v>305</v>
      </c>
      <c r="DF339" s="22" t="s">
        <v>305</v>
      </c>
      <c r="DJ339" s="22" t="s">
        <v>305</v>
      </c>
      <c r="DP339" s="22" t="s">
        <v>305</v>
      </c>
      <c r="DT339" s="22" t="s">
        <v>305</v>
      </c>
      <c r="DZ339" s="22" t="s">
        <v>305</v>
      </c>
      <c r="ED339" s="22" t="s">
        <v>305</v>
      </c>
    </row>
    <row r="340" spans="1:134" x14ac:dyDescent="0.3">
      <c r="A340" s="23" t="s">
        <v>305</v>
      </c>
      <c r="B340" s="23" t="s">
        <v>305</v>
      </c>
      <c r="C340" s="23"/>
      <c r="D340" s="24"/>
      <c r="E340" s="24"/>
      <c r="F340" s="24"/>
      <c r="K340" s="22"/>
      <c r="L340" s="22"/>
      <c r="O340" s="22" t="s">
        <v>305</v>
      </c>
      <c r="U340" s="22" t="s">
        <v>305</v>
      </c>
      <c r="Y340" s="22" t="s">
        <v>305</v>
      </c>
      <c r="AE340" s="22" t="s">
        <v>305</v>
      </c>
      <c r="AI340" s="22" t="s">
        <v>305</v>
      </c>
      <c r="AO340" s="22" t="s">
        <v>305</v>
      </c>
      <c r="AS340" s="22" t="s">
        <v>305</v>
      </c>
      <c r="AY340" s="22" t="s">
        <v>305</v>
      </c>
      <c r="BB340" s="22" t="s">
        <v>305</v>
      </c>
      <c r="BH340" s="22" t="s">
        <v>305</v>
      </c>
      <c r="BL340" s="22" t="s">
        <v>305</v>
      </c>
      <c r="BR340" s="22" t="s">
        <v>305</v>
      </c>
      <c r="BV340" s="22" t="s">
        <v>305</v>
      </c>
      <c r="CB340" s="22" t="s">
        <v>305</v>
      </c>
      <c r="CF340" s="22" t="s">
        <v>305</v>
      </c>
      <c r="CL340" s="22" t="s">
        <v>305</v>
      </c>
      <c r="CP340" s="22" t="s">
        <v>305</v>
      </c>
      <c r="CV340" s="22" t="s">
        <v>305</v>
      </c>
      <c r="CZ340" s="22" t="s">
        <v>305</v>
      </c>
      <c r="DF340" s="22" t="s">
        <v>305</v>
      </c>
      <c r="DJ340" s="22" t="s">
        <v>305</v>
      </c>
      <c r="DP340" s="22" t="s">
        <v>305</v>
      </c>
      <c r="DT340" s="22" t="s">
        <v>305</v>
      </c>
      <c r="DZ340" s="22" t="s">
        <v>305</v>
      </c>
      <c r="ED340" s="22" t="s">
        <v>305</v>
      </c>
    </row>
    <row r="341" spans="1:134" x14ac:dyDescent="0.3">
      <c r="A341" s="23" t="s">
        <v>305</v>
      </c>
      <c r="B341" s="23" t="s">
        <v>305</v>
      </c>
      <c r="C341" s="23"/>
      <c r="D341" s="24"/>
      <c r="E341" s="24"/>
      <c r="F341" s="24"/>
      <c r="K341" s="22"/>
      <c r="L341" s="22"/>
      <c r="O341" s="22" t="s">
        <v>305</v>
      </c>
      <c r="U341" s="22" t="s">
        <v>305</v>
      </c>
      <c r="Y341" s="22" t="s">
        <v>305</v>
      </c>
      <c r="AE341" s="22" t="s">
        <v>305</v>
      </c>
      <c r="AI341" s="22" t="s">
        <v>305</v>
      </c>
      <c r="AO341" s="22" t="s">
        <v>305</v>
      </c>
      <c r="AS341" s="22" t="s">
        <v>305</v>
      </c>
      <c r="AY341" s="22" t="s">
        <v>305</v>
      </c>
      <c r="BB341" s="22" t="s">
        <v>305</v>
      </c>
      <c r="BH341" s="22" t="s">
        <v>305</v>
      </c>
      <c r="BL341" s="22" t="s">
        <v>305</v>
      </c>
      <c r="BR341" s="22" t="s">
        <v>305</v>
      </c>
      <c r="BV341" s="22" t="s">
        <v>305</v>
      </c>
      <c r="CB341" s="22" t="s">
        <v>305</v>
      </c>
      <c r="CF341" s="22" t="s">
        <v>305</v>
      </c>
      <c r="CL341" s="22" t="s">
        <v>305</v>
      </c>
      <c r="CP341" s="22" t="s">
        <v>305</v>
      </c>
      <c r="CV341" s="22" t="s">
        <v>305</v>
      </c>
      <c r="CZ341" s="22" t="s">
        <v>305</v>
      </c>
      <c r="DF341" s="22" t="s">
        <v>305</v>
      </c>
      <c r="DJ341" s="22" t="s">
        <v>305</v>
      </c>
      <c r="DP341" s="22" t="s">
        <v>305</v>
      </c>
      <c r="DT341" s="22" t="s">
        <v>305</v>
      </c>
      <c r="DZ341" s="22" t="s">
        <v>305</v>
      </c>
      <c r="ED341" s="22" t="s">
        <v>305</v>
      </c>
    </row>
    <row r="342" spans="1:134" x14ac:dyDescent="0.3">
      <c r="A342" s="23" t="s">
        <v>305</v>
      </c>
      <c r="B342" s="23" t="s">
        <v>305</v>
      </c>
      <c r="C342" s="23"/>
      <c r="D342" s="24"/>
      <c r="E342" s="24"/>
      <c r="F342" s="24"/>
      <c r="K342" s="22"/>
      <c r="L342" s="22"/>
      <c r="O342" s="22" t="s">
        <v>305</v>
      </c>
      <c r="U342" s="22" t="s">
        <v>305</v>
      </c>
      <c r="Y342" s="22" t="s">
        <v>305</v>
      </c>
      <c r="AE342" s="22" t="s">
        <v>305</v>
      </c>
      <c r="AI342" s="22" t="s">
        <v>305</v>
      </c>
      <c r="AO342" s="22" t="s">
        <v>305</v>
      </c>
      <c r="AS342" s="22" t="s">
        <v>305</v>
      </c>
      <c r="AY342" s="22" t="s">
        <v>305</v>
      </c>
      <c r="BB342" s="22" t="s">
        <v>305</v>
      </c>
      <c r="BH342" s="22" t="s">
        <v>305</v>
      </c>
      <c r="BL342" s="22" t="s">
        <v>305</v>
      </c>
      <c r="BR342" s="22" t="s">
        <v>305</v>
      </c>
      <c r="BV342" s="22" t="s">
        <v>305</v>
      </c>
      <c r="CB342" s="22" t="s">
        <v>305</v>
      </c>
      <c r="CF342" s="22" t="s">
        <v>305</v>
      </c>
      <c r="CL342" s="22" t="s">
        <v>305</v>
      </c>
      <c r="CP342" s="22" t="s">
        <v>305</v>
      </c>
      <c r="CV342" s="22" t="s">
        <v>305</v>
      </c>
      <c r="CZ342" s="22" t="s">
        <v>305</v>
      </c>
      <c r="DF342" s="22" t="s">
        <v>305</v>
      </c>
      <c r="DJ342" s="22" t="s">
        <v>305</v>
      </c>
      <c r="DP342" s="22" t="s">
        <v>305</v>
      </c>
      <c r="DT342" s="22" t="s">
        <v>305</v>
      </c>
      <c r="DZ342" s="22" t="s">
        <v>305</v>
      </c>
      <c r="ED342" s="22" t="s">
        <v>305</v>
      </c>
    </row>
    <row r="343" spans="1:134" x14ac:dyDescent="0.3">
      <c r="A343" s="23" t="s">
        <v>305</v>
      </c>
      <c r="B343" s="23" t="s">
        <v>305</v>
      </c>
      <c r="C343" s="23"/>
      <c r="D343" s="24"/>
      <c r="E343" s="24"/>
      <c r="F343" s="24"/>
      <c r="K343" s="22"/>
      <c r="L343" s="22"/>
      <c r="O343" s="22" t="s">
        <v>305</v>
      </c>
      <c r="U343" s="22" t="s">
        <v>305</v>
      </c>
      <c r="Y343" s="22" t="s">
        <v>305</v>
      </c>
      <c r="AE343" s="22" t="s">
        <v>305</v>
      </c>
      <c r="AI343" s="22" t="s">
        <v>305</v>
      </c>
      <c r="AO343" s="22" t="s">
        <v>305</v>
      </c>
      <c r="AS343" s="22" t="s">
        <v>305</v>
      </c>
      <c r="AY343" s="22" t="s">
        <v>305</v>
      </c>
      <c r="BB343" s="22" t="s">
        <v>305</v>
      </c>
      <c r="BH343" s="22" t="s">
        <v>305</v>
      </c>
      <c r="BL343" s="22" t="s">
        <v>305</v>
      </c>
      <c r="BR343" s="22" t="s">
        <v>305</v>
      </c>
      <c r="BV343" s="22" t="s">
        <v>305</v>
      </c>
      <c r="CB343" s="22" t="s">
        <v>305</v>
      </c>
      <c r="CF343" s="22" t="s">
        <v>305</v>
      </c>
      <c r="CL343" s="22" t="s">
        <v>305</v>
      </c>
      <c r="CP343" s="22" t="s">
        <v>305</v>
      </c>
      <c r="CV343" s="22" t="s">
        <v>305</v>
      </c>
      <c r="CZ343" s="22" t="s">
        <v>305</v>
      </c>
      <c r="DF343" s="22" t="s">
        <v>305</v>
      </c>
      <c r="DJ343" s="22" t="s">
        <v>305</v>
      </c>
      <c r="DP343" s="22" t="s">
        <v>305</v>
      </c>
      <c r="DT343" s="22" t="s">
        <v>305</v>
      </c>
      <c r="DZ343" s="22" t="s">
        <v>305</v>
      </c>
      <c r="ED343" s="22" t="s">
        <v>305</v>
      </c>
    </row>
    <row r="344" spans="1:134" x14ac:dyDescent="0.3">
      <c r="A344" s="23" t="s">
        <v>305</v>
      </c>
      <c r="B344" s="23" t="s">
        <v>305</v>
      </c>
      <c r="C344" s="23"/>
      <c r="D344" s="24"/>
      <c r="E344" s="24"/>
      <c r="F344" s="24"/>
      <c r="K344" s="22"/>
      <c r="L344" s="22"/>
      <c r="O344" s="22" t="s">
        <v>305</v>
      </c>
      <c r="U344" s="22" t="s">
        <v>305</v>
      </c>
      <c r="Y344" s="22" t="s">
        <v>305</v>
      </c>
      <c r="AE344" s="22" t="s">
        <v>305</v>
      </c>
      <c r="AI344" s="22" t="s">
        <v>305</v>
      </c>
      <c r="AO344" s="22" t="s">
        <v>305</v>
      </c>
      <c r="AS344" s="22" t="s">
        <v>305</v>
      </c>
      <c r="AY344" s="22" t="s">
        <v>305</v>
      </c>
      <c r="BB344" s="22" t="s">
        <v>305</v>
      </c>
      <c r="BH344" s="22" t="s">
        <v>305</v>
      </c>
      <c r="BL344" s="22" t="s">
        <v>305</v>
      </c>
      <c r="BR344" s="22" t="s">
        <v>305</v>
      </c>
      <c r="BV344" s="22" t="s">
        <v>305</v>
      </c>
      <c r="CB344" s="22" t="s">
        <v>305</v>
      </c>
      <c r="CF344" s="22" t="s">
        <v>305</v>
      </c>
      <c r="CL344" s="22" t="s">
        <v>305</v>
      </c>
      <c r="CP344" s="22" t="s">
        <v>305</v>
      </c>
      <c r="CV344" s="22" t="s">
        <v>305</v>
      </c>
      <c r="CZ344" s="22" t="s">
        <v>305</v>
      </c>
      <c r="DF344" s="22" t="s">
        <v>305</v>
      </c>
      <c r="DJ344" s="22" t="s">
        <v>305</v>
      </c>
      <c r="DP344" s="22" t="s">
        <v>305</v>
      </c>
      <c r="DT344" s="22" t="s">
        <v>305</v>
      </c>
      <c r="DZ344" s="22" t="s">
        <v>305</v>
      </c>
      <c r="ED344" s="22" t="s">
        <v>305</v>
      </c>
    </row>
    <row r="345" spans="1:134" x14ac:dyDescent="0.3">
      <c r="A345" s="23" t="s">
        <v>305</v>
      </c>
      <c r="B345" s="23" t="s">
        <v>305</v>
      </c>
      <c r="C345" s="23"/>
      <c r="D345" s="24"/>
      <c r="E345" s="24"/>
      <c r="F345" s="24"/>
      <c r="K345" s="22"/>
      <c r="L345" s="22"/>
      <c r="O345" s="22" t="s">
        <v>305</v>
      </c>
      <c r="U345" s="22" t="s">
        <v>305</v>
      </c>
      <c r="Y345" s="22" t="s">
        <v>305</v>
      </c>
      <c r="AE345" s="22" t="s">
        <v>305</v>
      </c>
      <c r="AI345" s="22" t="s">
        <v>305</v>
      </c>
      <c r="AO345" s="22" t="s">
        <v>305</v>
      </c>
      <c r="AS345" s="22" t="s">
        <v>305</v>
      </c>
      <c r="AY345" s="22" t="s">
        <v>305</v>
      </c>
      <c r="BB345" s="22" t="s">
        <v>305</v>
      </c>
      <c r="BH345" s="22" t="s">
        <v>305</v>
      </c>
      <c r="BL345" s="22" t="s">
        <v>305</v>
      </c>
      <c r="BR345" s="22" t="s">
        <v>305</v>
      </c>
      <c r="BV345" s="22" t="s">
        <v>305</v>
      </c>
      <c r="CB345" s="22" t="s">
        <v>305</v>
      </c>
      <c r="CF345" s="22" t="s">
        <v>305</v>
      </c>
      <c r="CL345" s="22" t="s">
        <v>305</v>
      </c>
      <c r="CP345" s="22" t="s">
        <v>305</v>
      </c>
      <c r="CV345" s="22" t="s">
        <v>305</v>
      </c>
      <c r="CZ345" s="22" t="s">
        <v>305</v>
      </c>
      <c r="DF345" s="22" t="s">
        <v>305</v>
      </c>
      <c r="DJ345" s="22" t="s">
        <v>305</v>
      </c>
      <c r="DP345" s="22" t="s">
        <v>305</v>
      </c>
      <c r="DT345" s="22" t="s">
        <v>305</v>
      </c>
      <c r="DZ345" s="22" t="s">
        <v>305</v>
      </c>
      <c r="ED345" s="22" t="s">
        <v>305</v>
      </c>
    </row>
    <row r="346" spans="1:134" x14ac:dyDescent="0.3">
      <c r="A346" s="23" t="s">
        <v>305</v>
      </c>
      <c r="B346" s="23" t="s">
        <v>305</v>
      </c>
      <c r="C346" s="23"/>
      <c r="D346" s="24"/>
      <c r="E346" s="24"/>
      <c r="F346" s="24"/>
      <c r="K346" s="22"/>
      <c r="L346" s="22"/>
      <c r="O346" s="22" t="s">
        <v>305</v>
      </c>
      <c r="U346" s="22" t="s">
        <v>305</v>
      </c>
      <c r="Y346" s="22" t="s">
        <v>305</v>
      </c>
      <c r="AE346" s="22" t="s">
        <v>305</v>
      </c>
      <c r="AI346" s="22" t="s">
        <v>305</v>
      </c>
      <c r="AO346" s="22" t="s">
        <v>305</v>
      </c>
      <c r="AS346" s="22" t="s">
        <v>305</v>
      </c>
      <c r="AY346" s="22" t="s">
        <v>305</v>
      </c>
      <c r="BB346" s="22" t="s">
        <v>305</v>
      </c>
      <c r="BH346" s="22" t="s">
        <v>305</v>
      </c>
      <c r="BL346" s="22" t="s">
        <v>305</v>
      </c>
      <c r="BR346" s="22" t="s">
        <v>305</v>
      </c>
      <c r="BV346" s="22" t="s">
        <v>305</v>
      </c>
      <c r="CB346" s="22" t="s">
        <v>305</v>
      </c>
      <c r="CF346" s="22" t="s">
        <v>305</v>
      </c>
      <c r="CL346" s="22" t="s">
        <v>305</v>
      </c>
      <c r="CP346" s="22" t="s">
        <v>305</v>
      </c>
      <c r="CV346" s="22" t="s">
        <v>305</v>
      </c>
      <c r="CZ346" s="22" t="s">
        <v>305</v>
      </c>
      <c r="DF346" s="22" t="s">
        <v>305</v>
      </c>
      <c r="DJ346" s="22" t="s">
        <v>305</v>
      </c>
      <c r="DP346" s="22" t="s">
        <v>305</v>
      </c>
      <c r="DT346" s="22" t="s">
        <v>305</v>
      </c>
      <c r="DZ346" s="22" t="s">
        <v>305</v>
      </c>
      <c r="ED346" s="22" t="s">
        <v>305</v>
      </c>
    </row>
    <row r="347" spans="1:134" x14ac:dyDescent="0.3">
      <c r="A347" s="23" t="s">
        <v>305</v>
      </c>
      <c r="B347" s="23" t="s">
        <v>305</v>
      </c>
      <c r="C347" s="23"/>
      <c r="D347" s="24"/>
      <c r="E347" s="24"/>
      <c r="F347" s="24"/>
      <c r="K347" s="22"/>
      <c r="L347" s="22"/>
      <c r="O347" s="22" t="s">
        <v>305</v>
      </c>
      <c r="U347" s="22" t="s">
        <v>305</v>
      </c>
      <c r="Y347" s="22" t="s">
        <v>305</v>
      </c>
      <c r="AE347" s="22" t="s">
        <v>305</v>
      </c>
      <c r="AI347" s="22" t="s">
        <v>305</v>
      </c>
      <c r="AO347" s="22" t="s">
        <v>305</v>
      </c>
      <c r="AS347" s="22" t="s">
        <v>305</v>
      </c>
      <c r="AY347" s="22" t="s">
        <v>305</v>
      </c>
      <c r="BB347" s="22" t="s">
        <v>305</v>
      </c>
      <c r="BH347" s="22" t="s">
        <v>305</v>
      </c>
      <c r="BL347" s="22" t="s">
        <v>305</v>
      </c>
      <c r="BR347" s="22" t="s">
        <v>305</v>
      </c>
      <c r="BV347" s="22" t="s">
        <v>305</v>
      </c>
      <c r="CB347" s="22" t="s">
        <v>305</v>
      </c>
      <c r="CF347" s="22" t="s">
        <v>305</v>
      </c>
      <c r="CL347" s="22" t="s">
        <v>305</v>
      </c>
      <c r="CP347" s="22" t="s">
        <v>305</v>
      </c>
      <c r="CV347" s="22" t="s">
        <v>305</v>
      </c>
      <c r="CZ347" s="22" t="s">
        <v>305</v>
      </c>
      <c r="DF347" s="22" t="s">
        <v>305</v>
      </c>
      <c r="DJ347" s="22" t="s">
        <v>305</v>
      </c>
      <c r="DP347" s="22" t="s">
        <v>305</v>
      </c>
      <c r="DT347" s="22" t="s">
        <v>305</v>
      </c>
      <c r="DZ347" s="22" t="s">
        <v>305</v>
      </c>
      <c r="ED347" s="22" t="s">
        <v>305</v>
      </c>
    </row>
    <row r="348" spans="1:134" x14ac:dyDescent="0.3">
      <c r="A348" s="23" t="s">
        <v>305</v>
      </c>
      <c r="B348" s="23" t="s">
        <v>305</v>
      </c>
      <c r="C348" s="23"/>
      <c r="D348" s="24"/>
      <c r="E348" s="24"/>
      <c r="F348" s="24"/>
      <c r="K348" s="22"/>
      <c r="L348" s="22"/>
      <c r="O348" s="22" t="s">
        <v>305</v>
      </c>
      <c r="U348" s="22" t="s">
        <v>305</v>
      </c>
      <c r="Y348" s="22" t="s">
        <v>305</v>
      </c>
      <c r="AE348" s="22" t="s">
        <v>305</v>
      </c>
      <c r="AI348" s="22" t="s">
        <v>305</v>
      </c>
      <c r="AO348" s="22" t="s">
        <v>305</v>
      </c>
      <c r="AS348" s="22" t="s">
        <v>305</v>
      </c>
      <c r="AY348" s="22" t="s">
        <v>305</v>
      </c>
      <c r="BB348" s="22" t="s">
        <v>305</v>
      </c>
      <c r="BH348" s="22" t="s">
        <v>305</v>
      </c>
      <c r="BL348" s="22" t="s">
        <v>305</v>
      </c>
      <c r="BR348" s="22" t="s">
        <v>305</v>
      </c>
      <c r="BV348" s="22" t="s">
        <v>305</v>
      </c>
      <c r="CB348" s="22" t="s">
        <v>305</v>
      </c>
      <c r="CF348" s="22" t="s">
        <v>305</v>
      </c>
      <c r="CL348" s="22" t="s">
        <v>305</v>
      </c>
      <c r="CP348" s="22" t="s">
        <v>305</v>
      </c>
      <c r="CV348" s="22" t="s">
        <v>305</v>
      </c>
      <c r="CZ348" s="22" t="s">
        <v>305</v>
      </c>
      <c r="DF348" s="22" t="s">
        <v>305</v>
      </c>
      <c r="DJ348" s="22" t="s">
        <v>305</v>
      </c>
      <c r="DP348" s="22" t="s">
        <v>305</v>
      </c>
      <c r="DT348" s="22" t="s">
        <v>305</v>
      </c>
      <c r="DZ348" s="22" t="s">
        <v>305</v>
      </c>
      <c r="ED348" s="22" t="s">
        <v>305</v>
      </c>
    </row>
    <row r="349" spans="1:134" x14ac:dyDescent="0.3">
      <c r="A349" s="23" t="s">
        <v>305</v>
      </c>
      <c r="B349" s="23" t="s">
        <v>305</v>
      </c>
      <c r="C349" s="23"/>
      <c r="D349" s="24"/>
      <c r="E349" s="24"/>
      <c r="F349" s="24"/>
      <c r="K349" s="22"/>
      <c r="L349" s="22"/>
      <c r="O349" s="22" t="s">
        <v>305</v>
      </c>
      <c r="U349" s="22" t="s">
        <v>305</v>
      </c>
      <c r="Y349" s="22" t="s">
        <v>305</v>
      </c>
      <c r="AE349" s="22" t="s">
        <v>305</v>
      </c>
      <c r="AI349" s="22" t="s">
        <v>305</v>
      </c>
      <c r="AO349" s="22" t="s">
        <v>305</v>
      </c>
      <c r="AS349" s="22" t="s">
        <v>305</v>
      </c>
      <c r="AY349" s="22" t="s">
        <v>305</v>
      </c>
      <c r="BB349" s="22" t="s">
        <v>305</v>
      </c>
      <c r="BH349" s="22" t="s">
        <v>305</v>
      </c>
      <c r="BL349" s="22" t="s">
        <v>305</v>
      </c>
      <c r="BR349" s="22" t="s">
        <v>305</v>
      </c>
      <c r="BV349" s="22" t="s">
        <v>305</v>
      </c>
      <c r="CB349" s="22" t="s">
        <v>305</v>
      </c>
      <c r="CF349" s="22" t="s">
        <v>305</v>
      </c>
      <c r="CL349" s="22" t="s">
        <v>305</v>
      </c>
      <c r="CP349" s="22" t="s">
        <v>305</v>
      </c>
      <c r="CV349" s="22" t="s">
        <v>305</v>
      </c>
      <c r="CZ349" s="22" t="s">
        <v>305</v>
      </c>
      <c r="DF349" s="22" t="s">
        <v>305</v>
      </c>
      <c r="DJ349" s="22" t="s">
        <v>305</v>
      </c>
      <c r="DP349" s="22" t="s">
        <v>305</v>
      </c>
      <c r="DT349" s="22" t="s">
        <v>305</v>
      </c>
      <c r="DZ349" s="22" t="s">
        <v>305</v>
      </c>
      <c r="ED349" s="22" t="s">
        <v>305</v>
      </c>
    </row>
    <row r="350" spans="1:134" x14ac:dyDescent="0.3">
      <c r="A350" s="23" t="s">
        <v>305</v>
      </c>
      <c r="B350" s="23" t="s">
        <v>305</v>
      </c>
      <c r="C350" s="23"/>
      <c r="D350" s="24"/>
      <c r="E350" s="24"/>
      <c r="F350" s="24"/>
      <c r="K350" s="22"/>
      <c r="L350" s="22"/>
      <c r="O350" s="22" t="s">
        <v>305</v>
      </c>
      <c r="U350" s="22" t="s">
        <v>305</v>
      </c>
      <c r="Y350" s="22" t="s">
        <v>305</v>
      </c>
      <c r="AE350" s="22" t="s">
        <v>305</v>
      </c>
      <c r="AI350" s="22" t="s">
        <v>305</v>
      </c>
      <c r="AO350" s="22" t="s">
        <v>305</v>
      </c>
      <c r="AS350" s="22" t="s">
        <v>305</v>
      </c>
      <c r="AY350" s="22" t="s">
        <v>305</v>
      </c>
      <c r="BB350" s="22" t="s">
        <v>305</v>
      </c>
      <c r="BH350" s="22" t="s">
        <v>305</v>
      </c>
      <c r="BL350" s="22" t="s">
        <v>305</v>
      </c>
      <c r="BR350" s="22" t="s">
        <v>305</v>
      </c>
      <c r="BV350" s="22" t="s">
        <v>305</v>
      </c>
      <c r="CB350" s="22" t="s">
        <v>305</v>
      </c>
      <c r="CF350" s="22" t="s">
        <v>305</v>
      </c>
      <c r="CL350" s="22" t="s">
        <v>305</v>
      </c>
      <c r="CP350" s="22" t="s">
        <v>305</v>
      </c>
      <c r="CV350" s="22" t="s">
        <v>305</v>
      </c>
      <c r="CZ350" s="22" t="s">
        <v>305</v>
      </c>
      <c r="DF350" s="22" t="s">
        <v>305</v>
      </c>
      <c r="DJ350" s="22" t="s">
        <v>305</v>
      </c>
      <c r="DP350" s="22" t="s">
        <v>305</v>
      </c>
      <c r="DT350" s="22" t="s">
        <v>305</v>
      </c>
      <c r="DZ350" s="22" t="s">
        <v>305</v>
      </c>
      <c r="ED350" s="22" t="s">
        <v>305</v>
      </c>
    </row>
    <row r="351" spans="1:134" x14ac:dyDescent="0.3">
      <c r="A351" s="23" t="s">
        <v>305</v>
      </c>
      <c r="B351" s="23" t="s">
        <v>305</v>
      </c>
      <c r="C351" s="23"/>
      <c r="D351" s="24"/>
      <c r="E351" s="24"/>
      <c r="F351" s="24"/>
      <c r="K351" s="22"/>
      <c r="L351" s="22"/>
      <c r="O351" s="22" t="s">
        <v>305</v>
      </c>
      <c r="U351" s="22" t="s">
        <v>305</v>
      </c>
      <c r="Y351" s="22" t="s">
        <v>305</v>
      </c>
      <c r="AE351" s="22" t="s">
        <v>305</v>
      </c>
      <c r="AI351" s="22" t="s">
        <v>305</v>
      </c>
      <c r="AO351" s="22" t="s">
        <v>305</v>
      </c>
      <c r="AS351" s="22" t="s">
        <v>305</v>
      </c>
      <c r="AY351" s="22" t="s">
        <v>305</v>
      </c>
      <c r="BB351" s="22" t="s">
        <v>305</v>
      </c>
      <c r="BH351" s="22" t="s">
        <v>305</v>
      </c>
      <c r="BL351" s="22" t="s">
        <v>305</v>
      </c>
      <c r="BR351" s="22" t="s">
        <v>305</v>
      </c>
      <c r="BV351" s="22" t="s">
        <v>305</v>
      </c>
      <c r="CB351" s="22" t="s">
        <v>305</v>
      </c>
      <c r="CF351" s="22" t="s">
        <v>305</v>
      </c>
      <c r="CL351" s="22" t="s">
        <v>305</v>
      </c>
      <c r="CP351" s="22" t="s">
        <v>305</v>
      </c>
      <c r="CV351" s="22" t="s">
        <v>305</v>
      </c>
      <c r="CZ351" s="22" t="s">
        <v>305</v>
      </c>
      <c r="DF351" s="22" t="s">
        <v>305</v>
      </c>
      <c r="DJ351" s="22" t="s">
        <v>305</v>
      </c>
      <c r="DP351" s="22" t="s">
        <v>305</v>
      </c>
      <c r="DT351" s="22" t="s">
        <v>305</v>
      </c>
      <c r="DZ351" s="22" t="s">
        <v>305</v>
      </c>
      <c r="ED351" s="22" t="s">
        <v>305</v>
      </c>
    </row>
    <row r="352" spans="1:134" x14ac:dyDescent="0.3">
      <c r="C352" s="23"/>
      <c r="D352" s="24"/>
      <c r="E352" s="24"/>
      <c r="F352" s="24"/>
    </row>
    <row r="353" spans="3:6" x14ac:dyDescent="0.3">
      <c r="C353" s="23"/>
      <c r="D353" s="24"/>
      <c r="E353" s="24"/>
      <c r="F353" s="24"/>
    </row>
    <row r="354" spans="3:6" x14ac:dyDescent="0.3">
      <c r="C354" s="23"/>
      <c r="D354" s="24"/>
      <c r="E354" s="24"/>
      <c r="F354" s="24"/>
    </row>
    <row r="355" spans="3:6" x14ac:dyDescent="0.3">
      <c r="C355" s="23"/>
      <c r="D355" s="24"/>
      <c r="E355" s="24"/>
      <c r="F355" s="24"/>
    </row>
    <row r="356" spans="3:6" x14ac:dyDescent="0.3">
      <c r="C356" s="23"/>
      <c r="D356" s="24"/>
      <c r="E356" s="24"/>
      <c r="F356" s="24"/>
    </row>
    <row r="357" spans="3:6" x14ac:dyDescent="0.3">
      <c r="C357" s="23"/>
      <c r="D357" s="24"/>
      <c r="E357" s="24"/>
      <c r="F357" s="24"/>
    </row>
    <row r="358" spans="3:6" x14ac:dyDescent="0.3">
      <c r="C358" s="23"/>
      <c r="D358" s="24"/>
      <c r="E358" s="24"/>
      <c r="F358" s="24"/>
    </row>
    <row r="359" spans="3:6" x14ac:dyDescent="0.3">
      <c r="C359" s="23"/>
      <c r="D359" s="24"/>
      <c r="E359" s="24"/>
      <c r="F359" s="24"/>
    </row>
    <row r="360" spans="3:6" x14ac:dyDescent="0.3">
      <c r="C360" s="23"/>
      <c r="D360" s="24"/>
      <c r="E360" s="24"/>
      <c r="F360" s="24"/>
    </row>
    <row r="361" spans="3:6" x14ac:dyDescent="0.3">
      <c r="C361" s="23"/>
      <c r="D361" s="24"/>
      <c r="E361" s="24"/>
      <c r="F361" s="24"/>
    </row>
    <row r="362" spans="3:6" x14ac:dyDescent="0.3">
      <c r="C362" s="23"/>
      <c r="D362" s="24"/>
      <c r="E362" s="24"/>
      <c r="F362" s="24"/>
    </row>
    <row r="363" spans="3:6" x14ac:dyDescent="0.3">
      <c r="C363" s="23"/>
      <c r="D363" s="24"/>
      <c r="E363" s="24"/>
      <c r="F363" s="24"/>
    </row>
    <row r="364" spans="3:6" x14ac:dyDescent="0.3">
      <c r="C364" s="23"/>
      <c r="D364" s="24"/>
      <c r="E364" s="24"/>
      <c r="F364" s="24"/>
    </row>
    <row r="365" spans="3:6" x14ac:dyDescent="0.3">
      <c r="C365" s="23"/>
      <c r="D365" s="24"/>
      <c r="E365" s="24"/>
      <c r="F365" s="24"/>
    </row>
    <row r="366" spans="3:6" x14ac:dyDescent="0.3">
      <c r="C366" s="23"/>
      <c r="D366" s="24"/>
      <c r="E366" s="24"/>
      <c r="F366" s="24"/>
    </row>
    <row r="367" spans="3:6" x14ac:dyDescent="0.3">
      <c r="C367" s="23"/>
      <c r="D367" s="24"/>
      <c r="E367" s="24"/>
      <c r="F367" s="24"/>
    </row>
    <row r="368" spans="3:6" x14ac:dyDescent="0.3">
      <c r="C368" s="23"/>
      <c r="D368" s="24"/>
      <c r="E368" s="24"/>
      <c r="F368" s="24"/>
    </row>
    <row r="369" spans="3:6" x14ac:dyDescent="0.3">
      <c r="C369" s="23"/>
      <c r="D369" s="24"/>
      <c r="E369" s="24"/>
      <c r="F369" s="24"/>
    </row>
    <row r="370" spans="3:6" x14ac:dyDescent="0.3">
      <c r="C370" s="23"/>
      <c r="D370" s="24"/>
      <c r="E370" s="24"/>
      <c r="F370" s="24"/>
    </row>
    <row r="371" spans="3:6" x14ac:dyDescent="0.3">
      <c r="C371" s="23"/>
      <c r="D371" s="24"/>
      <c r="E371" s="24"/>
      <c r="F371" s="24"/>
    </row>
    <row r="372" spans="3:6" x14ac:dyDescent="0.3">
      <c r="C372" s="23"/>
      <c r="D372" s="24"/>
      <c r="E372" s="24"/>
      <c r="F372" s="24"/>
    </row>
    <row r="373" spans="3:6" x14ac:dyDescent="0.3">
      <c r="C373" s="23"/>
      <c r="D373" s="24"/>
      <c r="E373" s="24"/>
      <c r="F373" s="24"/>
    </row>
    <row r="374" spans="3:6" x14ac:dyDescent="0.3">
      <c r="C374" s="23"/>
      <c r="D374" s="24"/>
      <c r="E374" s="24"/>
      <c r="F374" s="24"/>
    </row>
    <row r="375" spans="3:6" x14ac:dyDescent="0.3">
      <c r="C375" s="23"/>
      <c r="D375" s="24"/>
      <c r="E375" s="24"/>
      <c r="F375" s="24"/>
    </row>
    <row r="376" spans="3:6" x14ac:dyDescent="0.3">
      <c r="C376" s="23"/>
      <c r="D376" s="24"/>
      <c r="E376" s="24"/>
      <c r="F376" s="24"/>
    </row>
    <row r="377" spans="3:6" x14ac:dyDescent="0.3">
      <c r="C377" s="23"/>
      <c r="D377" s="24"/>
      <c r="E377" s="24"/>
      <c r="F377" s="24"/>
    </row>
    <row r="378" spans="3:6" x14ac:dyDescent="0.3">
      <c r="C378" s="23"/>
      <c r="D378" s="24"/>
      <c r="E378" s="24"/>
      <c r="F378" s="24"/>
    </row>
    <row r="379" spans="3:6" x14ac:dyDescent="0.3">
      <c r="C379" s="23"/>
      <c r="D379" s="24"/>
      <c r="E379" s="24"/>
      <c r="F379" s="24"/>
    </row>
    <row r="380" spans="3:6" x14ac:dyDescent="0.3">
      <c r="C380" s="23"/>
      <c r="D380" s="24"/>
      <c r="E380" s="24"/>
      <c r="F380" s="24"/>
    </row>
    <row r="381" spans="3:6" x14ac:dyDescent="0.3">
      <c r="C381" s="23"/>
      <c r="D381" s="24"/>
      <c r="E381" s="24"/>
      <c r="F381" s="24"/>
    </row>
    <row r="382" spans="3:6" x14ac:dyDescent="0.3">
      <c r="C382" s="23"/>
      <c r="D382" s="24"/>
      <c r="E382" s="24"/>
      <c r="F382" s="24"/>
    </row>
    <row r="383" spans="3:6" x14ac:dyDescent="0.3">
      <c r="C383" s="23"/>
      <c r="D383" s="24"/>
      <c r="E383" s="24"/>
      <c r="F383" s="24"/>
    </row>
    <row r="384" spans="3:6" x14ac:dyDescent="0.3">
      <c r="C384" s="23"/>
      <c r="D384" s="24"/>
      <c r="E384" s="24"/>
      <c r="F384" s="24"/>
    </row>
    <row r="385" spans="3:6" x14ac:dyDescent="0.3">
      <c r="C385" s="23"/>
      <c r="D385" s="24"/>
      <c r="E385" s="24"/>
      <c r="F385" s="24"/>
    </row>
    <row r="386" spans="3:6" x14ac:dyDescent="0.3">
      <c r="C386" s="23"/>
      <c r="D386" s="24"/>
      <c r="E386" s="24"/>
      <c r="F386" s="24"/>
    </row>
    <row r="387" spans="3:6" x14ac:dyDescent="0.3">
      <c r="C387" s="23"/>
      <c r="D387" s="24"/>
      <c r="E387" s="24"/>
      <c r="F387" s="24"/>
    </row>
    <row r="388" spans="3:6" x14ac:dyDescent="0.3">
      <c r="C388" s="23"/>
      <c r="D388" s="24"/>
      <c r="E388" s="24"/>
      <c r="F388" s="24"/>
    </row>
    <row r="389" spans="3:6" x14ac:dyDescent="0.3">
      <c r="C389" s="23"/>
      <c r="D389" s="24"/>
      <c r="E389" s="24"/>
      <c r="F389" s="24"/>
    </row>
    <row r="390" spans="3:6" x14ac:dyDescent="0.3">
      <c r="C390" s="23"/>
      <c r="D390" s="24"/>
      <c r="E390" s="24"/>
      <c r="F390" s="24"/>
    </row>
    <row r="391" spans="3:6" x14ac:dyDescent="0.3">
      <c r="C391" s="23"/>
      <c r="D391" s="24"/>
      <c r="E391" s="24"/>
      <c r="F391" s="24"/>
    </row>
    <row r="392" spans="3:6" x14ac:dyDescent="0.3">
      <c r="C392" s="23"/>
      <c r="D392" s="24"/>
      <c r="E392" s="24"/>
      <c r="F392" s="24"/>
    </row>
    <row r="393" spans="3:6" x14ac:dyDescent="0.3">
      <c r="C393" s="23"/>
      <c r="D393" s="24"/>
      <c r="E393" s="24"/>
      <c r="F393" s="24"/>
    </row>
    <row r="394" spans="3:6" x14ac:dyDescent="0.3">
      <c r="C394" s="23"/>
      <c r="D394" s="24"/>
      <c r="E394" s="24"/>
      <c r="F394" s="24"/>
    </row>
    <row r="395" spans="3:6" x14ac:dyDescent="0.3">
      <c r="C395" s="23"/>
      <c r="D395" s="24"/>
      <c r="E395" s="24"/>
      <c r="F395" s="24"/>
    </row>
    <row r="396" spans="3:6" x14ac:dyDescent="0.3">
      <c r="C396" s="23"/>
      <c r="D396" s="24"/>
      <c r="E396" s="24"/>
      <c r="F396" s="24"/>
    </row>
    <row r="397" spans="3:6" x14ac:dyDescent="0.3">
      <c r="C397" s="23"/>
      <c r="D397" s="24"/>
      <c r="E397" s="24"/>
      <c r="F397" s="24"/>
    </row>
    <row r="398" spans="3:6" x14ac:dyDescent="0.3">
      <c r="C398" s="23"/>
      <c r="D398" s="24"/>
      <c r="E398" s="24"/>
      <c r="F398" s="24"/>
    </row>
    <row r="399" spans="3:6" x14ac:dyDescent="0.3">
      <c r="C399" s="23"/>
      <c r="D399" s="24"/>
      <c r="E399" s="24"/>
      <c r="F399" s="24"/>
    </row>
    <row r="400" spans="3:6" x14ac:dyDescent="0.3">
      <c r="C400" s="23"/>
      <c r="D400" s="24"/>
      <c r="E400" s="24"/>
      <c r="F400" s="24"/>
    </row>
    <row r="401" spans="3:6" x14ac:dyDescent="0.3">
      <c r="C401" s="23"/>
      <c r="D401" s="24"/>
      <c r="E401" s="24"/>
      <c r="F401" s="24"/>
    </row>
    <row r="402" spans="3:6" x14ac:dyDescent="0.3">
      <c r="C402" s="23"/>
      <c r="D402" s="24"/>
      <c r="E402" s="24"/>
      <c r="F402" s="24"/>
    </row>
    <row r="403" spans="3:6" x14ac:dyDescent="0.3">
      <c r="C403" s="23"/>
      <c r="D403" s="24"/>
      <c r="E403" s="24"/>
      <c r="F403" s="24"/>
    </row>
    <row r="404" spans="3:6" x14ac:dyDescent="0.3">
      <c r="C404" s="23"/>
      <c r="D404" s="24"/>
      <c r="E404" s="24"/>
      <c r="F404" s="24"/>
    </row>
    <row r="405" spans="3:6" x14ac:dyDescent="0.3">
      <c r="C405" s="23"/>
      <c r="D405" s="24"/>
      <c r="E405" s="24"/>
      <c r="F405" s="24"/>
    </row>
    <row r="406" spans="3:6" x14ac:dyDescent="0.3">
      <c r="C406" s="23"/>
      <c r="D406" s="24"/>
      <c r="E406" s="24"/>
      <c r="F406" s="24"/>
    </row>
    <row r="407" spans="3:6" x14ac:dyDescent="0.3">
      <c r="C407" s="23"/>
      <c r="D407" s="24"/>
      <c r="E407" s="24"/>
      <c r="F407" s="24"/>
    </row>
    <row r="408" spans="3:6" x14ac:dyDescent="0.3">
      <c r="D408" s="24"/>
      <c r="E408" s="24"/>
      <c r="F408" s="24"/>
    </row>
    <row r="409" spans="3:6" x14ac:dyDescent="0.3">
      <c r="D409" s="24"/>
      <c r="E409" s="24"/>
      <c r="F409" s="24"/>
    </row>
    <row r="410" spans="3:6" x14ac:dyDescent="0.3">
      <c r="D410" s="24"/>
      <c r="E410" s="24"/>
      <c r="F410" s="24"/>
    </row>
    <row r="411" spans="3:6" x14ac:dyDescent="0.3">
      <c r="D411" s="24"/>
      <c r="E411" s="24"/>
      <c r="F411" s="24"/>
    </row>
  </sheetData>
  <autoFilter ref="A7:FJ351" xr:uid="{073D0171-2A63-4F8A-BFC3-0805B83A54F8}"/>
  <mergeCells count="28">
    <mergeCell ref="C4:G4"/>
    <mergeCell ref="CL5:CT5"/>
    <mergeCell ref="CV5:DD5"/>
    <mergeCell ref="DF5:DN5"/>
    <mergeCell ref="DP5:DX5"/>
    <mergeCell ref="DU4:DX4"/>
    <mergeCell ref="P4:S4"/>
    <mergeCell ref="Z4:AC4"/>
    <mergeCell ref="AJ4:AM4"/>
    <mergeCell ref="AT4:AW4"/>
    <mergeCell ref="BC4:BF4"/>
    <mergeCell ref="BH4:BP4"/>
    <mergeCell ref="C5:G5"/>
    <mergeCell ref="AY5:BF5"/>
    <mergeCell ref="EE4:EH4"/>
    <mergeCell ref="J5:S5"/>
    <mergeCell ref="U5:AC5"/>
    <mergeCell ref="AE5:AM5"/>
    <mergeCell ref="AO5:AW5"/>
    <mergeCell ref="BH5:BP5"/>
    <mergeCell ref="BR5:BZ5"/>
    <mergeCell ref="CB5:CJ5"/>
    <mergeCell ref="BW4:BZ4"/>
    <mergeCell ref="CG4:CJ4"/>
    <mergeCell ref="CQ4:CT4"/>
    <mergeCell ref="DA4:DD4"/>
    <mergeCell ref="DK4:DN4"/>
    <mergeCell ref="DZ5:EH5"/>
  </mergeCells>
  <phoneticPr fontId="2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2023-24 Illustrative Budgets</vt:lpstr>
      <vt:lpstr>Data</vt:lpstr>
      <vt:lpstr>Full data</vt:lpstr>
      <vt:lpstr>Info</vt:lpstr>
    </vt:vector>
  </TitlesOfParts>
  <Company>NCC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Hawkins</dc:creator>
  <cp:lastModifiedBy>Toni Gardner</cp:lastModifiedBy>
  <cp:lastPrinted>2018-10-24T13:31:57Z</cp:lastPrinted>
  <dcterms:created xsi:type="dcterms:W3CDTF">2017-10-06T13:10:56Z</dcterms:created>
  <dcterms:modified xsi:type="dcterms:W3CDTF">2022-11-02T15:02:46Z</dcterms:modified>
</cp:coreProperties>
</file>