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X:\Support Services\Finance\Sup Sch Fin Mgmnt\Sup for Schs\School Budget Policy (TD)\2021\Consultation\Documents for Citizen Space\"/>
    </mc:Choice>
  </mc:AlternateContent>
  <xr:revisionPtr revIDLastSave="0" documentId="8_{2DD23316-73B0-42EF-91E1-C6AD11A355D0}" xr6:coauthVersionLast="41" xr6:coauthVersionMax="41" xr10:uidLastSave="{00000000-0000-0000-0000-000000000000}"/>
  <bookViews>
    <workbookView xWindow="-23148" yWindow="-96" windowWidth="23256" windowHeight="12600" xr2:uid="{00000000-000D-0000-FFFF-FFFF00000000}"/>
  </bookViews>
  <sheets>
    <sheet name="2021-22 Illustrative Budgets" sheetId="2" r:id="rId1"/>
    <sheet name="Data" sheetId="3" state="hidden" r:id="rId2"/>
  </sheets>
  <definedNames>
    <definedName name="Baseline">#REF!</definedName>
    <definedName name="efa">#REF!</definedName>
    <definedName name="F2NFF">#REF!</definedName>
    <definedName name="NFF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6" i="2" l="1"/>
  <c r="F26" i="2"/>
  <c r="D26" i="2"/>
  <c r="H21" i="2"/>
  <c r="F21" i="2"/>
  <c r="D21" i="2"/>
  <c r="D16" i="2" l="1"/>
  <c r="D7" i="2"/>
  <c r="D9" i="2"/>
  <c r="D5" i="2"/>
  <c r="P5" i="3"/>
  <c r="Q5" i="3" s="1"/>
  <c r="P331" i="3" l="1"/>
  <c r="Q331" i="3" s="1"/>
  <c r="P330" i="3"/>
  <c r="Q330" i="3" s="1"/>
  <c r="P329" i="3"/>
  <c r="Q329" i="3" s="1"/>
  <c r="P328" i="3"/>
  <c r="Q328" i="3" s="1"/>
  <c r="P327" i="3"/>
  <c r="Q327" i="3" s="1"/>
  <c r="P326" i="3"/>
  <c r="Q326" i="3" s="1"/>
  <c r="P325" i="3"/>
  <c r="Q325" i="3" s="1"/>
  <c r="P324" i="3"/>
  <c r="Q324" i="3" s="1"/>
  <c r="P323" i="3"/>
  <c r="Q323" i="3" s="1"/>
  <c r="P322" i="3"/>
  <c r="Q322" i="3" s="1"/>
  <c r="P321" i="3"/>
  <c r="Q321" i="3" s="1"/>
  <c r="P320" i="3"/>
  <c r="Q320" i="3" s="1"/>
  <c r="P319" i="3"/>
  <c r="Q319" i="3" s="1"/>
  <c r="P318" i="3"/>
  <c r="Q318" i="3" s="1"/>
  <c r="P317" i="3"/>
  <c r="Q317" i="3" s="1"/>
  <c r="P316" i="3"/>
  <c r="Q316" i="3" s="1"/>
  <c r="P315" i="3"/>
  <c r="Q315" i="3" s="1"/>
  <c r="P314" i="3"/>
  <c r="Q314" i="3" s="1"/>
  <c r="P313" i="3"/>
  <c r="Q313" i="3" s="1"/>
  <c r="P312" i="3"/>
  <c r="Q312" i="3" s="1"/>
  <c r="P311" i="3"/>
  <c r="Q311" i="3" s="1"/>
  <c r="P310" i="3"/>
  <c r="Q310" i="3" s="1"/>
  <c r="P309" i="3"/>
  <c r="Q309" i="3" s="1"/>
  <c r="P308" i="3"/>
  <c r="Q308" i="3" s="1"/>
  <c r="P307" i="3"/>
  <c r="Q307" i="3" s="1"/>
  <c r="P306" i="3"/>
  <c r="Q306" i="3" s="1"/>
  <c r="P305" i="3"/>
  <c r="Q305" i="3" s="1"/>
  <c r="P304" i="3"/>
  <c r="Q304" i="3" s="1"/>
  <c r="P303" i="3"/>
  <c r="Q303" i="3" s="1"/>
  <c r="P302" i="3"/>
  <c r="Q302" i="3" s="1"/>
  <c r="P301" i="3"/>
  <c r="P300" i="3"/>
  <c r="Q300" i="3" s="1"/>
  <c r="P299" i="3"/>
  <c r="Q299" i="3" s="1"/>
  <c r="P298" i="3"/>
  <c r="Q298" i="3" s="1"/>
  <c r="P297" i="3"/>
  <c r="Q297" i="3" s="1"/>
  <c r="P296" i="3"/>
  <c r="Q296" i="3" s="1"/>
  <c r="P295" i="3"/>
  <c r="Q295" i="3" s="1"/>
  <c r="P294" i="3"/>
  <c r="Q294" i="3" s="1"/>
  <c r="P293" i="3"/>
  <c r="Q293" i="3" s="1"/>
  <c r="P292" i="3"/>
  <c r="Q292" i="3" s="1"/>
  <c r="P291" i="3"/>
  <c r="Q291" i="3" s="1"/>
  <c r="P290" i="3"/>
  <c r="Q290" i="3" s="1"/>
  <c r="P289" i="3"/>
  <c r="Q289" i="3" s="1"/>
  <c r="P288" i="3"/>
  <c r="Q288" i="3" s="1"/>
  <c r="P287" i="3"/>
  <c r="Q287" i="3" s="1"/>
  <c r="P286" i="3"/>
  <c r="Q286" i="3" s="1"/>
  <c r="P285" i="3"/>
  <c r="Q285" i="3" s="1"/>
  <c r="P284" i="3"/>
  <c r="Q284" i="3" s="1"/>
  <c r="P283" i="3"/>
  <c r="Q283" i="3" s="1"/>
  <c r="P282" i="3"/>
  <c r="Q282" i="3" s="1"/>
  <c r="P281" i="3"/>
  <c r="Q281" i="3" s="1"/>
  <c r="P280" i="3"/>
  <c r="Q280" i="3" s="1"/>
  <c r="P279" i="3"/>
  <c r="Q279" i="3" s="1"/>
  <c r="P278" i="3"/>
  <c r="Q278" i="3" s="1"/>
  <c r="P277" i="3"/>
  <c r="Q277" i="3" s="1"/>
  <c r="P276" i="3"/>
  <c r="Q276" i="3" s="1"/>
  <c r="P275" i="3"/>
  <c r="Q275" i="3" s="1"/>
  <c r="P274" i="3"/>
  <c r="Q274" i="3" s="1"/>
  <c r="P273" i="3"/>
  <c r="Q273" i="3" s="1"/>
  <c r="P272" i="3"/>
  <c r="Q272" i="3" s="1"/>
  <c r="P271" i="3"/>
  <c r="Q271" i="3" s="1"/>
  <c r="P270" i="3"/>
  <c r="Q270" i="3" s="1"/>
  <c r="P269" i="3"/>
  <c r="Q269" i="3" s="1"/>
  <c r="P268" i="3"/>
  <c r="Q268" i="3" s="1"/>
  <c r="P267" i="3"/>
  <c r="Q267" i="3" s="1"/>
  <c r="P266" i="3"/>
  <c r="Q266" i="3" s="1"/>
  <c r="P265" i="3"/>
  <c r="Q265" i="3" s="1"/>
  <c r="P264" i="3"/>
  <c r="Q264" i="3" s="1"/>
  <c r="P263" i="3"/>
  <c r="Q263" i="3" s="1"/>
  <c r="P262" i="3"/>
  <c r="Q262" i="3" s="1"/>
  <c r="P261" i="3"/>
  <c r="Q261" i="3" s="1"/>
  <c r="P260" i="3"/>
  <c r="Q260" i="3" s="1"/>
  <c r="P259" i="3"/>
  <c r="Q259" i="3" s="1"/>
  <c r="P258" i="3"/>
  <c r="Q258" i="3" s="1"/>
  <c r="P257" i="3"/>
  <c r="Q257" i="3" s="1"/>
  <c r="P256" i="3"/>
  <c r="Q256" i="3" s="1"/>
  <c r="P255" i="3"/>
  <c r="Q255" i="3" s="1"/>
  <c r="P254" i="3"/>
  <c r="Q254" i="3" s="1"/>
  <c r="P253" i="3"/>
  <c r="Q253" i="3" s="1"/>
  <c r="P252" i="3"/>
  <c r="Q252" i="3" s="1"/>
  <c r="P251" i="3"/>
  <c r="Q251" i="3" s="1"/>
  <c r="P250" i="3"/>
  <c r="Q250" i="3" s="1"/>
  <c r="P249" i="3"/>
  <c r="Q249" i="3" s="1"/>
  <c r="P248" i="3"/>
  <c r="Q248" i="3" s="1"/>
  <c r="P247" i="3"/>
  <c r="Q247" i="3" s="1"/>
  <c r="P246" i="3"/>
  <c r="Q246" i="3" s="1"/>
  <c r="P245" i="3"/>
  <c r="Q245" i="3" s="1"/>
  <c r="P244" i="3"/>
  <c r="Q244" i="3" s="1"/>
  <c r="P243" i="3"/>
  <c r="Q243" i="3" s="1"/>
  <c r="P242" i="3"/>
  <c r="Q242" i="3" s="1"/>
  <c r="P241" i="3"/>
  <c r="Q241" i="3" s="1"/>
  <c r="P240" i="3"/>
  <c r="Q240" i="3" s="1"/>
  <c r="P239" i="3"/>
  <c r="Q239" i="3" s="1"/>
  <c r="P238" i="3"/>
  <c r="Q238" i="3" s="1"/>
  <c r="P237" i="3"/>
  <c r="Q237" i="3" s="1"/>
  <c r="P236" i="3"/>
  <c r="Q236" i="3" s="1"/>
  <c r="P235" i="3"/>
  <c r="Q235" i="3" s="1"/>
  <c r="P234" i="3"/>
  <c r="Q234" i="3" s="1"/>
  <c r="P233" i="3"/>
  <c r="Q233" i="3" s="1"/>
  <c r="P232" i="3"/>
  <c r="Q232" i="3" s="1"/>
  <c r="P231" i="3"/>
  <c r="Q231" i="3" s="1"/>
  <c r="P230" i="3"/>
  <c r="Q230" i="3" s="1"/>
  <c r="P229" i="3"/>
  <c r="Q229" i="3" s="1"/>
  <c r="P228" i="3"/>
  <c r="Q228" i="3" s="1"/>
  <c r="P227" i="3"/>
  <c r="Q227" i="3" s="1"/>
  <c r="P226" i="3"/>
  <c r="Q226" i="3" s="1"/>
  <c r="P225" i="3"/>
  <c r="Q225" i="3" s="1"/>
  <c r="P224" i="3"/>
  <c r="Q224" i="3" s="1"/>
  <c r="P223" i="3"/>
  <c r="Q223" i="3" s="1"/>
  <c r="P222" i="3"/>
  <c r="Q222" i="3" s="1"/>
  <c r="P221" i="3"/>
  <c r="Q221" i="3" s="1"/>
  <c r="P220" i="3"/>
  <c r="Q220" i="3" s="1"/>
  <c r="P219" i="3"/>
  <c r="Q219" i="3" s="1"/>
  <c r="P218" i="3"/>
  <c r="Q218" i="3" s="1"/>
  <c r="P217" i="3"/>
  <c r="Q217" i="3" s="1"/>
  <c r="P216" i="3"/>
  <c r="Q216" i="3" s="1"/>
  <c r="P215" i="3"/>
  <c r="Q215" i="3" s="1"/>
  <c r="P214" i="3"/>
  <c r="Q214" i="3" s="1"/>
  <c r="P213" i="3"/>
  <c r="Q213" i="3" s="1"/>
  <c r="P212" i="3"/>
  <c r="Q212" i="3" s="1"/>
  <c r="P211" i="3"/>
  <c r="Q211" i="3" s="1"/>
  <c r="P210" i="3"/>
  <c r="Q210" i="3" s="1"/>
  <c r="P209" i="3"/>
  <c r="Q209" i="3" s="1"/>
  <c r="P208" i="3"/>
  <c r="Q208" i="3" s="1"/>
  <c r="P207" i="3"/>
  <c r="Q207" i="3" s="1"/>
  <c r="P206" i="3"/>
  <c r="Q206" i="3" s="1"/>
  <c r="P205" i="3"/>
  <c r="Q205" i="3" s="1"/>
  <c r="P204" i="3"/>
  <c r="Q204" i="3" s="1"/>
  <c r="P203" i="3"/>
  <c r="Q203" i="3" s="1"/>
  <c r="P202" i="3"/>
  <c r="Q202" i="3" s="1"/>
  <c r="P201" i="3"/>
  <c r="Q201" i="3" s="1"/>
  <c r="P200" i="3"/>
  <c r="Q200" i="3" s="1"/>
  <c r="P199" i="3"/>
  <c r="Q199" i="3" s="1"/>
  <c r="P198" i="3"/>
  <c r="Q198" i="3" s="1"/>
  <c r="P197" i="3"/>
  <c r="Q197" i="3" s="1"/>
  <c r="P196" i="3"/>
  <c r="Q196" i="3" s="1"/>
  <c r="P195" i="3"/>
  <c r="Q195" i="3" s="1"/>
  <c r="P194" i="3"/>
  <c r="Q194" i="3" s="1"/>
  <c r="P193" i="3"/>
  <c r="Q193" i="3" s="1"/>
  <c r="P192" i="3"/>
  <c r="Q192" i="3" s="1"/>
  <c r="P191" i="3"/>
  <c r="Q191" i="3" s="1"/>
  <c r="P190" i="3"/>
  <c r="Q190" i="3" s="1"/>
  <c r="P189" i="3"/>
  <c r="Q189" i="3" s="1"/>
  <c r="P188" i="3"/>
  <c r="Q188" i="3" s="1"/>
  <c r="P187" i="3"/>
  <c r="Q187" i="3" s="1"/>
  <c r="P186" i="3"/>
  <c r="Q186" i="3" s="1"/>
  <c r="P185" i="3"/>
  <c r="Q185" i="3" s="1"/>
  <c r="P184" i="3"/>
  <c r="Q184" i="3" s="1"/>
  <c r="P183" i="3"/>
  <c r="Q183" i="3" s="1"/>
  <c r="P182" i="3"/>
  <c r="Q182" i="3" s="1"/>
  <c r="P181" i="3"/>
  <c r="Q181" i="3" s="1"/>
  <c r="P180" i="3"/>
  <c r="Q180" i="3" s="1"/>
  <c r="P179" i="3"/>
  <c r="Q179" i="3" s="1"/>
  <c r="P178" i="3"/>
  <c r="Q178" i="3" s="1"/>
  <c r="P177" i="3"/>
  <c r="Q177" i="3" s="1"/>
  <c r="P176" i="3"/>
  <c r="Q176" i="3" s="1"/>
  <c r="P175" i="3"/>
  <c r="Q175" i="3" s="1"/>
  <c r="P174" i="3"/>
  <c r="Q174" i="3" s="1"/>
  <c r="P173" i="3"/>
  <c r="Q173" i="3" s="1"/>
  <c r="P172" i="3"/>
  <c r="Q172" i="3" s="1"/>
  <c r="P171" i="3"/>
  <c r="Q171" i="3" s="1"/>
  <c r="P170" i="3"/>
  <c r="Q170" i="3" s="1"/>
  <c r="P169" i="3"/>
  <c r="Q169" i="3" s="1"/>
  <c r="P168" i="3"/>
  <c r="Q168" i="3" s="1"/>
  <c r="P167" i="3"/>
  <c r="Q167" i="3" s="1"/>
  <c r="P166" i="3"/>
  <c r="Q166" i="3" s="1"/>
  <c r="P165" i="3"/>
  <c r="Q165" i="3" s="1"/>
  <c r="P164" i="3"/>
  <c r="Q164" i="3" s="1"/>
  <c r="P163" i="3"/>
  <c r="Q163" i="3" s="1"/>
  <c r="P162" i="3"/>
  <c r="Q162" i="3" s="1"/>
  <c r="P161" i="3"/>
  <c r="Q161" i="3" s="1"/>
  <c r="P160" i="3"/>
  <c r="Q160" i="3" s="1"/>
  <c r="P159" i="3"/>
  <c r="Q159" i="3" s="1"/>
  <c r="P158" i="3"/>
  <c r="Q158" i="3" s="1"/>
  <c r="P157" i="3"/>
  <c r="Q157" i="3" s="1"/>
  <c r="P156" i="3"/>
  <c r="Q156" i="3" s="1"/>
  <c r="P155" i="3"/>
  <c r="Q155" i="3" s="1"/>
  <c r="P154" i="3"/>
  <c r="Q154" i="3" s="1"/>
  <c r="P153" i="3"/>
  <c r="Q153" i="3" s="1"/>
  <c r="P152" i="3"/>
  <c r="Q152" i="3" s="1"/>
  <c r="P151" i="3"/>
  <c r="Q151" i="3" s="1"/>
  <c r="P150" i="3"/>
  <c r="Q150" i="3" s="1"/>
  <c r="P149" i="3"/>
  <c r="Q149" i="3" s="1"/>
  <c r="P148" i="3"/>
  <c r="Q148" i="3" s="1"/>
  <c r="P147" i="3"/>
  <c r="Q147" i="3" s="1"/>
  <c r="P146" i="3"/>
  <c r="Q146" i="3" s="1"/>
  <c r="P145" i="3"/>
  <c r="Q145" i="3" s="1"/>
  <c r="P144" i="3"/>
  <c r="Q144" i="3" s="1"/>
  <c r="P143" i="3"/>
  <c r="Q143" i="3" s="1"/>
  <c r="P142" i="3"/>
  <c r="Q142" i="3" s="1"/>
  <c r="P141" i="3"/>
  <c r="Q141" i="3" s="1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P62" i="3"/>
  <c r="Q62" i="3" s="1"/>
  <c r="P61" i="3"/>
  <c r="Q61" i="3" s="1"/>
  <c r="P60" i="3"/>
  <c r="Q60" i="3" s="1"/>
  <c r="P59" i="3"/>
  <c r="Q59" i="3" s="1"/>
  <c r="P58" i="3"/>
  <c r="Q58" i="3" s="1"/>
  <c r="P57" i="3"/>
  <c r="Q57" i="3" s="1"/>
  <c r="P56" i="3"/>
  <c r="Q56" i="3" s="1"/>
  <c r="P55" i="3"/>
  <c r="Q55" i="3" s="1"/>
  <c r="P54" i="3"/>
  <c r="Q54" i="3" s="1"/>
  <c r="P53" i="3"/>
  <c r="Q53" i="3" s="1"/>
  <c r="P52" i="3"/>
  <c r="Q52" i="3" s="1"/>
  <c r="P51" i="3"/>
  <c r="Q51" i="3" s="1"/>
  <c r="P50" i="3"/>
  <c r="Q50" i="3" s="1"/>
  <c r="P49" i="3"/>
  <c r="Q49" i="3" s="1"/>
  <c r="P48" i="3"/>
  <c r="Q48" i="3" s="1"/>
  <c r="P47" i="3"/>
  <c r="Q47" i="3" s="1"/>
  <c r="P46" i="3"/>
  <c r="Q46" i="3" s="1"/>
  <c r="P45" i="3"/>
  <c r="Q45" i="3" s="1"/>
  <c r="P44" i="3"/>
  <c r="Q44" i="3" s="1"/>
  <c r="P43" i="3"/>
  <c r="Q43" i="3" s="1"/>
  <c r="P42" i="3"/>
  <c r="Q42" i="3" s="1"/>
  <c r="P41" i="3"/>
  <c r="Q41" i="3" s="1"/>
  <c r="P40" i="3"/>
  <c r="Q40" i="3" s="1"/>
  <c r="P39" i="3"/>
  <c r="Q39" i="3" s="1"/>
  <c r="P38" i="3"/>
  <c r="Q38" i="3" s="1"/>
  <c r="P37" i="3"/>
  <c r="Q37" i="3" s="1"/>
  <c r="P36" i="3"/>
  <c r="Q36" i="3" s="1"/>
  <c r="P35" i="3"/>
  <c r="Q35" i="3" s="1"/>
  <c r="P34" i="3"/>
  <c r="Q34" i="3" s="1"/>
  <c r="P33" i="3"/>
  <c r="Q33" i="3" s="1"/>
  <c r="P32" i="3"/>
  <c r="Q32" i="3" s="1"/>
  <c r="P31" i="3"/>
  <c r="Q31" i="3" s="1"/>
  <c r="P30" i="3"/>
  <c r="Q30" i="3" s="1"/>
  <c r="P29" i="3"/>
  <c r="Q29" i="3" s="1"/>
  <c r="P28" i="3"/>
  <c r="Q28" i="3" s="1"/>
  <c r="P27" i="3"/>
  <c r="Q27" i="3" s="1"/>
  <c r="P26" i="3"/>
  <c r="Q26" i="3" s="1"/>
  <c r="P25" i="3"/>
  <c r="Q25" i="3" s="1"/>
  <c r="P24" i="3"/>
  <c r="Q24" i="3" s="1"/>
  <c r="P23" i="3"/>
  <c r="Q23" i="3" s="1"/>
  <c r="P22" i="3"/>
  <c r="Q22" i="3" s="1"/>
  <c r="P21" i="3"/>
  <c r="Q21" i="3" s="1"/>
  <c r="P20" i="3"/>
  <c r="Q20" i="3" s="1"/>
  <c r="P19" i="3"/>
  <c r="Q19" i="3" s="1"/>
  <c r="P18" i="3"/>
  <c r="Q18" i="3" s="1"/>
  <c r="P17" i="3"/>
  <c r="Q17" i="3" s="1"/>
  <c r="P16" i="3"/>
  <c r="Q16" i="3" s="1"/>
  <c r="P15" i="3"/>
  <c r="Q15" i="3" s="1"/>
  <c r="P14" i="3"/>
  <c r="Q14" i="3" s="1"/>
  <c r="P13" i="3"/>
  <c r="Q13" i="3" s="1"/>
  <c r="P12" i="3"/>
  <c r="Q12" i="3" s="1"/>
  <c r="P11" i="3"/>
  <c r="Q11" i="3" s="1"/>
  <c r="P10" i="3"/>
  <c r="Q10" i="3" s="1"/>
  <c r="P9" i="3"/>
  <c r="Q9" i="3" s="1"/>
  <c r="P8" i="3"/>
  <c r="Q8" i="3" s="1"/>
  <c r="P7" i="3"/>
  <c r="Q7" i="3" s="1"/>
  <c r="P6" i="3"/>
  <c r="Q6" i="3" s="1"/>
  <c r="O2" i="3"/>
  <c r="L330" i="3"/>
  <c r="M330" i="3" s="1"/>
  <c r="L331" i="3"/>
  <c r="M331" i="3" s="1"/>
  <c r="L5" i="3"/>
  <c r="M5" i="3" s="1"/>
  <c r="H5" i="3"/>
  <c r="H6" i="3"/>
  <c r="I6" i="3" s="1"/>
  <c r="H7" i="3"/>
  <c r="I7" i="3" s="1"/>
  <c r="H8" i="3"/>
  <c r="I8" i="3" s="1"/>
  <c r="H9" i="3"/>
  <c r="I9" i="3" s="1"/>
  <c r="H10" i="3"/>
  <c r="H11" i="3"/>
  <c r="I11" i="3" s="1"/>
  <c r="H12" i="3"/>
  <c r="I12" i="3" s="1"/>
  <c r="H13" i="3"/>
  <c r="H14" i="3"/>
  <c r="I14" i="3" s="1"/>
  <c r="H15" i="3"/>
  <c r="I15" i="3" s="1"/>
  <c r="H16" i="3"/>
  <c r="I16" i="3" s="1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H24" i="3"/>
  <c r="H25" i="3"/>
  <c r="I25" i="3" s="1"/>
  <c r="H26" i="3"/>
  <c r="I26" i="3" s="1"/>
  <c r="H27" i="3"/>
  <c r="I27" i="3" s="1"/>
  <c r="H28" i="3"/>
  <c r="I28" i="3" s="1"/>
  <c r="H29" i="3"/>
  <c r="H30" i="3"/>
  <c r="I30" i="3" s="1"/>
  <c r="H31" i="3"/>
  <c r="I31" i="3" s="1"/>
  <c r="H32" i="3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H40" i="3"/>
  <c r="I40" i="3" s="1"/>
  <c r="H41" i="3"/>
  <c r="I41" i="3" s="1"/>
  <c r="H42" i="3"/>
  <c r="H43" i="3"/>
  <c r="I43" i="3" s="1"/>
  <c r="H44" i="3"/>
  <c r="I44" i="3" s="1"/>
  <c r="H45" i="3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H56" i="3"/>
  <c r="I56" i="3" s="1"/>
  <c r="H57" i="3"/>
  <c r="I57" i="3" s="1"/>
  <c r="H58" i="3"/>
  <c r="I58" i="3" s="1"/>
  <c r="H59" i="3"/>
  <c r="I59" i="3" s="1"/>
  <c r="H60" i="3"/>
  <c r="H61" i="3"/>
  <c r="H62" i="3"/>
  <c r="I62" i="3" s="1"/>
  <c r="H63" i="3"/>
  <c r="I63" i="3" s="1"/>
  <c r="H64" i="3"/>
  <c r="I64" i="3" s="1"/>
  <c r="H65" i="3"/>
  <c r="I65" i="3" s="1"/>
  <c r="H66" i="3"/>
  <c r="H67" i="3"/>
  <c r="I67" i="3" s="1"/>
  <c r="H68" i="3"/>
  <c r="H69" i="3"/>
  <c r="I69" i="3" s="1"/>
  <c r="H70" i="3"/>
  <c r="I70" i="3" s="1"/>
  <c r="H71" i="3"/>
  <c r="H72" i="3"/>
  <c r="I72" i="3" s="1"/>
  <c r="H73" i="3"/>
  <c r="I73" i="3" s="1"/>
  <c r="H74" i="3"/>
  <c r="H75" i="3"/>
  <c r="I75" i="3" s="1"/>
  <c r="H76" i="3"/>
  <c r="I76" i="3" s="1"/>
  <c r="H77" i="3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H88" i="3"/>
  <c r="H89" i="3"/>
  <c r="I89" i="3" s="1"/>
  <c r="H90" i="3"/>
  <c r="I90" i="3" s="1"/>
  <c r="H91" i="3"/>
  <c r="I91" i="3" s="1"/>
  <c r="H92" i="3"/>
  <c r="I92" i="3" s="1"/>
  <c r="H93" i="3"/>
  <c r="H94" i="3"/>
  <c r="I94" i="3" s="1"/>
  <c r="H95" i="3"/>
  <c r="I95" i="3" s="1"/>
  <c r="H96" i="3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H110" i="3"/>
  <c r="I110" i="3" s="1"/>
  <c r="H111" i="3"/>
  <c r="I111" i="3" s="1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H120" i="3"/>
  <c r="I120" i="3" s="1"/>
  <c r="H121" i="3"/>
  <c r="I121" i="3" s="1"/>
  <c r="H122" i="3"/>
  <c r="I122" i="3" s="1"/>
  <c r="H123" i="3"/>
  <c r="I123" i="3" s="1"/>
  <c r="H124" i="3"/>
  <c r="H125" i="3"/>
  <c r="H126" i="3"/>
  <c r="I126" i="3" s="1"/>
  <c r="H127" i="3"/>
  <c r="I127" i="3" s="1"/>
  <c r="H128" i="3"/>
  <c r="I128" i="3" s="1"/>
  <c r="H129" i="3"/>
  <c r="I129" i="3" s="1"/>
  <c r="H130" i="3"/>
  <c r="H131" i="3"/>
  <c r="I131" i="3" s="1"/>
  <c r="H132" i="3"/>
  <c r="H133" i="3"/>
  <c r="I133" i="3" s="1"/>
  <c r="H134" i="3"/>
  <c r="I134" i="3" s="1"/>
  <c r="H135" i="3"/>
  <c r="H136" i="3"/>
  <c r="I136" i="3" s="1"/>
  <c r="H137" i="3"/>
  <c r="I137" i="3" s="1"/>
  <c r="H138" i="3"/>
  <c r="H139" i="3"/>
  <c r="I139" i="3" s="1"/>
  <c r="H140" i="3"/>
  <c r="I140" i="3" s="1"/>
  <c r="H141" i="3"/>
  <c r="H142" i="3"/>
  <c r="I142" i="3" s="1"/>
  <c r="H143" i="3"/>
  <c r="I143" i="3" s="1"/>
  <c r="H144" i="3"/>
  <c r="I144" i="3" s="1"/>
  <c r="H145" i="3"/>
  <c r="I145" i="3" s="1"/>
  <c r="H146" i="3"/>
  <c r="I146" i="3" s="1"/>
  <c r="H147" i="3"/>
  <c r="I147" i="3" s="1"/>
  <c r="H148" i="3"/>
  <c r="I148" i="3" s="1"/>
  <c r="H149" i="3"/>
  <c r="I149" i="3" s="1"/>
  <c r="H150" i="3"/>
  <c r="I150" i="3" s="1"/>
  <c r="H151" i="3"/>
  <c r="H152" i="3"/>
  <c r="H153" i="3"/>
  <c r="I153" i="3" s="1"/>
  <c r="H154" i="3"/>
  <c r="I154" i="3" s="1"/>
  <c r="H155" i="3"/>
  <c r="I155" i="3" s="1"/>
  <c r="H156" i="3"/>
  <c r="I156" i="3" s="1"/>
  <c r="H157" i="3"/>
  <c r="H158" i="3"/>
  <c r="I158" i="3" s="1"/>
  <c r="H159" i="3"/>
  <c r="I159" i="3" s="1"/>
  <c r="H160" i="3"/>
  <c r="H161" i="3"/>
  <c r="I161" i="3" s="1"/>
  <c r="H162" i="3"/>
  <c r="I162" i="3" s="1"/>
  <c r="H163" i="3"/>
  <c r="I163" i="3" s="1"/>
  <c r="H164" i="3"/>
  <c r="I164" i="3" s="1"/>
  <c r="H165" i="3"/>
  <c r="I165" i="3" s="1"/>
  <c r="H166" i="3"/>
  <c r="I166" i="3" s="1"/>
  <c r="H167" i="3"/>
  <c r="H168" i="3"/>
  <c r="I168" i="3" s="1"/>
  <c r="H169" i="3"/>
  <c r="I169" i="3" s="1"/>
  <c r="H170" i="3"/>
  <c r="H171" i="3"/>
  <c r="I171" i="3" s="1"/>
  <c r="H172" i="3"/>
  <c r="I172" i="3" s="1"/>
  <c r="H173" i="3"/>
  <c r="H174" i="3"/>
  <c r="I174" i="3" s="1"/>
  <c r="H175" i="3"/>
  <c r="I175" i="3" s="1"/>
  <c r="H176" i="3"/>
  <c r="I176" i="3" s="1"/>
  <c r="H177" i="3"/>
  <c r="I177" i="3" s="1"/>
  <c r="H178" i="3"/>
  <c r="I178" i="3" s="1"/>
  <c r="H179" i="3"/>
  <c r="I179" i="3" s="1"/>
  <c r="H180" i="3"/>
  <c r="I180" i="3" s="1"/>
  <c r="H181" i="3"/>
  <c r="I181" i="3" s="1"/>
  <c r="H182" i="3"/>
  <c r="I182" i="3" s="1"/>
  <c r="H183" i="3"/>
  <c r="H184" i="3"/>
  <c r="I184" i="3" s="1"/>
  <c r="H185" i="3"/>
  <c r="I185" i="3" s="1"/>
  <c r="H186" i="3"/>
  <c r="I186" i="3" s="1"/>
  <c r="H187" i="3"/>
  <c r="I187" i="3" s="1"/>
  <c r="H188" i="3"/>
  <c r="H189" i="3"/>
  <c r="H190" i="3"/>
  <c r="I190" i="3" s="1"/>
  <c r="H191" i="3"/>
  <c r="I191" i="3" s="1"/>
  <c r="H192" i="3"/>
  <c r="I192" i="3" s="1"/>
  <c r="H193" i="3"/>
  <c r="I193" i="3" s="1"/>
  <c r="H194" i="3"/>
  <c r="H195" i="3"/>
  <c r="I195" i="3" s="1"/>
  <c r="H196" i="3"/>
  <c r="H197" i="3"/>
  <c r="I197" i="3" s="1"/>
  <c r="H198" i="3"/>
  <c r="I198" i="3" s="1"/>
  <c r="H199" i="3"/>
  <c r="H200" i="3"/>
  <c r="I200" i="3" s="1"/>
  <c r="H201" i="3"/>
  <c r="I201" i="3" s="1"/>
  <c r="H202" i="3"/>
  <c r="H203" i="3"/>
  <c r="I203" i="3" s="1"/>
  <c r="H204" i="3"/>
  <c r="I204" i="3" s="1"/>
  <c r="H205" i="3"/>
  <c r="H206" i="3"/>
  <c r="I206" i="3" s="1"/>
  <c r="H207" i="3"/>
  <c r="I207" i="3" s="1"/>
  <c r="H208" i="3"/>
  <c r="I208" i="3" s="1"/>
  <c r="H209" i="3"/>
  <c r="I209" i="3" s="1"/>
  <c r="H210" i="3"/>
  <c r="I210" i="3" s="1"/>
  <c r="H211" i="3"/>
  <c r="I211" i="3" s="1"/>
  <c r="H212" i="3"/>
  <c r="I212" i="3" s="1"/>
  <c r="H213" i="3"/>
  <c r="I213" i="3" s="1"/>
  <c r="H214" i="3"/>
  <c r="I214" i="3" s="1"/>
  <c r="H215" i="3"/>
  <c r="H216" i="3"/>
  <c r="H217" i="3"/>
  <c r="I217" i="3" s="1"/>
  <c r="H218" i="3"/>
  <c r="I218" i="3" s="1"/>
  <c r="H219" i="3"/>
  <c r="I219" i="3" s="1"/>
  <c r="H220" i="3"/>
  <c r="I220" i="3" s="1"/>
  <c r="H221" i="3"/>
  <c r="H222" i="3"/>
  <c r="I222" i="3" s="1"/>
  <c r="H223" i="3"/>
  <c r="I223" i="3" s="1"/>
  <c r="H224" i="3"/>
  <c r="H225" i="3"/>
  <c r="I225" i="3" s="1"/>
  <c r="H226" i="3"/>
  <c r="I226" i="3" s="1"/>
  <c r="H227" i="3"/>
  <c r="I227" i="3" s="1"/>
  <c r="H228" i="3"/>
  <c r="I228" i="3" s="1"/>
  <c r="H229" i="3"/>
  <c r="I229" i="3" s="1"/>
  <c r="H230" i="3"/>
  <c r="I230" i="3" s="1"/>
  <c r="H231" i="3"/>
  <c r="H232" i="3"/>
  <c r="I232" i="3" s="1"/>
  <c r="H233" i="3"/>
  <c r="I233" i="3" s="1"/>
  <c r="H234" i="3"/>
  <c r="H235" i="3"/>
  <c r="I235" i="3" s="1"/>
  <c r="H236" i="3"/>
  <c r="I236" i="3" s="1"/>
  <c r="H237" i="3"/>
  <c r="I237" i="3" s="1"/>
  <c r="H238" i="3"/>
  <c r="I238" i="3" s="1"/>
  <c r="H239" i="3"/>
  <c r="I239" i="3" s="1"/>
  <c r="H240" i="3"/>
  <c r="I240" i="3" s="1"/>
  <c r="H241" i="3"/>
  <c r="I241" i="3" s="1"/>
  <c r="H242" i="3"/>
  <c r="I242" i="3" s="1"/>
  <c r="H243" i="3"/>
  <c r="I243" i="3" s="1"/>
  <c r="H244" i="3"/>
  <c r="I244" i="3" s="1"/>
  <c r="H245" i="3"/>
  <c r="I245" i="3" s="1"/>
  <c r="H246" i="3"/>
  <c r="I246" i="3" s="1"/>
  <c r="H247" i="3"/>
  <c r="H248" i="3"/>
  <c r="I248" i="3" s="1"/>
  <c r="H249" i="3"/>
  <c r="I249" i="3" s="1"/>
  <c r="H250" i="3"/>
  <c r="I250" i="3" s="1"/>
  <c r="H251" i="3"/>
  <c r="I251" i="3" s="1"/>
  <c r="H252" i="3"/>
  <c r="H253" i="3"/>
  <c r="I253" i="3" s="1"/>
  <c r="H254" i="3"/>
  <c r="I254" i="3" s="1"/>
  <c r="H255" i="3"/>
  <c r="I255" i="3" s="1"/>
  <c r="H256" i="3"/>
  <c r="I256" i="3" s="1"/>
  <c r="H257" i="3"/>
  <c r="I257" i="3" s="1"/>
  <c r="H258" i="3"/>
  <c r="H259" i="3"/>
  <c r="I259" i="3" s="1"/>
  <c r="H260" i="3"/>
  <c r="H261" i="3"/>
  <c r="I261" i="3" s="1"/>
  <c r="H262" i="3"/>
  <c r="I262" i="3" s="1"/>
  <c r="H263" i="3"/>
  <c r="H264" i="3"/>
  <c r="I264" i="3" s="1"/>
  <c r="H265" i="3"/>
  <c r="I265" i="3" s="1"/>
  <c r="H266" i="3"/>
  <c r="H267" i="3"/>
  <c r="I267" i="3" s="1"/>
  <c r="H268" i="3"/>
  <c r="I268" i="3" s="1"/>
  <c r="H269" i="3"/>
  <c r="H270" i="3"/>
  <c r="I270" i="3" s="1"/>
  <c r="H271" i="3"/>
  <c r="I271" i="3" s="1"/>
  <c r="H272" i="3"/>
  <c r="I272" i="3" s="1"/>
  <c r="H273" i="3"/>
  <c r="I273" i="3" s="1"/>
  <c r="H274" i="3"/>
  <c r="I274" i="3" s="1"/>
  <c r="H275" i="3"/>
  <c r="I275" i="3" s="1"/>
  <c r="H276" i="3"/>
  <c r="I276" i="3" s="1"/>
  <c r="H277" i="3"/>
  <c r="I277" i="3" s="1"/>
  <c r="H278" i="3"/>
  <c r="I278" i="3" s="1"/>
  <c r="H279" i="3"/>
  <c r="H280" i="3"/>
  <c r="H281" i="3"/>
  <c r="I281" i="3" s="1"/>
  <c r="H282" i="3"/>
  <c r="I282" i="3" s="1"/>
  <c r="H283" i="3"/>
  <c r="I283" i="3" s="1"/>
  <c r="H284" i="3"/>
  <c r="I284" i="3" s="1"/>
  <c r="H285" i="3"/>
  <c r="I285" i="3" s="1"/>
  <c r="H286" i="3"/>
  <c r="I286" i="3" s="1"/>
  <c r="H287" i="3"/>
  <c r="I287" i="3" s="1"/>
  <c r="H288" i="3"/>
  <c r="H289" i="3"/>
  <c r="I289" i="3" s="1"/>
  <c r="H290" i="3"/>
  <c r="I290" i="3" s="1"/>
  <c r="H291" i="3"/>
  <c r="I291" i="3" s="1"/>
  <c r="H292" i="3"/>
  <c r="I292" i="3" s="1"/>
  <c r="H293" i="3"/>
  <c r="I293" i="3" s="1"/>
  <c r="H294" i="3"/>
  <c r="I294" i="3" s="1"/>
  <c r="H295" i="3"/>
  <c r="H296" i="3"/>
  <c r="I296" i="3" s="1"/>
  <c r="H297" i="3"/>
  <c r="I297" i="3" s="1"/>
  <c r="H298" i="3"/>
  <c r="H299" i="3"/>
  <c r="I299" i="3" s="1"/>
  <c r="H300" i="3"/>
  <c r="I300" i="3" s="1"/>
  <c r="H301" i="3"/>
  <c r="H302" i="3"/>
  <c r="I302" i="3" s="1"/>
  <c r="H303" i="3"/>
  <c r="I303" i="3" s="1"/>
  <c r="H304" i="3"/>
  <c r="I304" i="3" s="1"/>
  <c r="H305" i="3"/>
  <c r="I305" i="3" s="1"/>
  <c r="H306" i="3"/>
  <c r="I306" i="3" s="1"/>
  <c r="H307" i="3"/>
  <c r="I307" i="3" s="1"/>
  <c r="H308" i="3"/>
  <c r="I308" i="3" s="1"/>
  <c r="H309" i="3"/>
  <c r="I309" i="3" s="1"/>
  <c r="H310" i="3"/>
  <c r="I310" i="3" s="1"/>
  <c r="H311" i="3"/>
  <c r="H312" i="3"/>
  <c r="I312" i="3" s="1"/>
  <c r="H313" i="3"/>
  <c r="I313" i="3" s="1"/>
  <c r="H314" i="3"/>
  <c r="I314" i="3" s="1"/>
  <c r="H315" i="3"/>
  <c r="I315" i="3" s="1"/>
  <c r="H316" i="3"/>
  <c r="H317" i="3"/>
  <c r="H318" i="3"/>
  <c r="I318" i="3" s="1"/>
  <c r="H319" i="3"/>
  <c r="I319" i="3" s="1"/>
  <c r="H320" i="3"/>
  <c r="I320" i="3" s="1"/>
  <c r="H321" i="3"/>
  <c r="I321" i="3" s="1"/>
  <c r="H322" i="3"/>
  <c r="H323" i="3"/>
  <c r="I323" i="3" s="1"/>
  <c r="H324" i="3"/>
  <c r="H325" i="3"/>
  <c r="I325" i="3" s="1"/>
  <c r="H326" i="3"/>
  <c r="I326" i="3" s="1"/>
  <c r="H327" i="3"/>
  <c r="I327" i="3" s="1"/>
  <c r="H328" i="3"/>
  <c r="I328" i="3" s="1"/>
  <c r="H329" i="3"/>
  <c r="I329" i="3" s="1"/>
  <c r="H330" i="3"/>
  <c r="I330" i="3" s="1"/>
  <c r="H331" i="3"/>
  <c r="I331" i="3" s="1"/>
  <c r="I13" i="3"/>
  <c r="I29" i="3"/>
  <c r="I45" i="3"/>
  <c r="I61" i="3"/>
  <c r="I77" i="3"/>
  <c r="I93" i="3"/>
  <c r="I109" i="3"/>
  <c r="I125" i="3"/>
  <c r="I141" i="3"/>
  <c r="I157" i="3"/>
  <c r="I173" i="3"/>
  <c r="I189" i="3"/>
  <c r="I205" i="3"/>
  <c r="I221" i="3"/>
  <c r="I269" i="3"/>
  <c r="I317" i="3"/>
  <c r="I5" i="3"/>
  <c r="I10" i="3"/>
  <c r="I23" i="3"/>
  <c r="I24" i="3"/>
  <c r="I32" i="3"/>
  <c r="I39" i="3"/>
  <c r="I42" i="3"/>
  <c r="I55" i="3"/>
  <c r="I60" i="3"/>
  <c r="I66" i="3"/>
  <c r="I68" i="3"/>
  <c r="I71" i="3"/>
  <c r="I74" i="3"/>
  <c r="I87" i="3"/>
  <c r="I88" i="3"/>
  <c r="I96" i="3"/>
  <c r="I103" i="3"/>
  <c r="I119" i="3"/>
  <c r="I124" i="3"/>
  <c r="I130" i="3"/>
  <c r="I132" i="3"/>
  <c r="I135" i="3"/>
  <c r="I138" i="3"/>
  <c r="I151" i="3"/>
  <c r="I152" i="3"/>
  <c r="I160" i="3"/>
  <c r="I167" i="3"/>
  <c r="I170" i="3"/>
  <c r="I183" i="3"/>
  <c r="I188" i="3"/>
  <c r="I194" i="3"/>
  <c r="I196" i="3"/>
  <c r="I199" i="3"/>
  <c r="I202" i="3"/>
  <c r="I215" i="3"/>
  <c r="I216" i="3"/>
  <c r="I224" i="3"/>
  <c r="I231" i="3"/>
  <c r="I234" i="3"/>
  <c r="I247" i="3"/>
  <c r="I252" i="3"/>
  <c r="I258" i="3"/>
  <c r="I260" i="3"/>
  <c r="I263" i="3"/>
  <c r="I266" i="3"/>
  <c r="I279" i="3"/>
  <c r="I280" i="3"/>
  <c r="I288" i="3"/>
  <c r="I295" i="3"/>
  <c r="I298" i="3"/>
  <c r="I311" i="3"/>
  <c r="I316" i="3"/>
  <c r="I322" i="3"/>
  <c r="I324" i="3"/>
  <c r="I301" i="3" l="1"/>
  <c r="H16" i="2" s="1"/>
  <c r="F16" i="2"/>
  <c r="Q301" i="3"/>
  <c r="P2" i="3"/>
  <c r="L21" i="3" l="1"/>
  <c r="M21" i="3" s="1"/>
  <c r="L6" i="3"/>
  <c r="M6" i="3" s="1"/>
  <c r="K2" i="3" l="1"/>
  <c r="G2" i="3" l="1"/>
  <c r="H2" i="3" l="1"/>
  <c r="E2" i="3" l="1"/>
  <c r="D2" i="3"/>
  <c r="L235" i="3" l="1"/>
  <c r="M235" i="3" s="1"/>
  <c r="L99" i="3"/>
  <c r="M99" i="3" s="1"/>
  <c r="L15" i="3"/>
  <c r="M15" i="3" s="1"/>
  <c r="L61" i="3"/>
  <c r="M61" i="3" s="1"/>
  <c r="L290" i="3"/>
  <c r="M290" i="3" s="1"/>
  <c r="L291" i="3"/>
  <c r="M291" i="3" s="1"/>
  <c r="L277" i="3"/>
  <c r="M277" i="3" s="1"/>
  <c r="L280" i="3"/>
  <c r="M280" i="3" s="1"/>
  <c r="L282" i="3"/>
  <c r="M282" i="3" s="1"/>
  <c r="L298" i="3"/>
  <c r="M298" i="3" s="1"/>
  <c r="L309" i="3"/>
  <c r="M309" i="3" s="1"/>
  <c r="L79" i="3"/>
  <c r="M79" i="3" s="1"/>
  <c r="L286" i="3"/>
  <c r="M286" i="3" s="1"/>
  <c r="L304" i="3"/>
  <c r="M304" i="3" s="1"/>
  <c r="L233" i="3"/>
  <c r="M233" i="3" s="1"/>
  <c r="L300" i="3"/>
  <c r="L237" i="3"/>
  <c r="M237" i="3" s="1"/>
  <c r="L287" i="3"/>
  <c r="M287" i="3" s="1"/>
  <c r="L59" i="3"/>
  <c r="M59" i="3" s="1"/>
  <c r="L279" i="3"/>
  <c r="M279" i="3" s="1"/>
  <c r="L12" i="3"/>
  <c r="M12" i="3" s="1"/>
  <c r="L53" i="3"/>
  <c r="M53" i="3" s="1"/>
  <c r="L20" i="3"/>
  <c r="M20" i="3" s="1"/>
  <c r="L225" i="3"/>
  <c r="M225" i="3" s="1"/>
  <c r="L215" i="3"/>
  <c r="M215" i="3" s="1"/>
  <c r="L97" i="3"/>
  <c r="M97" i="3" s="1"/>
  <c r="L289" i="3"/>
  <c r="M289" i="3" s="1"/>
  <c r="L66" i="3"/>
  <c r="M66" i="3" s="1"/>
  <c r="L299" i="3"/>
  <c r="M299" i="3" s="1"/>
  <c r="L217" i="3"/>
  <c r="M217" i="3" s="1"/>
  <c r="L292" i="3"/>
  <c r="M292" i="3" s="1"/>
  <c r="L109" i="3"/>
  <c r="M109" i="3" s="1"/>
  <c r="L172" i="3"/>
  <c r="M172" i="3" s="1"/>
  <c r="L121" i="3"/>
  <c r="M121" i="3" s="1"/>
  <c r="L273" i="3"/>
  <c r="M273" i="3" s="1"/>
  <c r="L281" i="3"/>
  <c r="M281" i="3" s="1"/>
  <c r="L202" i="3"/>
  <c r="M202" i="3" s="1"/>
  <c r="L203" i="3"/>
  <c r="M203" i="3" s="1"/>
  <c r="L180" i="3"/>
  <c r="M180" i="3" s="1"/>
  <c r="L24" i="3"/>
  <c r="M24" i="3" s="1"/>
  <c r="L150" i="3"/>
  <c r="M150" i="3" s="1"/>
  <c r="L51" i="3"/>
  <c r="M51" i="3" s="1"/>
  <c r="L238" i="3"/>
  <c r="M238" i="3" s="1"/>
  <c r="L227" i="3"/>
  <c r="M227" i="3" s="1"/>
  <c r="L243" i="3"/>
  <c r="M243" i="3" s="1"/>
  <c r="L312" i="3"/>
  <c r="M312" i="3" s="1"/>
  <c r="L102" i="3"/>
  <c r="M102" i="3" s="1"/>
  <c r="L38" i="3"/>
  <c r="M38" i="3" s="1"/>
  <c r="L120" i="3"/>
  <c r="M120" i="3" s="1"/>
  <c r="L131" i="3"/>
  <c r="M131" i="3" s="1"/>
  <c r="L69" i="3"/>
  <c r="M69" i="3" s="1"/>
  <c r="L44" i="3"/>
  <c r="M44" i="3" s="1"/>
  <c r="L188" i="3"/>
  <c r="M188" i="3" s="1"/>
  <c r="L214" i="3"/>
  <c r="M214" i="3" s="1"/>
  <c r="L26" i="3"/>
  <c r="M26" i="3" s="1"/>
  <c r="L25" i="3"/>
  <c r="M25" i="3" s="1"/>
  <c r="L91" i="3"/>
  <c r="M91" i="3" s="1"/>
  <c r="L133" i="3"/>
  <c r="M133" i="3" s="1"/>
  <c r="L145" i="3"/>
  <c r="M145" i="3" s="1"/>
  <c r="L198" i="3"/>
  <c r="M198" i="3" s="1"/>
  <c r="L118" i="3"/>
  <c r="M118" i="3" s="1"/>
  <c r="L274" i="3"/>
  <c r="M274" i="3" s="1"/>
  <c r="L132" i="3"/>
  <c r="M132" i="3" s="1"/>
  <c r="L200" i="3"/>
  <c r="M200" i="3" s="1"/>
  <c r="L328" i="3"/>
  <c r="M328" i="3" s="1"/>
  <c r="L254" i="3"/>
  <c r="M254" i="3" s="1"/>
  <c r="L264" i="3"/>
  <c r="M264" i="3" s="1"/>
  <c r="L127" i="3"/>
  <c r="M127" i="3" s="1"/>
  <c r="L259" i="3"/>
  <c r="M259" i="3" s="1"/>
  <c r="L128" i="3"/>
  <c r="M128" i="3" s="1"/>
  <c r="L249" i="3"/>
  <c r="M249" i="3" s="1"/>
  <c r="L258" i="3"/>
  <c r="M258" i="3" s="1"/>
  <c r="L295" i="3"/>
  <c r="M295" i="3" s="1"/>
  <c r="L126" i="3"/>
  <c r="M126" i="3" s="1"/>
  <c r="L267" i="3"/>
  <c r="M267" i="3" s="1"/>
  <c r="L285" i="3"/>
  <c r="M285" i="3" s="1"/>
  <c r="L296" i="3"/>
  <c r="M296" i="3" s="1"/>
  <c r="L327" i="3"/>
  <c r="M327" i="3" s="1"/>
  <c r="L275" i="3"/>
  <c r="M275" i="3" s="1"/>
  <c r="L270" i="3"/>
  <c r="M270" i="3" s="1"/>
  <c r="L166" i="3"/>
  <c r="M166" i="3" s="1"/>
  <c r="L168" i="3"/>
  <c r="M168" i="3" s="1"/>
  <c r="L111" i="3"/>
  <c r="M111" i="3" s="1"/>
  <c r="L105" i="3"/>
  <c r="M105" i="3" s="1"/>
  <c r="L262" i="3"/>
  <c r="M262" i="3" s="1"/>
  <c r="L96" i="3"/>
  <c r="M96" i="3" s="1"/>
  <c r="L14" i="3"/>
  <c r="M14" i="3" s="1"/>
  <c r="L84" i="3"/>
  <c r="M84" i="3" s="1"/>
  <c r="L70" i="3"/>
  <c r="M70" i="3" s="1"/>
  <c r="L294" i="3"/>
  <c r="M294" i="3" s="1"/>
  <c r="L17" i="3"/>
  <c r="M17" i="3" s="1"/>
  <c r="L247" i="3"/>
  <c r="M247" i="3" s="1"/>
  <c r="L255" i="3"/>
  <c r="M255" i="3" s="1"/>
  <c r="L60" i="3"/>
  <c r="M60" i="3" s="1"/>
  <c r="L265" i="3"/>
  <c r="M265" i="3" s="1"/>
  <c r="L40" i="3"/>
  <c r="M40" i="3" s="1"/>
  <c r="L253" i="3"/>
  <c r="M253" i="3" s="1"/>
  <c r="L48" i="3"/>
  <c r="M48" i="3" s="1"/>
  <c r="L245" i="3"/>
  <c r="M245" i="3" s="1"/>
  <c r="L256" i="3"/>
  <c r="M256" i="3" s="1"/>
  <c r="L329" i="3"/>
  <c r="M329" i="3" s="1"/>
  <c r="L7" i="3"/>
  <c r="M7" i="3" s="1"/>
  <c r="L261" i="3"/>
  <c r="M261" i="3" s="1"/>
  <c r="L115" i="3"/>
  <c r="M115" i="3" s="1"/>
  <c r="L158" i="3"/>
  <c r="M158" i="3" s="1"/>
  <c r="L196" i="3"/>
  <c r="M196" i="3" s="1"/>
  <c r="L297" i="3"/>
  <c r="M297" i="3" s="1"/>
  <c r="L224" i="3"/>
  <c r="M224" i="3" s="1"/>
  <c r="L195" i="3"/>
  <c r="M195" i="3" s="1"/>
  <c r="L314" i="3"/>
  <c r="M314" i="3" s="1"/>
  <c r="L308" i="3"/>
  <c r="M308" i="3" s="1"/>
  <c r="L169" i="3"/>
  <c r="M169" i="3" s="1"/>
  <c r="L129" i="3"/>
  <c r="M129" i="3" s="1"/>
  <c r="L260" i="3"/>
  <c r="M260" i="3" s="1"/>
  <c r="L197" i="3"/>
  <c r="M197" i="3" s="1"/>
  <c r="L165" i="3"/>
  <c r="M165" i="3" s="1"/>
  <c r="L257" i="3"/>
  <c r="M257" i="3" s="1"/>
  <c r="L157" i="3"/>
  <c r="M157" i="3" s="1"/>
  <c r="L153" i="3"/>
  <c r="M153" i="3" s="1"/>
  <c r="L108" i="3"/>
  <c r="M108" i="3" s="1"/>
  <c r="L263" i="3"/>
  <c r="M263" i="3" s="1"/>
  <c r="L78" i="3"/>
  <c r="M78" i="3" s="1"/>
  <c r="L77" i="3"/>
  <c r="M77" i="3" s="1"/>
  <c r="L75" i="3"/>
  <c r="M75" i="3" s="1"/>
  <c r="L68" i="3"/>
  <c r="M68" i="3" s="1"/>
  <c r="L65" i="3"/>
  <c r="M65" i="3" s="1"/>
  <c r="L56" i="3"/>
  <c r="M56" i="3" s="1"/>
  <c r="L266" i="3"/>
  <c r="M266" i="3" s="1"/>
  <c r="L47" i="3"/>
  <c r="M47" i="3" s="1"/>
  <c r="L37" i="3"/>
  <c r="M37" i="3" s="1"/>
  <c r="L222" i="3"/>
  <c r="M222" i="3" s="1"/>
  <c r="L251" i="3"/>
  <c r="M251" i="3" s="1"/>
  <c r="L185" i="3"/>
  <c r="M185" i="3" s="1"/>
  <c r="L311" i="3"/>
  <c r="M311" i="3" s="1"/>
  <c r="L236" i="3"/>
  <c r="M236" i="3" s="1"/>
  <c r="L252" i="3"/>
  <c r="M252" i="3" s="1"/>
  <c r="L13" i="3"/>
  <c r="M13" i="3" s="1"/>
  <c r="L246" i="3"/>
  <c r="M246" i="3" s="1"/>
  <c r="L250" i="3"/>
  <c r="M250" i="3" s="1"/>
  <c r="L71" i="3"/>
  <c r="M71" i="3" s="1"/>
  <c r="L33" i="3"/>
  <c r="M33" i="3" s="1"/>
  <c r="L207" i="3"/>
  <c r="M207" i="3" s="1"/>
  <c r="L22" i="3"/>
  <c r="M22" i="3" s="1"/>
  <c r="L98" i="3"/>
  <c r="M98" i="3" s="1"/>
  <c r="L34" i="3"/>
  <c r="M34" i="3" s="1"/>
  <c r="L95" i="3"/>
  <c r="M95" i="3" s="1"/>
  <c r="L183" i="3"/>
  <c r="M183" i="3" s="1"/>
  <c r="L244" i="3"/>
  <c r="M244" i="3" s="1"/>
  <c r="L104" i="3"/>
  <c r="M104" i="3" s="1"/>
  <c r="L114" i="3"/>
  <c r="M114" i="3" s="1"/>
  <c r="L55" i="3"/>
  <c r="M55" i="3" s="1"/>
  <c r="L62" i="3"/>
  <c r="M62" i="3" s="1"/>
  <c r="L213" i="3"/>
  <c r="M213" i="3" s="1"/>
  <c r="L212" i="3"/>
  <c r="M212" i="3" s="1"/>
  <c r="L142" i="3"/>
  <c r="M142" i="3" s="1"/>
  <c r="L124" i="3"/>
  <c r="M124" i="3" s="1"/>
  <c r="L28" i="3"/>
  <c r="M28" i="3" s="1"/>
  <c r="L136" i="3"/>
  <c r="M136" i="3" s="1"/>
  <c r="L103" i="3"/>
  <c r="M103" i="3" s="1"/>
  <c r="L199" i="3"/>
  <c r="M199" i="3" s="1"/>
  <c r="L184" i="3"/>
  <c r="M184" i="3" s="1"/>
  <c r="L148" i="3"/>
  <c r="M148" i="3" s="1"/>
  <c r="L269" i="3"/>
  <c r="M269" i="3" s="1"/>
  <c r="L125" i="3"/>
  <c r="M125" i="3" s="1"/>
  <c r="L232" i="3"/>
  <c r="M232" i="3" s="1"/>
  <c r="L144" i="3"/>
  <c r="M144" i="3" s="1"/>
  <c r="L223" i="3"/>
  <c r="M223" i="3" s="1"/>
  <c r="L231" i="3"/>
  <c r="M231" i="3" s="1"/>
  <c r="L241" i="3"/>
  <c r="M241" i="3" s="1"/>
  <c r="L303" i="3"/>
  <c r="M303" i="3" s="1"/>
  <c r="L325" i="3"/>
  <c r="M325" i="3" s="1"/>
  <c r="L322" i="3"/>
  <c r="M322" i="3" s="1"/>
  <c r="L315" i="3"/>
  <c r="M315" i="3" s="1"/>
  <c r="L276" i="3"/>
  <c r="M276" i="3" s="1"/>
  <c r="L272" i="3"/>
  <c r="M272" i="3" s="1"/>
  <c r="L170" i="3"/>
  <c r="M170" i="3" s="1"/>
  <c r="L135" i="3"/>
  <c r="M135" i="3" s="1"/>
  <c r="L155" i="3"/>
  <c r="M155" i="3" s="1"/>
  <c r="L220" i="3"/>
  <c r="M220" i="3" s="1"/>
  <c r="L219" i="3"/>
  <c r="M219" i="3" s="1"/>
  <c r="L218" i="3"/>
  <c r="M218" i="3" s="1"/>
  <c r="L201" i="3"/>
  <c r="M201" i="3" s="1"/>
  <c r="L179" i="3"/>
  <c r="M179" i="3" s="1"/>
  <c r="L284" i="3"/>
  <c r="M284" i="3" s="1"/>
  <c r="L186" i="3"/>
  <c r="M186" i="3" s="1"/>
  <c r="L194" i="3"/>
  <c r="M194" i="3" s="1"/>
  <c r="L193" i="3"/>
  <c r="M193" i="3" s="1"/>
  <c r="L191" i="3"/>
  <c r="M191" i="3" s="1"/>
  <c r="L182" i="3"/>
  <c r="M182" i="3" s="1"/>
  <c r="L181" i="3"/>
  <c r="M181" i="3" s="1"/>
  <c r="L178" i="3"/>
  <c r="M178" i="3" s="1"/>
  <c r="L156" i="3"/>
  <c r="M156" i="3" s="1"/>
  <c r="L152" i="3"/>
  <c r="M152" i="3" s="1"/>
  <c r="L74" i="3"/>
  <c r="M74" i="3" s="1"/>
  <c r="L149" i="3"/>
  <c r="M149" i="3" s="1"/>
  <c r="L323" i="3"/>
  <c r="M323" i="3" s="1"/>
  <c r="L216" i="3"/>
  <c r="M216" i="3" s="1"/>
  <c r="L101" i="3"/>
  <c r="M101" i="3" s="1"/>
  <c r="L93" i="3"/>
  <c r="M93" i="3" s="1"/>
  <c r="L89" i="3"/>
  <c r="M89" i="3" s="1"/>
  <c r="L85" i="3"/>
  <c r="M85" i="3" s="1"/>
  <c r="L146" i="3"/>
  <c r="M146" i="3" s="1"/>
  <c r="L80" i="3"/>
  <c r="M80" i="3" s="1"/>
  <c r="L45" i="3"/>
  <c r="M45" i="3" s="1"/>
  <c r="L159" i="3"/>
  <c r="M159" i="3" s="1"/>
  <c r="L73" i="3"/>
  <c r="M73" i="3" s="1"/>
  <c r="L138" i="3"/>
  <c r="M138" i="3" s="1"/>
  <c r="L64" i="3"/>
  <c r="M64" i="3" s="1"/>
  <c r="L221" i="3"/>
  <c r="M221" i="3" s="1"/>
  <c r="L174" i="3"/>
  <c r="M174" i="3" s="1"/>
  <c r="L49" i="3"/>
  <c r="M49" i="3" s="1"/>
  <c r="L54" i="3"/>
  <c r="M54" i="3" s="1"/>
  <c r="L230" i="3"/>
  <c r="M230" i="3" s="1"/>
  <c r="L112" i="3"/>
  <c r="M112" i="3" s="1"/>
  <c r="L30" i="3"/>
  <c r="M30" i="3" s="1"/>
  <c r="L140" i="3"/>
  <c r="M140" i="3" s="1"/>
  <c r="L63" i="3"/>
  <c r="M63" i="3" s="1"/>
  <c r="L173" i="3"/>
  <c r="M173" i="3" s="1"/>
  <c r="L192" i="3"/>
  <c r="M192" i="3" s="1"/>
  <c r="L240" i="3"/>
  <c r="M240" i="3" s="1"/>
  <c r="L107" i="3"/>
  <c r="M107" i="3" s="1"/>
  <c r="L226" i="3"/>
  <c r="M226" i="3" s="1"/>
  <c r="L117" i="3"/>
  <c r="M117" i="3" s="1"/>
  <c r="L83" i="3"/>
  <c r="M83" i="3" s="1"/>
  <c r="L317" i="3"/>
  <c r="M317" i="3" s="1"/>
  <c r="L8" i="3"/>
  <c r="M8" i="3" s="1"/>
  <c r="L316" i="3"/>
  <c r="M316" i="3" s="1"/>
  <c r="L137" i="3"/>
  <c r="M137" i="3" s="1"/>
  <c r="L154" i="3"/>
  <c r="M154" i="3" s="1"/>
  <c r="L167" i="3"/>
  <c r="M167" i="3" s="1"/>
  <c r="L164" i="3"/>
  <c r="M164" i="3" s="1"/>
  <c r="L82" i="3"/>
  <c r="M82" i="3" s="1"/>
  <c r="L50" i="3"/>
  <c r="M50" i="3" s="1"/>
  <c r="L46" i="3"/>
  <c r="M46" i="3" s="1"/>
  <c r="L29" i="3"/>
  <c r="M29" i="3" s="1"/>
  <c r="L320" i="3"/>
  <c r="M320" i="3" s="1"/>
  <c r="L134" i="3"/>
  <c r="M134" i="3" s="1"/>
  <c r="L123" i="3"/>
  <c r="M123" i="3" s="1"/>
  <c r="L27" i="3"/>
  <c r="M27" i="3" s="1"/>
  <c r="L160" i="3"/>
  <c r="M160" i="3" s="1"/>
  <c r="L130" i="3"/>
  <c r="M130" i="3" s="1"/>
  <c r="L161" i="3"/>
  <c r="M161" i="3" s="1"/>
  <c r="L100" i="3"/>
  <c r="M100" i="3" s="1"/>
  <c r="L171" i="3"/>
  <c r="M171" i="3" s="1"/>
  <c r="L43" i="3"/>
  <c r="M43" i="3" s="1"/>
  <c r="L119" i="3"/>
  <c r="M119" i="3" s="1"/>
  <c r="L94" i="3"/>
  <c r="M94" i="3" s="1"/>
  <c r="L39" i="3"/>
  <c r="M39" i="3" s="1"/>
  <c r="L302" i="3"/>
  <c r="M302" i="3" s="1"/>
  <c r="L110" i="3"/>
  <c r="M110" i="3" s="1"/>
  <c r="L305" i="3"/>
  <c r="M305" i="3" s="1"/>
  <c r="L306" i="3"/>
  <c r="M306" i="3" s="1"/>
  <c r="L58" i="3"/>
  <c r="M58" i="3" s="1"/>
  <c r="L90" i="3"/>
  <c r="M90" i="3" s="1"/>
  <c r="L321" i="3"/>
  <c r="M321" i="3" s="1"/>
  <c r="L11" i="3"/>
  <c r="M11" i="3" s="1"/>
  <c r="L9" i="3"/>
  <c r="M9" i="3" s="1"/>
  <c r="L10" i="3"/>
  <c r="M10" i="3" s="1"/>
  <c r="L88" i="3"/>
  <c r="M88" i="3" s="1"/>
  <c r="L307" i="3"/>
  <c r="M307" i="3" s="1"/>
  <c r="L32" i="3"/>
  <c r="M32" i="3" s="1"/>
  <c r="L139" i="3"/>
  <c r="M139" i="3" s="1"/>
  <c r="L41" i="3"/>
  <c r="M41" i="3" s="1"/>
  <c r="L318" i="3"/>
  <c r="M318" i="3" s="1"/>
  <c r="L319" i="3"/>
  <c r="M319" i="3" s="1"/>
  <c r="L324" i="3"/>
  <c r="M324" i="3" s="1"/>
  <c r="L206" i="3"/>
  <c r="M206" i="3" s="1"/>
  <c r="L211" i="3"/>
  <c r="M211" i="3" s="1"/>
  <c r="L268" i="3"/>
  <c r="M268" i="3" s="1"/>
  <c r="L209" i="3"/>
  <c r="M209" i="3" s="1"/>
  <c r="L204" i="3"/>
  <c r="M204" i="3" s="1"/>
  <c r="L176" i="3"/>
  <c r="M176" i="3" s="1"/>
  <c r="L57" i="3"/>
  <c r="M57" i="3" s="1"/>
  <c r="L52" i="3"/>
  <c r="M52" i="3" s="1"/>
  <c r="L229" i="3"/>
  <c r="M229" i="3" s="1"/>
  <c r="L208" i="3"/>
  <c r="M208" i="3" s="1"/>
  <c r="L143" i="3"/>
  <c r="M143" i="3" s="1"/>
  <c r="L67" i="3"/>
  <c r="M67" i="3" s="1"/>
  <c r="L86" i="3"/>
  <c r="M86" i="3" s="1"/>
  <c r="L228" i="3"/>
  <c r="M228" i="3" s="1"/>
  <c r="L23" i="3"/>
  <c r="M23" i="3" s="1"/>
  <c r="L87" i="3"/>
  <c r="M87" i="3" s="1"/>
  <c r="L19" i="3"/>
  <c r="M19" i="3" s="1"/>
  <c r="L239" i="3"/>
  <c r="M239" i="3" s="1"/>
  <c r="L187" i="3"/>
  <c r="M187" i="3" s="1"/>
  <c r="L81" i="3"/>
  <c r="M81" i="3" s="1"/>
  <c r="L116" i="3"/>
  <c r="M116" i="3" s="1"/>
  <c r="L76" i="3"/>
  <c r="M76" i="3" s="1"/>
  <c r="L113" i="3"/>
  <c r="M113" i="3" s="1"/>
  <c r="L326" i="3"/>
  <c r="M326" i="3" s="1"/>
  <c r="L210" i="3"/>
  <c r="M210" i="3" s="1"/>
  <c r="L72" i="3"/>
  <c r="M72" i="3" s="1"/>
  <c r="L177" i="3"/>
  <c r="M177" i="3" s="1"/>
  <c r="L190" i="3"/>
  <c r="M190" i="3" s="1"/>
  <c r="L141" i="3"/>
  <c r="M141" i="3" s="1"/>
  <c r="L163" i="3"/>
  <c r="M163" i="3" s="1"/>
  <c r="L189" i="3"/>
  <c r="M189" i="3" s="1"/>
  <c r="L205" i="3"/>
  <c r="M205" i="3" s="1"/>
  <c r="L288" i="3"/>
  <c r="M288" i="3" s="1"/>
  <c r="L234" i="3"/>
  <c r="M234" i="3" s="1"/>
  <c r="L313" i="3"/>
  <c r="M313" i="3" s="1"/>
  <c r="L162" i="3"/>
  <c r="M162" i="3" s="1"/>
  <c r="L301" i="3"/>
  <c r="L293" i="3"/>
  <c r="M293" i="3" s="1"/>
  <c r="L106" i="3"/>
  <c r="M106" i="3" s="1"/>
  <c r="L31" i="3"/>
  <c r="M31" i="3" s="1"/>
  <c r="L278" i="3"/>
  <c r="M278" i="3" s="1"/>
  <c r="L35" i="3"/>
  <c r="M35" i="3" s="1"/>
  <c r="L122" i="3"/>
  <c r="M122" i="3" s="1"/>
  <c r="L271" i="3"/>
  <c r="M271" i="3" s="1"/>
  <c r="L36" i="3"/>
  <c r="M36" i="3" s="1"/>
  <c r="L283" i="3"/>
  <c r="M283" i="3" s="1"/>
  <c r="L18" i="3"/>
  <c r="M18" i="3" s="1"/>
  <c r="L242" i="3"/>
  <c r="M242" i="3" s="1"/>
  <c r="L310" i="3"/>
  <c r="M310" i="3" s="1"/>
  <c r="L16" i="3"/>
  <c r="M16" i="3" s="1"/>
  <c r="L151" i="3"/>
  <c r="M151" i="3" s="1"/>
  <c r="L147" i="3"/>
  <c r="M147" i="3" s="1"/>
  <c r="L92" i="3"/>
  <c r="M92" i="3" s="1"/>
  <c r="L175" i="3"/>
  <c r="M175" i="3" s="1"/>
  <c r="L248" i="3"/>
  <c r="M248" i="3" s="1"/>
  <c r="L42" i="3"/>
  <c r="M42" i="3" s="1"/>
  <c r="M301" i="3" l="1"/>
  <c r="M300" i="3"/>
  <c r="L2" i="3"/>
</calcChain>
</file>

<file path=xl/sharedStrings.xml><?xml version="1.0" encoding="utf-8"?>
<sst xmlns="http://schemas.openxmlformats.org/spreadsheetml/2006/main" count="356" uniqueCount="344">
  <si>
    <t>St Augustine's School</t>
  </si>
  <si>
    <t>Holgate Primary and Nursery School</t>
  </si>
  <si>
    <t>Leas Park Junior School</t>
  </si>
  <si>
    <t>John T Rice Infant and Nursery School</t>
  </si>
  <si>
    <t>Mapplewells Primary and Nursery School</t>
  </si>
  <si>
    <t>Croft Primary School</t>
  </si>
  <si>
    <t>Woodland View Primary School</t>
  </si>
  <si>
    <t>Arno Vale Junior School</t>
  </si>
  <si>
    <t>Coppice Farm Primary School</t>
  </si>
  <si>
    <t>Killisick Junior School</t>
  </si>
  <si>
    <t>Priory Junior School</t>
  </si>
  <si>
    <t>Willow Farm Primary School</t>
  </si>
  <si>
    <t>Westdale Junior School</t>
  </si>
  <si>
    <t>Gilthill Primary School</t>
  </si>
  <si>
    <t>Edgewood Primary and Nursery School</t>
  </si>
  <si>
    <t>Leen Mills Primary School</t>
  </si>
  <si>
    <t>West Bridgford Infant School</t>
  </si>
  <si>
    <t>Redlands Primary and Nursery School</t>
  </si>
  <si>
    <t>Manners Sutton Primary School</t>
  </si>
  <si>
    <t>John Hunt Primary School</t>
  </si>
  <si>
    <t>Carnarvon Primary School</t>
  </si>
  <si>
    <t>Queen Eleanor Primary School</t>
  </si>
  <si>
    <t>Willow Brook Primary School</t>
  </si>
  <si>
    <t>Kirklington Primary School</t>
  </si>
  <si>
    <t>Lambley Primary School</t>
  </si>
  <si>
    <t>Abbey Gates Primary School</t>
  </si>
  <si>
    <t>North Clifton Primary School</t>
  </si>
  <si>
    <t>Muskham Primary School</t>
  </si>
  <si>
    <t>Maun Infant and Nursery School</t>
  </si>
  <si>
    <t>Rampton Primary School</t>
  </si>
  <si>
    <t>Lowe's Wong Infant School</t>
  </si>
  <si>
    <t>Walkeringham Primary School</t>
  </si>
  <si>
    <t>Winthorpe Primary School</t>
  </si>
  <si>
    <t>Hollywell Primary School</t>
  </si>
  <si>
    <t>Stanhope Primary and Nursery School</t>
  </si>
  <si>
    <t>Kingsway Primary School</t>
  </si>
  <si>
    <t>Morven Park Primary and Nursery School</t>
  </si>
  <si>
    <t>Holly Primary School</t>
  </si>
  <si>
    <t>Keyworth Primary and Nursery School</t>
  </si>
  <si>
    <t>Prospect Hill Junior School</t>
  </si>
  <si>
    <t>Church Vale Primary School and Foundation Unit</t>
  </si>
  <si>
    <t>Heatherley Primary School</t>
  </si>
  <si>
    <t>Mornington Primary School</t>
  </si>
  <si>
    <t>Pierrepont Gamston Primary School</t>
  </si>
  <si>
    <t>Berry Hill Primary School</t>
  </si>
  <si>
    <t>Crescent Primary School</t>
  </si>
  <si>
    <t>All Hallows CofE Primary School</t>
  </si>
  <si>
    <t>Bleasby CofE Primary School</t>
  </si>
  <si>
    <t>Langar CofE Primary School</t>
  </si>
  <si>
    <t>Abbey Primary School</t>
  </si>
  <si>
    <t>Sutton Road Primary School</t>
  </si>
  <si>
    <t>Oak Tree Primary School</t>
  </si>
  <si>
    <t>Farmilo Primary School and Nursery</t>
  </si>
  <si>
    <t>Netherfield Primary School</t>
  </si>
  <si>
    <t>Blidworth Oaks Primary School</t>
  </si>
  <si>
    <t>Greasley Beauvale Primary School</t>
  </si>
  <si>
    <t>Abbey Hill Primary &amp; Nursery</t>
  </si>
  <si>
    <t>Chilwell School</t>
  </si>
  <si>
    <t>Mansfield Primary Academy</t>
  </si>
  <si>
    <t>Wainwright Primary Academy</t>
  </si>
  <si>
    <t>Kingston Park Academy</t>
  </si>
  <si>
    <t>Birklands Primary School</t>
  </si>
  <si>
    <t>The Bramble Academy</t>
  </si>
  <si>
    <t>The Parkgate Academy</t>
  </si>
  <si>
    <t>Leamington Primary and Nursery Academy</t>
  </si>
  <si>
    <t>Ernehale Junior School</t>
  </si>
  <si>
    <t>Chetwynd Primary Academy</t>
  </si>
  <si>
    <t>Edwalton Primary School</t>
  </si>
  <si>
    <t>Heymann Primary and Nursery School</t>
  </si>
  <si>
    <t>Norbridge Academy</t>
  </si>
  <si>
    <t>Burton Joyce Primary School</t>
  </si>
  <si>
    <t>Cropwell Bishop Primary School</t>
  </si>
  <si>
    <t>Tollerton Primary School</t>
  </si>
  <si>
    <t>Robert Miles Junior School</t>
  </si>
  <si>
    <t>Sparken Hill Academy</t>
  </si>
  <si>
    <t>Bilsthorpe Flying High Academy</t>
  </si>
  <si>
    <t>The Sir Donald Bailey Academy</t>
  </si>
  <si>
    <t>Burntstump Seely CofE Primary Academy</t>
  </si>
  <si>
    <t>Holy Trinity Catholic Voluntary Academy</t>
  </si>
  <si>
    <t>Cotgrave Candleby Lane School</t>
  </si>
  <si>
    <t>South Nottinghamshire Academy</t>
  </si>
  <si>
    <t>Retford Oaks Academy</t>
  </si>
  <si>
    <t>Meden School</t>
  </si>
  <si>
    <t>Outwood Academy Portland</t>
  </si>
  <si>
    <t>The Newark Academy</t>
  </si>
  <si>
    <t>The Dukeries Academy</t>
  </si>
  <si>
    <t>Sutton Community Academy</t>
  </si>
  <si>
    <t>Magnus Church of England Academy</t>
  </si>
  <si>
    <t>Hall Park Academy</t>
  </si>
  <si>
    <t>The Manor Academy</t>
  </si>
  <si>
    <t>Quarrydale Academy</t>
  </si>
  <si>
    <t>Arnold Hill Academy</t>
  </si>
  <si>
    <t>Carlton le Willows Academy</t>
  </si>
  <si>
    <t>Alderman White School</t>
  </si>
  <si>
    <t>The Bramcote School</t>
  </si>
  <si>
    <t>The Kimberley School</t>
  </si>
  <si>
    <t>Selston High School</t>
  </si>
  <si>
    <t>Tuxford Academy</t>
  </si>
  <si>
    <t>The South Wolds Academy &amp; Sixth Form</t>
  </si>
  <si>
    <t>The Elizabethan Academy</t>
  </si>
  <si>
    <t>The Brunts Academy</t>
  </si>
  <si>
    <t>All Saints Catholic Voluntary Academy</t>
  </si>
  <si>
    <t>Archbishop Cranmer Church of England Academy</t>
  </si>
  <si>
    <t>Arnbrook Primary School</t>
  </si>
  <si>
    <t>Ashfield Comprehensive School</t>
  </si>
  <si>
    <t>Beeston Fields Primary School and Nursery</t>
  </si>
  <si>
    <t>Bishop Alexander L.E.A.D. Academy</t>
  </si>
  <si>
    <t>Carlton Academy</t>
  </si>
  <si>
    <t>Christ The King Voluntary Academy</t>
  </si>
  <si>
    <t>East Bridgford St Peters Church of England Academy</t>
  </si>
  <si>
    <t>East Leake Academy</t>
  </si>
  <si>
    <t>Fairfield Primary Academy</t>
  </si>
  <si>
    <t>George Spencer Academy and Technology College</t>
  </si>
  <si>
    <t>Greenwood Primary and Nursery School</t>
  </si>
  <si>
    <t>Greythorn Primary School</t>
  </si>
  <si>
    <t>Haddon Primary and Nursery School</t>
  </si>
  <si>
    <t>Harworth CofE Academy</t>
  </si>
  <si>
    <t>Hillside Primary and Nursery School</t>
  </si>
  <si>
    <t>Holgate Academy</t>
  </si>
  <si>
    <t>Holy Cross Primary Catholic Voluntary Academy</t>
  </si>
  <si>
    <t>Horsendale Primary School</t>
  </si>
  <si>
    <t>Kirkby College</t>
  </si>
  <si>
    <t>Leverton Church of England Academy</t>
  </si>
  <si>
    <t>Outwood Academy Valley</t>
  </si>
  <si>
    <t>Peafield Lane Academy</t>
  </si>
  <si>
    <t>Queen Elizabeth Academy</t>
  </si>
  <si>
    <t>Ranskill Primary School</t>
  </si>
  <si>
    <t>Redhill Academy</t>
  </si>
  <si>
    <t>Rushcliffe School</t>
  </si>
  <si>
    <t>Samworth Church Academy</t>
  </si>
  <si>
    <t>Serlby Park Academy</t>
  </si>
  <si>
    <t>Skegby Junior Academy</t>
  </si>
  <si>
    <t>St John's CofE Academy</t>
  </si>
  <si>
    <t>St Joseph's Catholic Primary and Nursery School</t>
  </si>
  <si>
    <t>St Mary Magdalene CofE Primary School</t>
  </si>
  <si>
    <t>St Patrick's Catholic Primary School, A Voluntary Academy</t>
  </si>
  <si>
    <t>St Peter's Crosskeys CofE Academy</t>
  </si>
  <si>
    <t>Sunnyside Spencer Academy</t>
  </si>
  <si>
    <t>The Becket School</t>
  </si>
  <si>
    <t>The Flying High Academy</t>
  </si>
  <si>
    <t>The Good Shepherd Catholic Primary, Arnold</t>
  </si>
  <si>
    <t>The Joseph Whitaker School</t>
  </si>
  <si>
    <t>The National CofE Academy</t>
  </si>
  <si>
    <t>The Priory Catholic Voluntary Academy</t>
  </si>
  <si>
    <t>The West Bridgford School</t>
  </si>
  <si>
    <t>Toot Hill School</t>
  </si>
  <si>
    <t>Tuxford Primary Academy</t>
  </si>
  <si>
    <t>Worksop Priory Church of England Primary Academy</t>
  </si>
  <si>
    <t>Kirkby Woodhouse School</t>
  </si>
  <si>
    <t>Newlands Junior School</t>
  </si>
  <si>
    <t>Ernehale Infant School</t>
  </si>
  <si>
    <t>Parkdale Primary School</t>
  </si>
  <si>
    <t>Porchester Junior School</t>
  </si>
  <si>
    <t>Beeston Rylands Junior School</t>
  </si>
  <si>
    <t>Trent Vale Infant School</t>
  </si>
  <si>
    <t>Albany Junior School</t>
  </si>
  <si>
    <t>Larkfields Infant School</t>
  </si>
  <si>
    <t>Broomhill Junior School</t>
  </si>
  <si>
    <t>Lady Bay Primary School</t>
  </si>
  <si>
    <t>Jesse Gray Primary School</t>
  </si>
  <si>
    <t>Abbey Road Primary School</t>
  </si>
  <si>
    <t>Chuter Ede Primary School</t>
  </si>
  <si>
    <t>Beckingham Primary School</t>
  </si>
  <si>
    <t>Ramsden Primary School</t>
  </si>
  <si>
    <t>John Blow Primary School</t>
  </si>
  <si>
    <t>East Markham Primary School</t>
  </si>
  <si>
    <t>Everton Primary School</t>
  </si>
  <si>
    <t>Flintham Primary School</t>
  </si>
  <si>
    <t>Gotham Primary School</t>
  </si>
  <si>
    <t>Kinoulton Primary School</t>
  </si>
  <si>
    <t>Willoughby Primary School</t>
  </si>
  <si>
    <t>Ordsall Primary School</t>
  </si>
  <si>
    <t>High Oakham Primary School</t>
  </si>
  <si>
    <t>King Edward Primary School</t>
  </si>
  <si>
    <t>Asquith Primary School</t>
  </si>
  <si>
    <t>St Philip Neri With St Bede Catholic Voluntary Academy</t>
  </si>
  <si>
    <t>Brierley Forest Primary and Nursery School</t>
  </si>
  <si>
    <t>Farnsfield St Michael's Church of England Primary (Voluntary Aided) School</t>
  </si>
  <si>
    <t>Annesley Primary and Nursery School</t>
  </si>
  <si>
    <t>The Lanes Primary School</t>
  </si>
  <si>
    <t>Nettleworth Infant and Nursery School</t>
  </si>
  <si>
    <t>Priestsic Primary and Nursery School</t>
  </si>
  <si>
    <t>Healdswood Infants' and Nursery School</t>
  </si>
  <si>
    <t>Dalestorth Primary and Nursery School</t>
  </si>
  <si>
    <t>Hetts Lane Infant and Nursery School</t>
  </si>
  <si>
    <t>Sherwood Junior School</t>
  </si>
  <si>
    <t>Arnold Woodthorpe Infant School</t>
  </si>
  <si>
    <t>Richard Bonington Primary and Nursery School</t>
  </si>
  <si>
    <t>Pinewood Infant and Nursery School</t>
  </si>
  <si>
    <t>Mapperley Plains Primary and Nursery School</t>
  </si>
  <si>
    <t>Standhill Infants' School</t>
  </si>
  <si>
    <t>Phoenix Infant and Nursery School</t>
  </si>
  <si>
    <t>Westdale Infant School</t>
  </si>
  <si>
    <t>Bramcote Hills Primary School</t>
  </si>
  <si>
    <t>John Clifford Primary School</t>
  </si>
  <si>
    <t>Eskdale Junior School</t>
  </si>
  <si>
    <t>Albany Infant and Nursery School</t>
  </si>
  <si>
    <t>Alderman Pounder Infant and Nursery School</t>
  </si>
  <si>
    <t>William Lilley Infant and Nursery School</t>
  </si>
  <si>
    <t>Toton Bispham Drive Junior School</t>
  </si>
  <si>
    <t>Toton Banks Road Infant and Nursery School</t>
  </si>
  <si>
    <t>Hallcroft Infant and Nursery School</t>
  </si>
  <si>
    <t>Forest Glade Primary School</t>
  </si>
  <si>
    <t>Hillocks Primary and Nursery School</t>
  </si>
  <si>
    <t>Brinsley Primary and Nursery School</t>
  </si>
  <si>
    <t>Larkfields Junior School</t>
  </si>
  <si>
    <t>Bagthorpe Primary School</t>
  </si>
  <si>
    <t>Holly Hill Primary and Nursery School</t>
  </si>
  <si>
    <t>Jacksdale Primary and Nursery School</t>
  </si>
  <si>
    <t>Westwood Infant and Nursery School</t>
  </si>
  <si>
    <t>Beardall Fields Primary and Nursery School</t>
  </si>
  <si>
    <t>Butler's Hill Infant and Nursery School</t>
  </si>
  <si>
    <t>Lovers Lane Primary and Nursery School</t>
  </si>
  <si>
    <t>West Bridgford Junior School</t>
  </si>
  <si>
    <t>Haggonfields Primary and Nursery School</t>
  </si>
  <si>
    <t>Sir Edmund Hillary Primary and Nursery School</t>
  </si>
  <si>
    <t>Hawthorne Primary and Nursery School</t>
  </si>
  <si>
    <t>Manor Park Infant and Nursery School</t>
  </si>
  <si>
    <t>Clarborough Primary School</t>
  </si>
  <si>
    <t>Lantern Lane Primary and Nursery School</t>
  </si>
  <si>
    <t>Brookside Primary School</t>
  </si>
  <si>
    <t>King Edwin Primary and Nursery School</t>
  </si>
  <si>
    <t>Elkesley Primary and Nursery School</t>
  </si>
  <si>
    <t>Mattersey Primary School</t>
  </si>
  <si>
    <t>Misson Primary School</t>
  </si>
  <si>
    <t>Misterton Primary and Nursery School</t>
  </si>
  <si>
    <t>Newstead Primary and Nursery School</t>
  </si>
  <si>
    <t>Normanton-on-Soar Primary School</t>
  </si>
  <si>
    <t>Orston Primary School</t>
  </si>
  <si>
    <t>Radcliffe-on-Trent Infant and Nursery School</t>
  </si>
  <si>
    <t>Radcliffe-on-Trent Junior School</t>
  </si>
  <si>
    <t>Lake View Primary and Nursery School</t>
  </si>
  <si>
    <t>James Peacock Infant and Nursery School</t>
  </si>
  <si>
    <t>Sutton Bonington Primary School</t>
  </si>
  <si>
    <t>Sutton-On-Trent Primary and Nursery School</t>
  </si>
  <si>
    <t>Kimberley Primary School</t>
  </si>
  <si>
    <t>Round Hill Primary School</t>
  </si>
  <si>
    <t>Arnold Mill Primary and Nursery School</t>
  </si>
  <si>
    <t>Orchard Primary School and Nursery</t>
  </si>
  <si>
    <t>Prospect Hill Infant and Nursery School</t>
  </si>
  <si>
    <t>Carr Hill Primary and Nursery School</t>
  </si>
  <si>
    <t>Forest Town Primary School</t>
  </si>
  <si>
    <t>Gateford Park Primary School</t>
  </si>
  <si>
    <t>Arnold View Primary School</t>
  </si>
  <si>
    <t>St Edmund's CofE (C) Primary School</t>
  </si>
  <si>
    <t>St Andrew's CofE Primary and Nursery School</t>
  </si>
  <si>
    <t>St John's CofE Primary School</t>
  </si>
  <si>
    <t>Selston CofE Infant and Nursery School</t>
  </si>
  <si>
    <t>Underwood Church of England Primary School</t>
  </si>
  <si>
    <t>Mount CofE Primary and Nursery School</t>
  </si>
  <si>
    <t>Ranby CofE Primary School</t>
  </si>
  <si>
    <t>Bunny CofE Primary School</t>
  </si>
  <si>
    <t>St Wilfrid's CofE Primary School</t>
  </si>
  <si>
    <t>Caunton Dean Hole CofE Primary School</t>
  </si>
  <si>
    <t>Coddington CofE Primary and Nursery School</t>
  </si>
  <si>
    <t>Costock CofE Primary School</t>
  </si>
  <si>
    <t>Cuckney CofE Primary School</t>
  </si>
  <si>
    <t>Dunham-on-Trent CofE Primary School</t>
  </si>
  <si>
    <t>Halam CofE Primary School</t>
  </si>
  <si>
    <t>Kneesall CofE Primary School</t>
  </si>
  <si>
    <t>St Matthew's CofE Primary School</t>
  </si>
  <si>
    <t>Norwell CofE Primary School</t>
  </si>
  <si>
    <t>St Peter's CofE Junior School</t>
  </si>
  <si>
    <t>Holy Trinity CofE Infant School</t>
  </si>
  <si>
    <t>Lowe's Wong Anglican Methodist Junior School</t>
  </si>
  <si>
    <t>Trowell CofE Primary School</t>
  </si>
  <si>
    <t>Walesby CofE Primary School</t>
  </si>
  <si>
    <t>North Wheatley Church of England Primary School</t>
  </si>
  <si>
    <t>Ravenshead CofE Primary School</t>
  </si>
  <si>
    <t>Northfield Primary and Nursery School</t>
  </si>
  <si>
    <t>Langold Dyscarr Community School</t>
  </si>
  <si>
    <t>Heathlands Primary School</t>
  </si>
  <si>
    <t>Wynndale Primary School</t>
  </si>
  <si>
    <t>Springbank Primary School</t>
  </si>
  <si>
    <t>Bramcote CofE Primary School</t>
  </si>
  <si>
    <t>Christ Church CofE Infant  &amp; Nursery School</t>
  </si>
  <si>
    <t>St Luke's CofE (Aided) Primary School</t>
  </si>
  <si>
    <t>St Anne's CofE (Aided) Primary School</t>
  </si>
  <si>
    <t>The Primary School of St Mary and St Martin</t>
  </si>
  <si>
    <t>Cotgrave CofE Primary School</t>
  </si>
  <si>
    <t>Edwinstowe CofE Primary School</t>
  </si>
  <si>
    <t>All Saints Anglican/Methodist Primary School</t>
  </si>
  <si>
    <t>Gamston CofE (Aided) Primary School</t>
  </si>
  <si>
    <t>St Peter's CofE Primary School</t>
  </si>
  <si>
    <t>Lowdham CofE Primary School</t>
  </si>
  <si>
    <t>Linby-cum-Papplewick CofE (VA) Primary School</t>
  </si>
  <si>
    <t>Sturton CofE Primary School</t>
  </si>
  <si>
    <t>Sutton-Cum-Lound CofE School</t>
  </si>
  <si>
    <t>Wood's Foundation CofE Primary School</t>
  </si>
  <si>
    <t>St Patrick's Catholic Primary School</t>
  </si>
  <si>
    <t>Holy Family Catholic Primary School</t>
  </si>
  <si>
    <t>Huthwaite All Saint's CofE (Aided) Infant School</t>
  </si>
  <si>
    <t>Intake Farm Primary School</t>
  </si>
  <si>
    <t>Awsworth Primary and Nursery School</t>
  </si>
  <si>
    <t>Brookhill Leys Primary and Nursery School</t>
  </si>
  <si>
    <t>Hucknall National Church of England (VA) Primary School</t>
  </si>
  <si>
    <t>Wadsworth Fields Primary School</t>
  </si>
  <si>
    <t>The William Gladstone Church of England Primary Academy</t>
  </si>
  <si>
    <t>Samuel Barlow Primary Academy</t>
  </si>
  <si>
    <t>Thrumpton Primary Academy</t>
  </si>
  <si>
    <t>Bracken Lane Primary Academy</t>
  </si>
  <si>
    <t>Robert Miles Infant School</t>
  </si>
  <si>
    <t>Crossdale Primary School</t>
  </si>
  <si>
    <t>The Forest View Academy</t>
  </si>
  <si>
    <t>Sir John Sherbrooke Junior School</t>
  </si>
  <si>
    <t>Barnby Road Academy Primary and Nursery school</t>
  </si>
  <si>
    <t>Gunthorpe CofE Primary School</t>
  </si>
  <si>
    <t>The Sacred Heart Primary Catholic Voluntary Academy</t>
  </si>
  <si>
    <t>St. Joseph's Catholic Primary School, a Voluntary Academy</t>
  </si>
  <si>
    <t>St Edmund Campion Catholic Primary School</t>
  </si>
  <si>
    <t>The Suthers School</t>
  </si>
  <si>
    <t>Colonel Frank Seely Academy</t>
  </si>
  <si>
    <t>DfE Number</t>
  </si>
  <si>
    <t>Model 1</t>
  </si>
  <si>
    <t>Model 2</t>
  </si>
  <si>
    <t>Model 3</t>
  </si>
  <si>
    <t>Select your school name</t>
  </si>
  <si>
    <t>NOR October 2019</t>
  </si>
  <si>
    <t>Eastlands Junior School (Welbeck Federation of Schools)</t>
  </si>
  <si>
    <t>Hucknall Flying High Academy</t>
  </si>
  <si>
    <t>Lawrence View Primary and Nursery School</t>
  </si>
  <si>
    <t>Minster School</t>
  </si>
  <si>
    <t>Netherfield Infant School (Welbeck Federation of Schools)</t>
  </si>
  <si>
    <t>Robert Mellors Primary Academy</t>
  </si>
  <si>
    <t>Rosecliffe Primary</t>
  </si>
  <si>
    <t>St Peter's CofE Primary Academy, Mansfield</t>
  </si>
  <si>
    <t>St Swithun's Church of England Primary Academy</t>
  </si>
  <si>
    <t>The Carlton Infant Academy</t>
  </si>
  <si>
    <t>The Carlton Junior Academy</t>
  </si>
  <si>
    <t>The Garibaldi School</t>
  </si>
  <si>
    <t>The Python Hill Academy</t>
  </si>
  <si>
    <t>The West Park Academy</t>
  </si>
  <si>
    <t>2020/21 ISB excluding rates including TPG &amp; Pension Grant</t>
  </si>
  <si>
    <t>2021-2022 Minimum Per Pupil (£4,180 - £5,415) 
Minimum Funding Guarantee at 0.50%
Gains cap at 2.80%</t>
  </si>
  <si>
    <t>Illustrative 2021-22 ISB exclusing rates uncluding TPG &amp; Pension Grant</t>
  </si>
  <si>
    <t>Illustrative increase in funding</t>
  </si>
  <si>
    <t>2021-2022 Minimum Per Pupil (£4,180 - £5,415) 
Minimum Funding Guarantee at 1%
Gains cap at 2.75%</t>
  </si>
  <si>
    <t>Funding % Increase</t>
  </si>
  <si>
    <t>2021-2022 Minimum Per Pupil (£4,180 - £5,415) 
Minimum Funding Guarantee at 2%
Gains cap at 2.58%</t>
  </si>
  <si>
    <t>Number on roll as at October 2019</t>
  </si>
  <si>
    <t>2021-22 Illustrative School Budgets</t>
  </si>
  <si>
    <t>2020-21 Budget before de-delegation. Excludes rates, includes Teacher Pay and Teacher Pension Grant</t>
  </si>
  <si>
    <t>Illustrative 2021-22 Budget</t>
  </si>
  <si>
    <t>Funding 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</si>
</sst>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164" formatCode="&quot;£&quot;#,##0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u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4" tint="0.59996337778862885"/>
      </left>
      <right style="thick">
        <color theme="3" tint="0.39994506668294322"/>
      </right>
      <top style="thick">
        <color theme="4" tint="0.59996337778862885"/>
      </top>
      <bottom style="thick">
        <color theme="3" tint="0.3999450666829432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left"/>
    </xf>
    <xf numFmtId="0" fontId="5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3" fillId="2" borderId="0" xfId="0" applyFont="1" applyFill="1"/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Alignment="1">
      <alignment wrapText="1"/>
    </xf>
    <xf numFmtId="5" fontId="3" fillId="2" borderId="1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horizontal="right"/>
    </xf>
    <xf numFmtId="0" fontId="5" fillId="4" borderId="2" xfId="0" applyFont="1" applyFill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3" borderId="0" xfId="0" applyFont="1" applyFill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/>
    <xf numFmtId="10" fontId="2" fillId="0" borderId="0" xfId="0" applyNumberFormat="1" applyFont="1"/>
    <xf numFmtId="0" fontId="5" fillId="4" borderId="2" xfId="0" applyFont="1" applyFill="1" applyBorder="1"/>
    <xf numFmtId="0" fontId="5" fillId="5" borderId="0" xfId="0" applyFont="1" applyFill="1"/>
    <xf numFmtId="0" fontId="5" fillId="2" borderId="1" xfId="0" applyFont="1" applyFill="1" applyBorder="1" applyAlignment="1">
      <alignment horizontal="left"/>
    </xf>
    <xf numFmtId="165" fontId="5" fillId="2" borderId="1" xfId="0" applyNumberFormat="1" applyFont="1" applyFill="1" applyBorder="1" applyAlignment="1">
      <alignment horizontal="left"/>
    </xf>
    <xf numFmtId="5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5" fontId="5" fillId="2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vertical="center"/>
    </xf>
    <xf numFmtId="0" fontId="9" fillId="5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BFDDE"/>
      <color rgb="FFE5E5FF"/>
      <color rgb="FFB498D0"/>
      <color rgb="FFC681FF"/>
      <color rgb="FFEED9FF"/>
      <color rgb="FFD5ABFF"/>
      <color rgb="FFC1C1FF"/>
      <color rgb="FF9999FF"/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8"/>
  <sheetViews>
    <sheetView tabSelected="1" workbookViewId="0">
      <selection activeCell="A11" sqref="A11"/>
    </sheetView>
  </sheetViews>
  <sheetFormatPr defaultColWidth="9.109375" defaultRowHeight="13.8" x14ac:dyDescent="0.25"/>
  <cols>
    <col min="1" max="1" width="1.88671875" style="6" customWidth="1"/>
    <col min="2" max="2" width="57.6640625" style="6" customWidth="1"/>
    <col min="3" max="3" width="1.5546875" style="6" customWidth="1"/>
    <col min="4" max="4" width="16.109375" style="6" customWidth="1"/>
    <col min="5" max="5" width="0.88671875" style="6" customWidth="1"/>
    <col min="6" max="6" width="16.109375" style="6" customWidth="1"/>
    <col min="7" max="7" width="0.88671875" style="6" customWidth="1"/>
    <col min="8" max="8" width="16.109375" style="6" customWidth="1"/>
    <col min="9" max="9" width="0.88671875" style="6" customWidth="1"/>
    <col min="10" max="10" width="2.44140625" style="6" customWidth="1"/>
    <col min="11" max="16384" width="9.109375" style="6"/>
  </cols>
  <sheetData>
    <row r="1" spans="1:10" ht="18.75" customHeight="1" x14ac:dyDescent="0.25">
      <c r="A1" s="34" t="s">
        <v>340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2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Top="1" thickBot="1" x14ac:dyDescent="0.3">
      <c r="A3" s="2"/>
      <c r="B3" s="23" t="s">
        <v>316</v>
      </c>
      <c r="C3" s="2"/>
      <c r="D3" s="2"/>
      <c r="E3" s="2"/>
      <c r="F3" s="2"/>
      <c r="G3" s="2"/>
      <c r="H3" s="2"/>
      <c r="I3" s="2"/>
      <c r="J3" s="2"/>
    </row>
    <row r="4" spans="1:10" ht="6.75" customHeight="1" thickTop="1" thickBo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thickTop="1" thickBot="1" x14ac:dyDescent="0.3">
      <c r="A5" s="2"/>
      <c r="B5" s="23" t="s">
        <v>312</v>
      </c>
      <c r="C5" s="24"/>
      <c r="D5" s="25">
        <f>VLOOKUP(B$3,Data!$B$4:$R$331,2,FALSE)</f>
        <v>0</v>
      </c>
      <c r="E5" s="2"/>
      <c r="F5" s="2"/>
      <c r="G5" s="2"/>
      <c r="H5" s="2"/>
      <c r="I5" s="2"/>
      <c r="J5" s="2"/>
    </row>
    <row r="6" spans="1:10" ht="6.75" customHeight="1" thickTop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33" customHeight="1" thickTop="1" thickBot="1" x14ac:dyDescent="0.3">
      <c r="A7" s="2"/>
      <c r="B7" s="12" t="s">
        <v>341</v>
      </c>
      <c r="C7" s="2"/>
      <c r="D7" s="27">
        <f>VLOOKUP(B$3,Data!$B$4:$R$331,4,FALSE)</f>
        <v>0</v>
      </c>
      <c r="E7" s="2"/>
      <c r="F7" s="2"/>
      <c r="G7" s="2"/>
      <c r="H7" s="2"/>
      <c r="I7" s="2"/>
      <c r="J7" s="2"/>
    </row>
    <row r="8" spans="1:10" ht="6.75" customHeight="1" thickTop="1" thickBot="1" x14ac:dyDescent="0.3">
      <c r="A8" s="2"/>
      <c r="B8" s="8"/>
      <c r="C8" s="8"/>
      <c r="D8" s="8"/>
      <c r="E8" s="8"/>
      <c r="F8" s="2"/>
      <c r="G8" s="2"/>
      <c r="H8" s="2"/>
      <c r="I8" s="8"/>
      <c r="J8" s="2"/>
    </row>
    <row r="9" spans="1:10" ht="15.75" customHeight="1" thickTop="1" thickBot="1" x14ac:dyDescent="0.3">
      <c r="A9" s="2"/>
      <c r="B9" s="12" t="s">
        <v>339</v>
      </c>
      <c r="C9" s="2"/>
      <c r="D9" s="26">
        <f>VLOOKUP(B$3,Data!$B$4:$R$331,3,FALSE)</f>
        <v>0</v>
      </c>
      <c r="E9" s="8"/>
      <c r="F9" s="2"/>
      <c r="G9" s="2"/>
      <c r="H9" s="2"/>
      <c r="I9" s="8"/>
      <c r="J9" s="2"/>
    </row>
    <row r="10" spans="1:10" ht="6.75" customHeight="1" thickTop="1" x14ac:dyDescent="0.25">
      <c r="A10" s="2"/>
      <c r="B10" s="8"/>
      <c r="C10" s="8"/>
      <c r="D10" s="8"/>
      <c r="E10" s="8"/>
      <c r="F10" s="2"/>
      <c r="G10" s="2"/>
      <c r="H10" s="2"/>
      <c r="I10" s="8"/>
      <c r="J10" s="2"/>
    </row>
    <row r="11" spans="1:10" ht="16.5" customHeight="1" x14ac:dyDescent="0.25">
      <c r="A11" s="2"/>
      <c r="B11" s="8"/>
      <c r="C11" s="8"/>
      <c r="D11" s="35"/>
      <c r="E11" s="35"/>
      <c r="F11" s="35"/>
      <c r="G11" s="35"/>
      <c r="H11" s="35"/>
      <c r="I11" s="31"/>
      <c r="J11" s="2"/>
    </row>
    <row r="12" spans="1:10" ht="12.75" customHeight="1" x14ac:dyDescent="0.25">
      <c r="A12" s="2"/>
      <c r="B12" s="2"/>
      <c r="C12" s="2"/>
      <c r="D12" s="32" t="s">
        <v>342</v>
      </c>
      <c r="E12" s="3"/>
      <c r="F12" s="32" t="s">
        <v>335</v>
      </c>
      <c r="G12" s="2"/>
      <c r="H12" s="32" t="s">
        <v>343</v>
      </c>
      <c r="I12" s="3"/>
      <c r="J12" s="2"/>
    </row>
    <row r="13" spans="1:10" ht="12.75" customHeight="1" x14ac:dyDescent="0.25">
      <c r="A13" s="2"/>
      <c r="B13" s="8"/>
      <c r="C13" s="8"/>
      <c r="D13" s="32"/>
      <c r="E13" s="8"/>
      <c r="F13" s="32"/>
      <c r="G13" s="2"/>
      <c r="H13" s="32"/>
      <c r="I13" s="8"/>
      <c r="J13" s="2"/>
    </row>
    <row r="14" spans="1:10" ht="15.6" x14ac:dyDescent="0.3">
      <c r="A14" s="1" t="s">
        <v>313</v>
      </c>
      <c r="B14" s="2"/>
      <c r="C14" s="2"/>
      <c r="D14" s="32"/>
      <c r="E14" s="9"/>
      <c r="F14" s="32"/>
      <c r="G14" s="9"/>
      <c r="H14" s="32"/>
      <c r="I14" s="9"/>
      <c r="J14" s="9"/>
    </row>
    <row r="15" spans="1:10" ht="7.5" customHeight="1" x14ac:dyDescent="0.25">
      <c r="A15" s="2"/>
      <c r="B15" s="2"/>
      <c r="C15" s="2"/>
      <c r="D15" s="3"/>
      <c r="E15" s="3"/>
      <c r="F15" s="2"/>
      <c r="G15" s="2"/>
      <c r="H15" s="2"/>
      <c r="I15" s="3"/>
      <c r="J15" s="2"/>
    </row>
    <row r="16" spans="1:10" ht="44.25" customHeight="1" x14ac:dyDescent="0.25">
      <c r="A16" s="2"/>
      <c r="B16" s="4" t="s">
        <v>333</v>
      </c>
      <c r="C16" s="5"/>
      <c r="D16" s="28">
        <f>VLOOKUP($B$3,Data!$B$4:$R$331,6,FALSE)</f>
        <v>0</v>
      </c>
      <c r="E16" s="10"/>
      <c r="F16" s="28">
        <f>VLOOKUP($B$3,Data!$B$4:$R$331,7,FALSE)</f>
        <v>0</v>
      </c>
      <c r="G16" s="10"/>
      <c r="H16" s="29">
        <f>VLOOKUP($B$3,Data!$B$4:$R$331,8,FALSE)</f>
        <v>0</v>
      </c>
      <c r="I16" s="30"/>
      <c r="J16" s="2"/>
    </row>
    <row r="17" spans="1:10" ht="7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6" x14ac:dyDescent="0.3">
      <c r="A18" s="2"/>
      <c r="B18" s="11"/>
      <c r="C18" s="2"/>
      <c r="D18" s="33"/>
      <c r="E18" s="33"/>
      <c r="F18" s="33"/>
      <c r="G18" s="33"/>
      <c r="H18" s="33"/>
      <c r="I18" s="33"/>
      <c r="J18" s="33"/>
    </row>
    <row r="19" spans="1:10" ht="15.75" customHeight="1" x14ac:dyDescent="0.3">
      <c r="A19" s="1" t="s">
        <v>314</v>
      </c>
      <c r="B19" s="2"/>
      <c r="C19" s="2"/>
      <c r="D19" s="33"/>
      <c r="E19" s="33"/>
      <c r="F19" s="33"/>
      <c r="G19" s="33"/>
      <c r="H19" s="33"/>
      <c r="I19" s="33"/>
      <c r="J19" s="33"/>
    </row>
    <row r="20" spans="1:10" ht="7.5" customHeight="1" x14ac:dyDescent="0.25">
      <c r="A20" s="2"/>
      <c r="B20" s="2"/>
      <c r="C20" s="2"/>
      <c r="D20" s="3"/>
      <c r="E20" s="3"/>
      <c r="F20" s="2"/>
      <c r="G20" s="2"/>
      <c r="H20" s="2"/>
      <c r="I20" s="3"/>
      <c r="J20" s="2"/>
    </row>
    <row r="21" spans="1:10" ht="42.75" customHeight="1" x14ac:dyDescent="0.25">
      <c r="A21" s="2"/>
      <c r="B21" s="4" t="s">
        <v>336</v>
      </c>
      <c r="C21" s="5"/>
      <c r="D21" s="28">
        <f>VLOOKUP($B$3,Data!$B$4:$R$331,10,FALSE)</f>
        <v>0</v>
      </c>
      <c r="E21" s="10"/>
      <c r="F21" s="28">
        <f>VLOOKUP($B$3,Data!$B$4:$R$331,11,FALSE)</f>
        <v>0</v>
      </c>
      <c r="G21" s="10"/>
      <c r="H21" s="29">
        <f>VLOOKUP($B$3,Data!$B$4:$R$331,12,FALSE)</f>
        <v>0</v>
      </c>
      <c r="I21" s="30"/>
      <c r="J21" s="2"/>
    </row>
    <row r="22" spans="1:10" ht="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6" x14ac:dyDescent="0.3">
      <c r="A23" s="2"/>
      <c r="B23" s="11"/>
      <c r="C23" s="2"/>
      <c r="D23" s="33"/>
      <c r="E23" s="33"/>
      <c r="F23" s="33"/>
      <c r="G23" s="33"/>
      <c r="H23" s="33"/>
      <c r="I23" s="33"/>
      <c r="J23" s="33"/>
    </row>
    <row r="24" spans="1:10" ht="15.75" customHeight="1" x14ac:dyDescent="0.3">
      <c r="A24" s="1" t="s">
        <v>315</v>
      </c>
      <c r="B24" s="2"/>
      <c r="C24" s="2"/>
      <c r="D24" s="33"/>
      <c r="E24" s="33"/>
      <c r="F24" s="33"/>
      <c r="G24" s="33"/>
      <c r="H24" s="33"/>
      <c r="I24" s="33"/>
      <c r="J24" s="33"/>
    </row>
    <row r="25" spans="1:10" ht="7.5" customHeight="1" x14ac:dyDescent="0.25">
      <c r="A25" s="2"/>
      <c r="B25" s="2"/>
      <c r="C25" s="2"/>
      <c r="D25" s="3"/>
      <c r="E25" s="3"/>
      <c r="F25" s="2"/>
      <c r="G25" s="2"/>
      <c r="H25" s="2"/>
      <c r="I25" s="3"/>
      <c r="J25" s="2"/>
    </row>
    <row r="26" spans="1:10" ht="42.75" customHeight="1" x14ac:dyDescent="0.25">
      <c r="A26" s="2"/>
      <c r="B26" s="4" t="s">
        <v>338</v>
      </c>
      <c r="C26" s="5"/>
      <c r="D26" s="28">
        <f>VLOOKUP($B$3,Data!$B$4:$R$331,14,FALSE)</f>
        <v>0</v>
      </c>
      <c r="E26" s="10"/>
      <c r="F26" s="28">
        <f>VLOOKUP($B$3,Data!$B$4:$R$331,15,FALSE)</f>
        <v>0</v>
      </c>
      <c r="G26" s="10"/>
      <c r="H26" s="29">
        <f>VLOOKUP($B$3,Data!$B$4:$R$331,16,FALSE)</f>
        <v>0</v>
      </c>
      <c r="I26" s="30"/>
      <c r="J26" s="2"/>
    </row>
    <row r="27" spans="1:10" ht="7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.75" customHeight="1" x14ac:dyDescent="0.3">
      <c r="A28" s="2"/>
      <c r="B28" s="11"/>
      <c r="C28" s="2"/>
      <c r="D28" s="33"/>
      <c r="E28" s="33"/>
      <c r="F28" s="33"/>
      <c r="G28" s="33"/>
      <c r="H28" s="33"/>
      <c r="I28" s="33"/>
      <c r="J28" s="33"/>
    </row>
  </sheetData>
  <mergeCells count="15">
    <mergeCell ref="D28:H28"/>
    <mergeCell ref="D19:H19"/>
    <mergeCell ref="D24:H24"/>
    <mergeCell ref="A1:J1"/>
    <mergeCell ref="I28:J28"/>
    <mergeCell ref="D11:H11"/>
    <mergeCell ref="I19:J19"/>
    <mergeCell ref="I23:J23"/>
    <mergeCell ref="I24:J24"/>
    <mergeCell ref="I18:J18"/>
    <mergeCell ref="D12:D14"/>
    <mergeCell ref="F12:F14"/>
    <mergeCell ref="H12:H14"/>
    <mergeCell ref="D18:H18"/>
    <mergeCell ref="D23:H23"/>
  </mergeCells>
  <pageMargins left="0.25" right="0.25" top="0.75" bottom="0.75" header="0.3" footer="0.3"/>
  <pageSetup paperSize="9" scale="8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Data!$B$4:$B$331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BC6BB"/>
  </sheetPr>
  <dimension ref="A1:R331"/>
  <sheetViews>
    <sheetView workbookViewId="0">
      <pane ySplit="4" topLeftCell="A217" activePane="bottomLeft" state="frozen"/>
      <selection pane="bottomLeft" activeCell="B221" sqref="B221:K221"/>
    </sheetView>
  </sheetViews>
  <sheetFormatPr defaultColWidth="9.109375" defaultRowHeight="14.4" x14ac:dyDescent="0.3"/>
  <cols>
    <col min="1" max="1" width="9.109375" style="13"/>
    <col min="2" max="2" width="51.88671875" style="13" customWidth="1"/>
    <col min="3" max="3" width="9.109375" style="13"/>
    <col min="4" max="4" width="11.5546875" style="13" customWidth="1"/>
    <col min="5" max="5" width="15.33203125" style="13" customWidth="1"/>
    <col min="6" max="6" width="1" style="13" customWidth="1"/>
    <col min="7" max="7" width="15.44140625" style="13" customWidth="1"/>
    <col min="8" max="8" width="11.5546875" style="13" customWidth="1"/>
    <col min="9" max="9" width="10.88671875" style="13" customWidth="1"/>
    <col min="10" max="10" width="1" style="13" customWidth="1"/>
    <col min="11" max="11" width="15.44140625" style="13" customWidth="1"/>
    <col min="12" max="12" width="11.5546875" style="13" customWidth="1"/>
    <col min="13" max="13" width="10.88671875" style="13" customWidth="1"/>
    <col min="14" max="14" width="1" style="13" customWidth="1"/>
    <col min="15" max="15" width="15.44140625" style="13" customWidth="1"/>
    <col min="16" max="16" width="11.5546875" style="13" customWidth="1"/>
    <col min="17" max="17" width="10.6640625" style="13" customWidth="1"/>
    <col min="18" max="18" width="1" style="13" customWidth="1"/>
    <col min="19" max="16384" width="9.109375" style="13"/>
  </cols>
  <sheetData>
    <row r="1" spans="1:18" x14ac:dyDescent="0.3">
      <c r="F1" s="15"/>
      <c r="G1" s="36" t="s">
        <v>313</v>
      </c>
      <c r="H1" s="36"/>
      <c r="I1" s="36"/>
      <c r="J1" s="15"/>
      <c r="K1" s="36" t="s">
        <v>314</v>
      </c>
      <c r="L1" s="36"/>
      <c r="M1" s="36"/>
      <c r="N1" s="15"/>
      <c r="O1" s="36" t="s">
        <v>315</v>
      </c>
      <c r="P1" s="36"/>
      <c r="Q1" s="36"/>
      <c r="R1" s="15"/>
    </row>
    <row r="2" spans="1:18" x14ac:dyDescent="0.3">
      <c r="D2" s="19">
        <f>SUM(D5:D331)</f>
        <v>110083.08333333333</v>
      </c>
      <c r="E2" s="19">
        <f>SUM(E5:E331)</f>
        <v>525360212.56897944</v>
      </c>
      <c r="F2" s="15"/>
      <c r="G2" s="19">
        <f>SUM(G5:G331)</f>
        <v>541188451.37346661</v>
      </c>
      <c r="H2" s="19">
        <f>SUM(H5:H331)</f>
        <v>15828238.804486936</v>
      </c>
      <c r="I2" s="21"/>
      <c r="J2" s="15"/>
      <c r="K2" s="19">
        <f>SUM(K5:K331)</f>
        <v>541194370.04444766</v>
      </c>
      <c r="L2" s="19">
        <f>SUM(L5:L331)</f>
        <v>15834157.475467671</v>
      </c>
      <c r="M2" s="19"/>
      <c r="N2" s="15"/>
      <c r="O2" s="19">
        <f>SUM(O5:O331)</f>
        <v>541123249.36474276</v>
      </c>
      <c r="P2" s="19">
        <f>SUM(P5:P331)</f>
        <v>15763036.795763012</v>
      </c>
      <c r="Q2" s="19"/>
      <c r="R2" s="15"/>
    </row>
    <row r="3" spans="1:18" ht="72.75" customHeight="1" x14ac:dyDescent="0.3">
      <c r="D3" s="18" t="s">
        <v>317</v>
      </c>
      <c r="E3" s="20" t="s">
        <v>332</v>
      </c>
      <c r="F3" s="15"/>
      <c r="G3" s="18" t="s">
        <v>334</v>
      </c>
      <c r="H3" s="18" t="s">
        <v>335</v>
      </c>
      <c r="I3" s="18" t="s">
        <v>337</v>
      </c>
      <c r="J3" s="15"/>
      <c r="K3" s="18" t="s">
        <v>334</v>
      </c>
      <c r="L3" s="18" t="s">
        <v>335</v>
      </c>
      <c r="M3" s="18" t="s">
        <v>337</v>
      </c>
      <c r="N3" s="15"/>
      <c r="O3" s="18" t="s">
        <v>334</v>
      </c>
      <c r="P3" s="18" t="s">
        <v>335</v>
      </c>
      <c r="Q3" s="18" t="s">
        <v>337</v>
      </c>
      <c r="R3" s="15"/>
    </row>
    <row r="4" spans="1:18" ht="14.25" customHeight="1" x14ac:dyDescent="0.3">
      <c r="B4" s="17" t="s">
        <v>316</v>
      </c>
      <c r="E4" s="14"/>
      <c r="F4" s="15"/>
      <c r="G4" s="16"/>
      <c r="J4" s="15"/>
      <c r="K4" s="16"/>
      <c r="N4" s="15"/>
      <c r="O4" s="16"/>
      <c r="R4" s="15"/>
    </row>
    <row r="5" spans="1:18" x14ac:dyDescent="0.3">
      <c r="A5" s="17">
        <v>8912788</v>
      </c>
      <c r="B5" s="17" t="s">
        <v>25</v>
      </c>
      <c r="C5" s="17">
        <v>8912788</v>
      </c>
      <c r="D5" s="17">
        <v>208</v>
      </c>
      <c r="E5" s="21">
        <v>817415.04</v>
      </c>
      <c r="F5" s="15"/>
      <c r="G5" s="21">
        <v>869440</v>
      </c>
      <c r="H5" s="21">
        <f>G5-E5</f>
        <v>52024.959999999963</v>
      </c>
      <c r="I5" s="22">
        <f>H5/E5</f>
        <v>6.3645709283743981E-2</v>
      </c>
      <c r="J5" s="15"/>
      <c r="K5" s="21">
        <v>869440</v>
      </c>
      <c r="L5" s="21">
        <f>K5-$E5</f>
        <v>52024.959999999963</v>
      </c>
      <c r="M5" s="22">
        <f>L5/$E5</f>
        <v>6.3645709283743981E-2</v>
      </c>
      <c r="N5" s="15"/>
      <c r="O5" s="21">
        <v>869440</v>
      </c>
      <c r="P5" s="21">
        <f>O5-$E5</f>
        <v>52024.959999999963</v>
      </c>
      <c r="Q5" s="22">
        <f>P5/$E5</f>
        <v>6.3645709283743981E-2</v>
      </c>
      <c r="R5" s="15"/>
    </row>
    <row r="6" spans="1:18" x14ac:dyDescent="0.3">
      <c r="A6" s="17">
        <v>8913797</v>
      </c>
      <c r="B6" s="17" t="s">
        <v>56</v>
      </c>
      <c r="C6" s="17">
        <v>8913797</v>
      </c>
      <c r="D6" s="17">
        <v>219</v>
      </c>
      <c r="E6" s="21">
        <v>1260955.1653557136</v>
      </c>
      <c r="F6" s="15"/>
      <c r="G6" s="21">
        <v>1266669.3155869998</v>
      </c>
      <c r="H6" s="21">
        <f t="shared" ref="H6:H69" si="0">G6-E6</f>
        <v>5714.1502312861849</v>
      </c>
      <c r="I6" s="22">
        <f t="shared" ref="I6:I69" si="1">H6/E6</f>
        <v>4.5316046028283895E-3</v>
      </c>
      <c r="J6" s="15"/>
      <c r="K6" s="21">
        <v>1272383.4657739997</v>
      </c>
      <c r="L6" s="21">
        <f>K6-$E6</f>
        <v>11428.300418286119</v>
      </c>
      <c r="M6" s="22">
        <f t="shared" ref="M6:M69" si="2">L6/$E6</f>
        <v>9.0632091705355848E-3</v>
      </c>
      <c r="N6" s="15"/>
      <c r="O6" s="21">
        <v>1283811.7661479998</v>
      </c>
      <c r="P6" s="21">
        <f>O6-$E6</f>
        <v>22856.600792286219</v>
      </c>
      <c r="Q6" s="22">
        <f t="shared" ref="Q6:Q69" si="3">P6/$E6</f>
        <v>1.8126418305950163E-2</v>
      </c>
      <c r="R6" s="15"/>
    </row>
    <row r="7" spans="1:18" x14ac:dyDescent="0.3">
      <c r="A7" s="17">
        <v>8913297</v>
      </c>
      <c r="B7" s="17" t="s">
        <v>49</v>
      </c>
      <c r="C7" s="17">
        <v>8913297</v>
      </c>
      <c r="D7" s="17">
        <v>421</v>
      </c>
      <c r="E7" s="21">
        <v>1654479.48</v>
      </c>
      <c r="F7" s="15"/>
      <c r="G7" s="21">
        <v>1759780</v>
      </c>
      <c r="H7" s="21">
        <f t="shared" si="0"/>
        <v>105300.52000000002</v>
      </c>
      <c r="I7" s="22">
        <f t="shared" si="1"/>
        <v>6.3645709283744051E-2</v>
      </c>
      <c r="J7" s="15"/>
      <c r="K7" s="21">
        <v>1759780</v>
      </c>
      <c r="L7" s="21">
        <f t="shared" ref="L7:L68" si="4">K7-$E7</f>
        <v>105300.52000000002</v>
      </c>
      <c r="M7" s="22">
        <f t="shared" si="2"/>
        <v>6.3645709283744051E-2</v>
      </c>
      <c r="N7" s="15"/>
      <c r="O7" s="21">
        <v>1759780</v>
      </c>
      <c r="P7" s="21">
        <f t="shared" ref="P7:P20" si="5">O7-$E7</f>
        <v>105300.52000000002</v>
      </c>
      <c r="Q7" s="22">
        <f t="shared" si="3"/>
        <v>6.3645709283744051E-2</v>
      </c>
      <c r="R7" s="15"/>
    </row>
    <row r="8" spans="1:18" x14ac:dyDescent="0.3">
      <c r="A8" s="17">
        <v>8912571</v>
      </c>
      <c r="B8" s="17" t="s">
        <v>160</v>
      </c>
      <c r="C8" s="17">
        <v>8912571</v>
      </c>
      <c r="D8" s="17">
        <v>427</v>
      </c>
      <c r="E8" s="21">
        <v>1678058.76</v>
      </c>
      <c r="F8" s="15"/>
      <c r="G8" s="21">
        <v>1784860</v>
      </c>
      <c r="H8" s="21">
        <f t="shared" si="0"/>
        <v>106801.23999999999</v>
      </c>
      <c r="I8" s="22">
        <f t="shared" si="1"/>
        <v>6.3645709283744023E-2</v>
      </c>
      <c r="J8" s="15"/>
      <c r="K8" s="21">
        <v>1784860</v>
      </c>
      <c r="L8" s="21">
        <f t="shared" si="4"/>
        <v>106801.23999999999</v>
      </c>
      <c r="M8" s="22">
        <f t="shared" si="2"/>
        <v>6.3645709283744023E-2</v>
      </c>
      <c r="N8" s="15"/>
      <c r="O8" s="21">
        <v>1784860</v>
      </c>
      <c r="P8" s="21">
        <f t="shared" si="5"/>
        <v>106801.23999999999</v>
      </c>
      <c r="Q8" s="22">
        <f t="shared" si="3"/>
        <v>6.3645709283744023E-2</v>
      </c>
      <c r="R8" s="15"/>
    </row>
    <row r="9" spans="1:18" x14ac:dyDescent="0.3">
      <c r="A9" s="17">
        <v>8912301</v>
      </c>
      <c r="B9" s="17" t="s">
        <v>196</v>
      </c>
      <c r="C9" s="17">
        <v>8912301</v>
      </c>
      <c r="D9" s="17">
        <v>129</v>
      </c>
      <c r="E9" s="21">
        <v>625431.81779408455</v>
      </c>
      <c r="F9" s="15"/>
      <c r="G9" s="21">
        <v>639280.36023267615</v>
      </c>
      <c r="H9" s="21">
        <f t="shared" si="0"/>
        <v>13848.542438591598</v>
      </c>
      <c r="I9" s="22">
        <f t="shared" si="1"/>
        <v>2.2142369551066004E-2</v>
      </c>
      <c r="J9" s="15"/>
      <c r="K9" s="21">
        <v>639280.36023267615</v>
      </c>
      <c r="L9" s="21">
        <f t="shared" si="4"/>
        <v>13848.542438591598</v>
      </c>
      <c r="M9" s="22">
        <f t="shared" si="2"/>
        <v>2.2142369551066004E-2</v>
      </c>
      <c r="N9" s="15"/>
      <c r="O9" s="21">
        <v>638520.33039684</v>
      </c>
      <c r="P9" s="21">
        <f t="shared" si="5"/>
        <v>13088.512602755451</v>
      </c>
      <c r="Q9" s="22">
        <f t="shared" si="3"/>
        <v>2.0927161411325376E-2</v>
      </c>
      <c r="R9" s="15"/>
    </row>
    <row r="10" spans="1:18" x14ac:dyDescent="0.3">
      <c r="A10" s="17">
        <v>8912300</v>
      </c>
      <c r="B10" s="17" t="s">
        <v>155</v>
      </c>
      <c r="C10" s="17">
        <v>8912300</v>
      </c>
      <c r="D10" s="17">
        <v>195</v>
      </c>
      <c r="E10" s="21">
        <v>908209.43520185759</v>
      </c>
      <c r="F10" s="15"/>
      <c r="G10" s="21">
        <v>930323.89495852788</v>
      </c>
      <c r="H10" s="21">
        <f t="shared" si="0"/>
        <v>22114.459756670287</v>
      </c>
      <c r="I10" s="22">
        <f t="shared" si="1"/>
        <v>2.4349515540713528E-2</v>
      </c>
      <c r="J10" s="15"/>
      <c r="K10" s="21">
        <v>929928.85280492797</v>
      </c>
      <c r="L10" s="21">
        <f t="shared" si="4"/>
        <v>21719.417603070382</v>
      </c>
      <c r="M10" s="22">
        <f t="shared" si="2"/>
        <v>2.3914547417406042E-2</v>
      </c>
      <c r="N10" s="15"/>
      <c r="O10" s="21">
        <v>928593.61032575998</v>
      </c>
      <c r="P10" s="21">
        <f t="shared" si="5"/>
        <v>20384.175123902387</v>
      </c>
      <c r="Q10" s="22">
        <f t="shared" si="3"/>
        <v>2.2444355160626386E-2</v>
      </c>
      <c r="R10" s="15"/>
    </row>
    <row r="11" spans="1:18" x14ac:dyDescent="0.3">
      <c r="A11" s="17">
        <v>8912302</v>
      </c>
      <c r="B11" s="17" t="s">
        <v>197</v>
      </c>
      <c r="C11" s="17">
        <v>8912302</v>
      </c>
      <c r="D11" s="17">
        <v>185</v>
      </c>
      <c r="E11" s="21">
        <v>794291.86514667224</v>
      </c>
      <c r="F11" s="15"/>
      <c r="G11" s="21">
        <v>810832.54734166677</v>
      </c>
      <c r="H11" s="21">
        <f t="shared" si="0"/>
        <v>16540.68219499453</v>
      </c>
      <c r="I11" s="22">
        <f t="shared" si="1"/>
        <v>2.0824438623628812E-2</v>
      </c>
      <c r="J11" s="15"/>
      <c r="K11" s="21">
        <v>810832.54734166677</v>
      </c>
      <c r="L11" s="21">
        <f t="shared" si="4"/>
        <v>16540.68219499453</v>
      </c>
      <c r="M11" s="22">
        <f t="shared" si="2"/>
        <v>2.0824438623628812E-2</v>
      </c>
      <c r="N11" s="15"/>
      <c r="O11" s="21">
        <v>810832.54734166677</v>
      </c>
      <c r="P11" s="21">
        <f t="shared" si="5"/>
        <v>16540.68219499453</v>
      </c>
      <c r="Q11" s="22">
        <f t="shared" si="3"/>
        <v>2.0824438623628812E-2</v>
      </c>
      <c r="R11" s="15"/>
    </row>
    <row r="12" spans="1:18" x14ac:dyDescent="0.3">
      <c r="A12" s="17">
        <v>8914117</v>
      </c>
      <c r="B12" s="17" t="s">
        <v>93</v>
      </c>
      <c r="C12" s="17">
        <v>8914117</v>
      </c>
      <c r="D12" s="17">
        <v>671</v>
      </c>
      <c r="E12" s="21">
        <v>4214490.9873746382</v>
      </c>
      <c r="F12" s="15"/>
      <c r="G12" s="21">
        <v>4234972.8166969996</v>
      </c>
      <c r="H12" s="21">
        <f t="shared" si="0"/>
        <v>20481.829322361387</v>
      </c>
      <c r="I12" s="22">
        <f t="shared" si="1"/>
        <v>4.8598583752388737E-3</v>
      </c>
      <c r="J12" s="15"/>
      <c r="K12" s="21">
        <v>4255454.6459940001</v>
      </c>
      <c r="L12" s="21">
        <f t="shared" si="4"/>
        <v>40963.65861936193</v>
      </c>
      <c r="M12" s="22">
        <f t="shared" si="2"/>
        <v>9.7197167444602137E-3</v>
      </c>
      <c r="N12" s="15"/>
      <c r="O12" s="21">
        <v>4296418.3045880003</v>
      </c>
      <c r="P12" s="21">
        <f t="shared" si="5"/>
        <v>81927.317213362083</v>
      </c>
      <c r="Q12" s="22">
        <f t="shared" si="3"/>
        <v>1.9439433482902672E-2</v>
      </c>
      <c r="R12" s="15"/>
    </row>
    <row r="13" spans="1:18" x14ac:dyDescent="0.3">
      <c r="A13" s="17">
        <v>8913018</v>
      </c>
      <c r="B13" s="17" t="s">
        <v>46</v>
      </c>
      <c r="C13" s="17">
        <v>8913018</v>
      </c>
      <c r="D13" s="17">
        <v>208</v>
      </c>
      <c r="E13" s="21">
        <v>843667.43574418372</v>
      </c>
      <c r="F13" s="15"/>
      <c r="G13" s="21">
        <v>869440</v>
      </c>
      <c r="H13" s="21">
        <f t="shared" si="0"/>
        <v>25772.56425581628</v>
      </c>
      <c r="I13" s="22">
        <f t="shared" si="1"/>
        <v>3.0548250606689316E-2</v>
      </c>
      <c r="J13" s="15"/>
      <c r="K13" s="21">
        <v>869440</v>
      </c>
      <c r="L13" s="21">
        <f t="shared" si="4"/>
        <v>25772.56425581628</v>
      </c>
      <c r="M13" s="22">
        <f>L13/$E13</f>
        <v>3.0548250606689316E-2</v>
      </c>
      <c r="N13" s="15"/>
      <c r="O13" s="21">
        <v>869440</v>
      </c>
      <c r="P13" s="21">
        <f t="shared" si="5"/>
        <v>25772.56425581628</v>
      </c>
      <c r="Q13" s="22">
        <f>P13/$E13</f>
        <v>3.0548250606689316E-2</v>
      </c>
      <c r="R13" s="15"/>
    </row>
    <row r="14" spans="1:18" x14ac:dyDescent="0.3">
      <c r="A14" s="17">
        <v>8913539</v>
      </c>
      <c r="B14" s="17" t="s">
        <v>281</v>
      </c>
      <c r="C14" s="17">
        <v>8913539</v>
      </c>
      <c r="D14" s="17">
        <v>107</v>
      </c>
      <c r="E14" s="21">
        <v>508529.11857864074</v>
      </c>
      <c r="F14" s="15"/>
      <c r="G14" s="21">
        <v>510481.13855299994</v>
      </c>
      <c r="H14" s="21">
        <f t="shared" si="0"/>
        <v>1952.0199743591947</v>
      </c>
      <c r="I14" s="22">
        <f t="shared" si="1"/>
        <v>3.838560867104658E-3</v>
      </c>
      <c r="J14" s="15"/>
      <c r="K14" s="21">
        <v>512433.15850599995</v>
      </c>
      <c r="L14" s="21">
        <f t="shared" si="4"/>
        <v>3904.0399273592047</v>
      </c>
      <c r="M14" s="22">
        <f t="shared" si="2"/>
        <v>7.6771216922074254E-3</v>
      </c>
      <c r="N14" s="15"/>
      <c r="O14" s="21">
        <v>516337.19841199997</v>
      </c>
      <c r="P14" s="21">
        <f t="shared" si="5"/>
        <v>7808.0798333592247</v>
      </c>
      <c r="Q14" s="22">
        <f t="shared" si="3"/>
        <v>1.5354243342412959E-2</v>
      </c>
      <c r="R14" s="15"/>
    </row>
    <row r="15" spans="1:18" x14ac:dyDescent="0.3">
      <c r="A15" s="17">
        <v>8914756</v>
      </c>
      <c r="B15" s="17" t="s">
        <v>101</v>
      </c>
      <c r="C15" s="17">
        <v>8914756</v>
      </c>
      <c r="D15" s="17">
        <v>919</v>
      </c>
      <c r="E15" s="21">
        <v>5022706.8634475777</v>
      </c>
      <c r="F15" s="15"/>
      <c r="G15" s="21">
        <v>5159986.1061738459</v>
      </c>
      <c r="H15" s="21">
        <f t="shared" si="0"/>
        <v>137279.24272626825</v>
      </c>
      <c r="I15" s="22">
        <f t="shared" si="1"/>
        <v>2.7331724995800371E-2</v>
      </c>
      <c r="J15" s="15"/>
      <c r="K15" s="21">
        <v>5157533.8153061466</v>
      </c>
      <c r="L15" s="21">
        <f t="shared" si="4"/>
        <v>134826.95185856894</v>
      </c>
      <c r="M15" s="22">
        <f t="shared" si="2"/>
        <v>2.6843484106102888E-2</v>
      </c>
      <c r="N15" s="15"/>
      <c r="O15" s="21">
        <v>5149245.0721733207</v>
      </c>
      <c r="P15" s="21">
        <f t="shared" si="5"/>
        <v>126538.208725743</v>
      </c>
      <c r="Q15" s="22">
        <f t="shared" si="3"/>
        <v>2.5193229898924936E-2</v>
      </c>
      <c r="R15" s="15"/>
    </row>
    <row r="16" spans="1:18" x14ac:dyDescent="0.3">
      <c r="A16" s="17">
        <v>8912010</v>
      </c>
      <c r="B16" s="17" t="s">
        <v>178</v>
      </c>
      <c r="C16" s="17">
        <v>8912010</v>
      </c>
      <c r="D16" s="17">
        <v>200</v>
      </c>
      <c r="E16" s="21">
        <v>915247.98737454531</v>
      </c>
      <c r="F16" s="15"/>
      <c r="G16" s="21">
        <v>919233.60169699998</v>
      </c>
      <c r="H16" s="21">
        <f t="shared" si="0"/>
        <v>3985.6143224546686</v>
      </c>
      <c r="I16" s="22">
        <f t="shared" si="1"/>
        <v>4.3546824220697718E-3</v>
      </c>
      <c r="J16" s="15"/>
      <c r="K16" s="21">
        <v>923219.21599399997</v>
      </c>
      <c r="L16" s="21">
        <f t="shared" si="4"/>
        <v>7971.2286194546614</v>
      </c>
      <c r="M16" s="22">
        <f t="shared" si="2"/>
        <v>8.709364816327763E-3</v>
      </c>
      <c r="N16" s="15"/>
      <c r="O16" s="21">
        <v>931190.44458799995</v>
      </c>
      <c r="P16" s="21">
        <f t="shared" si="5"/>
        <v>15942.457213454647</v>
      </c>
      <c r="Q16" s="22">
        <f t="shared" si="3"/>
        <v>1.7418729604843745E-2</v>
      </c>
      <c r="R16" s="15"/>
    </row>
    <row r="17" spans="1:18" x14ac:dyDescent="0.3">
      <c r="A17" s="17">
        <v>8913511</v>
      </c>
      <c r="B17" s="17" t="s">
        <v>102</v>
      </c>
      <c r="C17" s="17">
        <v>8913511</v>
      </c>
      <c r="D17" s="17">
        <v>158</v>
      </c>
      <c r="E17" s="21">
        <v>641294.50415702607</v>
      </c>
      <c r="F17" s="15"/>
      <c r="G17" s="21">
        <v>660440</v>
      </c>
      <c r="H17" s="21">
        <f t="shared" si="0"/>
        <v>19145.495842973934</v>
      </c>
      <c r="I17" s="22">
        <f t="shared" si="1"/>
        <v>2.9854451767274161E-2</v>
      </c>
      <c r="J17" s="15"/>
      <c r="K17" s="21">
        <v>660440</v>
      </c>
      <c r="L17" s="21">
        <f t="shared" si="4"/>
        <v>19145.495842973934</v>
      </c>
      <c r="M17" s="22">
        <f t="shared" si="2"/>
        <v>2.9854451767274161E-2</v>
      </c>
      <c r="N17" s="15"/>
      <c r="O17" s="21">
        <v>660440</v>
      </c>
      <c r="P17" s="21">
        <f t="shared" si="5"/>
        <v>19145.495842973934</v>
      </c>
      <c r="Q17" s="22">
        <f t="shared" si="3"/>
        <v>2.9854451767274161E-2</v>
      </c>
      <c r="R17" s="15"/>
    </row>
    <row r="18" spans="1:18" x14ac:dyDescent="0.3">
      <c r="A18" s="17">
        <v>8912014</v>
      </c>
      <c r="B18" s="17" t="s">
        <v>103</v>
      </c>
      <c r="C18" s="17">
        <v>8912014</v>
      </c>
      <c r="D18" s="17">
        <v>211</v>
      </c>
      <c r="E18" s="21">
        <v>1019004.7089430583</v>
      </c>
      <c r="F18" s="15"/>
      <c r="G18" s="21">
        <v>1044220.32847219</v>
      </c>
      <c r="H18" s="21">
        <f t="shared" si="0"/>
        <v>25215.619529131684</v>
      </c>
      <c r="I18" s="22">
        <f t="shared" si="1"/>
        <v>2.4745341515924953E-2</v>
      </c>
      <c r="J18" s="15"/>
      <c r="K18" s="21">
        <v>1043769.88868169</v>
      </c>
      <c r="L18" s="21">
        <f t="shared" si="4"/>
        <v>24765.179738631705</v>
      </c>
      <c r="M18" s="22">
        <f t="shared" si="2"/>
        <v>2.4303302547363966E-2</v>
      </c>
      <c r="N18" s="15"/>
      <c r="O18" s="21">
        <v>1042247.4021897999</v>
      </c>
      <c r="P18" s="21">
        <f t="shared" si="5"/>
        <v>23242.693246741663</v>
      </c>
      <c r="Q18" s="22">
        <f t="shared" si="3"/>
        <v>2.2809210833627715E-2</v>
      </c>
      <c r="R18" s="15"/>
    </row>
    <row r="19" spans="1:18" x14ac:dyDescent="0.3">
      <c r="A19" s="17">
        <v>8912200</v>
      </c>
      <c r="B19" s="17" t="s">
        <v>7</v>
      </c>
      <c r="C19" s="17">
        <v>8912200</v>
      </c>
      <c r="D19" s="17">
        <v>242</v>
      </c>
      <c r="E19" s="21">
        <v>951030.96000000008</v>
      </c>
      <c r="F19" s="15"/>
      <c r="G19" s="21">
        <v>1011560</v>
      </c>
      <c r="H19" s="21">
        <f t="shared" si="0"/>
        <v>60529.039999999921</v>
      </c>
      <c r="I19" s="22">
        <f t="shared" si="1"/>
        <v>6.364570928374394E-2</v>
      </c>
      <c r="J19" s="15"/>
      <c r="K19" s="21">
        <v>1011560</v>
      </c>
      <c r="L19" s="21">
        <f t="shared" si="4"/>
        <v>60529.039999999921</v>
      </c>
      <c r="M19" s="22">
        <f t="shared" si="2"/>
        <v>6.364570928374394E-2</v>
      </c>
      <c r="N19" s="15"/>
      <c r="O19" s="21">
        <v>1011560</v>
      </c>
      <c r="P19" s="21">
        <f t="shared" si="5"/>
        <v>60529.039999999921</v>
      </c>
      <c r="Q19" s="22">
        <f t="shared" si="3"/>
        <v>6.364570928374394E-2</v>
      </c>
      <c r="R19" s="15"/>
    </row>
    <row r="20" spans="1:18" x14ac:dyDescent="0.3">
      <c r="A20" s="17">
        <v>8914026</v>
      </c>
      <c r="B20" s="17" t="s">
        <v>91</v>
      </c>
      <c r="C20" s="17">
        <v>8914026</v>
      </c>
      <c r="D20" s="17">
        <v>1276</v>
      </c>
      <c r="E20" s="21">
        <v>6859171.0903967367</v>
      </c>
      <c r="F20" s="15"/>
      <c r="G20" s="21">
        <v>7047852.9668875765</v>
      </c>
      <c r="H20" s="21">
        <f t="shared" si="0"/>
        <v>188681.87649083976</v>
      </c>
      <c r="I20" s="22">
        <f t="shared" si="1"/>
        <v>2.7507970570234942E-2</v>
      </c>
      <c r="J20" s="15"/>
      <c r="K20" s="21">
        <v>7044482.4439063761</v>
      </c>
      <c r="L20" s="21">
        <f t="shared" si="4"/>
        <v>185311.35350963939</v>
      </c>
      <c r="M20" s="22">
        <f t="shared" si="2"/>
        <v>2.7016581313897642E-2</v>
      </c>
      <c r="N20" s="15"/>
      <c r="O20" s="21">
        <v>7033090.0762299206</v>
      </c>
      <c r="P20" s="21">
        <f t="shared" si="5"/>
        <v>173918.98583318386</v>
      </c>
      <c r="Q20" s="22">
        <f t="shared" si="3"/>
        <v>2.5355685627477812E-2</v>
      </c>
      <c r="R20" s="15"/>
    </row>
    <row r="21" spans="1:18" x14ac:dyDescent="0.3">
      <c r="A21" s="17">
        <v>8912916</v>
      </c>
      <c r="B21" s="17" t="s">
        <v>237</v>
      </c>
      <c r="C21" s="17">
        <v>8912916</v>
      </c>
      <c r="D21" s="17">
        <v>314</v>
      </c>
      <c r="E21" s="21">
        <v>1345997.5966213366</v>
      </c>
      <c r="F21" s="15"/>
      <c r="G21" s="21">
        <v>1380365.746996114</v>
      </c>
      <c r="H21" s="21">
        <f t="shared" si="0"/>
        <v>34368.150374777382</v>
      </c>
      <c r="I21" s="22">
        <f t="shared" si="1"/>
        <v>2.5533589704058005E-2</v>
      </c>
      <c r="J21" s="15"/>
      <c r="K21" s="21">
        <v>1379751.810761814</v>
      </c>
      <c r="L21" s="21">
        <f>K21-$E21</f>
        <v>33754.214140477357</v>
      </c>
      <c r="M21" s="22">
        <f t="shared" si="2"/>
        <v>2.5077469844824157E-2</v>
      </c>
      <c r="N21" s="15"/>
      <c r="O21" s="21">
        <v>1377676.70628988</v>
      </c>
      <c r="P21" s="21">
        <f>O21-$E21</f>
        <v>31679.109668543329</v>
      </c>
      <c r="Q21" s="22">
        <f t="shared" si="3"/>
        <v>2.3535784720613784E-2</v>
      </c>
      <c r="R21" s="15"/>
    </row>
    <row r="22" spans="1:18" x14ac:dyDescent="0.3">
      <c r="A22" s="17">
        <v>8912942</v>
      </c>
      <c r="B22" s="17" t="s">
        <v>243</v>
      </c>
      <c r="C22" s="17">
        <v>8912942</v>
      </c>
      <c r="D22" s="17">
        <v>309</v>
      </c>
      <c r="E22" s="21">
        <v>1235681.3459097682</v>
      </c>
      <c r="F22" s="15"/>
      <c r="G22" s="21">
        <v>1291620</v>
      </c>
      <c r="H22" s="21">
        <f t="shared" si="0"/>
        <v>55938.65409023175</v>
      </c>
      <c r="I22" s="22">
        <f t="shared" si="1"/>
        <v>4.5269481711765272E-2</v>
      </c>
      <c r="J22" s="15"/>
      <c r="K22" s="21">
        <v>1291620</v>
      </c>
      <c r="L22" s="21">
        <f t="shared" si="4"/>
        <v>55938.65409023175</v>
      </c>
      <c r="M22" s="22">
        <f t="shared" si="2"/>
        <v>4.5269481711765272E-2</v>
      </c>
      <c r="N22" s="15"/>
      <c r="O22" s="21">
        <v>1291620</v>
      </c>
      <c r="P22" s="21">
        <f t="shared" ref="P22:P85" si="6">O22-$E22</f>
        <v>55938.65409023175</v>
      </c>
      <c r="Q22" s="22">
        <f t="shared" si="3"/>
        <v>4.5269481711765272E-2</v>
      </c>
      <c r="R22" s="15"/>
    </row>
    <row r="23" spans="1:18" x14ac:dyDescent="0.3">
      <c r="A23" s="17">
        <v>8912202</v>
      </c>
      <c r="B23" s="17" t="s">
        <v>186</v>
      </c>
      <c r="C23" s="17">
        <v>8912202</v>
      </c>
      <c r="D23" s="17">
        <v>182</v>
      </c>
      <c r="E23" s="21">
        <v>732617.25154933741</v>
      </c>
      <c r="F23" s="15"/>
      <c r="G23" s="21">
        <v>760760</v>
      </c>
      <c r="H23" s="21">
        <f t="shared" si="0"/>
        <v>28142.748450662591</v>
      </c>
      <c r="I23" s="22">
        <f t="shared" si="1"/>
        <v>3.8413985462595057E-2</v>
      </c>
      <c r="J23" s="15"/>
      <c r="K23" s="21">
        <v>760760</v>
      </c>
      <c r="L23" s="21">
        <f t="shared" si="4"/>
        <v>28142.748450662591</v>
      </c>
      <c r="M23" s="22">
        <f t="shared" si="2"/>
        <v>3.8413985462595057E-2</v>
      </c>
      <c r="N23" s="15"/>
      <c r="O23" s="21">
        <v>760760</v>
      </c>
      <c r="P23" s="21">
        <f t="shared" si="6"/>
        <v>28142.748450662591</v>
      </c>
      <c r="Q23" s="22">
        <f t="shared" si="3"/>
        <v>3.8413985462595057E-2</v>
      </c>
      <c r="R23" s="15"/>
    </row>
    <row r="24" spans="1:18" x14ac:dyDescent="0.3">
      <c r="A24" s="17">
        <v>8914009</v>
      </c>
      <c r="B24" s="17" t="s">
        <v>104</v>
      </c>
      <c r="C24" s="17">
        <v>8914009</v>
      </c>
      <c r="D24" s="17">
        <v>2022</v>
      </c>
      <c r="E24" s="21">
        <v>11046338.866984434</v>
      </c>
      <c r="F24" s="15"/>
      <c r="G24" s="21">
        <v>11352219.569554612</v>
      </c>
      <c r="H24" s="21">
        <f t="shared" si="0"/>
        <v>305880.70257017761</v>
      </c>
      <c r="I24" s="22">
        <f t="shared" si="1"/>
        <v>2.7690686140763008E-2</v>
      </c>
      <c r="J24" s="15"/>
      <c r="K24" s="21">
        <v>11346755.462685112</v>
      </c>
      <c r="L24" s="21">
        <f t="shared" si="4"/>
        <v>300416.59570067748</v>
      </c>
      <c r="M24" s="22">
        <f t="shared" si="2"/>
        <v>2.7196032940703087E-2</v>
      </c>
      <c r="N24" s="15"/>
      <c r="O24" s="21">
        <v>11328286.781466201</v>
      </c>
      <c r="P24" s="21">
        <f t="shared" si="6"/>
        <v>281947.91448176652</v>
      </c>
      <c r="Q24" s="22">
        <f t="shared" si="3"/>
        <v>2.5524105124500505E-2</v>
      </c>
      <c r="R24" s="15"/>
    </row>
    <row r="25" spans="1:18" x14ac:dyDescent="0.3">
      <c r="A25" s="17">
        <v>8913782</v>
      </c>
      <c r="B25" s="17" t="s">
        <v>174</v>
      </c>
      <c r="C25" s="17">
        <v>8913782</v>
      </c>
      <c r="D25" s="17">
        <v>300</v>
      </c>
      <c r="E25" s="21">
        <v>1420398.2456698066</v>
      </c>
      <c r="F25" s="15"/>
      <c r="G25" s="21">
        <v>1456848.8702644231</v>
      </c>
      <c r="H25" s="21">
        <f t="shared" si="0"/>
        <v>36450.624594616471</v>
      </c>
      <c r="I25" s="22">
        <f t="shared" si="1"/>
        <v>2.5662256839403319E-2</v>
      </c>
      <c r="J25" s="15"/>
      <c r="K25" s="21">
        <v>1456197.733705573</v>
      </c>
      <c r="L25" s="21">
        <f t="shared" si="4"/>
        <v>35799.488035766408</v>
      </c>
      <c r="M25" s="22">
        <f t="shared" si="2"/>
        <v>2.520383853254107E-2</v>
      </c>
      <c r="N25" s="15"/>
      <c r="O25" s="21">
        <v>1453996.8921366599</v>
      </c>
      <c r="P25" s="21">
        <f t="shared" si="6"/>
        <v>33598.64646685333</v>
      </c>
      <c r="Q25" s="22">
        <f t="shared" si="3"/>
        <v>2.365438465534676E-2</v>
      </c>
      <c r="R25" s="15"/>
    </row>
    <row r="26" spans="1:18" x14ac:dyDescent="0.3">
      <c r="A26" s="17">
        <v>8913783</v>
      </c>
      <c r="B26" s="17" t="s">
        <v>293</v>
      </c>
      <c r="C26" s="17">
        <v>8913783</v>
      </c>
      <c r="D26" s="17">
        <v>304</v>
      </c>
      <c r="E26" s="21">
        <v>1239168.2646980272</v>
      </c>
      <c r="F26" s="15"/>
      <c r="G26" s="21">
        <v>1270720</v>
      </c>
      <c r="H26" s="21">
        <f t="shared" si="0"/>
        <v>31551.735301972833</v>
      </c>
      <c r="I26" s="22">
        <f t="shared" si="1"/>
        <v>2.5462026587375262E-2</v>
      </c>
      <c r="J26" s="15"/>
      <c r="K26" s="21">
        <v>1270720</v>
      </c>
      <c r="L26" s="21">
        <f t="shared" si="4"/>
        <v>31551.735301972833</v>
      </c>
      <c r="M26" s="22">
        <f t="shared" si="2"/>
        <v>2.5462026587375262E-2</v>
      </c>
      <c r="N26" s="15"/>
      <c r="O26" s="21">
        <v>1270720</v>
      </c>
      <c r="P26" s="21">
        <f t="shared" si="6"/>
        <v>31551.735301972833</v>
      </c>
      <c r="Q26" s="22">
        <f t="shared" si="3"/>
        <v>2.5462026587375262E-2</v>
      </c>
      <c r="R26" s="15"/>
    </row>
    <row r="27" spans="1:18" x14ac:dyDescent="0.3">
      <c r="A27" s="17">
        <v>8912436</v>
      </c>
      <c r="B27" s="17" t="s">
        <v>206</v>
      </c>
      <c r="C27" s="17">
        <v>8912436</v>
      </c>
      <c r="D27" s="17">
        <v>174</v>
      </c>
      <c r="E27" s="21">
        <v>768857.95578126598</v>
      </c>
      <c r="F27" s="15"/>
      <c r="G27" s="21">
        <v>787071.96765012201</v>
      </c>
      <c r="H27" s="21">
        <f t="shared" si="0"/>
        <v>18214.011868856032</v>
      </c>
      <c r="I27" s="22">
        <f t="shared" si="1"/>
        <v>2.3689696818377952E-2</v>
      </c>
      <c r="J27" s="15"/>
      <c r="K27" s="21">
        <v>786746.60123622196</v>
      </c>
      <c r="L27" s="21">
        <f t="shared" si="4"/>
        <v>17888.645454955986</v>
      </c>
      <c r="M27" s="22">
        <f t="shared" si="2"/>
        <v>2.3266515382257637E-2</v>
      </c>
      <c r="N27" s="15"/>
      <c r="O27" s="21">
        <v>785646.86275723996</v>
      </c>
      <c r="P27" s="21">
        <f t="shared" si="6"/>
        <v>16788.90697597398</v>
      </c>
      <c r="Q27" s="22">
        <f t="shared" si="3"/>
        <v>2.1836162128171164E-2</v>
      </c>
      <c r="R27" s="15"/>
    </row>
    <row r="28" spans="1:18" x14ac:dyDescent="0.3">
      <c r="A28" s="17">
        <v>8912921</v>
      </c>
      <c r="B28" s="17" t="s">
        <v>305</v>
      </c>
      <c r="C28" s="17">
        <v>8912921</v>
      </c>
      <c r="D28" s="17">
        <v>526</v>
      </c>
      <c r="E28" s="21">
        <v>2067116.88</v>
      </c>
      <c r="F28" s="15"/>
      <c r="G28" s="21">
        <v>2198680</v>
      </c>
      <c r="H28" s="21">
        <f t="shared" si="0"/>
        <v>131563.12000000011</v>
      </c>
      <c r="I28" s="22">
        <f t="shared" si="1"/>
        <v>6.3645709283744092E-2</v>
      </c>
      <c r="J28" s="15"/>
      <c r="K28" s="21">
        <v>2198680</v>
      </c>
      <c r="L28" s="21">
        <f t="shared" si="4"/>
        <v>131563.12000000011</v>
      </c>
      <c r="M28" s="22">
        <f t="shared" si="2"/>
        <v>6.3645709283744092E-2</v>
      </c>
      <c r="N28" s="15"/>
      <c r="O28" s="21">
        <v>2198680</v>
      </c>
      <c r="P28" s="21">
        <f t="shared" si="6"/>
        <v>131563.12000000011</v>
      </c>
      <c r="Q28" s="22">
        <f t="shared" si="3"/>
        <v>6.3645709283744092E-2</v>
      </c>
      <c r="R28" s="15"/>
    </row>
    <row r="29" spans="1:18" x14ac:dyDescent="0.3">
      <c r="A29" s="17">
        <v>8912464</v>
      </c>
      <c r="B29" s="17" t="s">
        <v>210</v>
      </c>
      <c r="C29" s="17">
        <v>8912464</v>
      </c>
      <c r="D29" s="17">
        <v>374</v>
      </c>
      <c r="E29" s="21">
        <v>1571701.3675472871</v>
      </c>
      <c r="F29" s="15"/>
      <c r="G29" s="21">
        <v>1596133.5605977066</v>
      </c>
      <c r="H29" s="21">
        <f t="shared" si="0"/>
        <v>24432.193050419446</v>
      </c>
      <c r="I29" s="22">
        <f t="shared" si="1"/>
        <v>1.5545060629772827E-2</v>
      </c>
      <c r="J29" s="15"/>
      <c r="K29" s="21">
        <v>1596133.5605977066</v>
      </c>
      <c r="L29" s="21">
        <f t="shared" si="4"/>
        <v>24432.193050419446</v>
      </c>
      <c r="M29" s="22">
        <f t="shared" si="2"/>
        <v>1.5545060629772827E-2</v>
      </c>
      <c r="N29" s="15"/>
      <c r="O29" s="21">
        <v>1600772.8922899999</v>
      </c>
      <c r="P29" s="21">
        <f t="shared" si="6"/>
        <v>29071.524742712732</v>
      </c>
      <c r="Q29" s="22">
        <f t="shared" si="3"/>
        <v>1.8496850192400223E-2</v>
      </c>
      <c r="R29" s="15"/>
    </row>
    <row r="30" spans="1:18" x14ac:dyDescent="0.3">
      <c r="A30" s="17">
        <v>8912679</v>
      </c>
      <c r="B30" s="17" t="s">
        <v>162</v>
      </c>
      <c r="C30" s="17">
        <v>8912679</v>
      </c>
      <c r="D30" s="17">
        <v>88</v>
      </c>
      <c r="E30" s="21">
        <v>428990.1605714559</v>
      </c>
      <c r="F30" s="15"/>
      <c r="G30" s="21">
        <v>437691.27286247397</v>
      </c>
      <c r="H30" s="21">
        <f t="shared" si="0"/>
        <v>8701.1122910180711</v>
      </c>
      <c r="I30" s="22">
        <f t="shared" si="1"/>
        <v>2.0282778233019046E-2</v>
      </c>
      <c r="J30" s="15"/>
      <c r="K30" s="21">
        <v>437535.84034617397</v>
      </c>
      <c r="L30" s="21">
        <f t="shared" si="4"/>
        <v>8545.6797747180681</v>
      </c>
      <c r="M30" s="22">
        <f t="shared" si="2"/>
        <v>1.992045636509333E-2</v>
      </c>
      <c r="N30" s="15"/>
      <c r="O30" s="21">
        <v>437010.47844107996</v>
      </c>
      <c r="P30" s="21">
        <f t="shared" si="6"/>
        <v>8020.3178696240648</v>
      </c>
      <c r="Q30" s="22">
        <f t="shared" si="3"/>
        <v>1.8695808451504422E-2</v>
      </c>
      <c r="R30" s="15"/>
    </row>
    <row r="31" spans="1:18" x14ac:dyDescent="0.3">
      <c r="A31" s="17">
        <v>8912023</v>
      </c>
      <c r="B31" s="17" t="s">
        <v>105</v>
      </c>
      <c r="C31" s="17">
        <v>8912023</v>
      </c>
      <c r="D31" s="17">
        <v>305</v>
      </c>
      <c r="E31" s="21">
        <v>1447421.8664475388</v>
      </c>
      <c r="F31" s="15"/>
      <c r="G31" s="21">
        <v>1482855.9768261435</v>
      </c>
      <c r="H31" s="21">
        <f t="shared" si="0"/>
        <v>35434.110378604615</v>
      </c>
      <c r="I31" s="22">
        <f t="shared" si="1"/>
        <v>2.4480845011393856E-2</v>
      </c>
      <c r="J31" s="15"/>
      <c r="K31" s="21">
        <v>1482855.9768261435</v>
      </c>
      <c r="L31" s="21">
        <f t="shared" si="4"/>
        <v>35434.110378604615</v>
      </c>
      <c r="M31" s="22">
        <f t="shared" si="2"/>
        <v>2.4480845011393856E-2</v>
      </c>
      <c r="N31" s="15"/>
      <c r="O31" s="21">
        <v>1481717.7223533003</v>
      </c>
      <c r="P31" s="21">
        <f t="shared" si="6"/>
        <v>34295.855905761477</v>
      </c>
      <c r="Q31" s="22">
        <f t="shared" si="3"/>
        <v>2.3694443686922504E-2</v>
      </c>
      <c r="R31" s="15"/>
    </row>
    <row r="32" spans="1:18" x14ac:dyDescent="0.3">
      <c r="A32" s="17">
        <v>8912282</v>
      </c>
      <c r="B32" s="17" t="s">
        <v>153</v>
      </c>
      <c r="C32" s="17">
        <v>8912282</v>
      </c>
      <c r="D32" s="17">
        <v>190</v>
      </c>
      <c r="E32" s="21">
        <v>811295.01943400269</v>
      </c>
      <c r="F32" s="15"/>
      <c r="G32" s="21">
        <v>830696.84466028598</v>
      </c>
      <c r="H32" s="21">
        <f t="shared" si="0"/>
        <v>19401.825226283283</v>
      </c>
      <c r="I32" s="22">
        <f t="shared" si="1"/>
        <v>2.3914636182308751E-2</v>
      </c>
      <c r="J32" s="15"/>
      <c r="K32" s="21">
        <v>830350.25971458596</v>
      </c>
      <c r="L32" s="21">
        <f t="shared" si="4"/>
        <v>19055.240280583268</v>
      </c>
      <c r="M32" s="22">
        <f t="shared" si="2"/>
        <v>2.3487436535573822E-2</v>
      </c>
      <c r="N32" s="15"/>
      <c r="O32" s="21">
        <v>829178.80259811995</v>
      </c>
      <c r="P32" s="21">
        <f t="shared" si="6"/>
        <v>17883.783164117252</v>
      </c>
      <c r="Q32" s="22">
        <f t="shared" si="3"/>
        <v>2.2043501729609796E-2</v>
      </c>
      <c r="R32" s="15"/>
    </row>
    <row r="33" spans="1:18" x14ac:dyDescent="0.3">
      <c r="A33" s="17">
        <v>8912947</v>
      </c>
      <c r="B33" s="17" t="s">
        <v>44</v>
      </c>
      <c r="C33" s="17">
        <v>8912947</v>
      </c>
      <c r="D33" s="17">
        <v>412</v>
      </c>
      <c r="E33" s="21">
        <v>1619110.5600000003</v>
      </c>
      <c r="F33" s="15"/>
      <c r="G33" s="21">
        <v>1722160</v>
      </c>
      <c r="H33" s="21">
        <f t="shared" si="0"/>
        <v>103049.43999999971</v>
      </c>
      <c r="I33" s="22">
        <f t="shared" si="1"/>
        <v>6.3645709283743843E-2</v>
      </c>
      <c r="J33" s="15"/>
      <c r="K33" s="21">
        <v>1722160</v>
      </c>
      <c r="L33" s="21">
        <f t="shared" si="4"/>
        <v>103049.43999999971</v>
      </c>
      <c r="M33" s="22">
        <f t="shared" si="2"/>
        <v>6.3645709283743843E-2</v>
      </c>
      <c r="N33" s="15"/>
      <c r="O33" s="21">
        <v>1722160</v>
      </c>
      <c r="P33" s="21">
        <f t="shared" si="6"/>
        <v>103049.43999999971</v>
      </c>
      <c r="Q33" s="22">
        <f t="shared" si="3"/>
        <v>6.3645709283743843E-2</v>
      </c>
      <c r="R33" s="15"/>
    </row>
    <row r="34" spans="1:18" x14ac:dyDescent="0.3">
      <c r="A34" s="17">
        <v>8912940</v>
      </c>
      <c r="B34" s="17" t="s">
        <v>75</v>
      </c>
      <c r="C34" s="17">
        <v>8912940</v>
      </c>
      <c r="D34" s="17">
        <v>173</v>
      </c>
      <c r="E34" s="21">
        <v>793838.64972847071</v>
      </c>
      <c r="F34" s="15"/>
      <c r="G34" s="21">
        <v>812751.87117238296</v>
      </c>
      <c r="H34" s="21">
        <f t="shared" si="0"/>
        <v>18913.221443912247</v>
      </c>
      <c r="I34" s="22">
        <f t="shared" si="1"/>
        <v>2.3825019669149943E-2</v>
      </c>
      <c r="J34" s="15"/>
      <c r="K34" s="21">
        <v>812414.0144115329</v>
      </c>
      <c r="L34" s="21">
        <f t="shared" si="4"/>
        <v>18575.364683062187</v>
      </c>
      <c r="M34" s="22">
        <f t="shared" si="2"/>
        <v>2.3399420889138888E-2</v>
      </c>
      <c r="N34" s="15"/>
      <c r="O34" s="21">
        <v>811272.05855985999</v>
      </c>
      <c r="P34" s="21">
        <f t="shared" si="6"/>
        <v>17433.408831389272</v>
      </c>
      <c r="Q34" s="22">
        <f t="shared" si="3"/>
        <v>2.1960897012701885E-2</v>
      </c>
      <c r="R34" s="15"/>
    </row>
    <row r="35" spans="1:18" x14ac:dyDescent="0.3">
      <c r="A35" s="17">
        <v>8912020</v>
      </c>
      <c r="B35" s="17" t="s">
        <v>61</v>
      </c>
      <c r="C35" s="17">
        <v>8912020</v>
      </c>
      <c r="D35" s="17">
        <v>219</v>
      </c>
      <c r="E35" s="21">
        <v>1035659.6986854859</v>
      </c>
      <c r="F35" s="15"/>
      <c r="G35" s="21">
        <v>1061341.491333893</v>
      </c>
      <c r="H35" s="21">
        <f t="shared" si="0"/>
        <v>25681.792648407165</v>
      </c>
      <c r="I35" s="22">
        <f t="shared" si="1"/>
        <v>2.4797520537879245E-2</v>
      </c>
      <c r="J35" s="15"/>
      <c r="K35" s="21">
        <v>1060882.724048543</v>
      </c>
      <c r="L35" s="21">
        <f t="shared" si="4"/>
        <v>25223.025363057153</v>
      </c>
      <c r="M35" s="22">
        <f t="shared" si="2"/>
        <v>2.4354549467427912E-2</v>
      </c>
      <c r="N35" s="15"/>
      <c r="O35" s="21">
        <v>1059332.09062406</v>
      </c>
      <c r="P35" s="21">
        <f t="shared" si="6"/>
        <v>23672.391938574146</v>
      </c>
      <c r="Q35" s="22">
        <f t="shared" si="3"/>
        <v>2.2857307249302451E-2</v>
      </c>
      <c r="R35" s="15"/>
    </row>
    <row r="36" spans="1:18" x14ac:dyDescent="0.3">
      <c r="A36" s="17">
        <v>8912016</v>
      </c>
      <c r="B36" s="17" t="s">
        <v>106</v>
      </c>
      <c r="C36" s="17">
        <v>8912016</v>
      </c>
      <c r="D36" s="17">
        <v>265</v>
      </c>
      <c r="E36" s="21">
        <v>1158829.4470504217</v>
      </c>
      <c r="F36" s="15"/>
      <c r="G36" s="21">
        <v>1184790.1980205886</v>
      </c>
      <c r="H36" s="21">
        <f t="shared" si="0"/>
        <v>25960.750970166875</v>
      </c>
      <c r="I36" s="22">
        <f t="shared" si="1"/>
        <v>2.2402564101425788E-2</v>
      </c>
      <c r="J36" s="15"/>
      <c r="K36" s="21">
        <v>1184790.1980205886</v>
      </c>
      <c r="L36" s="21">
        <f t="shared" si="4"/>
        <v>25960.750970166875</v>
      </c>
      <c r="M36" s="22">
        <f t="shared" si="2"/>
        <v>2.2402564101425788E-2</v>
      </c>
      <c r="N36" s="15"/>
      <c r="O36" s="21">
        <v>1184790.1980205886</v>
      </c>
      <c r="P36" s="21">
        <f t="shared" si="6"/>
        <v>25960.750970166875</v>
      </c>
      <c r="Q36" s="22">
        <f t="shared" si="3"/>
        <v>2.2402564101425788E-2</v>
      </c>
      <c r="R36" s="15"/>
    </row>
    <row r="37" spans="1:18" x14ac:dyDescent="0.3">
      <c r="A37" s="17">
        <v>8913065</v>
      </c>
      <c r="B37" s="17" t="s">
        <v>47</v>
      </c>
      <c r="C37" s="17">
        <v>8913065</v>
      </c>
      <c r="D37" s="17">
        <v>152</v>
      </c>
      <c r="E37" s="21">
        <v>627623.62133538467</v>
      </c>
      <c r="F37" s="15"/>
      <c r="G37" s="21">
        <v>641884.48412746703</v>
      </c>
      <c r="H37" s="21">
        <f t="shared" si="0"/>
        <v>14260.862792082364</v>
      </c>
      <c r="I37" s="22">
        <f t="shared" si="1"/>
        <v>2.2721998196530199E-2</v>
      </c>
      <c r="J37" s="15"/>
      <c r="K37" s="21">
        <v>641629.73488081701</v>
      </c>
      <c r="L37" s="21">
        <f t="shared" si="4"/>
        <v>14006.113545432338</v>
      </c>
      <c r="M37" s="22">
        <f t="shared" si="2"/>
        <v>2.2316103265252758E-2</v>
      </c>
      <c r="N37" s="15"/>
      <c r="O37" s="21">
        <v>640768.68242713995</v>
      </c>
      <c r="P37" s="21">
        <f t="shared" si="6"/>
        <v>13145.061091755284</v>
      </c>
      <c r="Q37" s="22">
        <f t="shared" si="3"/>
        <v>2.0944178397535054E-2</v>
      </c>
      <c r="R37" s="15"/>
    </row>
    <row r="38" spans="1:18" x14ac:dyDescent="0.3">
      <c r="A38" s="17">
        <v>8913793</v>
      </c>
      <c r="B38" s="17" t="s">
        <v>54</v>
      </c>
      <c r="C38" s="17">
        <v>8913793</v>
      </c>
      <c r="D38" s="17">
        <v>306</v>
      </c>
      <c r="E38" s="21">
        <v>1323975.4425423513</v>
      </c>
      <c r="F38" s="15"/>
      <c r="G38" s="21">
        <v>1357727.1928028553</v>
      </c>
      <c r="H38" s="21">
        <f t="shared" si="0"/>
        <v>33751.750260503963</v>
      </c>
      <c r="I38" s="22">
        <f t="shared" si="1"/>
        <v>2.5492731342276625E-2</v>
      </c>
      <c r="J38" s="15"/>
      <c r="K38" s="21">
        <v>1357124.2676456051</v>
      </c>
      <c r="L38" s="21">
        <f t="shared" si="4"/>
        <v>33148.825103253825</v>
      </c>
      <c r="M38" s="22">
        <f t="shared" si="2"/>
        <v>2.5037341357027065E-2</v>
      </c>
      <c r="N38" s="15"/>
      <c r="O38" s="21">
        <v>1355086.3806141003</v>
      </c>
      <c r="P38" s="21">
        <f t="shared" si="6"/>
        <v>31110.93807174894</v>
      </c>
      <c r="Q38" s="22">
        <f t="shared" si="3"/>
        <v>2.3498123206884002E-2</v>
      </c>
      <c r="R38" s="15"/>
    </row>
    <row r="39" spans="1:18" x14ac:dyDescent="0.3">
      <c r="A39" s="17">
        <v>8912353</v>
      </c>
      <c r="B39" s="17" t="s">
        <v>300</v>
      </c>
      <c r="C39" s="17">
        <v>8912353</v>
      </c>
      <c r="D39" s="17">
        <v>202</v>
      </c>
      <c r="E39" s="21">
        <v>827245.50880923099</v>
      </c>
      <c r="F39" s="15"/>
      <c r="G39" s="21">
        <v>847093.78825859202</v>
      </c>
      <c r="H39" s="21">
        <f t="shared" si="0"/>
        <v>19848.279449361027</v>
      </c>
      <c r="I39" s="22">
        <f t="shared" si="1"/>
        <v>2.3993215119331869E-2</v>
      </c>
      <c r="J39" s="15"/>
      <c r="K39" s="21">
        <v>846739.22806819202</v>
      </c>
      <c r="L39" s="21">
        <f t="shared" si="4"/>
        <v>19493.719258961035</v>
      </c>
      <c r="M39" s="22">
        <f t="shared" si="2"/>
        <v>2.3564611776522117E-2</v>
      </c>
      <c r="N39" s="15"/>
      <c r="O39" s="21">
        <v>845540.81462464004</v>
      </c>
      <c r="P39" s="21">
        <f t="shared" si="6"/>
        <v>18295.305815409054</v>
      </c>
      <c r="Q39" s="22">
        <f t="shared" si="3"/>
        <v>2.2115932477825138E-2</v>
      </c>
      <c r="R39" s="15"/>
    </row>
    <row r="40" spans="1:18" x14ac:dyDescent="0.3">
      <c r="A40" s="17">
        <v>8913370</v>
      </c>
      <c r="B40" s="17" t="s">
        <v>274</v>
      </c>
      <c r="C40" s="17">
        <v>8913370</v>
      </c>
      <c r="D40" s="17">
        <v>200</v>
      </c>
      <c r="E40" s="21">
        <v>815768.37327388942</v>
      </c>
      <c r="F40" s="15"/>
      <c r="G40" s="21">
        <v>836000</v>
      </c>
      <c r="H40" s="21">
        <f t="shared" si="0"/>
        <v>20231.626726110582</v>
      </c>
      <c r="I40" s="22">
        <f t="shared" si="1"/>
        <v>2.4800700038070649E-2</v>
      </c>
      <c r="J40" s="15"/>
      <c r="K40" s="21">
        <v>836000</v>
      </c>
      <c r="L40" s="21">
        <f t="shared" si="4"/>
        <v>20231.626726110582</v>
      </c>
      <c r="M40" s="22">
        <f t="shared" si="2"/>
        <v>2.4800700038070649E-2</v>
      </c>
      <c r="N40" s="15"/>
      <c r="O40" s="21">
        <v>836000</v>
      </c>
      <c r="P40" s="21">
        <f t="shared" si="6"/>
        <v>20231.626726110582</v>
      </c>
      <c r="Q40" s="22">
        <f t="shared" si="3"/>
        <v>2.4800700038070649E-2</v>
      </c>
      <c r="R40" s="15"/>
    </row>
    <row r="41" spans="1:18" x14ac:dyDescent="0.3">
      <c r="A41" s="17">
        <v>8912271</v>
      </c>
      <c r="B41" s="17" t="s">
        <v>193</v>
      </c>
      <c r="C41" s="17">
        <v>8912271</v>
      </c>
      <c r="D41" s="17">
        <v>415</v>
      </c>
      <c r="E41" s="21">
        <v>1632479.6057</v>
      </c>
      <c r="F41" s="15"/>
      <c r="G41" s="21">
        <v>1734700</v>
      </c>
      <c r="H41" s="21">
        <f t="shared" si="0"/>
        <v>102220.39430000004</v>
      </c>
      <c r="I41" s="22">
        <f t="shared" si="1"/>
        <v>6.2616643995480975E-2</v>
      </c>
      <c r="J41" s="15"/>
      <c r="K41" s="21">
        <v>1734700</v>
      </c>
      <c r="L41" s="21">
        <f t="shared" si="4"/>
        <v>102220.39430000004</v>
      </c>
      <c r="M41" s="22">
        <f t="shared" si="2"/>
        <v>6.2616643995480975E-2</v>
      </c>
      <c r="N41" s="15"/>
      <c r="O41" s="21">
        <v>1734700</v>
      </c>
      <c r="P41" s="21">
        <f t="shared" si="6"/>
        <v>102220.39430000004</v>
      </c>
      <c r="Q41" s="22">
        <f t="shared" si="3"/>
        <v>6.2616643995480975E-2</v>
      </c>
      <c r="R41" s="15"/>
    </row>
    <row r="42" spans="1:18" x14ac:dyDescent="0.3">
      <c r="A42" s="17">
        <v>8912000</v>
      </c>
      <c r="B42" s="17" t="s">
        <v>176</v>
      </c>
      <c r="C42" s="17">
        <v>8912000</v>
      </c>
      <c r="D42" s="17">
        <v>391</v>
      </c>
      <c r="E42" s="21">
        <v>1764168.6026432512</v>
      </c>
      <c r="F42" s="15"/>
      <c r="G42" s="21">
        <v>1808732.4316959712</v>
      </c>
      <c r="H42" s="21">
        <f t="shared" si="0"/>
        <v>44563.829052719986</v>
      </c>
      <c r="I42" s="22">
        <f t="shared" si="1"/>
        <v>2.5260527245496867E-2</v>
      </c>
      <c r="J42" s="15"/>
      <c r="K42" s="21">
        <v>1808732.4316959712</v>
      </c>
      <c r="L42" s="21">
        <f t="shared" si="4"/>
        <v>44563.829052719986</v>
      </c>
      <c r="M42" s="22">
        <f t="shared" si="2"/>
        <v>2.5260527245496867E-2</v>
      </c>
      <c r="N42" s="15"/>
      <c r="O42" s="21">
        <v>1806636.5242446798</v>
      </c>
      <c r="P42" s="21">
        <f t="shared" si="6"/>
        <v>42467.92160142865</v>
      </c>
      <c r="Q42" s="22">
        <f t="shared" si="3"/>
        <v>2.4072484646761667E-2</v>
      </c>
      <c r="R42" s="15"/>
    </row>
    <row r="43" spans="1:18" x14ac:dyDescent="0.3">
      <c r="A43" s="17">
        <v>8912395</v>
      </c>
      <c r="B43" s="17" t="s">
        <v>204</v>
      </c>
      <c r="C43" s="17">
        <v>8912395</v>
      </c>
      <c r="D43" s="17">
        <v>200</v>
      </c>
      <c r="E43" s="21">
        <v>852781.73905273457</v>
      </c>
      <c r="F43" s="15"/>
      <c r="G43" s="21">
        <v>859367.1204973181</v>
      </c>
      <c r="H43" s="21">
        <f t="shared" si="0"/>
        <v>6585.3814445835305</v>
      </c>
      <c r="I43" s="22">
        <f t="shared" si="1"/>
        <v>7.722235529924148E-3</v>
      </c>
      <c r="J43" s="15"/>
      <c r="K43" s="21">
        <v>860128.30521100003</v>
      </c>
      <c r="L43" s="21">
        <f t="shared" si="4"/>
        <v>7346.5661582654575</v>
      </c>
      <c r="M43" s="22">
        <f t="shared" si="2"/>
        <v>8.61482583624033E-3</v>
      </c>
      <c r="N43" s="15"/>
      <c r="O43" s="21">
        <v>867474.87132200005</v>
      </c>
      <c r="P43" s="21">
        <f t="shared" si="6"/>
        <v>14693.132269265479</v>
      </c>
      <c r="Q43" s="22">
        <f t="shared" si="3"/>
        <v>1.7229651617055652E-2</v>
      </c>
      <c r="R43" s="15"/>
    </row>
    <row r="44" spans="1:18" x14ac:dyDescent="0.3">
      <c r="A44" s="17">
        <v>8913789</v>
      </c>
      <c r="B44" s="17" t="s">
        <v>294</v>
      </c>
      <c r="C44" s="17">
        <v>8913789</v>
      </c>
      <c r="D44" s="17">
        <v>358</v>
      </c>
      <c r="E44" s="21">
        <v>1584082.3630923557</v>
      </c>
      <c r="F44" s="15"/>
      <c r="G44" s="21">
        <v>1625114.5061104489</v>
      </c>
      <c r="H44" s="21">
        <f t="shared" si="0"/>
        <v>41032.143018093193</v>
      </c>
      <c r="I44" s="22">
        <f t="shared" si="1"/>
        <v>2.5902783828735124E-2</v>
      </c>
      <c r="J44" s="15"/>
      <c r="K44" s="21">
        <v>1624381.527492899</v>
      </c>
      <c r="L44" s="21">
        <f t="shared" si="4"/>
        <v>40299.164400543319</v>
      </c>
      <c r="M44" s="22">
        <f t="shared" si="2"/>
        <v>2.5440068862248789E-2</v>
      </c>
      <c r="N44" s="15"/>
      <c r="O44" s="21">
        <v>1621904.0597655799</v>
      </c>
      <c r="P44" s="21">
        <f t="shared" si="6"/>
        <v>37821.696673224214</v>
      </c>
      <c r="Q44" s="22">
        <f t="shared" si="3"/>
        <v>2.3876092275524643E-2</v>
      </c>
      <c r="R44" s="15"/>
    </row>
    <row r="45" spans="1:18" x14ac:dyDescent="0.3">
      <c r="A45" s="17">
        <v>8912732</v>
      </c>
      <c r="B45" s="17" t="s">
        <v>220</v>
      </c>
      <c r="C45" s="17">
        <v>8912732</v>
      </c>
      <c r="D45" s="17">
        <v>255</v>
      </c>
      <c r="E45" s="21">
        <v>1002119.4000000001</v>
      </c>
      <c r="F45" s="15"/>
      <c r="G45" s="21">
        <v>1065900</v>
      </c>
      <c r="H45" s="21">
        <f t="shared" si="0"/>
        <v>63780.59999999986</v>
      </c>
      <c r="I45" s="22">
        <f t="shared" si="1"/>
        <v>6.3645709283743884E-2</v>
      </c>
      <c r="J45" s="15"/>
      <c r="K45" s="21">
        <v>1065900</v>
      </c>
      <c r="L45" s="21">
        <f t="shared" si="4"/>
        <v>63780.59999999986</v>
      </c>
      <c r="M45" s="22">
        <f t="shared" si="2"/>
        <v>6.3645709283743884E-2</v>
      </c>
      <c r="N45" s="15"/>
      <c r="O45" s="21">
        <v>1065900</v>
      </c>
      <c r="P45" s="21">
        <f t="shared" si="6"/>
        <v>63780.59999999986</v>
      </c>
      <c r="Q45" s="22">
        <f t="shared" si="3"/>
        <v>6.3645709283743884E-2</v>
      </c>
      <c r="R45" s="15"/>
    </row>
    <row r="46" spans="1:18" x14ac:dyDescent="0.3">
      <c r="A46" s="17">
        <v>8912466</v>
      </c>
      <c r="B46" s="17" t="s">
        <v>157</v>
      </c>
      <c r="C46" s="17">
        <v>8912466</v>
      </c>
      <c r="D46" s="17">
        <v>276</v>
      </c>
      <c r="E46" s="21">
        <v>1303334.8639497331</v>
      </c>
      <c r="F46" s="15"/>
      <c r="G46" s="21">
        <v>1336508.8844078409</v>
      </c>
      <c r="H46" s="21">
        <f t="shared" si="0"/>
        <v>33174.020458107814</v>
      </c>
      <c r="I46" s="22">
        <f t="shared" si="1"/>
        <v>2.5453182735843141E-2</v>
      </c>
      <c r="J46" s="15"/>
      <c r="K46" s="21">
        <v>1335916.2795398911</v>
      </c>
      <c r="L46" s="21">
        <f t="shared" si="4"/>
        <v>32581.415590157965</v>
      </c>
      <c r="M46" s="22">
        <f t="shared" si="2"/>
        <v>2.4998499227911825E-2</v>
      </c>
      <c r="N46" s="15"/>
      <c r="O46" s="21">
        <v>1333913.2750862199</v>
      </c>
      <c r="P46" s="21">
        <f t="shared" si="6"/>
        <v>30578.4111364868</v>
      </c>
      <c r="Q46" s="22">
        <f t="shared" si="3"/>
        <v>2.346166897110346E-2</v>
      </c>
      <c r="R46" s="15"/>
    </row>
    <row r="47" spans="1:18" x14ac:dyDescent="0.3">
      <c r="A47" s="17">
        <v>8913072</v>
      </c>
      <c r="B47" s="17" t="s">
        <v>251</v>
      </c>
      <c r="C47" s="17">
        <v>8913072</v>
      </c>
      <c r="D47" s="17">
        <v>84</v>
      </c>
      <c r="E47" s="21">
        <v>401196.64926082199</v>
      </c>
      <c r="F47" s="15"/>
      <c r="G47" s="21">
        <v>408441.19492000004</v>
      </c>
      <c r="H47" s="21">
        <f t="shared" si="0"/>
        <v>7244.545659178053</v>
      </c>
      <c r="I47" s="22">
        <f t="shared" si="1"/>
        <v>1.8057343381420669E-2</v>
      </c>
      <c r="J47" s="15"/>
      <c r="K47" s="21">
        <v>408441.19492000004</v>
      </c>
      <c r="L47" s="21">
        <f t="shared" si="4"/>
        <v>7244.545659178053</v>
      </c>
      <c r="M47" s="22">
        <f t="shared" si="2"/>
        <v>1.8057343381420669E-2</v>
      </c>
      <c r="N47" s="15"/>
      <c r="O47" s="21">
        <v>408441.19492000004</v>
      </c>
      <c r="P47" s="21">
        <f t="shared" si="6"/>
        <v>7244.545659178053</v>
      </c>
      <c r="Q47" s="22">
        <f t="shared" si="3"/>
        <v>1.8057343381420669E-2</v>
      </c>
      <c r="R47" s="15"/>
    </row>
    <row r="48" spans="1:18" x14ac:dyDescent="0.3">
      <c r="A48" s="17">
        <v>8913350</v>
      </c>
      <c r="B48" s="17" t="s">
        <v>77</v>
      </c>
      <c r="C48" s="17">
        <v>8913350</v>
      </c>
      <c r="D48" s="17">
        <v>89</v>
      </c>
      <c r="E48" s="21">
        <v>448941.76547011902</v>
      </c>
      <c r="F48" s="15"/>
      <c r="G48" s="21">
        <v>454333.75707479339</v>
      </c>
      <c r="H48" s="21">
        <f t="shared" si="0"/>
        <v>5391.9916046743747</v>
      </c>
      <c r="I48" s="22">
        <f t="shared" si="1"/>
        <v>1.2010447722608376E-2</v>
      </c>
      <c r="J48" s="15"/>
      <c r="K48" s="21">
        <v>454333.75707479339</v>
      </c>
      <c r="L48" s="21">
        <f t="shared" si="4"/>
        <v>5391.9916046743747</v>
      </c>
      <c r="M48" s="22">
        <f t="shared" si="2"/>
        <v>1.2010447722608376E-2</v>
      </c>
      <c r="N48" s="15"/>
      <c r="O48" s="21">
        <v>455558.09824999998</v>
      </c>
      <c r="P48" s="21">
        <f t="shared" si="6"/>
        <v>6616.3327798809623</v>
      </c>
      <c r="Q48" s="22">
        <f t="shared" si="3"/>
        <v>1.4737619194223391E-2</v>
      </c>
      <c r="R48" s="15"/>
    </row>
    <row r="49" spans="1:18" x14ac:dyDescent="0.3">
      <c r="A49" s="17">
        <v>8912699</v>
      </c>
      <c r="B49" s="17" t="s">
        <v>70</v>
      </c>
      <c r="C49" s="17">
        <v>8912699</v>
      </c>
      <c r="D49" s="17">
        <v>309</v>
      </c>
      <c r="E49" s="21">
        <v>1214332.9199999997</v>
      </c>
      <c r="F49" s="15"/>
      <c r="G49" s="21">
        <v>1291620</v>
      </c>
      <c r="H49" s="21">
        <f t="shared" si="0"/>
        <v>77287.080000000307</v>
      </c>
      <c r="I49" s="22">
        <f t="shared" si="1"/>
        <v>6.3645709283744301E-2</v>
      </c>
      <c r="J49" s="15"/>
      <c r="K49" s="21">
        <v>1291620</v>
      </c>
      <c r="L49" s="21">
        <f t="shared" si="4"/>
        <v>77287.080000000307</v>
      </c>
      <c r="M49" s="22">
        <f t="shared" si="2"/>
        <v>6.3645709283744301E-2</v>
      </c>
      <c r="N49" s="15"/>
      <c r="O49" s="21">
        <v>1291620</v>
      </c>
      <c r="P49" s="21">
        <f t="shared" si="6"/>
        <v>77287.080000000307</v>
      </c>
      <c r="Q49" s="22">
        <f t="shared" si="3"/>
        <v>6.3645709283744301E-2</v>
      </c>
      <c r="R49" s="15"/>
    </row>
    <row r="50" spans="1:18" x14ac:dyDescent="0.3">
      <c r="A50" s="17">
        <v>8912470</v>
      </c>
      <c r="B50" s="17" t="s">
        <v>211</v>
      </c>
      <c r="C50" s="17">
        <v>8912470</v>
      </c>
      <c r="D50" s="17">
        <v>220</v>
      </c>
      <c r="E50" s="21">
        <v>1016213.2945055556</v>
      </c>
      <c r="F50" s="15"/>
      <c r="G50" s="21">
        <v>1041350.7822803349</v>
      </c>
      <c r="H50" s="21">
        <f t="shared" si="0"/>
        <v>25137.487774779205</v>
      </c>
      <c r="I50" s="22">
        <f t="shared" si="1"/>
        <v>2.4736428770113651E-2</v>
      </c>
      <c r="J50" s="15"/>
      <c r="K50" s="21">
        <v>1040901.7381970849</v>
      </c>
      <c r="L50" s="21">
        <f t="shared" si="4"/>
        <v>24688.443691529217</v>
      </c>
      <c r="M50" s="22">
        <f t="shared" si="2"/>
        <v>2.4294549013493785E-2</v>
      </c>
      <c r="N50" s="15"/>
      <c r="O50" s="21">
        <v>1039383.9691956999</v>
      </c>
      <c r="P50" s="21">
        <f t="shared" si="6"/>
        <v>23170.674690144253</v>
      </c>
      <c r="Q50" s="22">
        <f t="shared" si="3"/>
        <v>2.2800995436118632E-2</v>
      </c>
      <c r="R50" s="15"/>
    </row>
    <row r="51" spans="1:18" x14ac:dyDescent="0.3">
      <c r="A51" s="17">
        <v>8914005</v>
      </c>
      <c r="B51" s="17" t="s">
        <v>107</v>
      </c>
      <c r="C51" s="17">
        <v>8914005</v>
      </c>
      <c r="D51" s="17">
        <v>985.41666666666663</v>
      </c>
      <c r="E51" s="21">
        <v>5312978.8117182991</v>
      </c>
      <c r="F51" s="15"/>
      <c r="G51" s="21">
        <v>5458382.7663067626</v>
      </c>
      <c r="H51" s="21">
        <f t="shared" si="0"/>
        <v>145403.95458846353</v>
      </c>
      <c r="I51" s="22">
        <f t="shared" si="1"/>
        <v>2.7367689528096886E-2</v>
      </c>
      <c r="J51" s="15"/>
      <c r="K51" s="21">
        <v>5455785.3394649122</v>
      </c>
      <c r="L51" s="21">
        <f t="shared" si="4"/>
        <v>142806.52774661314</v>
      </c>
      <c r="M51" s="22">
        <f t="shared" si="2"/>
        <v>2.6878806185268281E-2</v>
      </c>
      <c r="N51" s="15"/>
      <c r="O51" s="21">
        <v>5447006.0367394593</v>
      </c>
      <c r="P51" s="21">
        <f t="shared" si="6"/>
        <v>134027.22502116021</v>
      </c>
      <c r="Q51" s="22">
        <f t="shared" si="3"/>
        <v>2.5226380486507858E-2</v>
      </c>
      <c r="R51" s="15"/>
    </row>
    <row r="52" spans="1:18" x14ac:dyDescent="0.3">
      <c r="A52" s="17">
        <v>8914107</v>
      </c>
      <c r="B52" s="17" t="s">
        <v>92</v>
      </c>
      <c r="C52" s="17">
        <v>8914107</v>
      </c>
      <c r="D52" s="17">
        <v>1442</v>
      </c>
      <c r="E52" s="21">
        <v>7641802.7600000007</v>
      </c>
      <c r="F52" s="15"/>
      <c r="G52" s="21">
        <v>7858420</v>
      </c>
      <c r="H52" s="21">
        <f t="shared" si="0"/>
        <v>216617.23999999929</v>
      </c>
      <c r="I52" s="22">
        <f t="shared" si="1"/>
        <v>2.8346353184336738E-2</v>
      </c>
      <c r="J52" s="15"/>
      <c r="K52" s="21">
        <v>7858420</v>
      </c>
      <c r="L52" s="21">
        <f t="shared" si="4"/>
        <v>216617.23999999929</v>
      </c>
      <c r="M52" s="22">
        <f t="shared" si="2"/>
        <v>2.8346353184336738E-2</v>
      </c>
      <c r="N52" s="15"/>
      <c r="O52" s="21">
        <v>7858420</v>
      </c>
      <c r="P52" s="21">
        <f t="shared" si="6"/>
        <v>216617.23999999929</v>
      </c>
      <c r="Q52" s="22">
        <f t="shared" si="3"/>
        <v>2.8346353184336738E-2</v>
      </c>
      <c r="R52" s="15"/>
    </row>
    <row r="53" spans="1:18" x14ac:dyDescent="0.3">
      <c r="A53" s="17">
        <v>8912693</v>
      </c>
      <c r="B53" s="17" t="s">
        <v>20</v>
      </c>
      <c r="C53" s="17">
        <v>8912693</v>
      </c>
      <c r="D53" s="17">
        <v>507</v>
      </c>
      <c r="E53" s="21">
        <v>1992449.1599999997</v>
      </c>
      <c r="F53" s="15"/>
      <c r="G53" s="21">
        <v>2119260</v>
      </c>
      <c r="H53" s="21">
        <f t="shared" si="0"/>
        <v>126810.84000000032</v>
      </c>
      <c r="I53" s="22">
        <f t="shared" si="1"/>
        <v>6.3645709283744203E-2</v>
      </c>
      <c r="J53" s="15"/>
      <c r="K53" s="21">
        <v>2119260</v>
      </c>
      <c r="L53" s="21">
        <f t="shared" si="4"/>
        <v>126810.84000000032</v>
      </c>
      <c r="M53" s="22">
        <f t="shared" si="2"/>
        <v>6.3645709283744203E-2</v>
      </c>
      <c r="N53" s="15"/>
      <c r="O53" s="21">
        <v>2119260</v>
      </c>
      <c r="P53" s="21">
        <f t="shared" si="6"/>
        <v>126810.84000000032</v>
      </c>
      <c r="Q53" s="22">
        <f t="shared" si="3"/>
        <v>6.3645709283744203E-2</v>
      </c>
      <c r="R53" s="15"/>
    </row>
    <row r="54" spans="1:18" x14ac:dyDescent="0.3">
      <c r="A54" s="17">
        <v>8912928</v>
      </c>
      <c r="B54" s="17" t="s">
        <v>240</v>
      </c>
      <c r="C54" s="17">
        <v>8912928</v>
      </c>
      <c r="D54" s="17">
        <v>374</v>
      </c>
      <c r="E54" s="21">
        <v>1553644.461676578</v>
      </c>
      <c r="F54" s="15"/>
      <c r="G54" s="21">
        <v>1592970.8484115023</v>
      </c>
      <c r="H54" s="21">
        <f t="shared" si="0"/>
        <v>39326.386734924279</v>
      </c>
      <c r="I54" s="22">
        <f t="shared" si="1"/>
        <v>2.5312346360431882E-2</v>
      </c>
      <c r="J54" s="15"/>
      <c r="K54" s="21">
        <v>1592970.8484115023</v>
      </c>
      <c r="L54" s="21">
        <f t="shared" si="4"/>
        <v>39326.386734924279</v>
      </c>
      <c r="M54" s="22">
        <f t="shared" si="2"/>
        <v>2.5312346360431882E-2</v>
      </c>
      <c r="N54" s="15"/>
      <c r="O54" s="21">
        <v>1590680.8605094599</v>
      </c>
      <c r="P54" s="21">
        <f t="shared" si="6"/>
        <v>37036.398832881823</v>
      </c>
      <c r="Q54" s="22">
        <f t="shared" si="3"/>
        <v>2.3838400449041529E-2</v>
      </c>
      <c r="R54" s="15"/>
    </row>
    <row r="55" spans="1:18" x14ac:dyDescent="0.3">
      <c r="A55" s="17">
        <v>8913076</v>
      </c>
      <c r="B55" s="17" t="s">
        <v>253</v>
      </c>
      <c r="C55" s="17">
        <v>8913076</v>
      </c>
      <c r="D55" s="17">
        <v>39</v>
      </c>
      <c r="E55" s="21">
        <v>296232.27150413796</v>
      </c>
      <c r="F55" s="15"/>
      <c r="G55" s="21">
        <v>299957.94044656499</v>
      </c>
      <c r="H55" s="21">
        <f t="shared" si="0"/>
        <v>3725.6689424270298</v>
      </c>
      <c r="I55" s="22">
        <f t="shared" si="1"/>
        <v>1.257685033271261E-2</v>
      </c>
      <c r="J55" s="15"/>
      <c r="K55" s="21">
        <v>299891.38687481498</v>
      </c>
      <c r="L55" s="21">
        <f t="shared" si="4"/>
        <v>3659.1153706770274</v>
      </c>
      <c r="M55" s="22">
        <f t="shared" si="2"/>
        <v>1.2352183481217759E-2</v>
      </c>
      <c r="N55" s="15"/>
      <c r="O55" s="21">
        <v>299666.43580229999</v>
      </c>
      <c r="P55" s="21">
        <f t="shared" si="6"/>
        <v>3434.1642981620389</v>
      </c>
      <c r="Q55" s="22">
        <f t="shared" si="3"/>
        <v>1.1592809523165231E-2</v>
      </c>
      <c r="R55" s="15"/>
    </row>
    <row r="56" spans="1:18" x14ac:dyDescent="0.3">
      <c r="A56" s="17">
        <v>8912315</v>
      </c>
      <c r="B56" s="17" t="s">
        <v>66</v>
      </c>
      <c r="C56" s="17">
        <v>8912315</v>
      </c>
      <c r="D56" s="17">
        <v>420</v>
      </c>
      <c r="E56" s="21">
        <v>1650549.5999999999</v>
      </c>
      <c r="F56" s="15"/>
      <c r="G56" s="21">
        <v>1755600</v>
      </c>
      <c r="H56" s="21">
        <f t="shared" si="0"/>
        <v>105050.40000000014</v>
      </c>
      <c r="I56" s="22">
        <f t="shared" si="1"/>
        <v>6.364570928374412E-2</v>
      </c>
      <c r="J56" s="15"/>
      <c r="K56" s="21">
        <v>1755600</v>
      </c>
      <c r="L56" s="21">
        <f t="shared" si="4"/>
        <v>105050.40000000014</v>
      </c>
      <c r="M56" s="22">
        <f t="shared" si="2"/>
        <v>6.364570928374412E-2</v>
      </c>
      <c r="N56" s="15"/>
      <c r="O56" s="21">
        <v>1755600</v>
      </c>
      <c r="P56" s="21">
        <f t="shared" si="6"/>
        <v>105050.40000000014</v>
      </c>
      <c r="Q56" s="22">
        <f t="shared" si="3"/>
        <v>6.364570928374412E-2</v>
      </c>
      <c r="R56" s="15"/>
    </row>
    <row r="57" spans="1:18" x14ac:dyDescent="0.3">
      <c r="A57" s="17">
        <v>8914121</v>
      </c>
      <c r="B57" s="17" t="s">
        <v>57</v>
      </c>
      <c r="C57" s="17">
        <v>8914121</v>
      </c>
      <c r="D57" s="17">
        <v>711</v>
      </c>
      <c r="E57" s="21">
        <v>3926163.2302724905</v>
      </c>
      <c r="F57" s="15"/>
      <c r="G57" s="21">
        <v>4032750.2167833773</v>
      </c>
      <c r="H57" s="21">
        <f t="shared" si="0"/>
        <v>106586.98651088681</v>
      </c>
      <c r="I57" s="22">
        <f t="shared" si="1"/>
        <v>2.7147874466617445E-2</v>
      </c>
      <c r="J57" s="15"/>
      <c r="K57" s="21">
        <v>4030846.1977322274</v>
      </c>
      <c r="L57" s="21">
        <f t="shared" si="4"/>
        <v>104682.96745973686</v>
      </c>
      <c r="M57" s="22">
        <f t="shared" si="2"/>
        <v>2.666291779531323E-2</v>
      </c>
      <c r="N57" s="15"/>
      <c r="O57" s="21">
        <v>4024410.6133393403</v>
      </c>
      <c r="P57" s="21">
        <f t="shared" si="6"/>
        <v>98247.383066849783</v>
      </c>
      <c r="Q57" s="22">
        <f t="shared" si="3"/>
        <v>2.5023764246304921E-2</v>
      </c>
      <c r="R57" s="15"/>
    </row>
    <row r="58" spans="1:18" x14ac:dyDescent="0.3">
      <c r="A58" s="17">
        <v>8913450</v>
      </c>
      <c r="B58" s="17" t="s">
        <v>275</v>
      </c>
      <c r="C58" s="17">
        <v>8913450</v>
      </c>
      <c r="D58" s="17">
        <v>31.833333333333336</v>
      </c>
      <c r="E58" s="21">
        <v>263894.1191550428</v>
      </c>
      <c r="F58" s="15"/>
      <c r="G58" s="21">
        <v>264622.964156</v>
      </c>
      <c r="H58" s="21">
        <f t="shared" si="0"/>
        <v>728.84500095719704</v>
      </c>
      <c r="I58" s="22">
        <f t="shared" si="1"/>
        <v>2.7618842105722971E-3</v>
      </c>
      <c r="J58" s="15"/>
      <c r="K58" s="21">
        <v>265351.80911200005</v>
      </c>
      <c r="L58" s="21">
        <f t="shared" si="4"/>
        <v>1457.6899569572415</v>
      </c>
      <c r="M58" s="22">
        <f t="shared" si="2"/>
        <v>5.5237682507840238E-3</v>
      </c>
      <c r="N58" s="15"/>
      <c r="O58" s="21">
        <v>266809.49902400002</v>
      </c>
      <c r="P58" s="21">
        <f t="shared" si="6"/>
        <v>2915.3798689572141</v>
      </c>
      <c r="Q58" s="22">
        <f t="shared" si="3"/>
        <v>1.1047536331207036E-2</v>
      </c>
      <c r="R58" s="15"/>
    </row>
    <row r="59" spans="1:18" x14ac:dyDescent="0.3">
      <c r="A59" s="17">
        <v>8914700</v>
      </c>
      <c r="B59" s="17" t="s">
        <v>108</v>
      </c>
      <c r="C59" s="17">
        <v>8914700</v>
      </c>
      <c r="D59" s="17">
        <v>742</v>
      </c>
      <c r="E59" s="21">
        <v>4086264.5126726944</v>
      </c>
      <c r="F59" s="15"/>
      <c r="G59" s="21">
        <v>4197332.7340777535</v>
      </c>
      <c r="H59" s="21">
        <f t="shared" si="0"/>
        <v>111068.2214050591</v>
      </c>
      <c r="I59" s="22">
        <f t="shared" si="1"/>
        <v>2.7180869241480637E-2</v>
      </c>
      <c r="J59" s="15"/>
      <c r="K59" s="21">
        <v>4195348.6643854035</v>
      </c>
      <c r="L59" s="21">
        <f t="shared" si="4"/>
        <v>109084.15171270911</v>
      </c>
      <c r="M59" s="22">
        <f t="shared" si="2"/>
        <v>2.6695323167261305E-2</v>
      </c>
      <c r="N59" s="15"/>
      <c r="O59" s="21">
        <v>4188642.5088252602</v>
      </c>
      <c r="P59" s="21">
        <f t="shared" si="6"/>
        <v>102377.99615256581</v>
      </c>
      <c r="Q59" s="22">
        <f t="shared" si="3"/>
        <v>2.5054177436399889E-2</v>
      </c>
      <c r="R59" s="15"/>
    </row>
    <row r="60" spans="1:18" x14ac:dyDescent="0.3">
      <c r="A60" s="17">
        <v>8912927</v>
      </c>
      <c r="B60" s="17" t="s">
        <v>40</v>
      </c>
      <c r="C60" s="17">
        <v>8912927</v>
      </c>
      <c r="D60" s="17">
        <v>202</v>
      </c>
      <c r="E60" s="21">
        <v>977343.4506091543</v>
      </c>
      <c r="F60" s="15"/>
      <c r="G60" s="21">
        <v>1001392.971449574</v>
      </c>
      <c r="H60" s="21">
        <f t="shared" si="0"/>
        <v>24049.520840419689</v>
      </c>
      <c r="I60" s="22">
        <f t="shared" si="1"/>
        <v>2.4607031259512926E-2</v>
      </c>
      <c r="J60" s="15"/>
      <c r="K60" s="21">
        <v>1000963.362288274</v>
      </c>
      <c r="L60" s="21">
        <f t="shared" si="4"/>
        <v>23619.911679119687</v>
      </c>
      <c r="M60" s="22">
        <f t="shared" si="2"/>
        <v>2.4167462998189605E-2</v>
      </c>
      <c r="N60" s="15"/>
      <c r="O60" s="21">
        <v>999511.28332307993</v>
      </c>
      <c r="P60" s="21">
        <f t="shared" si="6"/>
        <v>22167.832713925629</v>
      </c>
      <c r="Q60" s="22">
        <f t="shared" si="3"/>
        <v>2.2681722274916726E-2</v>
      </c>
      <c r="R60" s="15"/>
    </row>
    <row r="61" spans="1:18" x14ac:dyDescent="0.3">
      <c r="A61" s="17">
        <v>8912674</v>
      </c>
      <c r="B61" s="17" t="s">
        <v>161</v>
      </c>
      <c r="C61" s="17">
        <v>8912674</v>
      </c>
      <c r="D61" s="17">
        <v>618</v>
      </c>
      <c r="E61" s="21">
        <v>2446315.84</v>
      </c>
      <c r="F61" s="15"/>
      <c r="G61" s="21">
        <v>2600890</v>
      </c>
      <c r="H61" s="21">
        <f t="shared" si="0"/>
        <v>154574.16000000015</v>
      </c>
      <c r="I61" s="22">
        <f t="shared" si="1"/>
        <v>6.3186509882550632E-2</v>
      </c>
      <c r="J61" s="15"/>
      <c r="K61" s="21">
        <v>2600890</v>
      </c>
      <c r="L61" s="21">
        <f t="shared" si="4"/>
        <v>154574.16000000015</v>
      </c>
      <c r="M61" s="22">
        <f t="shared" si="2"/>
        <v>6.3186509882550632E-2</v>
      </c>
      <c r="N61" s="15"/>
      <c r="O61" s="21">
        <v>2600890</v>
      </c>
      <c r="P61" s="21">
        <f t="shared" si="6"/>
        <v>154574.16000000015</v>
      </c>
      <c r="Q61" s="22">
        <f t="shared" si="3"/>
        <v>6.3186509882550632E-2</v>
      </c>
      <c r="R61" s="15"/>
    </row>
    <row r="62" spans="1:18" x14ac:dyDescent="0.3">
      <c r="A62" s="17">
        <v>8912705</v>
      </c>
      <c r="B62" s="17" t="s">
        <v>218</v>
      </c>
      <c r="C62" s="17">
        <v>8912705</v>
      </c>
      <c r="D62" s="17">
        <v>133</v>
      </c>
      <c r="E62" s="21">
        <v>642411.78730173362</v>
      </c>
      <c r="F62" s="15"/>
      <c r="G62" s="21">
        <v>645033.22059649997</v>
      </c>
      <c r="H62" s="21">
        <f t="shared" si="0"/>
        <v>2621.4332947663497</v>
      </c>
      <c r="I62" s="22">
        <f t="shared" si="1"/>
        <v>4.0806120724791303E-3</v>
      </c>
      <c r="J62" s="15"/>
      <c r="K62" s="21">
        <v>647654.65389299998</v>
      </c>
      <c r="L62" s="21">
        <f t="shared" si="4"/>
        <v>5242.8665912663564</v>
      </c>
      <c r="M62" s="22">
        <f t="shared" si="2"/>
        <v>8.16122414765693E-3</v>
      </c>
      <c r="N62" s="15"/>
      <c r="O62" s="21">
        <v>652897.52048599999</v>
      </c>
      <c r="P62" s="21">
        <f t="shared" si="6"/>
        <v>10485.73318426637</v>
      </c>
      <c r="Q62" s="22">
        <f t="shared" si="3"/>
        <v>1.6322448298012531E-2</v>
      </c>
      <c r="R62" s="15"/>
    </row>
    <row r="63" spans="1:18" x14ac:dyDescent="0.3">
      <c r="A63" s="17">
        <v>8913081</v>
      </c>
      <c r="B63" s="17" t="s">
        <v>254</v>
      </c>
      <c r="C63" s="17">
        <v>8913081</v>
      </c>
      <c r="D63" s="17">
        <v>394</v>
      </c>
      <c r="E63" s="21">
        <v>1548372.7200000002</v>
      </c>
      <c r="F63" s="15"/>
      <c r="G63" s="21">
        <v>1646920</v>
      </c>
      <c r="H63" s="21">
        <f t="shared" si="0"/>
        <v>98547.279999999795</v>
      </c>
      <c r="I63" s="22">
        <f t="shared" si="1"/>
        <v>6.3645709283743898E-2</v>
      </c>
      <c r="J63" s="15"/>
      <c r="K63" s="21">
        <v>1646920</v>
      </c>
      <c r="L63" s="21">
        <f t="shared" si="4"/>
        <v>98547.279999999795</v>
      </c>
      <c r="M63" s="22">
        <f t="shared" si="2"/>
        <v>6.3645709283743898E-2</v>
      </c>
      <c r="N63" s="15"/>
      <c r="O63" s="21">
        <v>1646920</v>
      </c>
      <c r="P63" s="21">
        <f t="shared" si="6"/>
        <v>98547.279999999795</v>
      </c>
      <c r="Q63" s="22">
        <f t="shared" si="3"/>
        <v>6.3645709283743898E-2</v>
      </c>
      <c r="R63" s="15"/>
    </row>
    <row r="64" spans="1:18" x14ac:dyDescent="0.3">
      <c r="A64" s="17">
        <v>8914025</v>
      </c>
      <c r="B64" s="17" t="s">
        <v>311</v>
      </c>
      <c r="C64" s="17">
        <v>8914025</v>
      </c>
      <c r="D64" s="17">
        <v>666</v>
      </c>
      <c r="E64" s="21">
        <v>3634307.8994390429</v>
      </c>
      <c r="F64" s="15"/>
      <c r="G64" s="21">
        <v>3732725.8551714858</v>
      </c>
      <c r="H64" s="21">
        <f t="shared" si="0"/>
        <v>98417.955732442904</v>
      </c>
      <c r="I64" s="22">
        <f t="shared" si="1"/>
        <v>2.70802470389572E-2</v>
      </c>
      <c r="J64" s="15"/>
      <c r="K64" s="21">
        <v>3730967.763785786</v>
      </c>
      <c r="L64" s="21">
        <f t="shared" si="4"/>
        <v>96659.864346743096</v>
      </c>
      <c r="M64" s="22">
        <f t="shared" si="2"/>
        <v>2.6596498431424202E-2</v>
      </c>
      <c r="N64" s="15"/>
      <c r="O64" s="21">
        <v>3725025.4149021199</v>
      </c>
      <c r="P64" s="21">
        <f t="shared" si="6"/>
        <v>90717.515463076998</v>
      </c>
      <c r="Q64" s="22">
        <f t="shared" si="3"/>
        <v>2.4961428137962469E-2</v>
      </c>
      <c r="R64" s="15"/>
    </row>
    <row r="65" spans="1:18" x14ac:dyDescent="0.3">
      <c r="A65" s="17">
        <v>8912213</v>
      </c>
      <c r="B65" s="17" t="s">
        <v>8</v>
      </c>
      <c r="C65" s="17">
        <v>8912213</v>
      </c>
      <c r="D65" s="17">
        <v>200</v>
      </c>
      <c r="E65" s="21">
        <v>849403.88801670936</v>
      </c>
      <c r="F65" s="15"/>
      <c r="G65" s="21">
        <v>869872.38049239991</v>
      </c>
      <c r="H65" s="21">
        <f t="shared" si="0"/>
        <v>20468.492475690553</v>
      </c>
      <c r="I65" s="22">
        <f t="shared" si="1"/>
        <v>2.4097479143264645E-2</v>
      </c>
      <c r="J65" s="15"/>
      <c r="K65" s="21">
        <v>869506.74111239996</v>
      </c>
      <c r="L65" s="21">
        <f t="shared" si="4"/>
        <v>20102.853095690603</v>
      </c>
      <c r="M65" s="22">
        <f t="shared" si="2"/>
        <v>2.3667013277545938E-2</v>
      </c>
      <c r="N65" s="15"/>
      <c r="O65" s="21">
        <v>868270.88000799995</v>
      </c>
      <c r="P65" s="21">
        <f t="shared" si="6"/>
        <v>18866.99199129059</v>
      </c>
      <c r="Q65" s="22">
        <f t="shared" si="3"/>
        <v>2.2212038651416487E-2</v>
      </c>
      <c r="R65" s="15"/>
    </row>
    <row r="66" spans="1:18" x14ac:dyDescent="0.3">
      <c r="A66" s="17">
        <v>8913084</v>
      </c>
      <c r="B66" s="17" t="s">
        <v>255</v>
      </c>
      <c r="C66" s="17">
        <v>8913084</v>
      </c>
      <c r="D66" s="17">
        <v>90</v>
      </c>
      <c r="E66" s="21">
        <v>441152.90318947367</v>
      </c>
      <c r="F66" s="15"/>
      <c r="G66" s="21">
        <v>450194.45062784798</v>
      </c>
      <c r="H66" s="21">
        <f t="shared" si="0"/>
        <v>9041.5474383743131</v>
      </c>
      <c r="I66" s="22">
        <f t="shared" si="1"/>
        <v>2.0495269039385648E-2</v>
      </c>
      <c r="J66" s="15"/>
      <c r="K66" s="21">
        <v>450032.936740248</v>
      </c>
      <c r="L66" s="21">
        <f t="shared" si="4"/>
        <v>8880.0335507743293</v>
      </c>
      <c r="M66" s="22">
        <f t="shared" si="2"/>
        <v>2.0129151336357374E-2</v>
      </c>
      <c r="N66" s="15"/>
      <c r="O66" s="21">
        <v>449487.01980016002</v>
      </c>
      <c r="P66" s="21">
        <f t="shared" si="6"/>
        <v>8334.1166106863529</v>
      </c>
      <c r="Q66" s="22">
        <f t="shared" si="3"/>
        <v>1.8891673500121744E-2</v>
      </c>
      <c r="R66" s="15"/>
    </row>
    <row r="67" spans="1:18" x14ac:dyDescent="0.3">
      <c r="A67" s="17">
        <v>8913790</v>
      </c>
      <c r="B67" s="17" t="s">
        <v>79</v>
      </c>
      <c r="C67" s="17">
        <v>8913790</v>
      </c>
      <c r="D67" s="17">
        <v>561</v>
      </c>
      <c r="E67" s="21">
        <v>2204662.6799999997</v>
      </c>
      <c r="F67" s="15"/>
      <c r="G67" s="21">
        <v>2344980</v>
      </c>
      <c r="H67" s="21">
        <f t="shared" si="0"/>
        <v>140317.3200000003</v>
      </c>
      <c r="I67" s="22">
        <f t="shared" si="1"/>
        <v>6.3645709283744176E-2</v>
      </c>
      <c r="J67" s="15"/>
      <c r="K67" s="21">
        <v>2344980</v>
      </c>
      <c r="L67" s="21">
        <f t="shared" si="4"/>
        <v>140317.3200000003</v>
      </c>
      <c r="M67" s="22">
        <f t="shared" si="2"/>
        <v>6.3645709283744176E-2</v>
      </c>
      <c r="N67" s="15"/>
      <c r="O67" s="21">
        <v>2344980</v>
      </c>
      <c r="P67" s="21">
        <f t="shared" si="6"/>
        <v>140317.3200000003</v>
      </c>
      <c r="Q67" s="22">
        <f t="shared" si="3"/>
        <v>6.3645709283744176E-2</v>
      </c>
      <c r="R67" s="15"/>
    </row>
    <row r="68" spans="1:18" x14ac:dyDescent="0.3">
      <c r="A68" s="17">
        <v>8913530</v>
      </c>
      <c r="B68" s="17" t="s">
        <v>279</v>
      </c>
      <c r="C68" s="17">
        <v>8913530</v>
      </c>
      <c r="D68" s="17">
        <v>114</v>
      </c>
      <c r="E68" s="21">
        <v>526398.69952886109</v>
      </c>
      <c r="F68" s="15"/>
      <c r="G68" s="21">
        <v>537556.70125227992</v>
      </c>
      <c r="H68" s="21">
        <f t="shared" si="0"/>
        <v>11158.001723418827</v>
      </c>
      <c r="I68" s="22">
        <f t="shared" si="1"/>
        <v>2.1196864151460659E-2</v>
      </c>
      <c r="J68" s="15"/>
      <c r="K68" s="21">
        <v>537556.70125227992</v>
      </c>
      <c r="L68" s="21">
        <f t="shared" si="4"/>
        <v>11158.001723418827</v>
      </c>
      <c r="M68" s="22">
        <f t="shared" si="2"/>
        <v>2.1196864151460659E-2</v>
      </c>
      <c r="N68" s="15"/>
      <c r="O68" s="21">
        <v>536932.15764469991</v>
      </c>
      <c r="P68" s="21">
        <f t="shared" si="6"/>
        <v>10533.458115838817</v>
      </c>
      <c r="Q68" s="22">
        <f t="shared" si="3"/>
        <v>2.001041819682781E-2</v>
      </c>
      <c r="R68" s="15"/>
    </row>
    <row r="69" spans="1:18" x14ac:dyDescent="0.3">
      <c r="A69" s="17">
        <v>8912948</v>
      </c>
      <c r="B69" s="17" t="s">
        <v>45</v>
      </c>
      <c r="C69" s="17">
        <v>8912948</v>
      </c>
      <c r="D69" s="17">
        <v>351</v>
      </c>
      <c r="E69" s="21">
        <v>1608859.8622153532</v>
      </c>
      <c r="F69" s="15"/>
      <c r="G69" s="21">
        <v>1650585.5274102578</v>
      </c>
      <c r="H69" s="21">
        <f t="shared" si="0"/>
        <v>41725.665194904665</v>
      </c>
      <c r="I69" s="22">
        <f t="shared" si="1"/>
        <v>2.5934928314669769E-2</v>
      </c>
      <c r="J69" s="15"/>
      <c r="K69" s="21">
        <v>1649840.1600431579</v>
      </c>
      <c r="L69" s="21">
        <f t="shared" ref="L69:L132" si="7">K69-$E69</f>
        <v>40980.297827804694</v>
      </c>
      <c r="M69" s="22">
        <f t="shared" si="2"/>
        <v>2.5471639134172951E-2</v>
      </c>
      <c r="N69" s="15"/>
      <c r="O69" s="21">
        <v>1647320.8183423597</v>
      </c>
      <c r="P69" s="21">
        <f t="shared" si="6"/>
        <v>38460.956127006561</v>
      </c>
      <c r="Q69" s="22">
        <f t="shared" si="3"/>
        <v>2.3905721704093569E-2</v>
      </c>
      <c r="R69" s="15"/>
    </row>
    <row r="70" spans="1:18" x14ac:dyDescent="0.3">
      <c r="A70" s="17">
        <v>8912126</v>
      </c>
      <c r="B70" s="17" t="s">
        <v>5</v>
      </c>
      <c r="C70" s="17">
        <v>8912126</v>
      </c>
      <c r="D70" s="17">
        <v>416</v>
      </c>
      <c r="E70" s="21">
        <v>1751336.7913800697</v>
      </c>
      <c r="F70" s="15"/>
      <c r="G70" s="21">
        <v>1797050.385858566</v>
      </c>
      <c r="H70" s="21">
        <f t="shared" ref="H70:H133" si="8">G70-E70</f>
        <v>45713.59447849635</v>
      </c>
      <c r="I70" s="22">
        <f t="shared" ref="I70:I133" si="9">H70/E70</f>
        <v>2.6102115083457826E-2</v>
      </c>
      <c r="J70" s="15"/>
      <c r="K70" s="21">
        <v>1796233.7800268659</v>
      </c>
      <c r="L70" s="21">
        <f t="shared" si="7"/>
        <v>44896.988646796206</v>
      </c>
      <c r="M70" s="22">
        <f t="shared" ref="M70:M133" si="10">L70/$E70</f>
        <v>2.5635839358697513E-2</v>
      </c>
      <c r="N70" s="15"/>
      <c r="O70" s="21">
        <v>1793473.65231572</v>
      </c>
      <c r="P70" s="21">
        <f t="shared" si="6"/>
        <v>42136.8609356503</v>
      </c>
      <c r="Q70" s="22">
        <f t="shared" ref="Q70:Q133" si="11">P70/$E70</f>
        <v>2.4059827409007986E-2</v>
      </c>
      <c r="R70" s="15"/>
    </row>
    <row r="71" spans="1:18" x14ac:dyDescent="0.3">
      <c r="A71" s="17">
        <v>8912723</v>
      </c>
      <c r="B71" s="17" t="s">
        <v>71</v>
      </c>
      <c r="C71" s="17">
        <v>8912723</v>
      </c>
      <c r="D71" s="17">
        <v>190</v>
      </c>
      <c r="E71" s="21">
        <v>775536.0279253989</v>
      </c>
      <c r="F71" s="15"/>
      <c r="G71" s="21">
        <v>794200</v>
      </c>
      <c r="H71" s="21">
        <f t="shared" si="8"/>
        <v>18663.972074601101</v>
      </c>
      <c r="I71" s="22">
        <f t="shared" si="9"/>
        <v>2.4065899458634105E-2</v>
      </c>
      <c r="J71" s="15"/>
      <c r="K71" s="21">
        <v>794200</v>
      </c>
      <c r="L71" s="21">
        <f t="shared" si="7"/>
        <v>18663.972074601101</v>
      </c>
      <c r="M71" s="22">
        <f t="shared" si="10"/>
        <v>2.4065899458634105E-2</v>
      </c>
      <c r="N71" s="15"/>
      <c r="O71" s="21">
        <v>794200</v>
      </c>
      <c r="P71" s="21">
        <f t="shared" si="6"/>
        <v>18663.972074601101</v>
      </c>
      <c r="Q71" s="22">
        <f t="shared" si="11"/>
        <v>2.4065899458634105E-2</v>
      </c>
      <c r="R71" s="15"/>
    </row>
    <row r="72" spans="1:18" x14ac:dyDescent="0.3">
      <c r="A72" s="17">
        <v>8912770</v>
      </c>
      <c r="B72" s="17" t="s">
        <v>302</v>
      </c>
      <c r="C72" s="17">
        <v>8912770</v>
      </c>
      <c r="D72" s="17">
        <v>189</v>
      </c>
      <c r="E72" s="21">
        <v>763655.22834981093</v>
      </c>
      <c r="F72" s="15"/>
      <c r="G72" s="21">
        <v>790020</v>
      </c>
      <c r="H72" s="21">
        <f t="shared" si="8"/>
        <v>26364.771650189068</v>
      </c>
      <c r="I72" s="22">
        <f t="shared" si="9"/>
        <v>3.4524443323934187E-2</v>
      </c>
      <c r="J72" s="15"/>
      <c r="K72" s="21">
        <v>790020</v>
      </c>
      <c r="L72" s="21">
        <f t="shared" si="7"/>
        <v>26364.771650189068</v>
      </c>
      <c r="M72" s="22">
        <f t="shared" si="10"/>
        <v>3.4524443323934187E-2</v>
      </c>
      <c r="N72" s="15"/>
      <c r="O72" s="21">
        <v>790020</v>
      </c>
      <c r="P72" s="21">
        <f t="shared" si="6"/>
        <v>26364.771650189068</v>
      </c>
      <c r="Q72" s="22">
        <f t="shared" si="11"/>
        <v>3.4524443323934187E-2</v>
      </c>
      <c r="R72" s="15"/>
    </row>
    <row r="73" spans="1:18" x14ac:dyDescent="0.3">
      <c r="A73" s="17">
        <v>8913087</v>
      </c>
      <c r="B73" s="17" t="s">
        <v>256</v>
      </c>
      <c r="C73" s="17">
        <v>8913087</v>
      </c>
      <c r="D73" s="17">
        <v>145</v>
      </c>
      <c r="E73" s="21">
        <v>658326.59048800007</v>
      </c>
      <c r="F73" s="15"/>
      <c r="G73" s="21">
        <v>673446.82933257602</v>
      </c>
      <c r="H73" s="21">
        <f t="shared" si="8"/>
        <v>15120.238844575942</v>
      </c>
      <c r="I73" s="22">
        <f t="shared" si="9"/>
        <v>2.2967686651343841E-2</v>
      </c>
      <c r="J73" s="15"/>
      <c r="K73" s="21">
        <v>673176.72860137594</v>
      </c>
      <c r="L73" s="21">
        <f t="shared" si="7"/>
        <v>14850.13811337587</v>
      </c>
      <c r="M73" s="22">
        <f t="shared" si="10"/>
        <v>2.2557402857399177E-2</v>
      </c>
      <c r="N73" s="15"/>
      <c r="O73" s="21">
        <v>672263.78812992002</v>
      </c>
      <c r="P73" s="21">
        <f t="shared" si="6"/>
        <v>13937.197641919949</v>
      </c>
      <c r="Q73" s="22">
        <f t="shared" si="11"/>
        <v>2.1170643633866702E-2</v>
      </c>
      <c r="R73" s="15"/>
    </row>
    <row r="74" spans="1:18" x14ac:dyDescent="0.3">
      <c r="A74" s="17">
        <v>8912167</v>
      </c>
      <c r="B74" s="17" t="s">
        <v>183</v>
      </c>
      <c r="C74" s="17">
        <v>8912167</v>
      </c>
      <c r="D74" s="17">
        <v>319</v>
      </c>
      <c r="E74" s="21">
        <v>1280613.3091461563</v>
      </c>
      <c r="F74" s="15"/>
      <c r="G74" s="21">
        <v>1333420</v>
      </c>
      <c r="H74" s="21">
        <f t="shared" si="8"/>
        <v>52806.690853843698</v>
      </c>
      <c r="I74" s="22">
        <f t="shared" si="9"/>
        <v>4.1235469346365253E-2</v>
      </c>
      <c r="J74" s="15"/>
      <c r="K74" s="21">
        <v>1333420</v>
      </c>
      <c r="L74" s="21">
        <f t="shared" si="7"/>
        <v>52806.690853843698</v>
      </c>
      <c r="M74" s="22">
        <f t="shared" si="10"/>
        <v>4.1235469346365253E-2</v>
      </c>
      <c r="N74" s="15"/>
      <c r="O74" s="21">
        <v>1333420</v>
      </c>
      <c r="P74" s="21">
        <f t="shared" si="6"/>
        <v>52806.690853843698</v>
      </c>
      <c r="Q74" s="22">
        <f t="shared" si="11"/>
        <v>4.1235469346365253E-2</v>
      </c>
      <c r="R74" s="15"/>
    </row>
    <row r="75" spans="1:18" x14ac:dyDescent="0.3">
      <c r="A75" s="17">
        <v>8913088</v>
      </c>
      <c r="B75" s="17" t="s">
        <v>257</v>
      </c>
      <c r="C75" s="17">
        <v>8913088</v>
      </c>
      <c r="D75" s="17">
        <v>97</v>
      </c>
      <c r="E75" s="21">
        <v>451141.75150628574</v>
      </c>
      <c r="F75" s="15"/>
      <c r="G75" s="21">
        <v>460462.88679176505</v>
      </c>
      <c r="H75" s="21">
        <f t="shared" si="8"/>
        <v>9321.1352854793076</v>
      </c>
      <c r="I75" s="22">
        <f t="shared" si="9"/>
        <v>2.066121181282295E-2</v>
      </c>
      <c r="J75" s="15"/>
      <c r="K75" s="21">
        <v>460296.37848001503</v>
      </c>
      <c r="L75" s="21">
        <f t="shared" si="7"/>
        <v>9154.6269737292896</v>
      </c>
      <c r="M75" s="22">
        <f t="shared" si="10"/>
        <v>2.0292129786621486E-2</v>
      </c>
      <c r="N75" s="15"/>
      <c r="O75" s="21">
        <v>459733.58038630005</v>
      </c>
      <c r="P75" s="21">
        <f t="shared" si="6"/>
        <v>8591.8288800143055</v>
      </c>
      <c r="Q75" s="22">
        <f t="shared" si="11"/>
        <v>1.9044632538060702E-2</v>
      </c>
      <c r="R75" s="15"/>
    </row>
    <row r="76" spans="1:18" x14ac:dyDescent="0.3">
      <c r="A76" s="17">
        <v>8913089</v>
      </c>
      <c r="B76" s="17" t="s">
        <v>109</v>
      </c>
      <c r="C76" s="17">
        <v>8913089</v>
      </c>
      <c r="D76" s="17">
        <v>260</v>
      </c>
      <c r="E76" s="21">
        <v>1025607.5657</v>
      </c>
      <c r="F76" s="15"/>
      <c r="G76" s="21">
        <v>1086800</v>
      </c>
      <c r="H76" s="21">
        <f t="shared" si="8"/>
        <v>61192.434299999964</v>
      </c>
      <c r="I76" s="22">
        <f t="shared" si="9"/>
        <v>5.9664569906165588E-2</v>
      </c>
      <c r="J76" s="15"/>
      <c r="K76" s="21">
        <v>1086800</v>
      </c>
      <c r="L76" s="21">
        <f t="shared" si="7"/>
        <v>61192.434299999964</v>
      </c>
      <c r="M76" s="22">
        <f t="shared" si="10"/>
        <v>5.9664569906165588E-2</v>
      </c>
      <c r="N76" s="15"/>
      <c r="O76" s="21">
        <v>1086800</v>
      </c>
      <c r="P76" s="21">
        <f t="shared" si="6"/>
        <v>61192.434299999964</v>
      </c>
      <c r="Q76" s="22">
        <f t="shared" si="11"/>
        <v>5.9664569906165588E-2</v>
      </c>
      <c r="R76" s="15"/>
    </row>
    <row r="77" spans="1:18" x14ac:dyDescent="0.3">
      <c r="A77" s="17">
        <v>8914413</v>
      </c>
      <c r="B77" s="17" t="s">
        <v>110</v>
      </c>
      <c r="C77" s="17">
        <v>8914413</v>
      </c>
      <c r="D77" s="17">
        <v>941</v>
      </c>
      <c r="E77" s="21">
        <v>4954157.9800000014</v>
      </c>
      <c r="F77" s="15"/>
      <c r="G77" s="21">
        <v>5095515</v>
      </c>
      <c r="H77" s="21">
        <f t="shared" si="8"/>
        <v>141357.01999999862</v>
      </c>
      <c r="I77" s="22">
        <f t="shared" si="9"/>
        <v>2.8533006127511217E-2</v>
      </c>
      <c r="J77" s="15"/>
      <c r="K77" s="21">
        <v>5095515</v>
      </c>
      <c r="L77" s="21">
        <f t="shared" si="7"/>
        <v>141357.01999999862</v>
      </c>
      <c r="M77" s="22">
        <f t="shared" si="10"/>
        <v>2.8533006127511217E-2</v>
      </c>
      <c r="N77" s="15"/>
      <c r="O77" s="21">
        <v>5095515</v>
      </c>
      <c r="P77" s="21">
        <f t="shared" si="6"/>
        <v>141357.01999999862</v>
      </c>
      <c r="Q77" s="22">
        <f t="shared" si="11"/>
        <v>2.8533006127511217E-2</v>
      </c>
      <c r="R77" s="15"/>
    </row>
    <row r="78" spans="1:18" x14ac:dyDescent="0.3">
      <c r="A78" s="17">
        <v>8912734</v>
      </c>
      <c r="B78" s="17" t="s">
        <v>165</v>
      </c>
      <c r="C78" s="17">
        <v>8912734</v>
      </c>
      <c r="D78" s="17">
        <v>132</v>
      </c>
      <c r="E78" s="21">
        <v>577145.67254000006</v>
      </c>
      <c r="F78" s="15"/>
      <c r="G78" s="21">
        <v>589993.65764335392</v>
      </c>
      <c r="H78" s="21">
        <f t="shared" si="8"/>
        <v>12847.985103353858</v>
      </c>
      <c r="I78" s="22">
        <f t="shared" si="9"/>
        <v>2.226125173357062E-2</v>
      </c>
      <c r="J78" s="15"/>
      <c r="K78" s="21">
        <v>589764.14737105393</v>
      </c>
      <c r="L78" s="21">
        <f t="shared" si="7"/>
        <v>12618.474831053871</v>
      </c>
      <c r="M78" s="22">
        <f t="shared" si="10"/>
        <v>2.1863587360051333E-2</v>
      </c>
      <c r="N78" s="15"/>
      <c r="O78" s="21">
        <v>588988.40265067993</v>
      </c>
      <c r="P78" s="21">
        <f t="shared" si="6"/>
        <v>11842.73011067987</v>
      </c>
      <c r="Q78" s="22">
        <f t="shared" si="11"/>
        <v>2.0519481777556064E-2</v>
      </c>
      <c r="R78" s="15"/>
    </row>
    <row r="79" spans="1:18" x14ac:dyDescent="0.3">
      <c r="A79" s="17">
        <v>8912175</v>
      </c>
      <c r="B79" s="17" t="s">
        <v>318</v>
      </c>
      <c r="C79" s="17">
        <v>8912175</v>
      </c>
      <c r="D79" s="17">
        <v>124</v>
      </c>
      <c r="E79" s="21">
        <v>631018.96443992248</v>
      </c>
      <c r="F79" s="15"/>
      <c r="G79" s="21">
        <v>645374.86288083612</v>
      </c>
      <c r="H79" s="21">
        <f t="shared" si="8"/>
        <v>14355.898440913646</v>
      </c>
      <c r="I79" s="22">
        <f t="shared" si="9"/>
        <v>2.2750343888088376E-2</v>
      </c>
      <c r="J79" s="15"/>
      <c r="K79" s="21">
        <v>645118.41596263612</v>
      </c>
      <c r="L79" s="21">
        <f t="shared" si="7"/>
        <v>14099.451522713643</v>
      </c>
      <c r="M79" s="22">
        <f t="shared" si="10"/>
        <v>2.234394260278371E-2</v>
      </c>
      <c r="N79" s="15"/>
      <c r="O79" s="21">
        <v>644251.62537912012</v>
      </c>
      <c r="P79" s="21">
        <f t="shared" si="6"/>
        <v>13232.660939197638</v>
      </c>
      <c r="Q79" s="22">
        <f t="shared" si="11"/>
        <v>2.097030625845395E-2</v>
      </c>
      <c r="R79" s="15"/>
    </row>
    <row r="80" spans="1:18" x14ac:dyDescent="0.3">
      <c r="A80" s="17">
        <v>8912471</v>
      </c>
      <c r="B80" s="17" t="s">
        <v>14</v>
      </c>
      <c r="C80" s="17">
        <v>8912471</v>
      </c>
      <c r="D80" s="17">
        <v>310</v>
      </c>
      <c r="E80" s="21">
        <v>1309565.7387250517</v>
      </c>
      <c r="F80" s="15"/>
      <c r="G80" s="21">
        <v>1342914.1613934927</v>
      </c>
      <c r="H80" s="21">
        <f t="shared" si="8"/>
        <v>33348.422668440966</v>
      </c>
      <c r="I80" s="22">
        <f t="shared" si="9"/>
        <v>2.5465252856193263E-2</v>
      </c>
      <c r="J80" s="15"/>
      <c r="K80" s="21">
        <v>1342318.4410881428</v>
      </c>
      <c r="L80" s="21">
        <f t="shared" si="7"/>
        <v>32752.702363091055</v>
      </c>
      <c r="M80" s="22">
        <f t="shared" si="10"/>
        <v>2.5010353733733108E-2</v>
      </c>
      <c r="N80" s="15"/>
      <c r="O80" s="21">
        <v>1340304.9064560598</v>
      </c>
      <c r="P80" s="21">
        <f t="shared" si="6"/>
        <v>30739.167731008027</v>
      </c>
      <c r="Q80" s="22">
        <f t="shared" si="11"/>
        <v>2.3472794699817532E-2</v>
      </c>
      <c r="R80" s="15"/>
    </row>
    <row r="81" spans="1:18" x14ac:dyDescent="0.3">
      <c r="A81" s="17">
        <v>8912585</v>
      </c>
      <c r="B81" s="17" t="s">
        <v>67</v>
      </c>
      <c r="C81" s="17">
        <v>8912585</v>
      </c>
      <c r="D81" s="17">
        <v>422</v>
      </c>
      <c r="E81" s="21">
        <v>1658409.36</v>
      </c>
      <c r="F81" s="15"/>
      <c r="G81" s="21">
        <v>1763960</v>
      </c>
      <c r="H81" s="21">
        <f t="shared" si="8"/>
        <v>105550.6399999999</v>
      </c>
      <c r="I81" s="22">
        <f t="shared" si="9"/>
        <v>6.3645709283743968E-2</v>
      </c>
      <c r="J81" s="15"/>
      <c r="K81" s="21">
        <v>1763960</v>
      </c>
      <c r="L81" s="21">
        <f t="shared" si="7"/>
        <v>105550.6399999999</v>
      </c>
      <c r="M81" s="22">
        <f t="shared" si="10"/>
        <v>6.3645709283743968E-2</v>
      </c>
      <c r="N81" s="15"/>
      <c r="O81" s="21">
        <v>1763960</v>
      </c>
      <c r="P81" s="21">
        <f t="shared" si="6"/>
        <v>105550.6399999999</v>
      </c>
      <c r="Q81" s="22">
        <f t="shared" si="11"/>
        <v>6.3645709283743968E-2</v>
      </c>
      <c r="R81" s="15"/>
    </row>
    <row r="82" spans="1:18" x14ac:dyDescent="0.3">
      <c r="A82" s="17">
        <v>8913534</v>
      </c>
      <c r="B82" s="17" t="s">
        <v>280</v>
      </c>
      <c r="C82" s="17">
        <v>8913534</v>
      </c>
      <c r="D82" s="17">
        <v>107</v>
      </c>
      <c r="E82" s="21">
        <v>474126.40309461893</v>
      </c>
      <c r="F82" s="15"/>
      <c r="G82" s="21">
        <v>484090.87879004894</v>
      </c>
      <c r="H82" s="21">
        <f t="shared" si="8"/>
        <v>9964.4756954300101</v>
      </c>
      <c r="I82" s="22">
        <f t="shared" si="9"/>
        <v>2.1016496087102435E-2</v>
      </c>
      <c r="J82" s="15"/>
      <c r="K82" s="21">
        <v>483912.87815249892</v>
      </c>
      <c r="L82" s="21">
        <f t="shared" si="7"/>
        <v>9786.4750578799867</v>
      </c>
      <c r="M82" s="22">
        <f t="shared" si="10"/>
        <v>2.0641067432658779E-2</v>
      </c>
      <c r="N82" s="15"/>
      <c r="O82" s="21">
        <v>483311.23599757993</v>
      </c>
      <c r="P82" s="21">
        <f t="shared" si="6"/>
        <v>9184.8329029610031</v>
      </c>
      <c r="Q82" s="22">
        <f t="shared" si="11"/>
        <v>1.9372118580639419E-2</v>
      </c>
      <c r="R82" s="15"/>
    </row>
    <row r="83" spans="1:18" x14ac:dyDescent="0.3">
      <c r="A83" s="17">
        <v>8912741</v>
      </c>
      <c r="B83" s="17" t="s">
        <v>222</v>
      </c>
      <c r="C83" s="17">
        <v>8912741</v>
      </c>
      <c r="D83" s="17">
        <v>77</v>
      </c>
      <c r="E83" s="21">
        <v>406083.70698516746</v>
      </c>
      <c r="F83" s="15"/>
      <c r="G83" s="21">
        <v>414143.66762620996</v>
      </c>
      <c r="H83" s="21">
        <f t="shared" si="8"/>
        <v>8059.960641042504</v>
      </c>
      <c r="I83" s="22">
        <f t="shared" si="9"/>
        <v>1.9848027641593855E-2</v>
      </c>
      <c r="J83" s="15"/>
      <c r="K83" s="21">
        <v>413999.68833670998</v>
      </c>
      <c r="L83" s="21">
        <f t="shared" si="7"/>
        <v>7915.9813515425194</v>
      </c>
      <c r="M83" s="22">
        <f t="shared" si="10"/>
        <v>1.9493471950185033E-2</v>
      </c>
      <c r="N83" s="15"/>
      <c r="O83" s="21">
        <v>413513.03833819996</v>
      </c>
      <c r="P83" s="21">
        <f t="shared" si="6"/>
        <v>7429.3313530324958</v>
      </c>
      <c r="Q83" s="22">
        <f t="shared" si="11"/>
        <v>1.8295073713223017E-2</v>
      </c>
      <c r="R83" s="15"/>
    </row>
    <row r="84" spans="1:18" x14ac:dyDescent="0.3">
      <c r="A84" s="17">
        <v>8912206</v>
      </c>
      <c r="B84" s="17" t="s">
        <v>150</v>
      </c>
      <c r="C84" s="17">
        <v>8912206</v>
      </c>
      <c r="D84" s="17">
        <v>210</v>
      </c>
      <c r="E84" s="21">
        <v>852119.40677810938</v>
      </c>
      <c r="F84" s="15"/>
      <c r="G84" s="21">
        <v>877800</v>
      </c>
      <c r="H84" s="21">
        <f t="shared" si="8"/>
        <v>25680.593221890624</v>
      </c>
      <c r="I84" s="22">
        <f t="shared" si="9"/>
        <v>3.0137317631327945E-2</v>
      </c>
      <c r="J84" s="15"/>
      <c r="K84" s="21">
        <v>877800</v>
      </c>
      <c r="L84" s="21">
        <f t="shared" si="7"/>
        <v>25680.593221890624</v>
      </c>
      <c r="M84" s="22">
        <f t="shared" si="10"/>
        <v>3.0137317631327945E-2</v>
      </c>
      <c r="N84" s="15"/>
      <c r="O84" s="21">
        <v>877800</v>
      </c>
      <c r="P84" s="21">
        <f t="shared" si="6"/>
        <v>25680.593221890624</v>
      </c>
      <c r="Q84" s="22">
        <f t="shared" si="11"/>
        <v>3.0137317631327945E-2</v>
      </c>
      <c r="R84" s="15"/>
    </row>
    <row r="85" spans="1:18" x14ac:dyDescent="0.3">
      <c r="A85" s="17">
        <v>8912201</v>
      </c>
      <c r="B85" s="17" t="s">
        <v>65</v>
      </c>
      <c r="C85" s="17">
        <v>8912201</v>
      </c>
      <c r="D85" s="17">
        <v>280</v>
      </c>
      <c r="E85" s="21">
        <v>1100366.3999999999</v>
      </c>
      <c r="F85" s="15"/>
      <c r="G85" s="21">
        <v>1170400</v>
      </c>
      <c r="H85" s="21">
        <f t="shared" si="8"/>
        <v>70033.600000000093</v>
      </c>
      <c r="I85" s="22">
        <f t="shared" si="9"/>
        <v>6.364570928374412E-2</v>
      </c>
      <c r="J85" s="15"/>
      <c r="K85" s="21">
        <v>1170400</v>
      </c>
      <c r="L85" s="21">
        <f t="shared" si="7"/>
        <v>70033.600000000093</v>
      </c>
      <c r="M85" s="22">
        <f t="shared" si="10"/>
        <v>6.364570928374412E-2</v>
      </c>
      <c r="N85" s="15"/>
      <c r="O85" s="21">
        <v>1170400</v>
      </c>
      <c r="P85" s="21">
        <f t="shared" si="6"/>
        <v>70033.600000000093</v>
      </c>
      <c r="Q85" s="22">
        <f t="shared" si="11"/>
        <v>6.364570928374412E-2</v>
      </c>
      <c r="R85" s="15"/>
    </row>
    <row r="86" spans="1:18" x14ac:dyDescent="0.3">
      <c r="A86" s="17">
        <v>8912299</v>
      </c>
      <c r="B86" s="17" t="s">
        <v>195</v>
      </c>
      <c r="C86" s="17">
        <v>8912299</v>
      </c>
      <c r="D86" s="17">
        <v>258</v>
      </c>
      <c r="E86" s="21">
        <v>1081277.790711906</v>
      </c>
      <c r="F86" s="15"/>
      <c r="G86" s="21">
        <v>1108236.4337289729</v>
      </c>
      <c r="H86" s="21">
        <f t="shared" si="8"/>
        <v>26958.643017066875</v>
      </c>
      <c r="I86" s="22">
        <f t="shared" si="9"/>
        <v>2.4932208215723627E-2</v>
      </c>
      <c r="J86" s="15"/>
      <c r="K86" s="21">
        <v>1107754.8573976229</v>
      </c>
      <c r="L86" s="21">
        <f t="shared" si="7"/>
        <v>26477.066685716854</v>
      </c>
      <c r="M86" s="22">
        <f t="shared" si="10"/>
        <v>2.4486831148436455E-2</v>
      </c>
      <c r="N86" s="15"/>
      <c r="O86" s="21">
        <v>1106127.12939766</v>
      </c>
      <c r="P86" s="21">
        <f t="shared" ref="P86:P149" si="12">O86-$E86</f>
        <v>24849.338685753988</v>
      </c>
      <c r="Q86" s="22">
        <f t="shared" si="11"/>
        <v>2.2981456661006004E-2</v>
      </c>
      <c r="R86" s="15"/>
    </row>
    <row r="87" spans="1:18" x14ac:dyDescent="0.3">
      <c r="A87" s="17">
        <v>8912742</v>
      </c>
      <c r="B87" s="17" t="s">
        <v>166</v>
      </c>
      <c r="C87" s="17">
        <v>8912742</v>
      </c>
      <c r="D87" s="17">
        <v>90</v>
      </c>
      <c r="E87" s="21">
        <v>416106.93221125018</v>
      </c>
      <c r="F87" s="15"/>
      <c r="G87" s="21">
        <v>424447.44289955799</v>
      </c>
      <c r="H87" s="21">
        <f t="shared" si="8"/>
        <v>8340.5106883078115</v>
      </c>
      <c r="I87" s="22">
        <f t="shared" si="9"/>
        <v>2.0044152218241539E-2</v>
      </c>
      <c r="J87" s="15"/>
      <c r="K87" s="21">
        <v>424298.451997458</v>
      </c>
      <c r="L87" s="21">
        <f t="shared" si="7"/>
        <v>8191.5197862078203</v>
      </c>
      <c r="M87" s="22">
        <f t="shared" si="10"/>
        <v>1.9686093049872885E-2</v>
      </c>
      <c r="N87" s="15"/>
      <c r="O87" s="21">
        <v>423794.86274835997</v>
      </c>
      <c r="P87" s="21">
        <f t="shared" si="12"/>
        <v>7687.9305371097871</v>
      </c>
      <c r="Q87" s="22">
        <f t="shared" si="11"/>
        <v>1.8475853060786692E-2</v>
      </c>
      <c r="R87" s="15"/>
    </row>
    <row r="88" spans="1:18" x14ac:dyDescent="0.3">
      <c r="A88" s="17">
        <v>8912310</v>
      </c>
      <c r="B88" s="17" t="s">
        <v>111</v>
      </c>
      <c r="C88" s="17">
        <v>8912310</v>
      </c>
      <c r="D88" s="17">
        <v>615</v>
      </c>
      <c r="E88" s="21">
        <v>2416876.2000000002</v>
      </c>
      <c r="F88" s="15"/>
      <c r="G88" s="21">
        <v>2570700</v>
      </c>
      <c r="H88" s="21">
        <f t="shared" si="8"/>
        <v>153823.79999999981</v>
      </c>
      <c r="I88" s="22">
        <f t="shared" si="9"/>
        <v>6.3645709283743954E-2</v>
      </c>
      <c r="J88" s="15"/>
      <c r="K88" s="21">
        <v>2570700</v>
      </c>
      <c r="L88" s="21">
        <f t="shared" si="7"/>
        <v>153823.79999999981</v>
      </c>
      <c r="M88" s="22">
        <f t="shared" si="10"/>
        <v>6.3645709283743954E-2</v>
      </c>
      <c r="N88" s="15"/>
      <c r="O88" s="21">
        <v>2570700</v>
      </c>
      <c r="P88" s="21">
        <f t="shared" si="12"/>
        <v>153823.79999999981</v>
      </c>
      <c r="Q88" s="22">
        <f t="shared" si="11"/>
        <v>6.3645709283743954E-2</v>
      </c>
      <c r="R88" s="15"/>
    </row>
    <row r="89" spans="1:18" x14ac:dyDescent="0.3">
      <c r="A89" s="17">
        <v>8913781</v>
      </c>
      <c r="B89" s="17" t="s">
        <v>52</v>
      </c>
      <c r="C89" s="17">
        <v>8913781</v>
      </c>
      <c r="D89" s="17">
        <v>253</v>
      </c>
      <c r="E89" s="21">
        <v>1074518.4105945996</v>
      </c>
      <c r="F89" s="15"/>
      <c r="G89" s="21">
        <v>1101287.8585799739</v>
      </c>
      <c r="H89" s="21">
        <f t="shared" si="8"/>
        <v>26769.447985374369</v>
      </c>
      <c r="I89" s="22">
        <f t="shared" si="9"/>
        <v>2.4912972845724558E-2</v>
      </c>
      <c r="J89" s="15"/>
      <c r="K89" s="21">
        <v>1100809.6619386738</v>
      </c>
      <c r="L89" s="21">
        <f t="shared" si="7"/>
        <v>26291.251344074262</v>
      </c>
      <c r="M89" s="22">
        <f t="shared" si="10"/>
        <v>2.4467939390192147E-2</v>
      </c>
      <c r="N89" s="15"/>
      <c r="O89" s="21">
        <v>1099193.3572910798</v>
      </c>
      <c r="P89" s="21">
        <f t="shared" si="12"/>
        <v>24674.94669648027</v>
      </c>
      <c r="Q89" s="22">
        <f t="shared" si="11"/>
        <v>2.2963726310492948E-2</v>
      </c>
      <c r="R89" s="15"/>
    </row>
    <row r="90" spans="1:18" x14ac:dyDescent="0.3">
      <c r="A90" s="17">
        <v>8912006</v>
      </c>
      <c r="B90" s="17" t="s">
        <v>177</v>
      </c>
      <c r="C90" s="17">
        <v>8912006</v>
      </c>
      <c r="D90" s="17">
        <v>269</v>
      </c>
      <c r="E90" s="21">
        <v>1057137.72</v>
      </c>
      <c r="F90" s="15"/>
      <c r="G90" s="21">
        <v>1124420</v>
      </c>
      <c r="H90" s="21">
        <f t="shared" si="8"/>
        <v>67282.280000000028</v>
      </c>
      <c r="I90" s="22">
        <f t="shared" si="9"/>
        <v>6.3645709283744065E-2</v>
      </c>
      <c r="J90" s="15"/>
      <c r="K90" s="21">
        <v>1124420</v>
      </c>
      <c r="L90" s="21">
        <f t="shared" si="7"/>
        <v>67282.280000000028</v>
      </c>
      <c r="M90" s="22">
        <f t="shared" si="10"/>
        <v>6.3645709283744065E-2</v>
      </c>
      <c r="N90" s="15"/>
      <c r="O90" s="21">
        <v>1124420</v>
      </c>
      <c r="P90" s="21">
        <f t="shared" si="12"/>
        <v>67282.280000000028</v>
      </c>
      <c r="Q90" s="22">
        <f t="shared" si="11"/>
        <v>6.3645709283744065E-2</v>
      </c>
      <c r="R90" s="15"/>
    </row>
    <row r="91" spans="1:18" x14ac:dyDescent="0.3">
      <c r="A91" s="17">
        <v>8912745</v>
      </c>
      <c r="B91" s="17" t="s">
        <v>167</v>
      </c>
      <c r="C91" s="17">
        <v>8912745</v>
      </c>
      <c r="D91" s="17">
        <v>97</v>
      </c>
      <c r="E91" s="21">
        <v>453805.82181895996</v>
      </c>
      <c r="F91" s="15"/>
      <c r="G91" s="21">
        <v>463201.52441946202</v>
      </c>
      <c r="H91" s="21">
        <f t="shared" si="8"/>
        <v>9395.7026005020598</v>
      </c>
      <c r="I91" s="22">
        <f t="shared" si="9"/>
        <v>2.0704235487420335E-2</v>
      </c>
      <c r="J91" s="15"/>
      <c r="K91" s="21">
        <v>463033.68407256203</v>
      </c>
      <c r="L91" s="21">
        <f t="shared" si="7"/>
        <v>9227.8622536020703</v>
      </c>
      <c r="M91" s="22">
        <f t="shared" si="10"/>
        <v>2.0334384906334251E-2</v>
      </c>
      <c r="N91" s="15"/>
      <c r="O91" s="21">
        <v>462466.38370004005</v>
      </c>
      <c r="P91" s="21">
        <f t="shared" si="12"/>
        <v>8660.5618810800952</v>
      </c>
      <c r="Q91" s="22">
        <f t="shared" si="11"/>
        <v>1.9084289942263272E-2</v>
      </c>
      <c r="R91" s="15"/>
    </row>
    <row r="92" spans="1:18" x14ac:dyDescent="0.3">
      <c r="A92" s="17">
        <v>8912361</v>
      </c>
      <c r="B92" s="17" t="s">
        <v>202</v>
      </c>
      <c r="C92" s="17">
        <v>8912361</v>
      </c>
      <c r="D92" s="17">
        <v>208</v>
      </c>
      <c r="E92" s="21">
        <v>910778.50324898877</v>
      </c>
      <c r="F92" s="15"/>
      <c r="G92" s="21">
        <v>932964.87117184792</v>
      </c>
      <c r="H92" s="21">
        <f t="shared" si="8"/>
        <v>22186.36792285915</v>
      </c>
      <c r="I92" s="22">
        <f t="shared" si="9"/>
        <v>2.4359784342421878E-2</v>
      </c>
      <c r="J92" s="15"/>
      <c r="K92" s="21">
        <v>932568.54448424792</v>
      </c>
      <c r="L92" s="21">
        <f t="shared" si="7"/>
        <v>21790.041235259152</v>
      </c>
      <c r="M92" s="22">
        <f t="shared" si="10"/>
        <v>2.3924632781217703E-2</v>
      </c>
      <c r="N92" s="15"/>
      <c r="O92" s="21">
        <v>931228.96028015995</v>
      </c>
      <c r="P92" s="21">
        <f t="shared" si="12"/>
        <v>20450.457031171187</v>
      </c>
      <c r="Q92" s="22">
        <f t="shared" si="11"/>
        <v>2.2453820504347629E-2</v>
      </c>
      <c r="R92" s="15"/>
    </row>
    <row r="93" spans="1:18" x14ac:dyDescent="0.3">
      <c r="A93" s="17">
        <v>8912937</v>
      </c>
      <c r="B93" s="17" t="s">
        <v>241</v>
      </c>
      <c r="C93" s="17">
        <v>8912937</v>
      </c>
      <c r="D93" s="17">
        <v>374</v>
      </c>
      <c r="E93" s="21">
        <v>1611107.4771412415</v>
      </c>
      <c r="F93" s="15"/>
      <c r="G93" s="21">
        <v>1652268.1286577601</v>
      </c>
      <c r="H93" s="21">
        <f t="shared" si="8"/>
        <v>41160.651516518556</v>
      </c>
      <c r="I93" s="22">
        <f t="shared" si="9"/>
        <v>2.5548048221807184E-2</v>
      </c>
      <c r="J93" s="15"/>
      <c r="K93" s="21">
        <v>1652149.5618767587</v>
      </c>
      <c r="L93" s="21">
        <f t="shared" si="7"/>
        <v>41042.084735517157</v>
      </c>
      <c r="M93" s="22">
        <f t="shared" si="10"/>
        <v>2.5474454881397778E-2</v>
      </c>
      <c r="N93" s="15"/>
      <c r="O93" s="21">
        <v>1649626.4217067799</v>
      </c>
      <c r="P93" s="21">
        <f t="shared" si="12"/>
        <v>38518.944565538317</v>
      </c>
      <c r="Q93" s="22">
        <f t="shared" si="11"/>
        <v>2.3908364346919026E-2</v>
      </c>
      <c r="R93" s="15"/>
    </row>
    <row r="94" spans="1:18" x14ac:dyDescent="0.3">
      <c r="A94" s="17">
        <v>8913546</v>
      </c>
      <c r="B94" s="17" t="s">
        <v>282</v>
      </c>
      <c r="C94" s="17">
        <v>8913546</v>
      </c>
      <c r="D94" s="17">
        <v>97</v>
      </c>
      <c r="E94" s="21">
        <v>463316.02429910644</v>
      </c>
      <c r="F94" s="15"/>
      <c r="G94" s="21">
        <v>465041.97878149996</v>
      </c>
      <c r="H94" s="21">
        <f t="shared" si="8"/>
        <v>1725.9544823935139</v>
      </c>
      <c r="I94" s="22">
        <f t="shared" si="9"/>
        <v>3.7252207820882024E-3</v>
      </c>
      <c r="J94" s="15"/>
      <c r="K94" s="21">
        <v>466767.93326299998</v>
      </c>
      <c r="L94" s="21">
        <f t="shared" si="7"/>
        <v>3451.9089638935402</v>
      </c>
      <c r="M94" s="22">
        <f t="shared" si="10"/>
        <v>7.4504415622479421E-3</v>
      </c>
      <c r="N94" s="15"/>
      <c r="O94" s="21">
        <v>470219.84222599998</v>
      </c>
      <c r="P94" s="21">
        <f t="shared" si="12"/>
        <v>6903.8179268935346</v>
      </c>
      <c r="Q94" s="22">
        <f t="shared" si="11"/>
        <v>1.4900883122567297E-2</v>
      </c>
      <c r="R94" s="15"/>
    </row>
    <row r="95" spans="1:18" x14ac:dyDescent="0.3">
      <c r="A95" s="17">
        <v>8912941</v>
      </c>
      <c r="B95" s="17" t="s">
        <v>242</v>
      </c>
      <c r="C95" s="17">
        <v>8912941</v>
      </c>
      <c r="D95" s="17">
        <v>209</v>
      </c>
      <c r="E95" s="21">
        <v>851061.07405446225</v>
      </c>
      <c r="F95" s="15"/>
      <c r="G95" s="21">
        <v>873620</v>
      </c>
      <c r="H95" s="21">
        <f t="shared" si="8"/>
        <v>22558.925945537747</v>
      </c>
      <c r="I95" s="22">
        <f t="shared" si="9"/>
        <v>2.6506823814731451E-2</v>
      </c>
      <c r="J95" s="15"/>
      <c r="K95" s="21">
        <v>873620</v>
      </c>
      <c r="L95" s="21">
        <f t="shared" si="7"/>
        <v>22558.925945537747</v>
      </c>
      <c r="M95" s="22">
        <f t="shared" si="10"/>
        <v>2.6506823814731451E-2</v>
      </c>
      <c r="N95" s="15"/>
      <c r="O95" s="21">
        <v>873620</v>
      </c>
      <c r="P95" s="21">
        <f t="shared" si="12"/>
        <v>22558.925945537747</v>
      </c>
      <c r="Q95" s="22">
        <f t="shared" si="11"/>
        <v>2.6506823814731451E-2</v>
      </c>
      <c r="R95" s="15"/>
    </row>
    <row r="96" spans="1:18" x14ac:dyDescent="0.3">
      <c r="A96" s="17">
        <v>8915401</v>
      </c>
      <c r="B96" s="17" t="s">
        <v>112</v>
      </c>
      <c r="C96" s="17">
        <v>8915401</v>
      </c>
      <c r="D96" s="17">
        <v>1381</v>
      </c>
      <c r="E96" s="21">
        <v>7324930.1800000006</v>
      </c>
      <c r="F96" s="15"/>
      <c r="G96" s="21">
        <v>7532384</v>
      </c>
      <c r="H96" s="21">
        <f t="shared" si="8"/>
        <v>207453.81999999937</v>
      </c>
      <c r="I96" s="22">
        <f t="shared" si="9"/>
        <v>2.8321610568580104E-2</v>
      </c>
      <c r="J96" s="15"/>
      <c r="K96" s="21">
        <v>7532384</v>
      </c>
      <c r="L96" s="21">
        <f t="shared" si="7"/>
        <v>207453.81999999937</v>
      </c>
      <c r="M96" s="22">
        <f t="shared" si="10"/>
        <v>2.8321610568580104E-2</v>
      </c>
      <c r="N96" s="15"/>
      <c r="O96" s="21">
        <v>7532384</v>
      </c>
      <c r="P96" s="21">
        <f t="shared" si="12"/>
        <v>207453.81999999937</v>
      </c>
      <c r="Q96" s="22">
        <f t="shared" si="11"/>
        <v>2.8321610568580104E-2</v>
      </c>
      <c r="R96" s="15"/>
    </row>
    <row r="97" spans="1:18" x14ac:dyDescent="0.3">
      <c r="A97" s="17">
        <v>8912414</v>
      </c>
      <c r="B97" s="17" t="s">
        <v>13</v>
      </c>
      <c r="C97" s="17">
        <v>8912414</v>
      </c>
      <c r="D97" s="17">
        <v>204</v>
      </c>
      <c r="E97" s="21">
        <v>838171.84018619894</v>
      </c>
      <c r="F97" s="15"/>
      <c r="G97" s="21">
        <v>858325.94767447805</v>
      </c>
      <c r="H97" s="21">
        <f t="shared" si="8"/>
        <v>20154.107488279114</v>
      </c>
      <c r="I97" s="22">
        <f t="shared" si="9"/>
        <v>2.404531686939268E-2</v>
      </c>
      <c r="J97" s="15"/>
      <c r="K97" s="21">
        <v>857965.92431837798</v>
      </c>
      <c r="L97" s="21">
        <f t="shared" si="7"/>
        <v>19794.084132179036</v>
      </c>
      <c r="M97" s="22">
        <f t="shared" si="10"/>
        <v>2.3615782806282064E-2</v>
      </c>
      <c r="N97" s="15"/>
      <c r="O97" s="21">
        <v>856749.04537476005</v>
      </c>
      <c r="P97" s="21">
        <f t="shared" si="12"/>
        <v>18577.205188561114</v>
      </c>
      <c r="Q97" s="22">
        <f t="shared" si="11"/>
        <v>2.2163957672968599E-2</v>
      </c>
      <c r="R97" s="15"/>
    </row>
    <row r="98" spans="1:18" x14ac:dyDescent="0.3">
      <c r="A98" s="17">
        <v>8912748</v>
      </c>
      <c r="B98" s="17" t="s">
        <v>168</v>
      </c>
      <c r="C98" s="17">
        <v>8912748</v>
      </c>
      <c r="D98" s="17">
        <v>182</v>
      </c>
      <c r="E98" s="21">
        <v>769597.7283421139</v>
      </c>
      <c r="F98" s="15"/>
      <c r="G98" s="21">
        <v>787832.44638239709</v>
      </c>
      <c r="H98" s="21">
        <f t="shared" si="8"/>
        <v>18234.718040283187</v>
      </c>
      <c r="I98" s="22">
        <f t="shared" si="9"/>
        <v>2.3693830385342819E-2</v>
      </c>
      <c r="J98" s="15"/>
      <c r="K98" s="21">
        <v>787506.71008224715</v>
      </c>
      <c r="L98" s="21">
        <f t="shared" si="7"/>
        <v>17908.981740133255</v>
      </c>
      <c r="M98" s="22">
        <f t="shared" si="10"/>
        <v>2.3270575107742608E-2</v>
      </c>
      <c r="N98" s="15"/>
      <c r="O98" s="21">
        <v>786405.72138774011</v>
      </c>
      <c r="P98" s="21">
        <f t="shared" si="12"/>
        <v>16807.993045626208</v>
      </c>
      <c r="Q98" s="22">
        <f t="shared" si="11"/>
        <v>2.1839972269453542E-2</v>
      </c>
      <c r="R98" s="15"/>
    </row>
    <row r="99" spans="1:18" x14ac:dyDescent="0.3">
      <c r="A99" s="17">
        <v>8913795</v>
      </c>
      <c r="B99" s="17" t="s">
        <v>55</v>
      </c>
      <c r="C99" s="17">
        <v>8913795</v>
      </c>
      <c r="D99" s="17">
        <v>363</v>
      </c>
      <c r="E99" s="21">
        <v>1429672.4399999997</v>
      </c>
      <c r="F99" s="15"/>
      <c r="G99" s="21">
        <v>1517340</v>
      </c>
      <c r="H99" s="21">
        <f t="shared" si="8"/>
        <v>87667.560000000289</v>
      </c>
      <c r="I99" s="22">
        <f t="shared" si="9"/>
        <v>6.1320032160653744E-2</v>
      </c>
      <c r="J99" s="15"/>
      <c r="K99" s="21">
        <v>1517340</v>
      </c>
      <c r="L99" s="21">
        <f t="shared" si="7"/>
        <v>87667.560000000289</v>
      </c>
      <c r="M99" s="22">
        <f t="shared" si="10"/>
        <v>6.1320032160653744E-2</v>
      </c>
      <c r="N99" s="15"/>
      <c r="O99" s="21">
        <v>1517340</v>
      </c>
      <c r="P99" s="21">
        <f t="shared" si="12"/>
        <v>87667.560000000289</v>
      </c>
      <c r="Q99" s="22">
        <f t="shared" si="11"/>
        <v>6.1320032160653744E-2</v>
      </c>
      <c r="R99" s="15"/>
    </row>
    <row r="100" spans="1:18" x14ac:dyDescent="0.3">
      <c r="A100" s="17">
        <v>8912919</v>
      </c>
      <c r="B100" s="17" t="s">
        <v>113</v>
      </c>
      <c r="C100" s="17">
        <v>8912919</v>
      </c>
      <c r="D100" s="17">
        <v>406</v>
      </c>
      <c r="E100" s="21">
        <v>1748473.979256039</v>
      </c>
      <c r="F100" s="15"/>
      <c r="G100" s="21">
        <v>1794107.4436478869</v>
      </c>
      <c r="H100" s="21">
        <f t="shared" si="8"/>
        <v>45633.46439184784</v>
      </c>
      <c r="I100" s="22">
        <f t="shared" si="9"/>
        <v>2.6099024025089866E-2</v>
      </c>
      <c r="J100" s="15"/>
      <c r="K100" s="21">
        <v>1793292.2692222369</v>
      </c>
      <c r="L100" s="21">
        <f t="shared" si="7"/>
        <v>44818.289966197917</v>
      </c>
      <c r="M100" s="22">
        <f t="shared" si="10"/>
        <v>2.5632803517766804E-2</v>
      </c>
      <c r="N100" s="15"/>
      <c r="O100" s="21">
        <v>1790536.9796635399</v>
      </c>
      <c r="P100" s="21">
        <f t="shared" si="12"/>
        <v>42063.000407500891</v>
      </c>
      <c r="Q100" s="22">
        <f t="shared" si="11"/>
        <v>2.4056978203014692E-2</v>
      </c>
      <c r="R100" s="15"/>
    </row>
    <row r="101" spans="1:18" x14ac:dyDescent="0.3">
      <c r="A101" s="17">
        <v>8912931</v>
      </c>
      <c r="B101" s="17" t="s">
        <v>114</v>
      </c>
      <c r="C101" s="17">
        <v>8912931</v>
      </c>
      <c r="D101" s="17">
        <v>323</v>
      </c>
      <c r="E101" s="21">
        <v>1306513.2803256807</v>
      </c>
      <c r="F101" s="15"/>
      <c r="G101" s="21">
        <v>1350140</v>
      </c>
      <c r="H101" s="21">
        <f t="shared" si="8"/>
        <v>43626.719674319262</v>
      </c>
      <c r="I101" s="22">
        <f t="shared" si="9"/>
        <v>3.3391715439313581E-2</v>
      </c>
      <c r="J101" s="15"/>
      <c r="K101" s="21">
        <v>1350140</v>
      </c>
      <c r="L101" s="21">
        <f t="shared" si="7"/>
        <v>43626.719674319262</v>
      </c>
      <c r="M101" s="22">
        <f t="shared" si="10"/>
        <v>3.3391715439313581E-2</v>
      </c>
      <c r="N101" s="15"/>
      <c r="O101" s="21">
        <v>1350140</v>
      </c>
      <c r="P101" s="21">
        <f t="shared" si="12"/>
        <v>43626.719674319262</v>
      </c>
      <c r="Q101" s="22">
        <f t="shared" si="11"/>
        <v>3.3391715439313581E-2</v>
      </c>
      <c r="R101" s="15"/>
    </row>
    <row r="102" spans="1:18" x14ac:dyDescent="0.3">
      <c r="A102" s="17">
        <v>8913550</v>
      </c>
      <c r="B102" s="17" t="s">
        <v>306</v>
      </c>
      <c r="C102" s="17">
        <v>8913550</v>
      </c>
      <c r="D102" s="17">
        <v>86</v>
      </c>
      <c r="E102" s="21">
        <v>406967.34053403512</v>
      </c>
      <c r="F102" s="15"/>
      <c r="G102" s="21">
        <v>415052.03402787505</v>
      </c>
      <c r="H102" s="21">
        <f t="shared" si="8"/>
        <v>8084.6934938399354</v>
      </c>
      <c r="I102" s="22">
        <f t="shared" si="9"/>
        <v>1.9865705889890208E-2</v>
      </c>
      <c r="J102" s="15"/>
      <c r="K102" s="21">
        <v>414907.61292162508</v>
      </c>
      <c r="L102" s="21">
        <f t="shared" si="7"/>
        <v>7940.2723875899683</v>
      </c>
      <c r="M102" s="22">
        <f t="shared" si="10"/>
        <v>1.9510834400545501E-2</v>
      </c>
      <c r="N102" s="15"/>
      <c r="O102" s="21">
        <v>414419.46958250005</v>
      </c>
      <c r="P102" s="21">
        <f t="shared" si="12"/>
        <v>7452.1290484649362</v>
      </c>
      <c r="Q102" s="22">
        <f t="shared" si="11"/>
        <v>1.8311368766560046E-2</v>
      </c>
      <c r="R102" s="15"/>
    </row>
    <row r="103" spans="1:18" x14ac:dyDescent="0.3">
      <c r="A103" s="17">
        <v>8912024</v>
      </c>
      <c r="B103" s="17" t="s">
        <v>115</v>
      </c>
      <c r="C103" s="17">
        <v>8912024</v>
      </c>
      <c r="D103" s="17">
        <v>193</v>
      </c>
      <c r="E103" s="21">
        <v>827409.83104613714</v>
      </c>
      <c r="F103" s="15"/>
      <c r="G103" s="21">
        <v>846933.95210875932</v>
      </c>
      <c r="H103" s="21">
        <f t="shared" si="8"/>
        <v>19524.121062622173</v>
      </c>
      <c r="I103" s="22">
        <f t="shared" si="9"/>
        <v>2.3596675226757718E-2</v>
      </c>
      <c r="J103" s="15"/>
      <c r="K103" s="21">
        <v>846908.06748546998</v>
      </c>
      <c r="L103" s="21">
        <f t="shared" si="7"/>
        <v>19498.236439332832</v>
      </c>
      <c r="M103" s="22">
        <f t="shared" si="10"/>
        <v>2.3565391306361688E-2</v>
      </c>
      <c r="N103" s="15"/>
      <c r="O103" s="21">
        <v>845709.37633740006</v>
      </c>
      <c r="P103" s="21">
        <f t="shared" si="12"/>
        <v>18299.545291262912</v>
      </c>
      <c r="Q103" s="22">
        <f t="shared" si="11"/>
        <v>2.2116664081844237E-2</v>
      </c>
      <c r="R103" s="15"/>
    </row>
    <row r="104" spans="1:18" x14ac:dyDescent="0.3">
      <c r="A104" s="17">
        <v>8912614</v>
      </c>
      <c r="B104" s="17" t="s">
        <v>214</v>
      </c>
      <c r="C104" s="17">
        <v>8912614</v>
      </c>
      <c r="D104" s="17">
        <v>89</v>
      </c>
      <c r="E104" s="21">
        <v>474292.80783122714</v>
      </c>
      <c r="F104" s="15"/>
      <c r="G104" s="21">
        <v>484261.94126040104</v>
      </c>
      <c r="H104" s="21">
        <f t="shared" si="8"/>
        <v>9969.133429173904</v>
      </c>
      <c r="I104" s="22">
        <f t="shared" si="9"/>
        <v>2.1018942865187473E-2</v>
      </c>
      <c r="J104" s="15"/>
      <c r="K104" s="21">
        <v>484083.85742045101</v>
      </c>
      <c r="L104" s="21">
        <f t="shared" si="7"/>
        <v>9791.0495892238687</v>
      </c>
      <c r="M104" s="22">
        <f t="shared" si="10"/>
        <v>2.0643470505055446E-2</v>
      </c>
      <c r="N104" s="15"/>
      <c r="O104" s="21">
        <v>483481.93404142006</v>
      </c>
      <c r="P104" s="21">
        <f t="shared" si="12"/>
        <v>9189.1262101929169</v>
      </c>
      <c r="Q104" s="22">
        <f t="shared" si="11"/>
        <v>1.9374373927809559E-2</v>
      </c>
      <c r="R104" s="15"/>
    </row>
    <row r="105" spans="1:18" x14ac:dyDescent="0.3">
      <c r="A105" s="17">
        <v>8913104</v>
      </c>
      <c r="B105" s="17" t="s">
        <v>258</v>
      </c>
      <c r="C105" s="17">
        <v>8913104</v>
      </c>
      <c r="D105" s="17">
        <v>90</v>
      </c>
      <c r="E105" s="21">
        <v>428409.40143440856</v>
      </c>
      <c r="F105" s="15"/>
      <c r="G105" s="21">
        <v>432819.73198750004</v>
      </c>
      <c r="H105" s="21">
        <f t="shared" si="8"/>
        <v>4410.3305530914804</v>
      </c>
      <c r="I105" s="22">
        <f t="shared" si="9"/>
        <v>1.0294663325138821E-2</v>
      </c>
      <c r="J105" s="15"/>
      <c r="K105" s="21">
        <v>432819.73198750004</v>
      </c>
      <c r="L105" s="21">
        <f t="shared" si="7"/>
        <v>4410.3305530914804</v>
      </c>
      <c r="M105" s="22">
        <f t="shared" si="10"/>
        <v>1.0294663325138821E-2</v>
      </c>
      <c r="N105" s="15"/>
      <c r="O105" s="21">
        <v>434615.08686800004</v>
      </c>
      <c r="P105" s="21">
        <f t="shared" si="12"/>
        <v>6205.6854335914832</v>
      </c>
      <c r="Q105" s="22">
        <f t="shared" si="11"/>
        <v>1.4485409080224403E-2</v>
      </c>
      <c r="R105" s="15"/>
    </row>
    <row r="106" spans="1:18" x14ac:dyDescent="0.3">
      <c r="A106" s="17">
        <v>8914019</v>
      </c>
      <c r="B106" s="17" t="s">
        <v>88</v>
      </c>
      <c r="C106" s="17">
        <v>8914019</v>
      </c>
      <c r="D106" s="17">
        <v>733</v>
      </c>
      <c r="E106" s="21">
        <v>4041082.4514129665</v>
      </c>
      <c r="F106" s="15"/>
      <c r="G106" s="21">
        <v>4150886.0268819658</v>
      </c>
      <c r="H106" s="21">
        <f t="shared" si="8"/>
        <v>109803.57546899933</v>
      </c>
      <c r="I106" s="22">
        <f t="shared" si="9"/>
        <v>2.7171822596840721E-2</v>
      </c>
      <c r="J106" s="15"/>
      <c r="K106" s="21">
        <v>4148924.5482202661</v>
      </c>
      <c r="L106" s="21">
        <f t="shared" si="7"/>
        <v>107842.09680729965</v>
      </c>
      <c r="M106" s="22">
        <f t="shared" si="10"/>
        <v>2.6686438127386539E-2</v>
      </c>
      <c r="N106" s="15"/>
      <c r="O106" s="21">
        <v>4142294.75034372</v>
      </c>
      <c r="P106" s="21">
        <f t="shared" si="12"/>
        <v>101212.29893075349</v>
      </c>
      <c r="Q106" s="22">
        <f t="shared" si="11"/>
        <v>2.5045838620631103E-2</v>
      </c>
      <c r="R106" s="15"/>
    </row>
    <row r="107" spans="1:18" x14ac:dyDescent="0.3">
      <c r="A107" s="17">
        <v>8912346</v>
      </c>
      <c r="B107" s="17" t="s">
        <v>201</v>
      </c>
      <c r="C107" s="17">
        <v>8912346</v>
      </c>
      <c r="D107" s="17">
        <v>101</v>
      </c>
      <c r="E107" s="21">
        <v>500257.82974129723</v>
      </c>
      <c r="F107" s="15"/>
      <c r="G107" s="21">
        <v>505107.33908030175</v>
      </c>
      <c r="H107" s="21">
        <f t="shared" si="8"/>
        <v>4849.5093390045222</v>
      </c>
      <c r="I107" s="22">
        <f t="shared" si="9"/>
        <v>9.6940198647413323E-3</v>
      </c>
      <c r="J107" s="15"/>
      <c r="K107" s="21">
        <v>505107.33908030175</v>
      </c>
      <c r="L107" s="21">
        <f t="shared" si="7"/>
        <v>4849.5093390045222</v>
      </c>
      <c r="M107" s="22">
        <f t="shared" si="10"/>
        <v>9.6940198647413323E-3</v>
      </c>
      <c r="N107" s="15"/>
      <c r="O107" s="21">
        <v>507900.48383599997</v>
      </c>
      <c r="P107" s="21">
        <f t="shared" si="12"/>
        <v>7642.6540947027388</v>
      </c>
      <c r="Q107" s="22">
        <f t="shared" si="11"/>
        <v>1.5277430237633767E-2</v>
      </c>
      <c r="R107" s="15"/>
    </row>
    <row r="108" spans="1:18" x14ac:dyDescent="0.3">
      <c r="A108" s="17">
        <v>8913552</v>
      </c>
      <c r="B108" s="17" t="s">
        <v>116</v>
      </c>
      <c r="C108" s="17">
        <v>8913552</v>
      </c>
      <c r="D108" s="17">
        <v>196</v>
      </c>
      <c r="E108" s="21">
        <v>843884.98883735179</v>
      </c>
      <c r="F108" s="15"/>
      <c r="G108" s="21">
        <v>864199.00730379194</v>
      </c>
      <c r="H108" s="21">
        <f t="shared" si="8"/>
        <v>20314.018466440146</v>
      </c>
      <c r="I108" s="22">
        <f t="shared" si="9"/>
        <v>2.4072022532866048E-2</v>
      </c>
      <c r="J108" s="15"/>
      <c r="K108" s="21">
        <v>863836.12737339188</v>
      </c>
      <c r="L108" s="21">
        <f t="shared" si="7"/>
        <v>19951.138536040089</v>
      </c>
      <c r="M108" s="22">
        <f t="shared" si="10"/>
        <v>2.3642011411445334E-2</v>
      </c>
      <c r="N108" s="15"/>
      <c r="O108" s="21">
        <v>862609.59320863988</v>
      </c>
      <c r="P108" s="21">
        <f t="shared" si="12"/>
        <v>18724.604371288093</v>
      </c>
      <c r="Q108" s="22">
        <f t="shared" si="11"/>
        <v>2.2188573821043552E-2</v>
      </c>
      <c r="R108" s="15"/>
    </row>
    <row r="109" spans="1:18" x14ac:dyDescent="0.3">
      <c r="A109" s="17">
        <v>8912685</v>
      </c>
      <c r="B109" s="17" t="s">
        <v>216</v>
      </c>
      <c r="C109" s="17">
        <v>8912685</v>
      </c>
      <c r="D109" s="17">
        <v>198</v>
      </c>
      <c r="E109" s="21">
        <v>863446.75649322732</v>
      </c>
      <c r="F109" s="15"/>
      <c r="G109" s="21">
        <v>867173.36464249995</v>
      </c>
      <c r="H109" s="21">
        <f t="shared" si="8"/>
        <v>3726.6081492726225</v>
      </c>
      <c r="I109" s="22">
        <f t="shared" si="9"/>
        <v>4.3159675118912251E-3</v>
      </c>
      <c r="J109" s="15"/>
      <c r="K109" s="21">
        <v>870899.97278499999</v>
      </c>
      <c r="L109" s="21">
        <f t="shared" si="7"/>
        <v>7453.2162917726673</v>
      </c>
      <c r="M109" s="22">
        <f t="shared" si="10"/>
        <v>8.6319350159387957E-3</v>
      </c>
      <c r="N109" s="15"/>
      <c r="O109" s="21">
        <v>878353.18906999996</v>
      </c>
      <c r="P109" s="21">
        <f t="shared" si="12"/>
        <v>14906.43257677264</v>
      </c>
      <c r="Q109" s="22">
        <f t="shared" si="11"/>
        <v>1.7263870024033803E-2</v>
      </c>
      <c r="R109" s="15"/>
    </row>
    <row r="110" spans="1:18" x14ac:dyDescent="0.3">
      <c r="A110" s="17">
        <v>8912165</v>
      </c>
      <c r="B110" s="17" t="s">
        <v>182</v>
      </c>
      <c r="C110" s="17">
        <v>8912165</v>
      </c>
      <c r="D110" s="17">
        <v>125</v>
      </c>
      <c r="E110" s="21">
        <v>615145.36722580902</v>
      </c>
      <c r="F110" s="15"/>
      <c r="G110" s="21">
        <v>629056.96369520796</v>
      </c>
      <c r="H110" s="21">
        <f t="shared" si="8"/>
        <v>13911.596469398937</v>
      </c>
      <c r="I110" s="22">
        <f t="shared" si="9"/>
        <v>2.2615136536161599E-2</v>
      </c>
      <c r="J110" s="15"/>
      <c r="K110" s="21">
        <v>628808.45357560797</v>
      </c>
      <c r="L110" s="21">
        <f t="shared" si="7"/>
        <v>13663.086349798949</v>
      </c>
      <c r="M110" s="22">
        <f t="shared" si="10"/>
        <v>2.2211150530836186E-2</v>
      </c>
      <c r="N110" s="15"/>
      <c r="O110" s="21">
        <v>627968.48937135993</v>
      </c>
      <c r="P110" s="21">
        <f t="shared" si="12"/>
        <v>12823.122145550908</v>
      </c>
      <c r="Q110" s="22">
        <f t="shared" si="11"/>
        <v>2.0845677832836161E-2</v>
      </c>
      <c r="R110" s="15"/>
    </row>
    <row r="111" spans="1:18" x14ac:dyDescent="0.3">
      <c r="A111" s="17">
        <v>8912930</v>
      </c>
      <c r="B111" s="17" t="s">
        <v>41</v>
      </c>
      <c r="C111" s="17">
        <v>8912930</v>
      </c>
      <c r="D111" s="17">
        <v>282</v>
      </c>
      <c r="E111" s="21">
        <v>1108226.1599999999</v>
      </c>
      <c r="F111" s="15"/>
      <c r="G111" s="21">
        <v>1178760</v>
      </c>
      <c r="H111" s="21">
        <f t="shared" si="8"/>
        <v>70533.840000000084</v>
      </c>
      <c r="I111" s="22">
        <f t="shared" si="9"/>
        <v>6.364570928374412E-2</v>
      </c>
      <c r="J111" s="15"/>
      <c r="K111" s="21">
        <v>1178760</v>
      </c>
      <c r="L111" s="21">
        <f t="shared" si="7"/>
        <v>70533.840000000084</v>
      </c>
      <c r="M111" s="22">
        <f t="shared" si="10"/>
        <v>6.364570928374412E-2</v>
      </c>
      <c r="N111" s="15"/>
      <c r="O111" s="21">
        <v>1178760</v>
      </c>
      <c r="P111" s="21">
        <f t="shared" si="12"/>
        <v>70533.840000000084</v>
      </c>
      <c r="Q111" s="22">
        <f t="shared" si="11"/>
        <v>6.364570928374412E-2</v>
      </c>
      <c r="R111" s="15"/>
    </row>
    <row r="112" spans="1:18" x14ac:dyDescent="0.3">
      <c r="A112" s="17">
        <v>8913295</v>
      </c>
      <c r="B112" s="17" t="s">
        <v>271</v>
      </c>
      <c r="C112" s="17">
        <v>8913295</v>
      </c>
      <c r="D112" s="17">
        <v>145</v>
      </c>
      <c r="E112" s="21">
        <v>682100.66699107841</v>
      </c>
      <c r="F112" s="15"/>
      <c r="G112" s="21">
        <v>697886.34233660984</v>
      </c>
      <c r="H112" s="21">
        <f t="shared" si="8"/>
        <v>15785.675345531432</v>
      </c>
      <c r="I112" s="22">
        <f t="shared" si="9"/>
        <v>2.3142735536627032E-2</v>
      </c>
      <c r="J112" s="15"/>
      <c r="K112" s="21">
        <v>697604.35456710984</v>
      </c>
      <c r="L112" s="21">
        <f t="shared" si="7"/>
        <v>15503.687576031429</v>
      </c>
      <c r="M112" s="22">
        <f t="shared" si="10"/>
        <v>2.2729324755570442E-2</v>
      </c>
      <c r="N112" s="15"/>
      <c r="O112" s="21">
        <v>696651.2359061999</v>
      </c>
      <c r="P112" s="21">
        <f t="shared" si="12"/>
        <v>14550.56891512149</v>
      </c>
      <c r="Q112" s="22">
        <f t="shared" si="11"/>
        <v>2.1331996315599271E-2</v>
      </c>
      <c r="R112" s="15"/>
    </row>
    <row r="113" spans="1:18" x14ac:dyDescent="0.3">
      <c r="A113" s="17">
        <v>8912174</v>
      </c>
      <c r="B113" s="17" t="s">
        <v>184</v>
      </c>
      <c r="C113" s="17">
        <v>8912174</v>
      </c>
      <c r="D113" s="17">
        <v>158</v>
      </c>
      <c r="E113" s="21">
        <v>728206.0296440369</v>
      </c>
      <c r="F113" s="15"/>
      <c r="G113" s="21">
        <v>745282.19403578399</v>
      </c>
      <c r="H113" s="21">
        <f t="shared" si="8"/>
        <v>17076.164391747094</v>
      </c>
      <c r="I113" s="22">
        <f t="shared" si="9"/>
        <v>2.3449633340847643E-2</v>
      </c>
      <c r="J113" s="15"/>
      <c r="K113" s="21">
        <v>744977.15358498401</v>
      </c>
      <c r="L113" s="21">
        <f t="shared" si="7"/>
        <v>16771.123940947116</v>
      </c>
      <c r="M113" s="22">
        <f t="shared" si="10"/>
        <v>2.3030740282588995E-2</v>
      </c>
      <c r="N113" s="15"/>
      <c r="O113" s="21">
        <v>743946.11686128005</v>
      </c>
      <c r="P113" s="21">
        <f t="shared" si="12"/>
        <v>15740.087217243155</v>
      </c>
      <c r="Q113" s="22">
        <f t="shared" si="11"/>
        <v>2.1614881745674719E-2</v>
      </c>
      <c r="R113" s="15"/>
    </row>
    <row r="114" spans="1:18" x14ac:dyDescent="0.3">
      <c r="A114" s="17">
        <v>8912590</v>
      </c>
      <c r="B114" s="17" t="s">
        <v>68</v>
      </c>
      <c r="C114" s="17">
        <v>8912590</v>
      </c>
      <c r="D114" s="17">
        <v>627</v>
      </c>
      <c r="E114" s="21">
        <v>2480384.7600000002</v>
      </c>
      <c r="F114" s="15"/>
      <c r="G114" s="21">
        <v>2637210</v>
      </c>
      <c r="H114" s="21">
        <f t="shared" si="8"/>
        <v>156825.23999999976</v>
      </c>
      <c r="I114" s="22">
        <f t="shared" si="9"/>
        <v>6.3226174635905977E-2</v>
      </c>
      <c r="J114" s="15"/>
      <c r="K114" s="21">
        <v>2637210</v>
      </c>
      <c r="L114" s="21">
        <f t="shared" si="7"/>
        <v>156825.23999999976</v>
      </c>
      <c r="M114" s="22">
        <f t="shared" si="10"/>
        <v>6.3226174635905977E-2</v>
      </c>
      <c r="N114" s="15"/>
      <c r="O114" s="21">
        <v>2637210</v>
      </c>
      <c r="P114" s="21">
        <f t="shared" si="12"/>
        <v>156825.23999999976</v>
      </c>
      <c r="Q114" s="22">
        <f t="shared" si="11"/>
        <v>6.3226174635905977E-2</v>
      </c>
      <c r="R114" s="15"/>
    </row>
    <row r="115" spans="1:18" x14ac:dyDescent="0.3">
      <c r="A115" s="17">
        <v>8913776</v>
      </c>
      <c r="B115" s="17" t="s">
        <v>172</v>
      </c>
      <c r="C115" s="17">
        <v>8913776</v>
      </c>
      <c r="D115" s="17">
        <v>421</v>
      </c>
      <c r="E115" s="21">
        <v>1654479.48</v>
      </c>
      <c r="F115" s="15"/>
      <c r="G115" s="21">
        <v>1759780</v>
      </c>
      <c r="H115" s="21">
        <f t="shared" si="8"/>
        <v>105300.52000000002</v>
      </c>
      <c r="I115" s="22">
        <f t="shared" si="9"/>
        <v>6.3645709283744051E-2</v>
      </c>
      <c r="J115" s="15"/>
      <c r="K115" s="21">
        <v>1759780</v>
      </c>
      <c r="L115" s="21">
        <f t="shared" si="7"/>
        <v>105300.52000000002</v>
      </c>
      <c r="M115" s="22">
        <f t="shared" si="10"/>
        <v>6.3645709283744051E-2</v>
      </c>
      <c r="N115" s="15"/>
      <c r="O115" s="21">
        <v>1759780</v>
      </c>
      <c r="P115" s="21">
        <f t="shared" si="12"/>
        <v>105300.52000000002</v>
      </c>
      <c r="Q115" s="22">
        <f t="shared" si="11"/>
        <v>6.3645709283744051E-2</v>
      </c>
      <c r="R115" s="15"/>
    </row>
    <row r="116" spans="1:18" x14ac:dyDescent="0.3">
      <c r="A116" s="17">
        <v>8912362</v>
      </c>
      <c r="B116" s="17" t="s">
        <v>203</v>
      </c>
      <c r="C116" s="17">
        <v>8912362</v>
      </c>
      <c r="D116" s="17">
        <v>265</v>
      </c>
      <c r="E116" s="21">
        <v>1216489.4013011761</v>
      </c>
      <c r="F116" s="15"/>
      <c r="G116" s="21">
        <v>1247232.6173096667</v>
      </c>
      <c r="H116" s="21">
        <f t="shared" si="8"/>
        <v>30743.21600849065</v>
      </c>
      <c r="I116" s="22">
        <f t="shared" si="9"/>
        <v>2.5272078799541717E-2</v>
      </c>
      <c r="J116" s="15"/>
      <c r="K116" s="21">
        <v>1246683.4351730167</v>
      </c>
      <c r="L116" s="21">
        <f t="shared" si="7"/>
        <v>30194.033871840686</v>
      </c>
      <c r="M116" s="22">
        <f t="shared" si="10"/>
        <v>2.4820630446549453E-2</v>
      </c>
      <c r="N116" s="15"/>
      <c r="O116" s="21">
        <v>1244827.1995511397</v>
      </c>
      <c r="P116" s="21">
        <f t="shared" si="12"/>
        <v>28337.798249963671</v>
      </c>
      <c r="Q116" s="22">
        <f t="shared" si="11"/>
        <v>2.3294735013435479E-2</v>
      </c>
      <c r="R116" s="15"/>
    </row>
    <row r="117" spans="1:18" x14ac:dyDescent="0.3">
      <c r="A117" s="17">
        <v>8913792</v>
      </c>
      <c r="B117" s="17" t="s">
        <v>117</v>
      </c>
      <c r="C117" s="17">
        <v>8913792</v>
      </c>
      <c r="D117" s="17">
        <v>411</v>
      </c>
      <c r="E117" s="21">
        <v>1681233.1632276927</v>
      </c>
      <c r="F117" s="15"/>
      <c r="G117" s="21">
        <v>1724984.557208047</v>
      </c>
      <c r="H117" s="21">
        <f t="shared" si="8"/>
        <v>43751.393980354303</v>
      </c>
      <c r="I117" s="22">
        <f t="shared" si="9"/>
        <v>2.6023394575657062E-2</v>
      </c>
      <c r="J117" s="15"/>
      <c r="K117" s="21">
        <v>1724203.0031903971</v>
      </c>
      <c r="L117" s="21">
        <f t="shared" si="7"/>
        <v>42969.83996270434</v>
      </c>
      <c r="M117" s="22">
        <f t="shared" si="10"/>
        <v>2.5558525077038853E-2</v>
      </c>
      <c r="N117" s="15"/>
      <c r="O117" s="21">
        <v>1721561.35061074</v>
      </c>
      <c r="P117" s="21">
        <f t="shared" si="12"/>
        <v>40328.187383047305</v>
      </c>
      <c r="Q117" s="22">
        <f t="shared" si="11"/>
        <v>2.3987266171709213E-2</v>
      </c>
      <c r="R117" s="15"/>
    </row>
    <row r="118" spans="1:18" x14ac:dyDescent="0.3">
      <c r="A118" s="17">
        <v>8914016</v>
      </c>
      <c r="B118" s="17" t="s">
        <v>118</v>
      </c>
      <c r="C118" s="17">
        <v>8914016</v>
      </c>
      <c r="D118" s="17">
        <v>950</v>
      </c>
      <c r="E118" s="21">
        <v>5533567.2486474654</v>
      </c>
      <c r="F118" s="15"/>
      <c r="G118" s="21">
        <v>5685145.4735555947</v>
      </c>
      <c r="H118" s="21">
        <f t="shared" si="8"/>
        <v>151578.22490812931</v>
      </c>
      <c r="I118" s="22">
        <f t="shared" si="9"/>
        <v>2.7392497117511062E-2</v>
      </c>
      <c r="J118" s="15"/>
      <c r="K118" s="21">
        <v>5682437.7524952944</v>
      </c>
      <c r="L118" s="21">
        <f t="shared" si="7"/>
        <v>148870.50384782907</v>
      </c>
      <c r="M118" s="22">
        <f t="shared" si="10"/>
        <v>2.6903170623654486E-2</v>
      </c>
      <c r="N118" s="15"/>
      <c r="O118" s="21">
        <v>5673285.6553114811</v>
      </c>
      <c r="P118" s="21">
        <f t="shared" si="12"/>
        <v>139718.40666401573</v>
      </c>
      <c r="Q118" s="22">
        <f t="shared" si="11"/>
        <v>2.5249247074419529E-2</v>
      </c>
      <c r="R118" s="15"/>
    </row>
    <row r="119" spans="1:18" x14ac:dyDescent="0.3">
      <c r="A119" s="17">
        <v>8912018</v>
      </c>
      <c r="B119" s="17" t="s">
        <v>1</v>
      </c>
      <c r="C119" s="17">
        <v>8912018</v>
      </c>
      <c r="D119" s="17">
        <v>374</v>
      </c>
      <c r="E119" s="21">
        <v>1634682.9854513858</v>
      </c>
      <c r="F119" s="15"/>
      <c r="G119" s="21">
        <v>1677131.4399314253</v>
      </c>
      <c r="H119" s="21">
        <f t="shared" si="8"/>
        <v>42448.454480039421</v>
      </c>
      <c r="I119" s="22">
        <f t="shared" si="9"/>
        <v>2.5967392367712269E-2</v>
      </c>
      <c r="J119" s="15"/>
      <c r="K119" s="21">
        <v>1676373.1610026751</v>
      </c>
      <c r="L119" s="21">
        <f t="shared" si="7"/>
        <v>41690.175551289227</v>
      </c>
      <c r="M119" s="22">
        <f t="shared" si="10"/>
        <v>2.5503523265569011E-2</v>
      </c>
      <c r="N119" s="15"/>
      <c r="O119" s="21">
        <v>1673810.1782235003</v>
      </c>
      <c r="P119" s="21">
        <f t="shared" si="12"/>
        <v>39127.192772114417</v>
      </c>
      <c r="Q119" s="22">
        <f t="shared" si="11"/>
        <v>2.3935645700325317E-2</v>
      </c>
      <c r="R119" s="15"/>
    </row>
    <row r="120" spans="1:18" x14ac:dyDescent="0.3">
      <c r="A120" s="17">
        <v>8912440</v>
      </c>
      <c r="B120" s="17" t="s">
        <v>207</v>
      </c>
      <c r="C120" s="17">
        <v>8912440</v>
      </c>
      <c r="D120" s="17">
        <v>300</v>
      </c>
      <c r="E120" s="21">
        <v>1280503.0574005924</v>
      </c>
      <c r="F120" s="15"/>
      <c r="G120" s="21">
        <v>1313038.0156439061</v>
      </c>
      <c r="H120" s="21">
        <f t="shared" si="8"/>
        <v>32534.958243313711</v>
      </c>
      <c r="I120" s="22">
        <f t="shared" si="9"/>
        <v>2.5407950457657893E-2</v>
      </c>
      <c r="J120" s="15"/>
      <c r="K120" s="21">
        <v>1312456.8266792062</v>
      </c>
      <c r="L120" s="21">
        <f t="shared" si="7"/>
        <v>31953.76927861385</v>
      </c>
      <c r="M120" s="22">
        <f t="shared" si="10"/>
        <v>2.4954074958227483E-2</v>
      </c>
      <c r="N120" s="15"/>
      <c r="O120" s="21">
        <v>1310492.4079785203</v>
      </c>
      <c r="P120" s="21">
        <f t="shared" si="12"/>
        <v>29989.350577927893</v>
      </c>
      <c r="Q120" s="22">
        <f t="shared" si="11"/>
        <v>2.3419975770152361E-2</v>
      </c>
      <c r="R120" s="15"/>
    </row>
    <row r="121" spans="1:18" x14ac:dyDescent="0.3">
      <c r="A121" s="17">
        <v>8912923</v>
      </c>
      <c r="B121" s="17" t="s">
        <v>37</v>
      </c>
      <c r="C121" s="17">
        <v>8912923</v>
      </c>
      <c r="D121" s="17">
        <v>295</v>
      </c>
      <c r="E121" s="21">
        <v>1159314.6000000001</v>
      </c>
      <c r="F121" s="15"/>
      <c r="G121" s="21">
        <v>1233100</v>
      </c>
      <c r="H121" s="21">
        <f t="shared" si="8"/>
        <v>73785.399999999907</v>
      </c>
      <c r="I121" s="22">
        <f t="shared" si="9"/>
        <v>6.3645709283743954E-2</v>
      </c>
      <c r="J121" s="15"/>
      <c r="K121" s="21">
        <v>1233100</v>
      </c>
      <c r="L121" s="21">
        <f t="shared" si="7"/>
        <v>73785.399999999907</v>
      </c>
      <c r="M121" s="22">
        <f t="shared" si="10"/>
        <v>6.3645709283743954E-2</v>
      </c>
      <c r="N121" s="15"/>
      <c r="O121" s="21">
        <v>1233100</v>
      </c>
      <c r="P121" s="21">
        <f t="shared" si="12"/>
        <v>73785.399999999907</v>
      </c>
      <c r="Q121" s="22">
        <f t="shared" si="11"/>
        <v>6.3645709283743954E-2</v>
      </c>
      <c r="R121" s="15"/>
    </row>
    <row r="122" spans="1:18" x14ac:dyDescent="0.3">
      <c r="A122" s="17">
        <v>8912910</v>
      </c>
      <c r="B122" s="17" t="s">
        <v>33</v>
      </c>
      <c r="C122" s="17">
        <v>8912910</v>
      </c>
      <c r="D122" s="17">
        <v>206</v>
      </c>
      <c r="E122" s="21">
        <v>858672.62896987365</v>
      </c>
      <c r="F122" s="15"/>
      <c r="G122" s="21">
        <v>879400.55355299008</v>
      </c>
      <c r="H122" s="21">
        <f t="shared" si="8"/>
        <v>20727.92458311643</v>
      </c>
      <c r="I122" s="22">
        <f t="shared" si="9"/>
        <v>2.4139496105731423E-2</v>
      </c>
      <c r="J122" s="15"/>
      <c r="K122" s="21">
        <v>879030.27980249014</v>
      </c>
      <c r="L122" s="21">
        <f t="shared" si="7"/>
        <v>20357.650832616491</v>
      </c>
      <c r="M122" s="22">
        <f t="shared" si="10"/>
        <v>2.3708279670028629E-2</v>
      </c>
      <c r="N122" s="15"/>
      <c r="O122" s="21">
        <v>877778.75452580012</v>
      </c>
      <c r="P122" s="21">
        <f t="shared" si="12"/>
        <v>19106.125555926468</v>
      </c>
      <c r="Q122" s="22">
        <f t="shared" si="11"/>
        <v>2.2250768117352909E-2</v>
      </c>
      <c r="R122" s="15"/>
    </row>
    <row r="123" spans="1:18" x14ac:dyDescent="0.3">
      <c r="A123" s="17">
        <v>8913730</v>
      </c>
      <c r="B123" s="17" t="s">
        <v>119</v>
      </c>
      <c r="C123" s="17">
        <v>8913730</v>
      </c>
      <c r="D123" s="17">
        <v>205</v>
      </c>
      <c r="E123" s="21">
        <v>867771.31380879472</v>
      </c>
      <c r="F123" s="15"/>
      <c r="G123" s="21">
        <v>888753.91054054198</v>
      </c>
      <c r="H123" s="21">
        <f t="shared" si="8"/>
        <v>20982.596731747268</v>
      </c>
      <c r="I123" s="22">
        <f t="shared" si="9"/>
        <v>2.4179869048276223E-2</v>
      </c>
      <c r="J123" s="15"/>
      <c r="K123" s="21">
        <v>888379.087447642</v>
      </c>
      <c r="L123" s="21">
        <f t="shared" si="7"/>
        <v>20607.773638847284</v>
      </c>
      <c r="M123" s="22">
        <f t="shared" si="10"/>
        <v>2.3747931408790512E-2</v>
      </c>
      <c r="N123" s="15"/>
      <c r="O123" s="21">
        <v>887112.18539363996</v>
      </c>
      <c r="P123" s="21">
        <f t="shared" si="12"/>
        <v>19340.871584845241</v>
      </c>
      <c r="Q123" s="22">
        <f t="shared" si="11"/>
        <v>2.2287982187328702E-2</v>
      </c>
      <c r="R123" s="15"/>
    </row>
    <row r="124" spans="1:18" x14ac:dyDescent="0.3">
      <c r="A124" s="17">
        <v>8913768</v>
      </c>
      <c r="B124" s="17" t="s">
        <v>290</v>
      </c>
      <c r="C124" s="17">
        <v>8913768</v>
      </c>
      <c r="D124" s="17">
        <v>195</v>
      </c>
      <c r="E124" s="21">
        <v>906745.69047101669</v>
      </c>
      <c r="F124" s="15"/>
      <c r="G124" s="21">
        <v>928819.17994157597</v>
      </c>
      <c r="H124" s="21">
        <f t="shared" si="8"/>
        <v>22073.489470559289</v>
      </c>
      <c r="I124" s="22">
        <f t="shared" si="9"/>
        <v>2.4343638687814473E-2</v>
      </c>
      <c r="J124" s="15"/>
      <c r="K124" s="21">
        <v>928424.86966037587</v>
      </c>
      <c r="L124" s="21">
        <f t="shared" si="7"/>
        <v>21679.179189359187</v>
      </c>
      <c r="M124" s="22">
        <f t="shared" si="10"/>
        <v>2.3908775544439317E-2</v>
      </c>
      <c r="N124" s="15"/>
      <c r="O124" s="21">
        <v>927092.10090991994</v>
      </c>
      <c r="P124" s="21">
        <f t="shared" si="12"/>
        <v>20346.410438903258</v>
      </c>
      <c r="Q124" s="22">
        <f t="shared" si="11"/>
        <v>2.2438938119831751E-2</v>
      </c>
      <c r="R124" s="15"/>
    </row>
    <row r="125" spans="1:18" x14ac:dyDescent="0.3">
      <c r="A125" s="17">
        <v>8913766</v>
      </c>
      <c r="B125" s="17" t="s">
        <v>78</v>
      </c>
      <c r="C125" s="17">
        <v>8913766</v>
      </c>
      <c r="D125" s="17">
        <v>273</v>
      </c>
      <c r="E125" s="21">
        <v>1216568.9783119126</v>
      </c>
      <c r="F125" s="15"/>
      <c r="G125" s="21">
        <v>1247314.4216698969</v>
      </c>
      <c r="H125" s="21">
        <f t="shared" si="8"/>
        <v>30745.443357984303</v>
      </c>
      <c r="I125" s="22">
        <f t="shared" si="9"/>
        <v>2.5272256572451881E-2</v>
      </c>
      <c r="J125" s="15"/>
      <c r="K125" s="21">
        <v>1246765.199744747</v>
      </c>
      <c r="L125" s="21">
        <f t="shared" si="7"/>
        <v>30196.221432834398</v>
      </c>
      <c r="M125" s="22">
        <f t="shared" si="10"/>
        <v>2.4820805043651601E-2</v>
      </c>
      <c r="N125" s="15"/>
      <c r="O125" s="21">
        <v>1244908.82963774</v>
      </c>
      <c r="P125" s="21">
        <f t="shared" si="12"/>
        <v>28339.851325827418</v>
      </c>
      <c r="Q125" s="22">
        <f t="shared" si="11"/>
        <v>2.3294898876306418E-2</v>
      </c>
      <c r="R125" s="15"/>
    </row>
    <row r="126" spans="1:18" x14ac:dyDescent="0.3">
      <c r="A126" s="17">
        <v>8913132</v>
      </c>
      <c r="B126" s="17" t="s">
        <v>263</v>
      </c>
      <c r="C126" s="17">
        <v>8913132</v>
      </c>
      <c r="D126" s="17">
        <v>38</v>
      </c>
      <c r="E126" s="21">
        <v>253398.00166000001</v>
      </c>
      <c r="F126" s="15"/>
      <c r="G126" s="21">
        <v>254074.36606850001</v>
      </c>
      <c r="H126" s="21">
        <f t="shared" si="8"/>
        <v>676.36440849999781</v>
      </c>
      <c r="I126" s="22">
        <f t="shared" si="9"/>
        <v>2.6691781469039299E-3</v>
      </c>
      <c r="J126" s="15"/>
      <c r="K126" s="21">
        <v>254750.73043700002</v>
      </c>
      <c r="L126" s="21">
        <f t="shared" si="7"/>
        <v>1352.7287770000112</v>
      </c>
      <c r="M126" s="22">
        <f t="shared" si="10"/>
        <v>5.3383561359534801E-3</v>
      </c>
      <c r="N126" s="15"/>
      <c r="O126" s="21">
        <v>256103.45917400002</v>
      </c>
      <c r="P126" s="21">
        <f t="shared" si="12"/>
        <v>2705.4575140000088</v>
      </c>
      <c r="Q126" s="22">
        <f t="shared" si="11"/>
        <v>1.0676712114052465E-2</v>
      </c>
      <c r="R126" s="15"/>
    </row>
    <row r="127" spans="1:18" x14ac:dyDescent="0.3">
      <c r="A127" s="17">
        <v>8912417</v>
      </c>
      <c r="B127" s="17" t="s">
        <v>120</v>
      </c>
      <c r="C127" s="17">
        <v>8912417</v>
      </c>
      <c r="D127" s="17">
        <v>208</v>
      </c>
      <c r="E127" s="21">
        <v>878351.47509731119</v>
      </c>
      <c r="F127" s="15"/>
      <c r="G127" s="21">
        <v>899630.2105553291</v>
      </c>
      <c r="H127" s="21">
        <f t="shared" si="8"/>
        <v>21278.735458017909</v>
      </c>
      <c r="I127" s="22">
        <f t="shared" si="9"/>
        <v>2.4225763901245194E-2</v>
      </c>
      <c r="J127" s="15"/>
      <c r="K127" s="21">
        <v>899250.09738177911</v>
      </c>
      <c r="L127" s="21">
        <f t="shared" si="7"/>
        <v>20898.622284467914</v>
      </c>
      <c r="M127" s="22">
        <f t="shared" si="10"/>
        <v>2.379300641824799E-2</v>
      </c>
      <c r="N127" s="15"/>
      <c r="O127" s="21">
        <v>897965.3148551801</v>
      </c>
      <c r="P127" s="21">
        <f t="shared" si="12"/>
        <v>19613.839757868904</v>
      </c>
      <c r="Q127" s="22">
        <f t="shared" si="11"/>
        <v>2.2330286125717403E-2</v>
      </c>
      <c r="R127" s="15"/>
    </row>
    <row r="128" spans="1:18" x14ac:dyDescent="0.3">
      <c r="A128" s="17">
        <v>8912039</v>
      </c>
      <c r="B128" s="17" t="s">
        <v>319</v>
      </c>
      <c r="C128" s="17">
        <v>8912039</v>
      </c>
      <c r="D128" s="17">
        <v>111.66666666666667</v>
      </c>
      <c r="E128" s="21">
        <v>506051.45548725518</v>
      </c>
      <c r="F128" s="15"/>
      <c r="G128" s="21">
        <v>516909.51340672502</v>
      </c>
      <c r="H128" s="21">
        <f t="shared" si="8"/>
        <v>10858.057919469837</v>
      </c>
      <c r="I128" s="22">
        <f t="shared" si="9"/>
        <v>2.1456430569921154E-2</v>
      </c>
      <c r="J128" s="15"/>
      <c r="K128" s="21">
        <v>516715.550242975</v>
      </c>
      <c r="L128" s="21">
        <f t="shared" si="7"/>
        <v>10664.094755719823</v>
      </c>
      <c r="M128" s="22">
        <f t="shared" si="10"/>
        <v>2.1073143136110192E-2</v>
      </c>
      <c r="N128" s="15"/>
      <c r="O128" s="21">
        <v>516059.95474950003</v>
      </c>
      <c r="P128" s="21">
        <f t="shared" si="12"/>
        <v>10008.499262244848</v>
      </c>
      <c r="Q128" s="22">
        <f t="shared" si="11"/>
        <v>1.9777631609829271E-2</v>
      </c>
      <c r="R128" s="15"/>
    </row>
    <row r="129" spans="1:18" x14ac:dyDescent="0.3">
      <c r="A129" s="17">
        <v>8913791</v>
      </c>
      <c r="B129" s="17" t="s">
        <v>295</v>
      </c>
      <c r="C129" s="17">
        <v>8913791</v>
      </c>
      <c r="D129" s="17">
        <v>415</v>
      </c>
      <c r="E129" s="21">
        <v>1678902.8085366054</v>
      </c>
      <c r="F129" s="15"/>
      <c r="G129" s="21">
        <v>1734700</v>
      </c>
      <c r="H129" s="21">
        <f t="shared" si="8"/>
        <v>55797.191463394556</v>
      </c>
      <c r="I129" s="22">
        <f t="shared" si="9"/>
        <v>3.3234318972894847E-2</v>
      </c>
      <c r="J129" s="15"/>
      <c r="K129" s="21">
        <v>1734700</v>
      </c>
      <c r="L129" s="21">
        <f t="shared" si="7"/>
        <v>55797.191463394556</v>
      </c>
      <c r="M129" s="22">
        <f t="shared" si="10"/>
        <v>3.3234318972894847E-2</v>
      </c>
      <c r="N129" s="15"/>
      <c r="O129" s="21">
        <v>1734700</v>
      </c>
      <c r="P129" s="21">
        <f t="shared" si="12"/>
        <v>55797.191463394556</v>
      </c>
      <c r="Q129" s="22">
        <f t="shared" si="11"/>
        <v>3.3234318972894847E-2</v>
      </c>
      <c r="R129" s="15"/>
    </row>
    <row r="130" spans="1:18" x14ac:dyDescent="0.3">
      <c r="A130" s="17">
        <v>8913774</v>
      </c>
      <c r="B130" s="17" t="s">
        <v>291</v>
      </c>
      <c r="C130" s="17">
        <v>8913774</v>
      </c>
      <c r="D130" s="17">
        <v>88</v>
      </c>
      <c r="E130" s="21">
        <v>466666.11543658655</v>
      </c>
      <c r="F130" s="15"/>
      <c r="G130" s="21">
        <v>468408.82033700001</v>
      </c>
      <c r="H130" s="21">
        <f t="shared" si="8"/>
        <v>1742.7049004134606</v>
      </c>
      <c r="I130" s="22">
        <f t="shared" si="9"/>
        <v>3.734372054810716E-3</v>
      </c>
      <c r="J130" s="15"/>
      <c r="K130" s="21">
        <v>470151.52527400001</v>
      </c>
      <c r="L130" s="21">
        <f t="shared" si="7"/>
        <v>3485.4098374134628</v>
      </c>
      <c r="M130" s="22">
        <f t="shared" si="10"/>
        <v>7.4687441880212568E-3</v>
      </c>
      <c r="N130" s="15"/>
      <c r="O130" s="21">
        <v>473636.93514800002</v>
      </c>
      <c r="P130" s="21">
        <f t="shared" si="12"/>
        <v>6970.8197114134673</v>
      </c>
      <c r="Q130" s="22">
        <f t="shared" si="11"/>
        <v>1.4937488454442338E-2</v>
      </c>
      <c r="R130" s="15"/>
    </row>
    <row r="131" spans="1:18" x14ac:dyDescent="0.3">
      <c r="A131" s="17">
        <v>8913780</v>
      </c>
      <c r="B131" s="17" t="s">
        <v>292</v>
      </c>
      <c r="C131" s="17">
        <v>8913780</v>
      </c>
      <c r="D131" s="17">
        <v>173</v>
      </c>
      <c r="E131" s="21">
        <v>800005.45365160215</v>
      </c>
      <c r="F131" s="15"/>
      <c r="G131" s="21">
        <v>819091.28401634307</v>
      </c>
      <c r="H131" s="21">
        <f t="shared" si="8"/>
        <v>19085.830364740919</v>
      </c>
      <c r="I131" s="22">
        <f t="shared" si="9"/>
        <v>2.3857125320363992E-2</v>
      </c>
      <c r="J131" s="15"/>
      <c r="K131" s="21">
        <v>818750.3438534931</v>
      </c>
      <c r="L131" s="21">
        <f t="shared" si="7"/>
        <v>18744.890201890958</v>
      </c>
      <c r="M131" s="22">
        <f t="shared" si="10"/>
        <v>2.3430953022045585E-2</v>
      </c>
      <c r="N131" s="15"/>
      <c r="O131" s="21">
        <v>817597.96610306005</v>
      </c>
      <c r="P131" s="21">
        <f t="shared" si="12"/>
        <v>17592.512451457907</v>
      </c>
      <c r="Q131" s="22">
        <f t="shared" si="11"/>
        <v>2.1990490653729152E-2</v>
      </c>
      <c r="R131" s="15"/>
    </row>
    <row r="132" spans="1:18" x14ac:dyDescent="0.3">
      <c r="A132" s="17">
        <v>8912444</v>
      </c>
      <c r="B132" s="17" t="s">
        <v>208</v>
      </c>
      <c r="C132" s="17">
        <v>8912444</v>
      </c>
      <c r="D132" s="17">
        <v>204</v>
      </c>
      <c r="E132" s="21">
        <v>889989.6324156581</v>
      </c>
      <c r="F132" s="15"/>
      <c r="G132" s="21">
        <v>905559.53441347426</v>
      </c>
      <c r="H132" s="21">
        <f t="shared" si="8"/>
        <v>15569.901997816167</v>
      </c>
      <c r="I132" s="22">
        <f t="shared" si="9"/>
        <v>1.7494475700301694E-2</v>
      </c>
      <c r="J132" s="15"/>
      <c r="K132" s="21">
        <v>905559.53441347426</v>
      </c>
      <c r="L132" s="21">
        <f t="shared" si="7"/>
        <v>15569.901997816167</v>
      </c>
      <c r="M132" s="22">
        <f t="shared" si="10"/>
        <v>1.7494475700301694E-2</v>
      </c>
      <c r="N132" s="15"/>
      <c r="O132" s="21">
        <v>905559.53441347426</v>
      </c>
      <c r="P132" s="21">
        <f t="shared" si="12"/>
        <v>15569.901997816167</v>
      </c>
      <c r="Q132" s="22">
        <f t="shared" si="11"/>
        <v>1.7494475700301694E-2</v>
      </c>
      <c r="R132" s="15"/>
    </row>
    <row r="133" spans="1:18" x14ac:dyDescent="0.3">
      <c r="A133" s="17">
        <v>8912822</v>
      </c>
      <c r="B133" s="17" t="s">
        <v>232</v>
      </c>
      <c r="C133" s="17">
        <v>8912822</v>
      </c>
      <c r="D133" s="17">
        <v>270</v>
      </c>
      <c r="E133" s="21">
        <v>1061067.6000000001</v>
      </c>
      <c r="F133" s="15"/>
      <c r="G133" s="21">
        <v>1128600</v>
      </c>
      <c r="H133" s="21">
        <f t="shared" si="8"/>
        <v>67532.399999999907</v>
      </c>
      <c r="I133" s="22">
        <f t="shared" si="9"/>
        <v>6.364570928374394E-2</v>
      </c>
      <c r="J133" s="15"/>
      <c r="K133" s="21">
        <v>1128600</v>
      </c>
      <c r="L133" s="21">
        <f t="shared" ref="L133:L196" si="13">K133-$E133</f>
        <v>67532.399999999907</v>
      </c>
      <c r="M133" s="22">
        <f t="shared" si="10"/>
        <v>6.364570928374394E-2</v>
      </c>
      <c r="N133" s="15"/>
      <c r="O133" s="21">
        <v>1128600</v>
      </c>
      <c r="P133" s="21">
        <f t="shared" si="12"/>
        <v>67532.399999999907</v>
      </c>
      <c r="Q133" s="22">
        <f t="shared" si="11"/>
        <v>6.364570928374394E-2</v>
      </c>
      <c r="R133" s="15"/>
    </row>
    <row r="134" spans="1:18" x14ac:dyDescent="0.3">
      <c r="A134" s="17">
        <v>8912565</v>
      </c>
      <c r="B134" s="17" t="s">
        <v>159</v>
      </c>
      <c r="C134" s="17">
        <v>8912565</v>
      </c>
      <c r="D134" s="17">
        <v>431</v>
      </c>
      <c r="E134" s="21">
        <v>1693778.28</v>
      </c>
      <c r="F134" s="15"/>
      <c r="G134" s="21">
        <v>1801580</v>
      </c>
      <c r="H134" s="21">
        <f t="shared" ref="H134:H197" si="14">G134-E134</f>
        <v>107801.71999999997</v>
      </c>
      <c r="I134" s="22">
        <f t="shared" ref="I134:I197" si="15">H134/E134</f>
        <v>6.3645709283744009E-2</v>
      </c>
      <c r="J134" s="15"/>
      <c r="K134" s="21">
        <v>1801580</v>
      </c>
      <c r="L134" s="21">
        <f t="shared" si="13"/>
        <v>107801.71999999997</v>
      </c>
      <c r="M134" s="22">
        <f t="shared" ref="M134:M197" si="16">L134/$E134</f>
        <v>6.3645709283744009E-2</v>
      </c>
      <c r="N134" s="15"/>
      <c r="O134" s="21">
        <v>1801580</v>
      </c>
      <c r="P134" s="21">
        <f t="shared" si="12"/>
        <v>107801.71999999997</v>
      </c>
      <c r="Q134" s="22">
        <f t="shared" ref="Q134:Q197" si="17">P134/$E134</f>
        <v>6.3645709283744009E-2</v>
      </c>
      <c r="R134" s="15"/>
    </row>
    <row r="135" spans="1:18" x14ac:dyDescent="0.3">
      <c r="A135" s="17">
        <v>8912718</v>
      </c>
      <c r="B135" s="17" t="s">
        <v>164</v>
      </c>
      <c r="C135" s="17">
        <v>8912718</v>
      </c>
      <c r="D135" s="17">
        <v>187</v>
      </c>
      <c r="E135" s="21">
        <v>744951.15676895157</v>
      </c>
      <c r="F135" s="15"/>
      <c r="G135" s="21">
        <v>781660</v>
      </c>
      <c r="H135" s="21">
        <f t="shared" si="14"/>
        <v>36708.843231048435</v>
      </c>
      <c r="I135" s="22">
        <f t="shared" si="15"/>
        <v>4.9276845733436152E-2</v>
      </c>
      <c r="J135" s="15"/>
      <c r="K135" s="21">
        <v>781660</v>
      </c>
      <c r="L135" s="21">
        <f t="shared" si="13"/>
        <v>36708.843231048435</v>
      </c>
      <c r="M135" s="22">
        <f t="shared" si="16"/>
        <v>4.9276845733436152E-2</v>
      </c>
      <c r="N135" s="15"/>
      <c r="O135" s="21">
        <v>781660</v>
      </c>
      <c r="P135" s="21">
        <f t="shared" si="12"/>
        <v>36708.843231048435</v>
      </c>
      <c r="Q135" s="22">
        <f t="shared" si="17"/>
        <v>4.9276845733436152E-2</v>
      </c>
      <c r="R135" s="15"/>
    </row>
    <row r="136" spans="1:18" x14ac:dyDescent="0.3">
      <c r="A136" s="17">
        <v>8912274</v>
      </c>
      <c r="B136" s="17" t="s">
        <v>194</v>
      </c>
      <c r="C136" s="17">
        <v>8912274</v>
      </c>
      <c r="D136" s="17">
        <v>390</v>
      </c>
      <c r="E136" s="21">
        <v>1666699.5689923423</v>
      </c>
      <c r="F136" s="15"/>
      <c r="G136" s="21">
        <v>1695445.621299892</v>
      </c>
      <c r="H136" s="21">
        <f t="shared" si="14"/>
        <v>28746.052307549631</v>
      </c>
      <c r="I136" s="22">
        <f t="shared" si="15"/>
        <v>1.7247290898940469E-2</v>
      </c>
      <c r="J136" s="15"/>
      <c r="K136" s="21">
        <v>1695445.621299892</v>
      </c>
      <c r="L136" s="21">
        <f t="shared" si="13"/>
        <v>28746.052307549631</v>
      </c>
      <c r="M136" s="22">
        <f t="shared" si="16"/>
        <v>1.7247290898940469E-2</v>
      </c>
      <c r="N136" s="15"/>
      <c r="O136" s="21">
        <v>1697671.0578200002</v>
      </c>
      <c r="P136" s="21">
        <f t="shared" si="12"/>
        <v>30971.488827657886</v>
      </c>
      <c r="Q136" s="22">
        <f t="shared" si="17"/>
        <v>1.8582526451592418E-2</v>
      </c>
      <c r="R136" s="15"/>
    </row>
    <row r="137" spans="1:18" x14ac:dyDescent="0.3">
      <c r="A137" s="17">
        <v>8912678</v>
      </c>
      <c r="B137" s="17" t="s">
        <v>19</v>
      </c>
      <c r="C137" s="17">
        <v>8912678</v>
      </c>
      <c r="D137" s="17">
        <v>367</v>
      </c>
      <c r="E137" s="21">
        <v>1515085.057715195</v>
      </c>
      <c r="F137" s="15"/>
      <c r="G137" s="21">
        <v>1534060</v>
      </c>
      <c r="H137" s="21">
        <f t="shared" si="14"/>
        <v>18974.942284805002</v>
      </c>
      <c r="I137" s="22">
        <f t="shared" si="15"/>
        <v>1.2524011234999521E-2</v>
      </c>
      <c r="J137" s="15"/>
      <c r="K137" s="21">
        <v>1534060</v>
      </c>
      <c r="L137" s="21">
        <f t="shared" si="13"/>
        <v>18974.942284805002</v>
      </c>
      <c r="M137" s="22">
        <f t="shared" si="16"/>
        <v>1.2524011234999521E-2</v>
      </c>
      <c r="N137" s="15"/>
      <c r="O137" s="21">
        <v>1543024.256294</v>
      </c>
      <c r="P137" s="21">
        <f t="shared" si="12"/>
        <v>27939.198578804964</v>
      </c>
      <c r="Q137" s="22">
        <f t="shared" si="17"/>
        <v>1.8440679905416216E-2</v>
      </c>
      <c r="R137" s="15"/>
    </row>
    <row r="138" spans="1:18" x14ac:dyDescent="0.3">
      <c r="A138" s="17">
        <v>8912107</v>
      </c>
      <c r="B138" s="17" t="s">
        <v>3</v>
      </c>
      <c r="C138" s="17">
        <v>8912107</v>
      </c>
      <c r="D138" s="17">
        <v>149</v>
      </c>
      <c r="E138" s="21">
        <v>696171.19231835625</v>
      </c>
      <c r="F138" s="15"/>
      <c r="G138" s="21">
        <v>703790.23645105027</v>
      </c>
      <c r="H138" s="21">
        <f t="shared" si="14"/>
        <v>7619.0441326940199</v>
      </c>
      <c r="I138" s="22">
        <f t="shared" si="15"/>
        <v>1.0944210586079325E-2</v>
      </c>
      <c r="J138" s="15"/>
      <c r="K138" s="21">
        <v>703790.23645105027</v>
      </c>
      <c r="L138" s="21">
        <f t="shared" si="13"/>
        <v>7619.0441326940199</v>
      </c>
      <c r="M138" s="22">
        <f t="shared" si="16"/>
        <v>1.0944210586079325E-2</v>
      </c>
      <c r="N138" s="15"/>
      <c r="O138" s="21">
        <v>707732.11358599993</v>
      </c>
      <c r="P138" s="21">
        <f t="shared" si="12"/>
        <v>11560.921267643687</v>
      </c>
      <c r="Q138" s="22">
        <f t="shared" si="17"/>
        <v>1.6606434444872756E-2</v>
      </c>
      <c r="R138" s="15"/>
    </row>
    <row r="139" spans="1:18" x14ac:dyDescent="0.3">
      <c r="A139" s="17">
        <v>8912924</v>
      </c>
      <c r="B139" s="17" t="s">
        <v>38</v>
      </c>
      <c r="C139" s="17">
        <v>8912924</v>
      </c>
      <c r="D139" s="17">
        <v>118</v>
      </c>
      <c r="E139" s="21">
        <v>591451.33344149415</v>
      </c>
      <c r="F139" s="15"/>
      <c r="G139" s="21">
        <v>604699.73388914613</v>
      </c>
      <c r="H139" s="21">
        <f t="shared" si="14"/>
        <v>13248.400447651977</v>
      </c>
      <c r="I139" s="22">
        <f t="shared" si="15"/>
        <v>2.2399814995027814E-2</v>
      </c>
      <c r="J139" s="15"/>
      <c r="K139" s="21">
        <v>604463.0707864461</v>
      </c>
      <c r="L139" s="21">
        <f t="shared" si="13"/>
        <v>13011.737344951951</v>
      </c>
      <c r="M139" s="22">
        <f t="shared" si="16"/>
        <v>2.1999675390433557E-2</v>
      </c>
      <c r="N139" s="15"/>
      <c r="O139" s="21">
        <v>603663.14949932008</v>
      </c>
      <c r="P139" s="21">
        <f t="shared" si="12"/>
        <v>12211.816057825927</v>
      </c>
      <c r="Q139" s="22">
        <f t="shared" si="17"/>
        <v>2.0647203526905075E-2</v>
      </c>
      <c r="R139" s="15"/>
    </row>
    <row r="140" spans="1:18" x14ac:dyDescent="0.3">
      <c r="A140" s="17">
        <v>8912222</v>
      </c>
      <c r="B140" s="17" t="s">
        <v>9</v>
      </c>
      <c r="C140" s="17">
        <v>8912222</v>
      </c>
      <c r="D140" s="17">
        <v>213</v>
      </c>
      <c r="E140" s="21">
        <v>985366.85699300654</v>
      </c>
      <c r="F140" s="15"/>
      <c r="G140" s="21">
        <v>1009640.9529947098</v>
      </c>
      <c r="H140" s="21">
        <f t="shared" si="14"/>
        <v>24274.096001703292</v>
      </c>
      <c r="I140" s="22">
        <f t="shared" si="15"/>
        <v>2.4634577294165651E-2</v>
      </c>
      <c r="J140" s="15"/>
      <c r="K140" s="21">
        <v>1009207.3321302098</v>
      </c>
      <c r="L140" s="21">
        <f t="shared" si="13"/>
        <v>23840.475137203233</v>
      </c>
      <c r="M140" s="22">
        <f t="shared" si="16"/>
        <v>2.4194516963921425E-2</v>
      </c>
      <c r="N140" s="15"/>
      <c r="O140" s="21">
        <v>1007741.6936081998</v>
      </c>
      <c r="P140" s="21">
        <f t="shared" si="12"/>
        <v>22374.836615193286</v>
      </c>
      <c r="Q140" s="22">
        <f t="shared" si="17"/>
        <v>2.2707113047696192E-2</v>
      </c>
      <c r="R140" s="15"/>
    </row>
    <row r="141" spans="1:18" x14ac:dyDescent="0.3">
      <c r="A141" s="17">
        <v>8912900</v>
      </c>
      <c r="B141" s="17" t="s">
        <v>235</v>
      </c>
      <c r="C141" s="17">
        <v>8912900</v>
      </c>
      <c r="D141" s="17">
        <v>182</v>
      </c>
      <c r="E141" s="21">
        <v>791300.70095516497</v>
      </c>
      <c r="F141" s="15"/>
      <c r="G141" s="21">
        <v>810142.88518547115</v>
      </c>
      <c r="H141" s="21">
        <f t="shared" si="14"/>
        <v>18842.184230306186</v>
      </c>
      <c r="I141" s="22">
        <f t="shared" si="15"/>
        <v>2.3811661240236641E-2</v>
      </c>
      <c r="J141" s="15"/>
      <c r="K141" s="21">
        <v>809806.2973990211</v>
      </c>
      <c r="L141" s="21">
        <f t="shared" si="13"/>
        <v>18505.596443856135</v>
      </c>
      <c r="M141" s="22">
        <f t="shared" si="16"/>
        <v>2.3386301088218878E-2</v>
      </c>
      <c r="N141" s="15"/>
      <c r="O141" s="21">
        <v>808668.63068082009</v>
      </c>
      <c r="P141" s="21">
        <f t="shared" si="12"/>
        <v>17367.929725655122</v>
      </c>
      <c r="Q141" s="22">
        <f t="shared" si="17"/>
        <v>2.1948583774399042E-2</v>
      </c>
      <c r="R141" s="15"/>
    </row>
    <row r="142" spans="1:18" x14ac:dyDescent="0.3">
      <c r="A142" s="17">
        <v>8913779</v>
      </c>
      <c r="B142" s="17" t="s">
        <v>173</v>
      </c>
      <c r="C142" s="17">
        <v>8913779</v>
      </c>
      <c r="D142" s="17">
        <v>385</v>
      </c>
      <c r="E142" s="21">
        <v>1663336.6030544119</v>
      </c>
      <c r="F142" s="15"/>
      <c r="G142" s="21">
        <v>1694457.1484160121</v>
      </c>
      <c r="H142" s="21">
        <f t="shared" si="14"/>
        <v>31120.545361600118</v>
      </c>
      <c r="I142" s="22">
        <f t="shared" si="15"/>
        <v>1.8709709931503313E-2</v>
      </c>
      <c r="J142" s="15"/>
      <c r="K142" s="21">
        <v>1694457.1484160121</v>
      </c>
      <c r="L142" s="21">
        <f t="shared" si="13"/>
        <v>31120.545361600118</v>
      </c>
      <c r="M142" s="22">
        <f t="shared" si="16"/>
        <v>1.8709709931503313E-2</v>
      </c>
      <c r="N142" s="15"/>
      <c r="O142" s="21">
        <v>1694457.1484160121</v>
      </c>
      <c r="P142" s="21">
        <f t="shared" si="12"/>
        <v>31120.545361600118</v>
      </c>
      <c r="Q142" s="22">
        <f t="shared" si="17"/>
        <v>1.8709709931503313E-2</v>
      </c>
      <c r="R142" s="15"/>
    </row>
    <row r="143" spans="1:18" x14ac:dyDescent="0.3">
      <c r="A143" s="17">
        <v>8912737</v>
      </c>
      <c r="B143" s="17" t="s">
        <v>221</v>
      </c>
      <c r="C143" s="17">
        <v>8912737</v>
      </c>
      <c r="D143" s="17">
        <v>358</v>
      </c>
      <c r="E143" s="21">
        <v>1411306.1872296913</v>
      </c>
      <c r="F143" s="15"/>
      <c r="G143" s="21">
        <v>1496440</v>
      </c>
      <c r="H143" s="21">
        <f t="shared" si="14"/>
        <v>85133.812770308694</v>
      </c>
      <c r="I143" s="22">
        <f t="shared" si="15"/>
        <v>6.0322709232516876E-2</v>
      </c>
      <c r="J143" s="15"/>
      <c r="K143" s="21">
        <v>1496440</v>
      </c>
      <c r="L143" s="21">
        <f t="shared" si="13"/>
        <v>85133.812770308694</v>
      </c>
      <c r="M143" s="22">
        <f t="shared" si="16"/>
        <v>6.0322709232516876E-2</v>
      </c>
      <c r="N143" s="15"/>
      <c r="O143" s="21">
        <v>1496440</v>
      </c>
      <c r="P143" s="21">
        <f t="shared" si="12"/>
        <v>85133.812770308694</v>
      </c>
      <c r="Q143" s="22">
        <f t="shared" si="17"/>
        <v>6.0322709232516876E-2</v>
      </c>
      <c r="R143" s="15"/>
    </row>
    <row r="144" spans="1:18" x14ac:dyDescent="0.3">
      <c r="A144" s="17">
        <v>8912008</v>
      </c>
      <c r="B144" s="17" t="s">
        <v>60</v>
      </c>
      <c r="C144" s="17">
        <v>8912008</v>
      </c>
      <c r="D144" s="17">
        <v>172</v>
      </c>
      <c r="E144" s="21">
        <v>981434.83048801916</v>
      </c>
      <c r="F144" s="15"/>
      <c r="G144" s="21">
        <v>985751.37891199999</v>
      </c>
      <c r="H144" s="21">
        <f t="shared" si="14"/>
        <v>4316.5484239808284</v>
      </c>
      <c r="I144" s="22">
        <f t="shared" si="15"/>
        <v>4.3982017856798719E-3</v>
      </c>
      <c r="J144" s="15"/>
      <c r="K144" s="21">
        <v>990067.92742399999</v>
      </c>
      <c r="L144" s="21">
        <f t="shared" si="13"/>
        <v>8633.0969359808369</v>
      </c>
      <c r="M144" s="22">
        <f t="shared" si="16"/>
        <v>8.7964036610439257E-3</v>
      </c>
      <c r="N144" s="15"/>
      <c r="O144" s="21">
        <v>998701.02444799989</v>
      </c>
      <c r="P144" s="21">
        <f t="shared" si="12"/>
        <v>17266.193959980737</v>
      </c>
      <c r="Q144" s="22">
        <f t="shared" si="17"/>
        <v>1.7592807411771917E-2</v>
      </c>
      <c r="R144" s="15"/>
    </row>
    <row r="145" spans="1:18" x14ac:dyDescent="0.3">
      <c r="A145" s="17">
        <v>8912912</v>
      </c>
      <c r="B145" s="17" t="s">
        <v>35</v>
      </c>
      <c r="C145" s="17">
        <v>8912912</v>
      </c>
      <c r="D145" s="17">
        <v>370</v>
      </c>
      <c r="E145" s="21">
        <v>1509348.5315072362</v>
      </c>
      <c r="F145" s="15"/>
      <c r="G145" s="21">
        <v>1548288.874563965</v>
      </c>
      <c r="H145" s="21">
        <f t="shared" si="14"/>
        <v>38940.343056728831</v>
      </c>
      <c r="I145" s="22">
        <f t="shared" si="15"/>
        <v>2.5799437468457326E-2</v>
      </c>
      <c r="J145" s="15"/>
      <c r="K145" s="21">
        <v>1547593.2628622151</v>
      </c>
      <c r="L145" s="21">
        <f t="shared" si="13"/>
        <v>38244.731354978867</v>
      </c>
      <c r="M145" s="22">
        <f t="shared" si="16"/>
        <v>2.5338568631850498E-2</v>
      </c>
      <c r="N145" s="15"/>
      <c r="O145" s="21">
        <v>1546600</v>
      </c>
      <c r="P145" s="21">
        <f t="shared" si="12"/>
        <v>37251.468492763815</v>
      </c>
      <c r="Q145" s="22">
        <f t="shared" si="17"/>
        <v>2.4680494740048197E-2</v>
      </c>
      <c r="R145" s="15"/>
    </row>
    <row r="146" spans="1:18" x14ac:dyDescent="0.3">
      <c r="A146" s="17">
        <v>8912769</v>
      </c>
      <c r="B146" s="17" t="s">
        <v>169</v>
      </c>
      <c r="C146" s="17">
        <v>8912769</v>
      </c>
      <c r="D146" s="17">
        <v>131</v>
      </c>
      <c r="E146" s="21">
        <v>566106.49521499209</v>
      </c>
      <c r="F146" s="15"/>
      <c r="G146" s="21">
        <v>578329.34493628575</v>
      </c>
      <c r="H146" s="21">
        <f t="shared" si="14"/>
        <v>12222.849721293664</v>
      </c>
      <c r="I146" s="22">
        <f t="shared" si="15"/>
        <v>2.1591078400631587E-2</v>
      </c>
      <c r="J146" s="15"/>
      <c r="K146" s="21">
        <v>578111.0017827258</v>
      </c>
      <c r="L146" s="21">
        <f t="shared" si="13"/>
        <v>12004.506567733712</v>
      </c>
      <c r="M146" s="22">
        <f t="shared" si="16"/>
        <v>2.1205385681319064E-2</v>
      </c>
      <c r="N146" s="15"/>
      <c r="O146" s="21">
        <v>577373.00192369311</v>
      </c>
      <c r="P146" s="21">
        <f t="shared" si="12"/>
        <v>11266.506708701025</v>
      </c>
      <c r="Q146" s="22">
        <f t="shared" si="17"/>
        <v>1.9901744290042649E-2</v>
      </c>
      <c r="R146" s="15"/>
    </row>
    <row r="147" spans="1:18" x14ac:dyDescent="0.3">
      <c r="A147" s="17">
        <v>8914008</v>
      </c>
      <c r="B147" s="17" t="s">
        <v>121</v>
      </c>
      <c r="C147" s="17">
        <v>8914008</v>
      </c>
      <c r="D147" s="17">
        <v>380</v>
      </c>
      <c r="E147" s="21">
        <v>2425500.1881692624</v>
      </c>
      <c r="F147" s="15"/>
      <c r="G147" s="21">
        <v>2490083.6161349975</v>
      </c>
      <c r="H147" s="21">
        <f t="shared" si="14"/>
        <v>64583.427965735085</v>
      </c>
      <c r="I147" s="22">
        <f t="shared" si="15"/>
        <v>2.6626849291024737E-2</v>
      </c>
      <c r="J147" s="15"/>
      <c r="K147" s="21">
        <v>2488929.9286048976</v>
      </c>
      <c r="L147" s="21">
        <f t="shared" si="13"/>
        <v>63429.740435635205</v>
      </c>
      <c r="M147" s="22">
        <f t="shared" si="16"/>
        <v>2.6151199964866294E-2</v>
      </c>
      <c r="N147" s="15"/>
      <c r="O147" s="21">
        <v>2485030.4647531598</v>
      </c>
      <c r="P147" s="21">
        <f t="shared" si="12"/>
        <v>59530.276583897416</v>
      </c>
      <c r="Q147" s="22">
        <f t="shared" si="17"/>
        <v>2.4543505242450685E-2</v>
      </c>
      <c r="R147" s="15"/>
    </row>
    <row r="148" spans="1:18" x14ac:dyDescent="0.3">
      <c r="A148" s="17">
        <v>8912009</v>
      </c>
      <c r="B148" s="17" t="s">
        <v>148</v>
      </c>
      <c r="C148" s="17">
        <v>8912009</v>
      </c>
      <c r="D148" s="17">
        <v>407</v>
      </c>
      <c r="E148" s="21">
        <v>1650023.0837914206</v>
      </c>
      <c r="F148" s="15"/>
      <c r="G148" s="21">
        <v>1701260</v>
      </c>
      <c r="H148" s="21">
        <f t="shared" si="14"/>
        <v>51236.916208579438</v>
      </c>
      <c r="I148" s="22">
        <f t="shared" si="15"/>
        <v>3.105224206369727E-2</v>
      </c>
      <c r="J148" s="15"/>
      <c r="K148" s="21">
        <v>1701260</v>
      </c>
      <c r="L148" s="21">
        <f t="shared" si="13"/>
        <v>51236.916208579438</v>
      </c>
      <c r="M148" s="22">
        <f t="shared" si="16"/>
        <v>3.105224206369727E-2</v>
      </c>
      <c r="N148" s="15"/>
      <c r="O148" s="21">
        <v>1701260</v>
      </c>
      <c r="P148" s="21">
        <f t="shared" si="12"/>
        <v>51236.916208579438</v>
      </c>
      <c r="Q148" s="22">
        <f t="shared" si="17"/>
        <v>3.105224206369727E-2</v>
      </c>
      <c r="R148" s="15"/>
    </row>
    <row r="149" spans="1:18" x14ac:dyDescent="0.3">
      <c r="A149" s="17">
        <v>8912772</v>
      </c>
      <c r="B149" s="17" t="s">
        <v>23</v>
      </c>
      <c r="C149" s="17">
        <v>8912772</v>
      </c>
      <c r="D149" s="17">
        <v>95</v>
      </c>
      <c r="E149" s="21">
        <v>464764.89377088606</v>
      </c>
      <c r="F149" s="15"/>
      <c r="G149" s="21">
        <v>474467.34084474191</v>
      </c>
      <c r="H149" s="21">
        <f t="shared" si="14"/>
        <v>9702.4470738558448</v>
      </c>
      <c r="I149" s="22">
        <f t="shared" si="15"/>
        <v>2.0876032600342733E-2</v>
      </c>
      <c r="J149" s="15"/>
      <c r="K149" s="21">
        <v>474294.02096184192</v>
      </c>
      <c r="L149" s="21">
        <f t="shared" si="13"/>
        <v>9529.1271909558563</v>
      </c>
      <c r="M149" s="22">
        <f t="shared" si="16"/>
        <v>2.05031131194978E-2</v>
      </c>
      <c r="N149" s="15"/>
      <c r="O149" s="21">
        <v>473708.19975763996</v>
      </c>
      <c r="P149" s="21">
        <f t="shared" si="12"/>
        <v>8943.3059867538977</v>
      </c>
      <c r="Q149" s="22">
        <f t="shared" si="17"/>
        <v>1.9242645274241941E-2</v>
      </c>
      <c r="R149" s="15"/>
    </row>
    <row r="150" spans="1:18" x14ac:dyDescent="0.3">
      <c r="A150" s="17">
        <v>8913112</v>
      </c>
      <c r="B150" s="17" t="s">
        <v>259</v>
      </c>
      <c r="C150" s="17">
        <v>8913112</v>
      </c>
      <c r="D150" s="17">
        <v>96</v>
      </c>
      <c r="E150" s="21">
        <v>447965.27475820546</v>
      </c>
      <c r="F150" s="15"/>
      <c r="G150" s="21">
        <v>456292.77701093472</v>
      </c>
      <c r="H150" s="21">
        <f t="shared" si="14"/>
        <v>8327.5022527292604</v>
      </c>
      <c r="I150" s="22">
        <f t="shared" si="15"/>
        <v>1.8589615583985003E-2</v>
      </c>
      <c r="J150" s="15"/>
      <c r="K150" s="21">
        <v>456144.01848626632</v>
      </c>
      <c r="L150" s="21">
        <f t="shared" si="13"/>
        <v>8178.7437280608574</v>
      </c>
      <c r="M150" s="22">
        <f t="shared" si="16"/>
        <v>1.8257539565930486E-2</v>
      </c>
      <c r="N150" s="15"/>
      <c r="O150" s="21">
        <v>455641.21467288729</v>
      </c>
      <c r="P150" s="21">
        <f t="shared" ref="P150:P213" si="18">O150-$E150</f>
        <v>7675.9399146818323</v>
      </c>
      <c r="Q150" s="22">
        <f t="shared" si="17"/>
        <v>1.7135122624906612E-2</v>
      </c>
      <c r="R150" s="15"/>
    </row>
    <row r="151" spans="1:18" x14ac:dyDescent="0.3">
      <c r="A151" s="17">
        <v>8912560</v>
      </c>
      <c r="B151" s="17" t="s">
        <v>158</v>
      </c>
      <c r="C151" s="17">
        <v>8912560</v>
      </c>
      <c r="D151" s="17">
        <v>419</v>
      </c>
      <c r="E151" s="21">
        <v>1646619.7199999993</v>
      </c>
      <c r="F151" s="15"/>
      <c r="G151" s="21">
        <v>1751420</v>
      </c>
      <c r="H151" s="21">
        <f t="shared" si="14"/>
        <v>104800.28000000073</v>
      </c>
      <c r="I151" s="22">
        <f t="shared" si="15"/>
        <v>6.3645709283744509E-2</v>
      </c>
      <c r="J151" s="15"/>
      <c r="K151" s="21">
        <v>1751420</v>
      </c>
      <c r="L151" s="21">
        <f t="shared" si="13"/>
        <v>104800.28000000073</v>
      </c>
      <c r="M151" s="22">
        <f t="shared" si="16"/>
        <v>6.3645709283744509E-2</v>
      </c>
      <c r="N151" s="15"/>
      <c r="O151" s="21">
        <v>1751420</v>
      </c>
      <c r="P151" s="21">
        <f t="shared" si="18"/>
        <v>104800.28000000073</v>
      </c>
      <c r="Q151" s="22">
        <f t="shared" si="17"/>
        <v>6.3645709283744509E-2</v>
      </c>
      <c r="R151" s="15"/>
    </row>
    <row r="152" spans="1:18" x14ac:dyDescent="0.3">
      <c r="A152" s="17">
        <v>8912821</v>
      </c>
      <c r="B152" s="17" t="s">
        <v>231</v>
      </c>
      <c r="C152" s="17">
        <v>8912821</v>
      </c>
      <c r="D152" s="17">
        <v>187</v>
      </c>
      <c r="E152" s="21">
        <v>808048.80535205314</v>
      </c>
      <c r="F152" s="15"/>
      <c r="G152" s="21">
        <v>827359.76913042599</v>
      </c>
      <c r="H152" s="21">
        <f t="shared" si="14"/>
        <v>19310.963778372854</v>
      </c>
      <c r="I152" s="22">
        <f t="shared" si="15"/>
        <v>2.3898264127696339E-2</v>
      </c>
      <c r="J152" s="15"/>
      <c r="K152" s="21">
        <v>827014.807291726</v>
      </c>
      <c r="L152" s="21">
        <f t="shared" si="13"/>
        <v>18966.00193967286</v>
      </c>
      <c r="M152" s="22">
        <f t="shared" si="16"/>
        <v>2.3471356945339084E-2</v>
      </c>
      <c r="N152" s="15"/>
      <c r="O152" s="21">
        <v>825848.83627692005</v>
      </c>
      <c r="P152" s="21">
        <f t="shared" si="18"/>
        <v>17800.030924866907</v>
      </c>
      <c r="Q152" s="22">
        <f t="shared" si="17"/>
        <v>2.2028410668971581E-2</v>
      </c>
      <c r="R152" s="15"/>
    </row>
    <row r="153" spans="1:18" x14ac:dyDescent="0.3">
      <c r="A153" s="17">
        <v>8912775</v>
      </c>
      <c r="B153" s="17" t="s">
        <v>24</v>
      </c>
      <c r="C153" s="17">
        <v>8912775</v>
      </c>
      <c r="D153" s="17">
        <v>148</v>
      </c>
      <c r="E153" s="21">
        <v>636864.72342073522</v>
      </c>
      <c r="F153" s="15"/>
      <c r="G153" s="21">
        <v>639963.49486876361</v>
      </c>
      <c r="H153" s="21">
        <f t="shared" si="14"/>
        <v>3098.7714480283903</v>
      </c>
      <c r="I153" s="22">
        <f t="shared" si="15"/>
        <v>4.8656666542687948E-3</v>
      </c>
      <c r="J153" s="15"/>
      <c r="K153" s="21">
        <v>642052.11935400008</v>
      </c>
      <c r="L153" s="21">
        <f t="shared" si="13"/>
        <v>5187.3959332648665</v>
      </c>
      <c r="M153" s="22">
        <f t="shared" si="16"/>
        <v>8.1452084602869276E-3</v>
      </c>
      <c r="N153" s="15"/>
      <c r="O153" s="21">
        <v>647239.51530800003</v>
      </c>
      <c r="P153" s="21">
        <f t="shared" si="18"/>
        <v>10374.791887264815</v>
      </c>
      <c r="Q153" s="22">
        <f t="shared" si="17"/>
        <v>1.6290416953131919E-2</v>
      </c>
      <c r="R153" s="15"/>
    </row>
    <row r="154" spans="1:18" x14ac:dyDescent="0.3">
      <c r="A154" s="17">
        <v>8913113</v>
      </c>
      <c r="B154" s="17" t="s">
        <v>48</v>
      </c>
      <c r="C154" s="17">
        <v>8913113</v>
      </c>
      <c r="D154" s="17">
        <v>95</v>
      </c>
      <c r="E154" s="21">
        <v>479832.6427868061</v>
      </c>
      <c r="F154" s="15"/>
      <c r="G154" s="21">
        <v>489035.2962193588</v>
      </c>
      <c r="H154" s="21">
        <f t="shared" si="14"/>
        <v>9202.6534325527027</v>
      </c>
      <c r="I154" s="22">
        <f t="shared" si="15"/>
        <v>1.9178881576511507E-2</v>
      </c>
      <c r="J154" s="15"/>
      <c r="K154" s="21">
        <v>488870.90441122447</v>
      </c>
      <c r="L154" s="21">
        <f t="shared" si="13"/>
        <v>9038.2616244183737</v>
      </c>
      <c r="M154" s="22">
        <f t="shared" si="16"/>
        <v>1.883627919085562E-2</v>
      </c>
      <c r="N154" s="15"/>
      <c r="O154" s="21">
        <v>488315.26009973051</v>
      </c>
      <c r="P154" s="21">
        <f t="shared" si="18"/>
        <v>8482.6173129244125</v>
      </c>
      <c r="Q154" s="22">
        <f t="shared" si="17"/>
        <v>1.7678283127338868E-2</v>
      </c>
      <c r="R154" s="15"/>
    </row>
    <row r="155" spans="1:18" x14ac:dyDescent="0.3">
      <c r="A155" s="17">
        <v>8912038</v>
      </c>
      <c r="B155" s="17" t="s">
        <v>270</v>
      </c>
      <c r="C155" s="17">
        <v>8912038</v>
      </c>
      <c r="D155" s="17">
        <v>237</v>
      </c>
      <c r="E155" s="21">
        <v>1077587.1792888034</v>
      </c>
      <c r="F155" s="15"/>
      <c r="G155" s="21">
        <v>1104442.5221158869</v>
      </c>
      <c r="H155" s="21">
        <f t="shared" si="14"/>
        <v>26855.342827083543</v>
      </c>
      <c r="I155" s="22">
        <f t="shared" si="15"/>
        <v>2.4921735654657471E-2</v>
      </c>
      <c r="J155" s="15"/>
      <c r="K155" s="21">
        <v>1103962.791090237</v>
      </c>
      <c r="L155" s="21">
        <f t="shared" si="13"/>
        <v>26375.61180143361</v>
      </c>
      <c r="M155" s="22">
        <f t="shared" si="16"/>
        <v>2.4476545664584879E-2</v>
      </c>
      <c r="N155" s="15"/>
      <c r="O155" s="21">
        <v>1102341.3002235398</v>
      </c>
      <c r="P155" s="21">
        <f t="shared" si="18"/>
        <v>24754.120934736449</v>
      </c>
      <c r="Q155" s="22">
        <f t="shared" si="17"/>
        <v>2.2971803498139164E-2</v>
      </c>
      <c r="R155" s="15"/>
    </row>
    <row r="156" spans="1:18" x14ac:dyDescent="0.3">
      <c r="A156" s="17">
        <v>8912731</v>
      </c>
      <c r="B156" s="17" t="s">
        <v>219</v>
      </c>
      <c r="C156" s="17">
        <v>8912731</v>
      </c>
      <c r="D156" s="17">
        <v>405</v>
      </c>
      <c r="E156" s="21">
        <v>1607951.4</v>
      </c>
      <c r="F156" s="15"/>
      <c r="G156" s="21">
        <v>1709250</v>
      </c>
      <c r="H156" s="21">
        <f t="shared" si="14"/>
        <v>101298.60000000009</v>
      </c>
      <c r="I156" s="22">
        <f t="shared" si="15"/>
        <v>6.2998545851572441E-2</v>
      </c>
      <c r="J156" s="15"/>
      <c r="K156" s="21">
        <v>1709250</v>
      </c>
      <c r="L156" s="21">
        <f t="shared" si="13"/>
        <v>101298.60000000009</v>
      </c>
      <c r="M156" s="22">
        <f t="shared" si="16"/>
        <v>6.2998545851572441E-2</v>
      </c>
      <c r="N156" s="15"/>
      <c r="O156" s="21">
        <v>1709250</v>
      </c>
      <c r="P156" s="21">
        <f t="shared" si="18"/>
        <v>101298.60000000009</v>
      </c>
      <c r="Q156" s="22">
        <f t="shared" si="17"/>
        <v>6.2998545851572441E-2</v>
      </c>
      <c r="R156" s="15"/>
    </row>
    <row r="157" spans="1:18" x14ac:dyDescent="0.3">
      <c r="A157" s="17">
        <v>8912418</v>
      </c>
      <c r="B157" s="17" t="s">
        <v>156</v>
      </c>
      <c r="C157" s="17">
        <v>8912418</v>
      </c>
      <c r="D157" s="17">
        <v>170</v>
      </c>
      <c r="E157" s="21">
        <v>723172.70563707862</v>
      </c>
      <c r="F157" s="15"/>
      <c r="G157" s="21">
        <v>733788.08368121996</v>
      </c>
      <c r="H157" s="21">
        <f t="shared" si="14"/>
        <v>10615.37804414134</v>
      </c>
      <c r="I157" s="22">
        <f t="shared" si="15"/>
        <v>1.4678897532214975E-2</v>
      </c>
      <c r="J157" s="15"/>
      <c r="K157" s="21">
        <v>733788.08368121996</v>
      </c>
      <c r="L157" s="21">
        <f t="shared" si="13"/>
        <v>10615.37804414134</v>
      </c>
      <c r="M157" s="22">
        <f t="shared" si="16"/>
        <v>1.4678897532214975E-2</v>
      </c>
      <c r="N157" s="15"/>
      <c r="O157" s="21">
        <v>735273.65715199988</v>
      </c>
      <c r="P157" s="21">
        <f t="shared" si="18"/>
        <v>12100.951514921268</v>
      </c>
      <c r="Q157" s="22">
        <f t="shared" si="17"/>
        <v>1.6733141918376111E-2</v>
      </c>
      <c r="R157" s="15"/>
    </row>
    <row r="158" spans="1:18" x14ac:dyDescent="0.3">
      <c r="A158" s="17">
        <v>8912416</v>
      </c>
      <c r="B158" s="17" t="s">
        <v>205</v>
      </c>
      <c r="C158" s="17">
        <v>8912416</v>
      </c>
      <c r="D158" s="17">
        <v>240</v>
      </c>
      <c r="E158" s="21">
        <v>982897.07663371577</v>
      </c>
      <c r="F158" s="15"/>
      <c r="G158" s="21">
        <v>1007102.0434413138</v>
      </c>
      <c r="H158" s="21">
        <f t="shared" si="14"/>
        <v>24204.966807598015</v>
      </c>
      <c r="I158" s="22">
        <f t="shared" si="15"/>
        <v>2.4626145893623594E-2</v>
      </c>
      <c r="J158" s="15"/>
      <c r="K158" s="21">
        <v>1006669.6574670138</v>
      </c>
      <c r="L158" s="21">
        <f t="shared" si="13"/>
        <v>23772.580833298038</v>
      </c>
      <c r="M158" s="22">
        <f t="shared" si="16"/>
        <v>2.4186236177154766E-2</v>
      </c>
      <c r="N158" s="15"/>
      <c r="O158" s="21">
        <v>1005208.1928738798</v>
      </c>
      <c r="P158" s="21">
        <f t="shared" si="18"/>
        <v>22311.116240164032</v>
      </c>
      <c r="Q158" s="22">
        <f t="shared" si="17"/>
        <v>2.2699341335490047E-2</v>
      </c>
      <c r="R158" s="15"/>
    </row>
    <row r="159" spans="1:18" x14ac:dyDescent="0.3">
      <c r="A159" s="17">
        <v>8912406</v>
      </c>
      <c r="B159" s="17" t="s">
        <v>320</v>
      </c>
      <c r="C159" s="17">
        <v>8912406</v>
      </c>
      <c r="D159" s="17">
        <v>180</v>
      </c>
      <c r="E159" s="21">
        <v>861600.39492124494</v>
      </c>
      <c r="F159" s="15"/>
      <c r="G159" s="21">
        <v>882410.26762053091</v>
      </c>
      <c r="H159" s="21">
        <f t="shared" si="14"/>
        <v>20809.872699285974</v>
      </c>
      <c r="I159" s="22">
        <f t="shared" si="15"/>
        <v>2.4152580270332992E-2</v>
      </c>
      <c r="J159" s="15"/>
      <c r="K159" s="21">
        <v>882038.52998708084</v>
      </c>
      <c r="L159" s="21">
        <f t="shared" si="13"/>
        <v>20438.135065835901</v>
      </c>
      <c r="M159" s="22">
        <f t="shared" si="16"/>
        <v>2.3721130104291631E-2</v>
      </c>
      <c r="N159" s="15"/>
      <c r="O159" s="21">
        <v>880782.05678601982</v>
      </c>
      <c r="P159" s="21">
        <f t="shared" si="18"/>
        <v>19181.661864774884</v>
      </c>
      <c r="Q159" s="22">
        <f t="shared" si="17"/>
        <v>2.22628285430721E-2</v>
      </c>
      <c r="R159" s="15"/>
    </row>
    <row r="160" spans="1:18" x14ac:dyDescent="0.3">
      <c r="A160" s="17">
        <v>8912027</v>
      </c>
      <c r="B160" s="17" t="s">
        <v>64</v>
      </c>
      <c r="C160" s="17">
        <v>8912027</v>
      </c>
      <c r="D160" s="17">
        <v>403</v>
      </c>
      <c r="E160" s="21">
        <v>2009555.4783539614</v>
      </c>
      <c r="F160" s="15"/>
      <c r="G160" s="21">
        <v>2019012.6301519999</v>
      </c>
      <c r="H160" s="21">
        <f t="shared" si="14"/>
        <v>9457.1517980385106</v>
      </c>
      <c r="I160" s="22">
        <f t="shared" si="15"/>
        <v>4.7060914216635209E-3</v>
      </c>
      <c r="J160" s="15"/>
      <c r="K160" s="21">
        <v>2028469.7819039999</v>
      </c>
      <c r="L160" s="21">
        <f t="shared" si="13"/>
        <v>18914.303550038487</v>
      </c>
      <c r="M160" s="22">
        <f t="shared" si="16"/>
        <v>9.4121828204172323E-3</v>
      </c>
      <c r="N160" s="15"/>
      <c r="O160" s="21">
        <v>2047384.0854079998</v>
      </c>
      <c r="P160" s="21">
        <f t="shared" si="18"/>
        <v>37828.607054038439</v>
      </c>
      <c r="Q160" s="22">
        <f t="shared" si="17"/>
        <v>1.8824365617924652E-2</v>
      </c>
      <c r="R160" s="15"/>
    </row>
    <row r="161" spans="1:18" x14ac:dyDescent="0.3">
      <c r="A161" s="17">
        <v>8912094</v>
      </c>
      <c r="B161" s="17" t="s">
        <v>2</v>
      </c>
      <c r="C161" s="17">
        <v>8912094</v>
      </c>
      <c r="D161" s="17">
        <v>279</v>
      </c>
      <c r="E161" s="21">
        <v>1133359.5374061046</v>
      </c>
      <c r="F161" s="15"/>
      <c r="G161" s="21">
        <v>1166220</v>
      </c>
      <c r="H161" s="21">
        <f t="shared" si="14"/>
        <v>32860.462593895383</v>
      </c>
      <c r="I161" s="22">
        <f t="shared" si="15"/>
        <v>2.8993855444233003E-2</v>
      </c>
      <c r="J161" s="15"/>
      <c r="K161" s="21">
        <v>1166220</v>
      </c>
      <c r="L161" s="21">
        <f t="shared" si="13"/>
        <v>32860.462593895383</v>
      </c>
      <c r="M161" s="22">
        <f t="shared" si="16"/>
        <v>2.8993855444233003E-2</v>
      </c>
      <c r="N161" s="15"/>
      <c r="O161" s="21">
        <v>1166220</v>
      </c>
      <c r="P161" s="21">
        <f t="shared" si="18"/>
        <v>32860.462593895383</v>
      </c>
      <c r="Q161" s="22">
        <f t="shared" si="17"/>
        <v>2.8993855444233003E-2</v>
      </c>
      <c r="R161" s="15"/>
    </row>
    <row r="162" spans="1:18" x14ac:dyDescent="0.3">
      <c r="A162" s="17">
        <v>8912490</v>
      </c>
      <c r="B162" s="17" t="s">
        <v>15</v>
      </c>
      <c r="C162" s="17">
        <v>8912490</v>
      </c>
      <c r="D162" s="17">
        <v>380</v>
      </c>
      <c r="E162" s="21">
        <v>1528159.977580505</v>
      </c>
      <c r="F162" s="15"/>
      <c r="G162" s="21">
        <v>1588400</v>
      </c>
      <c r="H162" s="21">
        <f t="shared" si="14"/>
        <v>60240.022419495042</v>
      </c>
      <c r="I162" s="22">
        <f t="shared" si="15"/>
        <v>3.9419971274782022E-2</v>
      </c>
      <c r="J162" s="15"/>
      <c r="K162" s="21">
        <v>1588400</v>
      </c>
      <c r="L162" s="21">
        <f t="shared" si="13"/>
        <v>60240.022419495042</v>
      </c>
      <c r="M162" s="22">
        <f t="shared" si="16"/>
        <v>3.9419971274782022E-2</v>
      </c>
      <c r="N162" s="15"/>
      <c r="O162" s="21">
        <v>1588400</v>
      </c>
      <c r="P162" s="21">
        <f t="shared" si="18"/>
        <v>60240.022419495042</v>
      </c>
      <c r="Q162" s="22">
        <f t="shared" si="17"/>
        <v>3.9419971274782022E-2</v>
      </c>
      <c r="R162" s="15"/>
    </row>
    <row r="163" spans="1:18" x14ac:dyDescent="0.3">
      <c r="A163" s="17">
        <v>8913118</v>
      </c>
      <c r="B163" s="17" t="s">
        <v>122</v>
      </c>
      <c r="C163" s="17">
        <v>8913118</v>
      </c>
      <c r="D163" s="17">
        <v>95</v>
      </c>
      <c r="E163" s="21">
        <v>469034.08503307571</v>
      </c>
      <c r="F163" s="15"/>
      <c r="G163" s="21">
        <v>470788.62978500006</v>
      </c>
      <c r="H163" s="21">
        <f t="shared" si="14"/>
        <v>1754.5447519243462</v>
      </c>
      <c r="I163" s="22">
        <f t="shared" si="15"/>
        <v>3.740761722680811E-3</v>
      </c>
      <c r="J163" s="15"/>
      <c r="K163" s="21">
        <v>472543.17457000003</v>
      </c>
      <c r="L163" s="21">
        <f t="shared" si="13"/>
        <v>3509.0895369243226</v>
      </c>
      <c r="M163" s="22">
        <f t="shared" si="16"/>
        <v>7.4815235158802286E-3</v>
      </c>
      <c r="N163" s="15"/>
      <c r="O163" s="21">
        <v>476052.26414000004</v>
      </c>
      <c r="P163" s="21">
        <f t="shared" si="18"/>
        <v>7018.1791069243336</v>
      </c>
      <c r="Q163" s="22">
        <f t="shared" si="17"/>
        <v>1.4963047102279187E-2</v>
      </c>
      <c r="R163" s="15"/>
    </row>
    <row r="164" spans="1:18" x14ac:dyDescent="0.3">
      <c r="A164" s="17">
        <v>8913568</v>
      </c>
      <c r="B164" s="17" t="s">
        <v>285</v>
      </c>
      <c r="C164" s="17">
        <v>8913568</v>
      </c>
      <c r="D164" s="17">
        <v>117</v>
      </c>
      <c r="E164" s="21">
        <v>532761.72517225426</v>
      </c>
      <c r="F164" s="15"/>
      <c r="G164" s="21">
        <v>544367.40355562803</v>
      </c>
      <c r="H164" s="21">
        <f t="shared" si="14"/>
        <v>11605.678383373772</v>
      </c>
      <c r="I164" s="22">
        <f t="shared" si="15"/>
        <v>2.1783994298053951E-2</v>
      </c>
      <c r="J164" s="15"/>
      <c r="K164" s="21">
        <v>544160.085257028</v>
      </c>
      <c r="L164" s="21">
        <f t="shared" si="13"/>
        <v>11398.36008477374</v>
      </c>
      <c r="M164" s="22">
        <f t="shared" si="16"/>
        <v>2.1394855422634546E-2</v>
      </c>
      <c r="N164" s="15"/>
      <c r="O164" s="21">
        <v>543459.34940775996</v>
      </c>
      <c r="P164" s="21">
        <f t="shared" si="18"/>
        <v>10697.624235505704</v>
      </c>
      <c r="Q164" s="22">
        <f t="shared" si="17"/>
        <v>2.0079566023717101E-2</v>
      </c>
      <c r="R164" s="15"/>
    </row>
    <row r="165" spans="1:18" x14ac:dyDescent="0.3">
      <c r="A165" s="17">
        <v>8912532</v>
      </c>
      <c r="B165" s="17" t="s">
        <v>212</v>
      </c>
      <c r="C165" s="17">
        <v>8912532</v>
      </c>
      <c r="D165" s="17">
        <v>192</v>
      </c>
      <c r="E165" s="21">
        <v>937601.36181005742</v>
      </c>
      <c r="F165" s="15"/>
      <c r="G165" s="21">
        <v>960538.501584062</v>
      </c>
      <c r="H165" s="21">
        <f t="shared" si="14"/>
        <v>22937.13977400458</v>
      </c>
      <c r="I165" s="22">
        <f t="shared" si="15"/>
        <v>2.4463637435129137E-2</v>
      </c>
      <c r="J165" s="15"/>
      <c r="K165" s="21">
        <v>960128.76346716192</v>
      </c>
      <c r="L165" s="21">
        <f t="shared" si="13"/>
        <v>22527.401657104492</v>
      </c>
      <c r="M165" s="22">
        <f t="shared" si="16"/>
        <v>2.4026630692616433E-2</v>
      </c>
      <c r="N165" s="15"/>
      <c r="O165" s="21">
        <v>958743.84863203997</v>
      </c>
      <c r="P165" s="21">
        <f t="shared" si="18"/>
        <v>21142.486821982544</v>
      </c>
      <c r="Q165" s="22">
        <f t="shared" si="17"/>
        <v>2.2549547902923867E-2</v>
      </c>
      <c r="R165" s="15"/>
    </row>
    <row r="166" spans="1:18" x14ac:dyDescent="0.3">
      <c r="A166" s="17">
        <v>8913566</v>
      </c>
      <c r="B166" s="17" t="s">
        <v>284</v>
      </c>
      <c r="C166" s="17">
        <v>8913566</v>
      </c>
      <c r="D166" s="17">
        <v>197</v>
      </c>
      <c r="E166" s="21">
        <v>787771.03521462891</v>
      </c>
      <c r="F166" s="15"/>
      <c r="G166" s="21">
        <v>823460</v>
      </c>
      <c r="H166" s="21">
        <f t="shared" si="14"/>
        <v>35688.964785371092</v>
      </c>
      <c r="I166" s="22">
        <f t="shared" si="15"/>
        <v>4.5303728101208494E-2</v>
      </c>
      <c r="J166" s="15"/>
      <c r="K166" s="21">
        <v>823460</v>
      </c>
      <c r="L166" s="21">
        <f t="shared" si="13"/>
        <v>35688.964785371092</v>
      </c>
      <c r="M166" s="22">
        <f t="shared" si="16"/>
        <v>4.5303728101208494E-2</v>
      </c>
      <c r="N166" s="15"/>
      <c r="O166" s="21">
        <v>823460</v>
      </c>
      <c r="P166" s="21">
        <f t="shared" si="18"/>
        <v>35688.964785371092</v>
      </c>
      <c r="Q166" s="22">
        <f t="shared" si="17"/>
        <v>4.5303728101208494E-2</v>
      </c>
      <c r="R166" s="15"/>
    </row>
    <row r="167" spans="1:18" x14ac:dyDescent="0.3">
      <c r="A167" s="17">
        <v>8913133</v>
      </c>
      <c r="B167" s="17" t="s">
        <v>264</v>
      </c>
      <c r="C167" s="17">
        <v>8913133</v>
      </c>
      <c r="D167" s="17">
        <v>390</v>
      </c>
      <c r="E167" s="21">
        <v>1532653.1999999997</v>
      </c>
      <c r="F167" s="15"/>
      <c r="G167" s="21">
        <v>1630200</v>
      </c>
      <c r="H167" s="21">
        <f t="shared" si="14"/>
        <v>97546.800000000279</v>
      </c>
      <c r="I167" s="22">
        <f t="shared" si="15"/>
        <v>6.3645709283744231E-2</v>
      </c>
      <c r="J167" s="15"/>
      <c r="K167" s="21">
        <v>1630200</v>
      </c>
      <c r="L167" s="21">
        <f t="shared" si="13"/>
        <v>97546.800000000279</v>
      </c>
      <c r="M167" s="22">
        <f t="shared" si="16"/>
        <v>6.3645709283744231E-2</v>
      </c>
      <c r="N167" s="15"/>
      <c r="O167" s="21">
        <v>1630200</v>
      </c>
      <c r="P167" s="21">
        <f t="shared" si="18"/>
        <v>97546.800000000279</v>
      </c>
      <c r="Q167" s="22">
        <f t="shared" si="17"/>
        <v>6.3645709283744231E-2</v>
      </c>
      <c r="R167" s="15"/>
    </row>
    <row r="168" spans="1:18" x14ac:dyDescent="0.3">
      <c r="A168" s="17">
        <v>8912824</v>
      </c>
      <c r="B168" s="17" t="s">
        <v>30</v>
      </c>
      <c r="C168" s="17">
        <v>8912824</v>
      </c>
      <c r="D168" s="17">
        <v>149</v>
      </c>
      <c r="E168" s="21">
        <v>619232.51323976764</v>
      </c>
      <c r="F168" s="15"/>
      <c r="G168" s="21">
        <v>633258.50891174795</v>
      </c>
      <c r="H168" s="21">
        <f t="shared" si="14"/>
        <v>14025.995671980316</v>
      </c>
      <c r="I168" s="22">
        <f t="shared" si="15"/>
        <v>2.2650612447007334E-2</v>
      </c>
      <c r="J168" s="15"/>
      <c r="K168" s="21">
        <v>633007.95521914796</v>
      </c>
      <c r="L168" s="21">
        <f t="shared" si="13"/>
        <v>13775.441979380324</v>
      </c>
      <c r="M168" s="22">
        <f t="shared" si="16"/>
        <v>2.2245992716545968E-2</v>
      </c>
      <c r="N168" s="15"/>
      <c r="O168" s="21">
        <v>632161.08373815997</v>
      </c>
      <c r="P168" s="21">
        <f t="shared" si="18"/>
        <v>12928.570498392335</v>
      </c>
      <c r="Q168" s="22">
        <f t="shared" si="17"/>
        <v>2.0878378027586506E-2</v>
      </c>
      <c r="R168" s="15"/>
    </row>
    <row r="169" spans="1:18" x14ac:dyDescent="0.3">
      <c r="A169" s="17">
        <v>8914017</v>
      </c>
      <c r="B169" s="17" t="s">
        <v>87</v>
      </c>
      <c r="C169" s="17">
        <v>8914017</v>
      </c>
      <c r="D169" s="17">
        <v>573</v>
      </c>
      <c r="E169" s="21">
        <v>3555464.1923576077</v>
      </c>
      <c r="F169" s="15"/>
      <c r="G169" s="21">
        <v>3651675.312812556</v>
      </c>
      <c r="H169" s="21">
        <f t="shared" si="14"/>
        <v>96211.120454948395</v>
      </c>
      <c r="I169" s="22">
        <f t="shared" si="15"/>
        <v>2.7060072960867414E-2</v>
      </c>
      <c r="J169" s="15"/>
      <c r="K169" s="21">
        <v>3649956.6432803562</v>
      </c>
      <c r="L169" s="21">
        <f t="shared" si="13"/>
        <v>94492.45092274854</v>
      </c>
      <c r="M169" s="22">
        <f t="shared" si="16"/>
        <v>2.6576684733840939E-2</v>
      </c>
      <c r="N169" s="15"/>
      <c r="O169" s="21">
        <v>3644147.5402615201</v>
      </c>
      <c r="P169" s="21">
        <f t="shared" si="18"/>
        <v>88683.347903912421</v>
      </c>
      <c r="Q169" s="22">
        <f t="shared" si="17"/>
        <v>2.494283252649129E-2</v>
      </c>
      <c r="R169" s="15"/>
    </row>
    <row r="170" spans="1:18" x14ac:dyDescent="0.3">
      <c r="A170" s="17">
        <v>8912673</v>
      </c>
      <c r="B170" s="17" t="s">
        <v>18</v>
      </c>
      <c r="C170" s="17">
        <v>8912673</v>
      </c>
      <c r="D170" s="17">
        <v>25</v>
      </c>
      <c r="E170" s="21">
        <v>221068.21254270186</v>
      </c>
      <c r="F170" s="15"/>
      <c r="G170" s="21">
        <v>221582.92792250001</v>
      </c>
      <c r="H170" s="21">
        <f t="shared" si="14"/>
        <v>514.71537979814457</v>
      </c>
      <c r="I170" s="22">
        <f t="shared" si="15"/>
        <v>2.3283102255088864E-3</v>
      </c>
      <c r="J170" s="15"/>
      <c r="K170" s="21">
        <v>222097.64334499999</v>
      </c>
      <c r="L170" s="21">
        <f t="shared" si="13"/>
        <v>1029.4308022981277</v>
      </c>
      <c r="M170" s="22">
        <f t="shared" si="16"/>
        <v>4.6566206441791417E-3</v>
      </c>
      <c r="N170" s="15"/>
      <c r="O170" s="21">
        <v>223127.07418999998</v>
      </c>
      <c r="P170" s="21">
        <f t="shared" si="18"/>
        <v>2058.861647298123</v>
      </c>
      <c r="Q170" s="22">
        <f t="shared" si="17"/>
        <v>9.3132414815197823E-3</v>
      </c>
      <c r="R170" s="15"/>
    </row>
    <row r="171" spans="1:18" x14ac:dyDescent="0.3">
      <c r="A171" s="17">
        <v>8912700</v>
      </c>
      <c r="B171" s="17" t="s">
        <v>217</v>
      </c>
      <c r="C171" s="17">
        <v>8912700</v>
      </c>
      <c r="D171" s="17">
        <v>139</v>
      </c>
      <c r="E171" s="21">
        <v>656286.17968781781</v>
      </c>
      <c r="F171" s="15"/>
      <c r="G171" s="21">
        <v>658976.98495850002</v>
      </c>
      <c r="H171" s="21">
        <f t="shared" si="14"/>
        <v>2690.8052706822054</v>
      </c>
      <c r="I171" s="22">
        <f t="shared" si="15"/>
        <v>4.1000486585930666E-3</v>
      </c>
      <c r="J171" s="15"/>
      <c r="K171" s="21">
        <v>661667.79021699994</v>
      </c>
      <c r="L171" s="21">
        <f t="shared" si="13"/>
        <v>5381.6105291821295</v>
      </c>
      <c r="M171" s="22">
        <f t="shared" si="16"/>
        <v>8.2000972986236795E-3</v>
      </c>
      <c r="N171" s="15"/>
      <c r="O171" s="21">
        <v>667049.40073400002</v>
      </c>
      <c r="P171" s="21">
        <f t="shared" si="18"/>
        <v>10763.221046182211</v>
      </c>
      <c r="Q171" s="22">
        <f t="shared" si="17"/>
        <v>1.6400194578685259E-2</v>
      </c>
      <c r="R171" s="15"/>
    </row>
    <row r="172" spans="1:18" x14ac:dyDescent="0.3">
      <c r="A172" s="17">
        <v>8912003</v>
      </c>
      <c r="B172" s="17" t="s">
        <v>58</v>
      </c>
      <c r="C172" s="17">
        <v>8912003</v>
      </c>
      <c r="D172" s="17">
        <v>198</v>
      </c>
      <c r="E172" s="21">
        <v>1031428.617014022</v>
      </c>
      <c r="F172" s="15"/>
      <c r="G172" s="21">
        <v>1035995.134445</v>
      </c>
      <c r="H172" s="21">
        <f t="shared" si="14"/>
        <v>4566.5174309780123</v>
      </c>
      <c r="I172" s="22">
        <f t="shared" si="15"/>
        <v>4.4273712748033357E-3</v>
      </c>
      <c r="J172" s="15"/>
      <c r="K172" s="21">
        <v>1040561.65189</v>
      </c>
      <c r="L172" s="21">
        <f t="shared" si="13"/>
        <v>9133.0348759780172</v>
      </c>
      <c r="M172" s="22">
        <f t="shared" si="16"/>
        <v>8.854742563201401E-3</v>
      </c>
      <c r="N172" s="15"/>
      <c r="O172" s="21">
        <v>1049694.6867799999</v>
      </c>
      <c r="P172" s="21">
        <f t="shared" si="18"/>
        <v>18266.069765977911</v>
      </c>
      <c r="Q172" s="22">
        <f t="shared" si="17"/>
        <v>1.770948513999742E-2</v>
      </c>
      <c r="R172" s="15"/>
    </row>
    <row r="173" spans="1:18" x14ac:dyDescent="0.3">
      <c r="A173" s="17">
        <v>8912228</v>
      </c>
      <c r="B173" s="17" t="s">
        <v>189</v>
      </c>
      <c r="C173" s="17">
        <v>8912228</v>
      </c>
      <c r="D173" s="17">
        <v>316</v>
      </c>
      <c r="E173" s="21">
        <v>1241842.08</v>
      </c>
      <c r="F173" s="15"/>
      <c r="G173" s="21">
        <v>1320880</v>
      </c>
      <c r="H173" s="21">
        <f t="shared" si="14"/>
        <v>79037.919999999925</v>
      </c>
      <c r="I173" s="22">
        <f t="shared" si="15"/>
        <v>6.3645709283743968E-2</v>
      </c>
      <c r="J173" s="15"/>
      <c r="K173" s="21">
        <v>1320880</v>
      </c>
      <c r="L173" s="21">
        <f t="shared" si="13"/>
        <v>79037.919999999925</v>
      </c>
      <c r="M173" s="22">
        <f t="shared" si="16"/>
        <v>6.3645709283743968E-2</v>
      </c>
      <c r="N173" s="15"/>
      <c r="O173" s="21">
        <v>1320880</v>
      </c>
      <c r="P173" s="21">
        <f t="shared" si="18"/>
        <v>79037.919999999925</v>
      </c>
      <c r="Q173" s="22">
        <f t="shared" si="17"/>
        <v>6.3645709283743968E-2</v>
      </c>
      <c r="R173" s="15"/>
    </row>
    <row r="174" spans="1:18" x14ac:dyDescent="0.3">
      <c r="A174" s="17">
        <v>8912120</v>
      </c>
      <c r="B174" s="17" t="s">
        <v>4</v>
      </c>
      <c r="C174" s="17">
        <v>8912120</v>
      </c>
      <c r="D174" s="17">
        <v>275</v>
      </c>
      <c r="E174" s="21">
        <v>1112503.0618272275</v>
      </c>
      <c r="F174" s="15"/>
      <c r="G174" s="21">
        <v>1149500</v>
      </c>
      <c r="H174" s="21">
        <f t="shared" si="14"/>
        <v>36996.938172772527</v>
      </c>
      <c r="I174" s="22">
        <f t="shared" si="15"/>
        <v>3.3255583235885219E-2</v>
      </c>
      <c r="J174" s="15"/>
      <c r="K174" s="21">
        <v>1149500</v>
      </c>
      <c r="L174" s="21">
        <f t="shared" si="13"/>
        <v>36996.938172772527</v>
      </c>
      <c r="M174" s="22">
        <f t="shared" si="16"/>
        <v>3.3255583235885219E-2</v>
      </c>
      <c r="N174" s="15"/>
      <c r="O174" s="21">
        <v>1149500</v>
      </c>
      <c r="P174" s="21">
        <f t="shared" si="18"/>
        <v>36996.938172772527</v>
      </c>
      <c r="Q174" s="22">
        <f t="shared" si="17"/>
        <v>3.3255583235885219E-2</v>
      </c>
      <c r="R174" s="15"/>
    </row>
    <row r="175" spans="1:18" x14ac:dyDescent="0.3">
      <c r="A175" s="17">
        <v>8912779</v>
      </c>
      <c r="B175" s="17" t="s">
        <v>223</v>
      </c>
      <c r="C175" s="17">
        <v>8912779</v>
      </c>
      <c r="D175" s="17">
        <v>28</v>
      </c>
      <c r="E175" s="21">
        <v>242056.77041882352</v>
      </c>
      <c r="F175" s="15"/>
      <c r="G175" s="21">
        <v>242676.42861199999</v>
      </c>
      <c r="H175" s="21">
        <f t="shared" si="14"/>
        <v>619.65819317646674</v>
      </c>
      <c r="I175" s="22">
        <f t="shared" si="15"/>
        <v>2.5599705065232872E-3</v>
      </c>
      <c r="J175" s="15"/>
      <c r="K175" s="21">
        <v>243296.08682399997</v>
      </c>
      <c r="L175" s="21">
        <f t="shared" si="13"/>
        <v>1239.316405176447</v>
      </c>
      <c r="M175" s="22">
        <f t="shared" si="16"/>
        <v>5.1199410908114454E-3</v>
      </c>
      <c r="N175" s="15"/>
      <c r="O175" s="21">
        <v>244535.40324799996</v>
      </c>
      <c r="P175" s="21">
        <f t="shared" si="18"/>
        <v>2478.6328291764366</v>
      </c>
      <c r="Q175" s="22">
        <f t="shared" si="17"/>
        <v>1.0239882259387883E-2</v>
      </c>
      <c r="R175" s="15"/>
    </row>
    <row r="176" spans="1:18" x14ac:dyDescent="0.3">
      <c r="A176" s="17">
        <v>8912802</v>
      </c>
      <c r="B176" s="17" t="s">
        <v>28</v>
      </c>
      <c r="C176" s="17">
        <v>8912802</v>
      </c>
      <c r="D176" s="17">
        <v>168</v>
      </c>
      <c r="E176" s="21">
        <v>788935.05960255989</v>
      </c>
      <c r="F176" s="15"/>
      <c r="G176" s="21">
        <v>792289.10925800004</v>
      </c>
      <c r="H176" s="21">
        <f t="shared" si="14"/>
        <v>3354.049655440147</v>
      </c>
      <c r="I176" s="22">
        <f t="shared" si="15"/>
        <v>4.2513634229030322E-3</v>
      </c>
      <c r="J176" s="15"/>
      <c r="K176" s="21">
        <v>795643.15891600004</v>
      </c>
      <c r="L176" s="21">
        <f t="shared" si="13"/>
        <v>6708.0993134401506</v>
      </c>
      <c r="M176" s="22">
        <f t="shared" si="16"/>
        <v>8.5027268490507641E-3</v>
      </c>
      <c r="N176" s="15"/>
      <c r="O176" s="21">
        <v>802351.25823200005</v>
      </c>
      <c r="P176" s="21">
        <f t="shared" si="18"/>
        <v>13416.198629440158</v>
      </c>
      <c r="Q176" s="22">
        <f t="shared" si="17"/>
        <v>1.7005453701346228E-2</v>
      </c>
      <c r="R176" s="15"/>
    </row>
    <row r="177" spans="1:18" x14ac:dyDescent="0.3">
      <c r="A177" s="17">
        <v>8914010</v>
      </c>
      <c r="B177" s="17" t="s">
        <v>82</v>
      </c>
      <c r="C177" s="17">
        <v>8914010</v>
      </c>
      <c r="D177" s="17">
        <v>826</v>
      </c>
      <c r="E177" s="21">
        <v>4860575.0391333392</v>
      </c>
      <c r="F177" s="15"/>
      <c r="G177" s="21">
        <v>4993316.2121116901</v>
      </c>
      <c r="H177" s="21">
        <f t="shared" si="14"/>
        <v>132741.17297835089</v>
      </c>
      <c r="I177" s="22">
        <f t="shared" si="15"/>
        <v>2.7309767241453637E-2</v>
      </c>
      <c r="J177" s="15"/>
      <c r="K177" s="21">
        <v>4990944.9871561397</v>
      </c>
      <c r="L177" s="21">
        <f t="shared" si="13"/>
        <v>130369.9480228005</v>
      </c>
      <c r="M177" s="22">
        <f t="shared" si="16"/>
        <v>2.6821918594645541E-2</v>
      </c>
      <c r="N177" s="15"/>
      <c r="O177" s="21">
        <v>4982930.2468063813</v>
      </c>
      <c r="P177" s="21">
        <f t="shared" si="18"/>
        <v>122355.20767304208</v>
      </c>
      <c r="Q177" s="22">
        <f t="shared" si="17"/>
        <v>2.5172990168434582E-2</v>
      </c>
      <c r="R177" s="15"/>
    </row>
    <row r="178" spans="1:18" x14ac:dyDescent="0.3">
      <c r="A178" s="17">
        <v>8914669</v>
      </c>
      <c r="B178" s="17" t="s">
        <v>321</v>
      </c>
      <c r="C178" s="17">
        <v>8914669</v>
      </c>
      <c r="D178" s="17">
        <v>1250</v>
      </c>
      <c r="E178" s="21">
        <v>6528913.8984260904</v>
      </c>
      <c r="F178" s="15"/>
      <c r="G178" s="21">
        <v>6665868.3578185551</v>
      </c>
      <c r="H178" s="21">
        <f t="shared" si="14"/>
        <v>136954.45939246472</v>
      </c>
      <c r="I178" s="22">
        <f t="shared" si="15"/>
        <v>2.0976606756214079E-2</v>
      </c>
      <c r="J178" s="15"/>
      <c r="K178" s="21">
        <v>6665868.3578185551</v>
      </c>
      <c r="L178" s="21">
        <f t="shared" si="13"/>
        <v>136954.45939246472</v>
      </c>
      <c r="M178" s="22">
        <f t="shared" si="16"/>
        <v>2.0976606756214079E-2</v>
      </c>
      <c r="N178" s="15"/>
      <c r="O178" s="21">
        <v>6665868.3578185551</v>
      </c>
      <c r="P178" s="21">
        <f t="shared" si="18"/>
        <v>136954.45939246472</v>
      </c>
      <c r="Q178" s="22">
        <f t="shared" si="17"/>
        <v>2.0976606756214079E-2</v>
      </c>
      <c r="R178" s="15"/>
    </row>
    <row r="179" spans="1:18" x14ac:dyDescent="0.3">
      <c r="A179" s="17">
        <v>8912781</v>
      </c>
      <c r="B179" s="17" t="s">
        <v>224</v>
      </c>
      <c r="C179" s="17">
        <v>8912781</v>
      </c>
      <c r="D179" s="17">
        <v>93</v>
      </c>
      <c r="E179" s="21">
        <v>465722.74505896692</v>
      </c>
      <c r="F179" s="15"/>
      <c r="G179" s="21">
        <v>474496.82953614503</v>
      </c>
      <c r="H179" s="21">
        <f t="shared" si="14"/>
        <v>8774.0844771781121</v>
      </c>
      <c r="I179" s="22">
        <f t="shared" si="15"/>
        <v>1.8839716484251146E-2</v>
      </c>
      <c r="J179" s="15"/>
      <c r="K179" s="21">
        <v>474340.09347797884</v>
      </c>
      <c r="L179" s="21">
        <f t="shared" si="13"/>
        <v>8617.3484190119198</v>
      </c>
      <c r="M179" s="22">
        <f t="shared" si="16"/>
        <v>1.8503172779162514E-2</v>
      </c>
      <c r="N179" s="15"/>
      <c r="O179" s="21">
        <v>473810.325601377</v>
      </c>
      <c r="P179" s="21">
        <f t="shared" si="18"/>
        <v>8087.5805424100836</v>
      </c>
      <c r="Q179" s="22">
        <f t="shared" si="17"/>
        <v>1.7365655055962714E-2</v>
      </c>
      <c r="R179" s="15"/>
    </row>
    <row r="180" spans="1:18" x14ac:dyDescent="0.3">
      <c r="A180" s="17">
        <v>8912784</v>
      </c>
      <c r="B180" s="17" t="s">
        <v>225</v>
      </c>
      <c r="C180" s="17">
        <v>8912784</v>
      </c>
      <c r="D180" s="17">
        <v>194</v>
      </c>
      <c r="E180" s="21">
        <v>834872.05478914757</v>
      </c>
      <c r="F180" s="15"/>
      <c r="G180" s="21">
        <v>843120.18085443613</v>
      </c>
      <c r="H180" s="21">
        <f t="shared" si="14"/>
        <v>8248.1260652885539</v>
      </c>
      <c r="I180" s="22">
        <f t="shared" si="15"/>
        <v>9.8795091031902756E-3</v>
      </c>
      <c r="J180" s="15"/>
      <c r="K180" s="21">
        <v>843120.18085443613</v>
      </c>
      <c r="L180" s="21">
        <f t="shared" si="13"/>
        <v>8248.1260652885539</v>
      </c>
      <c r="M180" s="22">
        <f t="shared" si="16"/>
        <v>9.8795091031902756E-3</v>
      </c>
      <c r="N180" s="15"/>
      <c r="O180" s="21">
        <v>849206.9933359999</v>
      </c>
      <c r="P180" s="21">
        <f t="shared" si="18"/>
        <v>14334.938546852325</v>
      </c>
      <c r="Q180" s="22">
        <f t="shared" si="17"/>
        <v>1.7170222029377551E-2</v>
      </c>
      <c r="R180" s="15"/>
    </row>
    <row r="181" spans="1:18" x14ac:dyDescent="0.3">
      <c r="A181" s="17">
        <v>8912934</v>
      </c>
      <c r="B181" s="17" t="s">
        <v>42</v>
      </c>
      <c r="C181" s="17">
        <v>8912934</v>
      </c>
      <c r="D181" s="17">
        <v>306</v>
      </c>
      <c r="E181" s="21">
        <v>1239931.6150890235</v>
      </c>
      <c r="F181" s="15"/>
      <c r="G181" s="21">
        <v>1279080</v>
      </c>
      <c r="H181" s="21">
        <f t="shared" si="14"/>
        <v>39148.384910976514</v>
      </c>
      <c r="I181" s="22">
        <f t="shared" si="15"/>
        <v>3.1573019378303195E-2</v>
      </c>
      <c r="J181" s="15"/>
      <c r="K181" s="21">
        <v>1279080</v>
      </c>
      <c r="L181" s="21">
        <f t="shared" si="13"/>
        <v>39148.384910976514</v>
      </c>
      <c r="M181" s="22">
        <f t="shared" si="16"/>
        <v>3.1573019378303195E-2</v>
      </c>
      <c r="N181" s="15"/>
      <c r="O181" s="21">
        <v>1279080</v>
      </c>
      <c r="P181" s="21">
        <f t="shared" si="18"/>
        <v>39148.384910976514</v>
      </c>
      <c r="Q181" s="22">
        <f t="shared" si="17"/>
        <v>3.1573019378303195E-2</v>
      </c>
      <c r="R181" s="15"/>
    </row>
    <row r="182" spans="1:18" x14ac:dyDescent="0.3">
      <c r="A182" s="17">
        <v>8912913</v>
      </c>
      <c r="B182" s="17" t="s">
        <v>36</v>
      </c>
      <c r="C182" s="17">
        <v>8912913</v>
      </c>
      <c r="D182" s="17">
        <v>420</v>
      </c>
      <c r="E182" s="21">
        <v>1813300.5923458766</v>
      </c>
      <c r="F182" s="15"/>
      <c r="G182" s="21">
        <v>1860748.5535457572</v>
      </c>
      <c r="H182" s="21">
        <f t="shared" si="14"/>
        <v>47447.961199880578</v>
      </c>
      <c r="I182" s="22">
        <f t="shared" si="15"/>
        <v>2.6166627530020765E-2</v>
      </c>
      <c r="J182" s="15"/>
      <c r="K182" s="21">
        <v>1859900.9658136072</v>
      </c>
      <c r="L182" s="21">
        <f t="shared" si="13"/>
        <v>46600.373467730591</v>
      </c>
      <c r="M182" s="22">
        <f t="shared" si="16"/>
        <v>2.5699199385052558E-2</v>
      </c>
      <c r="N182" s="15"/>
      <c r="O182" s="21">
        <v>1857036.1192789404</v>
      </c>
      <c r="P182" s="21">
        <f t="shared" si="18"/>
        <v>43735.526933063753</v>
      </c>
      <c r="Q182" s="22">
        <f t="shared" si="17"/>
        <v>2.4119292255060078E-2</v>
      </c>
      <c r="R182" s="15"/>
    </row>
    <row r="183" spans="1:18" x14ac:dyDescent="0.3">
      <c r="A183" s="17">
        <v>8913040</v>
      </c>
      <c r="B183" s="17" t="s">
        <v>249</v>
      </c>
      <c r="C183" s="17">
        <v>8913040</v>
      </c>
      <c r="D183" s="17">
        <v>191</v>
      </c>
      <c r="E183" s="21">
        <v>942762.71722536709</v>
      </c>
      <c r="F183" s="15"/>
      <c r="G183" s="21">
        <v>965844.32332170778</v>
      </c>
      <c r="H183" s="21">
        <f t="shared" si="14"/>
        <v>23081.606096340693</v>
      </c>
      <c r="I183" s="22">
        <f t="shared" si="15"/>
        <v>2.4482943241828519E-2</v>
      </c>
      <c r="J183" s="15"/>
      <c r="K183" s="21">
        <v>965432.00452710781</v>
      </c>
      <c r="L183" s="21">
        <f t="shared" si="13"/>
        <v>22669.287301740726</v>
      </c>
      <c r="M183" s="22">
        <f t="shared" si="16"/>
        <v>2.4045591629310942E-2</v>
      </c>
      <c r="N183" s="15"/>
      <c r="O183" s="21">
        <v>964038.36700135982</v>
      </c>
      <c r="P183" s="21">
        <f t="shared" si="18"/>
        <v>21275.64977599273</v>
      </c>
      <c r="Q183" s="22">
        <f t="shared" si="17"/>
        <v>2.2567343179001418E-2</v>
      </c>
      <c r="R183" s="15"/>
    </row>
    <row r="184" spans="1:18" x14ac:dyDescent="0.3">
      <c r="A184" s="17">
        <v>8912796</v>
      </c>
      <c r="B184" s="17" t="s">
        <v>27</v>
      </c>
      <c r="C184" s="17">
        <v>8912796</v>
      </c>
      <c r="D184" s="17">
        <v>179</v>
      </c>
      <c r="E184" s="21">
        <v>730870.20142922667</v>
      </c>
      <c r="F184" s="15"/>
      <c r="G184" s="21">
        <v>748220</v>
      </c>
      <c r="H184" s="21">
        <f t="shared" si="14"/>
        <v>17349.798570773331</v>
      </c>
      <c r="I184" s="22">
        <f t="shared" si="15"/>
        <v>2.3738549658811597E-2</v>
      </c>
      <c r="J184" s="15"/>
      <c r="K184" s="21">
        <v>748220</v>
      </c>
      <c r="L184" s="21">
        <f t="shared" si="13"/>
        <v>17349.798570773331</v>
      </c>
      <c r="M184" s="22">
        <f t="shared" si="16"/>
        <v>2.3738549658811597E-2</v>
      </c>
      <c r="N184" s="15"/>
      <c r="O184" s="21">
        <v>748220</v>
      </c>
      <c r="P184" s="21">
        <f t="shared" si="18"/>
        <v>17349.798570773331</v>
      </c>
      <c r="Q184" s="22">
        <f t="shared" si="17"/>
        <v>2.3738549658811597E-2</v>
      </c>
      <c r="R184" s="15"/>
    </row>
    <row r="185" spans="1:18" x14ac:dyDescent="0.3">
      <c r="A185" s="17">
        <v>8912176</v>
      </c>
      <c r="B185" s="17" t="s">
        <v>322</v>
      </c>
      <c r="C185" s="17">
        <v>8912176</v>
      </c>
      <c r="D185" s="17">
        <v>90</v>
      </c>
      <c r="E185" s="21">
        <v>489381.03755409829</v>
      </c>
      <c r="F185" s="15"/>
      <c r="G185" s="21">
        <v>499772.49050970405</v>
      </c>
      <c r="H185" s="21">
        <f t="shared" si="14"/>
        <v>10391.452955605753</v>
      </c>
      <c r="I185" s="22">
        <f t="shared" si="15"/>
        <v>2.1233869231104069E-2</v>
      </c>
      <c r="J185" s="15"/>
      <c r="K185" s="21">
        <v>499586.86255490407</v>
      </c>
      <c r="L185" s="21">
        <f t="shared" si="13"/>
        <v>10205.82500080578</v>
      </c>
      <c r="M185" s="22">
        <f t="shared" si="16"/>
        <v>2.0854557528043952E-2</v>
      </c>
      <c r="N185" s="15"/>
      <c r="O185" s="21">
        <v>498959.44006768003</v>
      </c>
      <c r="P185" s="21">
        <f t="shared" si="18"/>
        <v>9578.4025135817355</v>
      </c>
      <c r="Q185" s="22">
        <f t="shared" si="17"/>
        <v>1.9572483971700472E-2</v>
      </c>
      <c r="R185" s="15"/>
    </row>
    <row r="186" spans="1:18" x14ac:dyDescent="0.3">
      <c r="A186" s="17">
        <v>8912033</v>
      </c>
      <c r="B186" s="17" t="s">
        <v>53</v>
      </c>
      <c r="C186" s="17">
        <v>8912033</v>
      </c>
      <c r="D186" s="17">
        <v>395</v>
      </c>
      <c r="E186" s="21">
        <v>1728324.023490024</v>
      </c>
      <c r="F186" s="15"/>
      <c r="G186" s="21">
        <v>1773393.4905850452</v>
      </c>
      <c r="H186" s="21">
        <f t="shared" si="14"/>
        <v>45069.467095021158</v>
      </c>
      <c r="I186" s="22">
        <f t="shared" si="15"/>
        <v>2.6076977744029665E-2</v>
      </c>
      <c r="J186" s="15"/>
      <c r="K186" s="21">
        <v>1772588.3911372952</v>
      </c>
      <c r="L186" s="21">
        <f t="shared" si="13"/>
        <v>44264.367647271138</v>
      </c>
      <c r="M186" s="22">
        <f t="shared" si="16"/>
        <v>2.56111510606024E-2</v>
      </c>
      <c r="N186" s="15"/>
      <c r="O186" s="21">
        <v>1769867.1550039002</v>
      </c>
      <c r="P186" s="21">
        <f t="shared" si="18"/>
        <v>41543.131513876142</v>
      </c>
      <c r="Q186" s="22">
        <f t="shared" si="17"/>
        <v>2.4036656870618296E-2</v>
      </c>
      <c r="R186" s="15"/>
    </row>
    <row r="187" spans="1:18" x14ac:dyDescent="0.3">
      <c r="A187" s="17">
        <v>8912093</v>
      </c>
      <c r="B187" s="17" t="s">
        <v>180</v>
      </c>
      <c r="C187" s="17">
        <v>8912093</v>
      </c>
      <c r="D187" s="17">
        <v>208</v>
      </c>
      <c r="E187" s="21">
        <v>880617.58781714295</v>
      </c>
      <c r="F187" s="15"/>
      <c r="G187" s="21">
        <v>901959.75174980192</v>
      </c>
      <c r="H187" s="21">
        <f t="shared" si="14"/>
        <v>21342.163932658965</v>
      </c>
      <c r="I187" s="22">
        <f t="shared" si="15"/>
        <v>2.4235450470120053E-2</v>
      </c>
      <c r="J187" s="15"/>
      <c r="K187" s="21">
        <v>901578.50551990198</v>
      </c>
      <c r="L187" s="21">
        <f t="shared" si="13"/>
        <v>20960.917702759034</v>
      </c>
      <c r="M187" s="22">
        <f t="shared" si="16"/>
        <v>2.3802519950477632E-2</v>
      </c>
      <c r="N187" s="15"/>
      <c r="O187" s="21">
        <v>900289.89326283999</v>
      </c>
      <c r="P187" s="21">
        <f t="shared" si="18"/>
        <v>19672.305445697042</v>
      </c>
      <c r="Q187" s="22">
        <f t="shared" si="17"/>
        <v>2.2339214794085994E-2</v>
      </c>
      <c r="R187" s="15"/>
    </row>
    <row r="188" spans="1:18" x14ac:dyDescent="0.3">
      <c r="A188" s="17">
        <v>8912108</v>
      </c>
      <c r="B188" s="17" t="s">
        <v>149</v>
      </c>
      <c r="C188" s="17">
        <v>8912108</v>
      </c>
      <c r="D188" s="17">
        <v>227</v>
      </c>
      <c r="E188" s="21">
        <v>1054102.4287318336</v>
      </c>
      <c r="F188" s="15"/>
      <c r="G188" s="21">
        <v>1067249.3062221659</v>
      </c>
      <c r="H188" s="21">
        <f t="shared" si="14"/>
        <v>13146.87749033235</v>
      </c>
      <c r="I188" s="22">
        <f t="shared" si="15"/>
        <v>1.2472106250764507E-2</v>
      </c>
      <c r="J188" s="15"/>
      <c r="K188" s="21">
        <v>1067249.3062221659</v>
      </c>
      <c r="L188" s="21">
        <f t="shared" si="13"/>
        <v>13146.87749033235</v>
      </c>
      <c r="M188" s="22">
        <f t="shared" si="16"/>
        <v>1.2472106250764507E-2</v>
      </c>
      <c r="N188" s="15"/>
      <c r="O188" s="21">
        <v>1072821.974714</v>
      </c>
      <c r="P188" s="21">
        <f t="shared" si="18"/>
        <v>18719.545982166426</v>
      </c>
      <c r="Q188" s="22">
        <f t="shared" si="17"/>
        <v>1.7758754246195489E-2</v>
      </c>
      <c r="R188" s="15"/>
    </row>
    <row r="189" spans="1:18" x14ac:dyDescent="0.3">
      <c r="A189" s="17">
        <v>8912787</v>
      </c>
      <c r="B189" s="17" t="s">
        <v>226</v>
      </c>
      <c r="C189" s="17">
        <v>8912787</v>
      </c>
      <c r="D189" s="17">
        <v>126</v>
      </c>
      <c r="E189" s="21">
        <v>635466.95550633024</v>
      </c>
      <c r="F189" s="15"/>
      <c r="G189" s="21">
        <v>649947.35325172497</v>
      </c>
      <c r="H189" s="21">
        <f t="shared" si="14"/>
        <v>14480.39774539473</v>
      </c>
      <c r="I189" s="22">
        <f t="shared" si="15"/>
        <v>2.2787019246117955E-2</v>
      </c>
      <c r="J189" s="15"/>
      <c r="K189" s="21">
        <v>649688.68233797501</v>
      </c>
      <c r="L189" s="21">
        <f t="shared" si="13"/>
        <v>14221.726831644773</v>
      </c>
      <c r="M189" s="22">
        <f t="shared" si="16"/>
        <v>2.2379962810675374E-2</v>
      </c>
      <c r="N189" s="15"/>
      <c r="O189" s="21">
        <v>648814.37464950001</v>
      </c>
      <c r="P189" s="21">
        <f t="shared" si="18"/>
        <v>13347.419143169769</v>
      </c>
      <c r="Q189" s="22">
        <f t="shared" si="17"/>
        <v>2.1004112058879209E-2</v>
      </c>
      <c r="R189" s="15"/>
    </row>
    <row r="190" spans="1:18" x14ac:dyDescent="0.3">
      <c r="A190" s="17">
        <v>8912634</v>
      </c>
      <c r="B190" s="17" t="s">
        <v>69</v>
      </c>
      <c r="C190" s="17">
        <v>8912634</v>
      </c>
      <c r="D190" s="17">
        <v>424</v>
      </c>
      <c r="E190" s="21">
        <v>1666269.1199999996</v>
      </c>
      <c r="F190" s="15"/>
      <c r="G190" s="21">
        <v>1772320</v>
      </c>
      <c r="H190" s="21">
        <f t="shared" si="14"/>
        <v>106050.88000000035</v>
      </c>
      <c r="I190" s="22">
        <f t="shared" si="15"/>
        <v>6.3645709283744259E-2</v>
      </c>
      <c r="J190" s="15"/>
      <c r="K190" s="21">
        <v>1772320</v>
      </c>
      <c r="L190" s="21">
        <f t="shared" si="13"/>
        <v>106050.88000000035</v>
      </c>
      <c r="M190" s="22">
        <f t="shared" si="16"/>
        <v>6.3645709283744259E-2</v>
      </c>
      <c r="N190" s="15"/>
      <c r="O190" s="21">
        <v>1772320</v>
      </c>
      <c r="P190" s="21">
        <f t="shared" si="18"/>
        <v>106050.88000000035</v>
      </c>
      <c r="Q190" s="22">
        <f t="shared" si="17"/>
        <v>6.3645709283744259E-2</v>
      </c>
      <c r="R190" s="15"/>
    </row>
    <row r="191" spans="1:18" x14ac:dyDescent="0.3">
      <c r="A191" s="17">
        <v>8912790</v>
      </c>
      <c r="B191" s="17" t="s">
        <v>227</v>
      </c>
      <c r="C191" s="17">
        <v>8912790</v>
      </c>
      <c r="D191" s="17">
        <v>69</v>
      </c>
      <c r="E191" s="21">
        <v>359826.11743147986</v>
      </c>
      <c r="F191" s="15"/>
      <c r="G191" s="21">
        <v>364171.14250511228</v>
      </c>
      <c r="H191" s="21">
        <f t="shared" si="14"/>
        <v>4345.0250736324233</v>
      </c>
      <c r="I191" s="22">
        <f t="shared" si="15"/>
        <v>1.2075346571972579E-2</v>
      </c>
      <c r="J191" s="15"/>
      <c r="K191" s="21">
        <v>364171.14250511228</v>
      </c>
      <c r="L191" s="21">
        <f t="shared" si="13"/>
        <v>4345.0250736324233</v>
      </c>
      <c r="M191" s="22">
        <f t="shared" si="16"/>
        <v>1.2075346571972579E-2</v>
      </c>
      <c r="N191" s="15"/>
      <c r="O191" s="21">
        <v>364660.13718800002</v>
      </c>
      <c r="P191" s="21">
        <f t="shared" si="18"/>
        <v>4834.019756520167</v>
      </c>
      <c r="Q191" s="22">
        <f t="shared" si="17"/>
        <v>1.3434321530150431E-2</v>
      </c>
      <c r="R191" s="15"/>
    </row>
    <row r="192" spans="1:18" x14ac:dyDescent="0.3">
      <c r="A192" s="17">
        <v>8912793</v>
      </c>
      <c r="B192" s="17" t="s">
        <v>26</v>
      </c>
      <c r="C192" s="17">
        <v>8912793</v>
      </c>
      <c r="D192" s="17">
        <v>24</v>
      </c>
      <c r="E192" s="21">
        <v>217538.35302664826</v>
      </c>
      <c r="F192" s="15"/>
      <c r="G192" s="21">
        <v>218035.41912499999</v>
      </c>
      <c r="H192" s="21">
        <f t="shared" si="14"/>
        <v>497.06609835173003</v>
      </c>
      <c r="I192" s="22">
        <f t="shared" si="15"/>
        <v>2.2849584518590147E-3</v>
      </c>
      <c r="J192" s="15"/>
      <c r="K192" s="21">
        <v>218532.48525</v>
      </c>
      <c r="L192" s="21">
        <f t="shared" si="13"/>
        <v>994.13222335174214</v>
      </c>
      <c r="M192" s="22">
        <f t="shared" si="16"/>
        <v>4.5699170262172659E-3</v>
      </c>
      <c r="N192" s="15"/>
      <c r="O192" s="21">
        <v>219526.61749999999</v>
      </c>
      <c r="P192" s="21">
        <f t="shared" si="18"/>
        <v>1988.2644733517373</v>
      </c>
      <c r="Q192" s="22">
        <f t="shared" si="17"/>
        <v>9.1398341749336347E-3</v>
      </c>
      <c r="R192" s="15"/>
    </row>
    <row r="193" spans="1:18" x14ac:dyDescent="0.3">
      <c r="A193" s="17">
        <v>8913287</v>
      </c>
      <c r="B193" s="17" t="s">
        <v>267</v>
      </c>
      <c r="C193" s="17">
        <v>8913287</v>
      </c>
      <c r="D193" s="17">
        <v>90</v>
      </c>
      <c r="E193" s="21">
        <v>419326.59306315798</v>
      </c>
      <c r="F193" s="15"/>
      <c r="G193" s="21">
        <v>427757.22200534999</v>
      </c>
      <c r="H193" s="21">
        <f t="shared" si="14"/>
        <v>8430.6289421920083</v>
      </c>
      <c r="I193" s="22">
        <f t="shared" si="15"/>
        <v>2.0105161660763562E-2</v>
      </c>
      <c r="J193" s="15"/>
      <c r="K193" s="21">
        <v>427606.62127285002</v>
      </c>
      <c r="L193" s="21">
        <f t="shared" si="13"/>
        <v>8280.0282096920419</v>
      </c>
      <c r="M193" s="22">
        <f t="shared" si="16"/>
        <v>1.9746012646626787E-2</v>
      </c>
      <c r="N193" s="15"/>
      <c r="O193" s="21">
        <v>427097.59079700004</v>
      </c>
      <c r="P193" s="21">
        <f t="shared" si="18"/>
        <v>7770.9977338420576</v>
      </c>
      <c r="Q193" s="22">
        <f t="shared" si="17"/>
        <v>1.8532088978844251E-2</v>
      </c>
      <c r="R193" s="15"/>
    </row>
    <row r="194" spans="1:18" x14ac:dyDescent="0.3">
      <c r="A194" s="17">
        <v>8913293</v>
      </c>
      <c r="B194" s="17" t="s">
        <v>269</v>
      </c>
      <c r="C194" s="17">
        <v>8913293</v>
      </c>
      <c r="D194" s="17">
        <v>405</v>
      </c>
      <c r="E194" s="21">
        <v>1712036.033226829</v>
      </c>
      <c r="F194" s="15"/>
      <c r="G194" s="21">
        <v>1756649.5994365481</v>
      </c>
      <c r="H194" s="21">
        <f t="shared" si="14"/>
        <v>44613.566209719051</v>
      </c>
      <c r="I194" s="22">
        <f t="shared" si="15"/>
        <v>2.6058777586375814E-2</v>
      </c>
      <c r="J194" s="15"/>
      <c r="K194" s="21">
        <v>1755852.643983948</v>
      </c>
      <c r="L194" s="21">
        <f t="shared" si="13"/>
        <v>43816.610757119022</v>
      </c>
      <c r="M194" s="22">
        <f t="shared" si="16"/>
        <v>2.5593276021494651E-2</v>
      </c>
      <c r="N194" s="15"/>
      <c r="O194" s="21">
        <v>1753158.9345541599</v>
      </c>
      <c r="P194" s="21">
        <f t="shared" si="18"/>
        <v>41122.901327330852</v>
      </c>
      <c r="Q194" s="22">
        <f t="shared" si="17"/>
        <v>2.4019880732196276E-2</v>
      </c>
      <c r="R194" s="15"/>
    </row>
    <row r="195" spans="1:18" x14ac:dyDescent="0.3">
      <c r="A195" s="17">
        <v>8913119</v>
      </c>
      <c r="B195" s="17" t="s">
        <v>261</v>
      </c>
      <c r="C195" s="17">
        <v>8913119</v>
      </c>
      <c r="D195" s="17">
        <v>48</v>
      </c>
      <c r="E195" s="21">
        <v>294691.59992000007</v>
      </c>
      <c r="F195" s="15"/>
      <c r="G195" s="21">
        <v>295574.43225950003</v>
      </c>
      <c r="H195" s="21">
        <f t="shared" si="14"/>
        <v>882.83233949996065</v>
      </c>
      <c r="I195" s="22">
        <f t="shared" si="15"/>
        <v>2.9957838626537819E-3</v>
      </c>
      <c r="J195" s="15"/>
      <c r="K195" s="21">
        <v>296457.26461900002</v>
      </c>
      <c r="L195" s="21">
        <f t="shared" si="13"/>
        <v>1765.6646989999572</v>
      </c>
      <c r="M195" s="22">
        <f t="shared" si="16"/>
        <v>5.9915677931752457E-3</v>
      </c>
      <c r="N195" s="15"/>
      <c r="O195" s="21">
        <v>298222.92933800002</v>
      </c>
      <c r="P195" s="21">
        <f t="shared" si="18"/>
        <v>3531.3294179999502</v>
      </c>
      <c r="Q195" s="22">
        <f t="shared" si="17"/>
        <v>1.1983135654218173E-2</v>
      </c>
      <c r="R195" s="15"/>
    </row>
    <row r="196" spans="1:18" x14ac:dyDescent="0.3">
      <c r="A196" s="17">
        <v>8912037</v>
      </c>
      <c r="B196" s="17" t="s">
        <v>51</v>
      </c>
      <c r="C196" s="17">
        <v>8912037</v>
      </c>
      <c r="D196" s="17">
        <v>214</v>
      </c>
      <c r="E196" s="21">
        <v>1088588.0767552948</v>
      </c>
      <c r="F196" s="15"/>
      <c r="G196" s="21">
        <v>1115751.3347369118</v>
      </c>
      <c r="H196" s="21">
        <f t="shared" si="14"/>
        <v>27163.257981617004</v>
      </c>
      <c r="I196" s="22">
        <f t="shared" si="15"/>
        <v>2.4952742512651154E-2</v>
      </c>
      <c r="J196" s="15"/>
      <c r="K196" s="21">
        <v>1115266.103262512</v>
      </c>
      <c r="L196" s="21">
        <f t="shared" si="13"/>
        <v>26678.026507217204</v>
      </c>
      <c r="M196" s="22">
        <f t="shared" si="16"/>
        <v>2.4506998631415467E-2</v>
      </c>
      <c r="N196" s="15"/>
      <c r="O196" s="21">
        <v>1113626.02087904</v>
      </c>
      <c r="P196" s="21">
        <f t="shared" si="18"/>
        <v>25037.944123745197</v>
      </c>
      <c r="Q196" s="22">
        <f t="shared" si="17"/>
        <v>2.3000384312838209E-2</v>
      </c>
      <c r="R196" s="15"/>
    </row>
    <row r="197" spans="1:18" x14ac:dyDescent="0.3">
      <c r="A197" s="17">
        <v>8912918</v>
      </c>
      <c r="B197" s="17" t="s">
        <v>238</v>
      </c>
      <c r="C197" s="17">
        <v>8912918</v>
      </c>
      <c r="D197" s="17">
        <v>312</v>
      </c>
      <c r="E197" s="21">
        <v>1264222.8317501459</v>
      </c>
      <c r="F197" s="15"/>
      <c r="G197" s="21">
        <v>1304160</v>
      </c>
      <c r="H197" s="21">
        <f t="shared" si="14"/>
        <v>39937.168249854119</v>
      </c>
      <c r="I197" s="22">
        <f t="shared" si="15"/>
        <v>3.1590291874863945E-2</v>
      </c>
      <c r="J197" s="15"/>
      <c r="K197" s="21">
        <v>1304160</v>
      </c>
      <c r="L197" s="21">
        <f t="shared" ref="L197:L260" si="19">K197-$E197</f>
        <v>39937.168249854119</v>
      </c>
      <c r="M197" s="22">
        <f t="shared" si="16"/>
        <v>3.1590291874863945E-2</v>
      </c>
      <c r="N197" s="15"/>
      <c r="O197" s="21">
        <v>1304160</v>
      </c>
      <c r="P197" s="21">
        <f t="shared" si="18"/>
        <v>39937.168249854119</v>
      </c>
      <c r="Q197" s="22">
        <f t="shared" si="17"/>
        <v>3.1590291874863945E-2</v>
      </c>
      <c r="R197" s="15"/>
    </row>
    <row r="198" spans="1:18" x14ac:dyDescent="0.3">
      <c r="A198" s="17">
        <v>8913772</v>
      </c>
      <c r="B198" s="17" t="s">
        <v>171</v>
      </c>
      <c r="C198" s="17">
        <v>8913772</v>
      </c>
      <c r="D198" s="17">
        <v>471</v>
      </c>
      <c r="E198" s="21">
        <v>1975695.8763173388</v>
      </c>
      <c r="F198" s="15"/>
      <c r="G198" s="21">
        <v>2027689.2815449168</v>
      </c>
      <c r="H198" s="21">
        <f t="shared" ref="H198:H261" si="20">G198-E198</f>
        <v>51993.405227578012</v>
      </c>
      <c r="I198" s="22">
        <f t="shared" ref="I198:I261" si="21">H198/E198</f>
        <v>2.6316502378135636E-2</v>
      </c>
      <c r="J198" s="15"/>
      <c r="K198" s="21">
        <v>2026760.4961707669</v>
      </c>
      <c r="L198" s="21">
        <f t="shared" si="19"/>
        <v>51064.619853428099</v>
      </c>
      <c r="M198" s="22">
        <f t="shared" ref="M198:M261" si="22">L198/$E198</f>
        <v>2.5846396940713175E-2</v>
      </c>
      <c r="N198" s="15"/>
      <c r="O198" s="21">
        <v>2023621.2016061398</v>
      </c>
      <c r="P198" s="21">
        <f t="shared" si="18"/>
        <v>47925.325288800988</v>
      </c>
      <c r="Q198" s="22">
        <f t="shared" ref="Q198:Q261" si="23">P198/$E198</f>
        <v>2.4257440562225053E-2</v>
      </c>
      <c r="R198" s="15"/>
    </row>
    <row r="199" spans="1:18" x14ac:dyDescent="0.3">
      <c r="A199" s="17">
        <v>8912806</v>
      </c>
      <c r="B199" s="17" t="s">
        <v>228</v>
      </c>
      <c r="C199" s="17">
        <v>8912806</v>
      </c>
      <c r="D199" s="17">
        <v>162</v>
      </c>
      <c r="E199" s="21">
        <v>644687.14045475505</v>
      </c>
      <c r="F199" s="15"/>
      <c r="G199" s="21">
        <v>677160</v>
      </c>
      <c r="H199" s="21">
        <f t="shared" si="20"/>
        <v>32472.859545244952</v>
      </c>
      <c r="I199" s="22">
        <f t="shared" si="21"/>
        <v>5.0369950798675713E-2</v>
      </c>
      <c r="J199" s="15"/>
      <c r="K199" s="21">
        <v>677160</v>
      </c>
      <c r="L199" s="21">
        <f t="shared" si="19"/>
        <v>32472.859545244952</v>
      </c>
      <c r="M199" s="22">
        <f t="shared" si="22"/>
        <v>5.0369950798675713E-2</v>
      </c>
      <c r="N199" s="15"/>
      <c r="O199" s="21">
        <v>677160</v>
      </c>
      <c r="P199" s="21">
        <f t="shared" si="18"/>
        <v>32472.859545244952</v>
      </c>
      <c r="Q199" s="22">
        <f t="shared" si="23"/>
        <v>5.0369950798675713E-2</v>
      </c>
      <c r="R199" s="15"/>
    </row>
    <row r="200" spans="1:18" x14ac:dyDescent="0.3">
      <c r="A200" s="17">
        <v>8914012</v>
      </c>
      <c r="B200" s="17" t="s">
        <v>83</v>
      </c>
      <c r="C200" s="17">
        <v>8914012</v>
      </c>
      <c r="D200" s="17">
        <v>1311</v>
      </c>
      <c r="E200" s="21">
        <v>7363085.4533383902</v>
      </c>
      <c r="F200" s="15"/>
      <c r="G200" s="21">
        <v>7565871.8928051479</v>
      </c>
      <c r="H200" s="21">
        <f t="shared" si="20"/>
        <v>202786.4394667577</v>
      </c>
      <c r="I200" s="22">
        <f t="shared" si="21"/>
        <v>2.7540959663155236E-2</v>
      </c>
      <c r="J200" s="15"/>
      <c r="K200" s="21">
        <v>7562249.4126424976</v>
      </c>
      <c r="L200" s="21">
        <f t="shared" si="19"/>
        <v>199163.95930410735</v>
      </c>
      <c r="M200" s="22">
        <f t="shared" si="22"/>
        <v>2.7048981105306513E-2</v>
      </c>
      <c r="N200" s="15"/>
      <c r="O200" s="21">
        <v>7550005.4296927406</v>
      </c>
      <c r="P200" s="21">
        <f t="shared" si="18"/>
        <v>186919.97635435034</v>
      </c>
      <c r="Q200" s="22">
        <f t="shared" si="23"/>
        <v>2.5386093579777978E-2</v>
      </c>
      <c r="R200" s="15"/>
    </row>
    <row r="201" spans="1:18" x14ac:dyDescent="0.3">
      <c r="A201" s="17">
        <v>8914011</v>
      </c>
      <c r="B201" s="17" t="s">
        <v>123</v>
      </c>
      <c r="C201" s="17">
        <v>8914011</v>
      </c>
      <c r="D201" s="17">
        <v>1459</v>
      </c>
      <c r="E201" s="21">
        <v>7752362.8282351736</v>
      </c>
      <c r="F201" s="15"/>
      <c r="G201" s="21">
        <v>7940102.9564436255</v>
      </c>
      <c r="H201" s="21">
        <f t="shared" si="20"/>
        <v>187740.1282084519</v>
      </c>
      <c r="I201" s="22">
        <f t="shared" si="21"/>
        <v>2.421714932183985E-2</v>
      </c>
      <c r="J201" s="15"/>
      <c r="K201" s="21">
        <v>7940102.9564436255</v>
      </c>
      <c r="L201" s="21">
        <f t="shared" si="19"/>
        <v>187740.1282084519</v>
      </c>
      <c r="M201" s="22">
        <f t="shared" si="22"/>
        <v>2.421714932183985E-2</v>
      </c>
      <c r="N201" s="15"/>
      <c r="O201" s="21">
        <v>7940102.9564436255</v>
      </c>
      <c r="P201" s="21">
        <f t="shared" si="18"/>
        <v>187740.1282084519</v>
      </c>
      <c r="Q201" s="22">
        <f t="shared" si="23"/>
        <v>2.421714932183985E-2</v>
      </c>
      <c r="R201" s="15"/>
    </row>
    <row r="202" spans="1:18" x14ac:dyDescent="0.3">
      <c r="A202" s="17">
        <v>8912234</v>
      </c>
      <c r="B202" s="17" t="s">
        <v>151</v>
      </c>
      <c r="C202" s="17">
        <v>8912234</v>
      </c>
      <c r="D202" s="17">
        <v>418</v>
      </c>
      <c r="E202" s="21">
        <v>1642689.8399999999</v>
      </c>
      <c r="F202" s="15"/>
      <c r="G202" s="21">
        <v>1747240</v>
      </c>
      <c r="H202" s="21">
        <f t="shared" si="20"/>
        <v>104550.16000000015</v>
      </c>
      <c r="I202" s="22">
        <f t="shared" si="21"/>
        <v>6.3645709283744134E-2</v>
      </c>
      <c r="J202" s="15"/>
      <c r="K202" s="21">
        <v>1747240</v>
      </c>
      <c r="L202" s="21">
        <f t="shared" si="19"/>
        <v>104550.16000000015</v>
      </c>
      <c r="M202" s="22">
        <f t="shared" si="22"/>
        <v>6.3645709283744134E-2</v>
      </c>
      <c r="N202" s="15"/>
      <c r="O202" s="21">
        <v>1747240</v>
      </c>
      <c r="P202" s="21">
        <f t="shared" si="18"/>
        <v>104550.16000000015</v>
      </c>
      <c r="Q202" s="22">
        <f t="shared" si="23"/>
        <v>6.3645709283744134E-2</v>
      </c>
      <c r="R202" s="15"/>
    </row>
    <row r="203" spans="1:18" x14ac:dyDescent="0.3">
      <c r="A203" s="17">
        <v>8912087</v>
      </c>
      <c r="B203" s="17" t="s">
        <v>124</v>
      </c>
      <c r="C203" s="17">
        <v>8912087</v>
      </c>
      <c r="D203" s="17">
        <v>307</v>
      </c>
      <c r="E203" s="21">
        <v>1239256.1713531087</v>
      </c>
      <c r="F203" s="15"/>
      <c r="G203" s="21">
        <v>1283260</v>
      </c>
      <c r="H203" s="21">
        <f t="shared" si="20"/>
        <v>44003.828646891285</v>
      </c>
      <c r="I203" s="22">
        <f t="shared" si="21"/>
        <v>3.5508258634568468E-2</v>
      </c>
      <c r="J203" s="15"/>
      <c r="K203" s="21">
        <v>1283260</v>
      </c>
      <c r="L203" s="21">
        <f t="shared" si="19"/>
        <v>44003.828646891285</v>
      </c>
      <c r="M203" s="22">
        <f t="shared" si="22"/>
        <v>3.5508258634568468E-2</v>
      </c>
      <c r="N203" s="15"/>
      <c r="O203" s="21">
        <v>1283260</v>
      </c>
      <c r="P203" s="21">
        <f t="shared" si="18"/>
        <v>44003.828646891285</v>
      </c>
      <c r="Q203" s="22">
        <f t="shared" si="23"/>
        <v>3.5508258634568468E-2</v>
      </c>
      <c r="R203" s="15"/>
    </row>
    <row r="204" spans="1:18" x14ac:dyDescent="0.3">
      <c r="A204" s="17">
        <v>8912239</v>
      </c>
      <c r="B204" s="17" t="s">
        <v>191</v>
      </c>
      <c r="C204" s="17">
        <v>8912239</v>
      </c>
      <c r="D204" s="17">
        <v>175</v>
      </c>
      <c r="E204" s="21">
        <v>759840.20936206914</v>
      </c>
      <c r="F204" s="15"/>
      <c r="G204" s="21">
        <v>777801.81452838599</v>
      </c>
      <c r="H204" s="21">
        <f t="shared" si="20"/>
        <v>17961.605166316847</v>
      </c>
      <c r="I204" s="22">
        <f t="shared" si="21"/>
        <v>2.3638661056640684E-2</v>
      </c>
      <c r="J204" s="15"/>
      <c r="K204" s="21">
        <v>777480.95698768599</v>
      </c>
      <c r="L204" s="21">
        <f t="shared" si="19"/>
        <v>17640.747625616845</v>
      </c>
      <c r="M204" s="22">
        <f t="shared" si="22"/>
        <v>2.3216391299464526E-2</v>
      </c>
      <c r="N204" s="15"/>
      <c r="O204" s="21">
        <v>776396.45850011997</v>
      </c>
      <c r="P204" s="21">
        <f t="shared" si="18"/>
        <v>16556.249138050829</v>
      </c>
      <c r="Q204" s="22">
        <f t="shared" si="23"/>
        <v>2.1789119520209097E-2</v>
      </c>
      <c r="R204" s="15"/>
    </row>
    <row r="205" spans="1:18" x14ac:dyDescent="0.3">
      <c r="A205" s="17">
        <v>8912946</v>
      </c>
      <c r="B205" s="17" t="s">
        <v>43</v>
      </c>
      <c r="C205" s="17">
        <v>8912946</v>
      </c>
      <c r="D205" s="17">
        <v>302</v>
      </c>
      <c r="E205" s="21">
        <v>1186823.76</v>
      </c>
      <c r="F205" s="15"/>
      <c r="G205" s="21">
        <v>1262360</v>
      </c>
      <c r="H205" s="21">
        <f t="shared" si="20"/>
        <v>75536.239999999991</v>
      </c>
      <c r="I205" s="22">
        <f t="shared" si="21"/>
        <v>6.3645709283744023E-2</v>
      </c>
      <c r="J205" s="15"/>
      <c r="K205" s="21">
        <v>1262360</v>
      </c>
      <c r="L205" s="21">
        <f t="shared" si="19"/>
        <v>75536.239999999991</v>
      </c>
      <c r="M205" s="22">
        <f t="shared" si="22"/>
        <v>6.3645709283744023E-2</v>
      </c>
      <c r="N205" s="15"/>
      <c r="O205" s="21">
        <v>1262360</v>
      </c>
      <c r="P205" s="21">
        <f t="shared" si="18"/>
        <v>75536.239999999991</v>
      </c>
      <c r="Q205" s="22">
        <f t="shared" si="23"/>
        <v>6.3645709283744023E-2</v>
      </c>
      <c r="R205" s="15"/>
    </row>
    <row r="206" spans="1:18" x14ac:dyDescent="0.3">
      <c r="A206" s="17">
        <v>8912223</v>
      </c>
      <c r="B206" s="17" t="s">
        <v>188</v>
      </c>
      <c r="C206" s="17">
        <v>8912223</v>
      </c>
      <c r="D206" s="17">
        <v>149</v>
      </c>
      <c r="E206" s="21">
        <v>726213.2055855206</v>
      </c>
      <c r="F206" s="15"/>
      <c r="G206" s="21">
        <v>729253.64598799997</v>
      </c>
      <c r="H206" s="21">
        <f t="shared" si="20"/>
        <v>3040.4404024793766</v>
      </c>
      <c r="I206" s="22">
        <f t="shared" si="21"/>
        <v>4.1867049223209525E-3</v>
      </c>
      <c r="J206" s="15"/>
      <c r="K206" s="21">
        <v>732294.08637599996</v>
      </c>
      <c r="L206" s="21">
        <f t="shared" si="19"/>
        <v>6080.8807904793648</v>
      </c>
      <c r="M206" s="22">
        <f t="shared" si="22"/>
        <v>8.3734098247036978E-3</v>
      </c>
      <c r="N206" s="15"/>
      <c r="O206" s="21">
        <v>738374.96715199994</v>
      </c>
      <c r="P206" s="21">
        <f t="shared" si="18"/>
        <v>12161.761566479341</v>
      </c>
      <c r="Q206" s="22">
        <f t="shared" si="23"/>
        <v>1.6746819629469192E-2</v>
      </c>
      <c r="R206" s="15"/>
    </row>
    <row r="207" spans="1:18" x14ac:dyDescent="0.3">
      <c r="A207" s="17">
        <v>8912236</v>
      </c>
      <c r="B207" s="17" t="s">
        <v>152</v>
      </c>
      <c r="C207" s="17">
        <v>8912236</v>
      </c>
      <c r="D207" s="17">
        <v>176</v>
      </c>
      <c r="E207" s="21">
        <v>760644.58505138138</v>
      </c>
      <c r="F207" s="15"/>
      <c r="G207" s="21">
        <v>778628.70470422902</v>
      </c>
      <c r="H207" s="21">
        <f t="shared" si="20"/>
        <v>17984.119652847643</v>
      </c>
      <c r="I207" s="22">
        <f t="shared" si="21"/>
        <v>2.3643262577926351E-2</v>
      </c>
      <c r="J207" s="15"/>
      <c r="K207" s="21">
        <v>778307.44497567904</v>
      </c>
      <c r="L207" s="21">
        <f t="shared" si="19"/>
        <v>17662.859924297663</v>
      </c>
      <c r="M207" s="22">
        <f t="shared" si="22"/>
        <v>2.3220910621620398E-2</v>
      </c>
      <c r="N207" s="15"/>
      <c r="O207" s="21">
        <v>777221.58709318005</v>
      </c>
      <c r="P207" s="21">
        <f t="shared" si="18"/>
        <v>16577.002041798667</v>
      </c>
      <c r="Q207" s="22">
        <f t="shared" si="23"/>
        <v>2.1793361009306199E-2</v>
      </c>
      <c r="R207" s="15"/>
    </row>
    <row r="208" spans="1:18" x14ac:dyDescent="0.3">
      <c r="A208" s="17">
        <v>8912140</v>
      </c>
      <c r="B208" s="17" t="s">
        <v>181</v>
      </c>
      <c r="C208" s="17">
        <v>8912140</v>
      </c>
      <c r="D208" s="17">
        <v>415</v>
      </c>
      <c r="E208" s="21">
        <v>1789168.4427182374</v>
      </c>
      <c r="F208" s="15"/>
      <c r="G208" s="21">
        <v>1835940.945078453</v>
      </c>
      <c r="H208" s="21">
        <f t="shared" si="20"/>
        <v>46772.502360215643</v>
      </c>
      <c r="I208" s="22">
        <f t="shared" si="21"/>
        <v>2.6142034055304145E-2</v>
      </c>
      <c r="J208" s="15"/>
      <c r="K208" s="21">
        <v>1835105.423421103</v>
      </c>
      <c r="L208" s="21">
        <f t="shared" si="19"/>
        <v>45936.980702865636</v>
      </c>
      <c r="M208" s="22">
        <f t="shared" si="22"/>
        <v>2.5675045236699327E-2</v>
      </c>
      <c r="N208" s="15"/>
      <c r="O208" s="21">
        <v>1832281.36021926</v>
      </c>
      <c r="P208" s="21">
        <f t="shared" si="18"/>
        <v>43112.917501022574</v>
      </c>
      <c r="Q208" s="22">
        <f t="shared" si="23"/>
        <v>2.409662302981503E-2</v>
      </c>
      <c r="R208" s="15"/>
    </row>
    <row r="209" spans="1:18" x14ac:dyDescent="0.3">
      <c r="A209" s="17">
        <v>8912238</v>
      </c>
      <c r="B209" s="17" t="s">
        <v>10</v>
      </c>
      <c r="C209" s="17">
        <v>8912238</v>
      </c>
      <c r="D209" s="17">
        <v>237</v>
      </c>
      <c r="E209" s="21">
        <v>991972.52783787029</v>
      </c>
      <c r="F209" s="15"/>
      <c r="G209" s="21">
        <v>1016431.516520402</v>
      </c>
      <c r="H209" s="21">
        <f t="shared" si="20"/>
        <v>24458.988682531752</v>
      </c>
      <c r="I209" s="22">
        <f t="shared" si="21"/>
        <v>2.4656921432938485E-2</v>
      </c>
      <c r="J209" s="15"/>
      <c r="K209" s="21">
        <v>1015994.592820502</v>
      </c>
      <c r="L209" s="21">
        <f t="shared" si="19"/>
        <v>24022.064982631709</v>
      </c>
      <c r="M209" s="22">
        <f t="shared" si="22"/>
        <v>2.4216461956855641E-2</v>
      </c>
      <c r="N209" s="15"/>
      <c r="O209" s="21">
        <v>1014517.7907148401</v>
      </c>
      <c r="P209" s="21">
        <f t="shared" si="18"/>
        <v>22545.262876969762</v>
      </c>
      <c r="Q209" s="22">
        <f t="shared" si="23"/>
        <v>2.2727708927695826E-2</v>
      </c>
      <c r="R209" s="15"/>
    </row>
    <row r="210" spans="1:18" x14ac:dyDescent="0.3">
      <c r="A210" s="17">
        <v>8912925</v>
      </c>
      <c r="B210" s="17" t="s">
        <v>239</v>
      </c>
      <c r="C210" s="17">
        <v>8912925</v>
      </c>
      <c r="D210" s="17">
        <v>160</v>
      </c>
      <c r="E210" s="21">
        <v>696232.71340733976</v>
      </c>
      <c r="F210" s="15"/>
      <c r="G210" s="21">
        <v>708795.98419633042</v>
      </c>
      <c r="H210" s="21">
        <f t="shared" si="20"/>
        <v>12563.27078899066</v>
      </c>
      <c r="I210" s="22">
        <f t="shared" si="21"/>
        <v>1.8044643043999511E-2</v>
      </c>
      <c r="J210" s="15"/>
      <c r="K210" s="21">
        <v>708795.98419633042</v>
      </c>
      <c r="L210" s="21">
        <f t="shared" si="19"/>
        <v>12563.27078899066</v>
      </c>
      <c r="M210" s="22">
        <f t="shared" si="22"/>
        <v>1.8044643043999511E-2</v>
      </c>
      <c r="N210" s="15"/>
      <c r="O210" s="21">
        <v>708795.98419633042</v>
      </c>
      <c r="P210" s="21">
        <f t="shared" si="18"/>
        <v>12563.27078899066</v>
      </c>
      <c r="Q210" s="22">
        <f t="shared" si="23"/>
        <v>1.8044643043999511E-2</v>
      </c>
      <c r="R210" s="15"/>
    </row>
    <row r="211" spans="1:18" x14ac:dyDescent="0.3">
      <c r="A211" s="17">
        <v>8912926</v>
      </c>
      <c r="B211" s="17" t="s">
        <v>39</v>
      </c>
      <c r="C211" s="17">
        <v>8912926</v>
      </c>
      <c r="D211" s="17">
        <v>209</v>
      </c>
      <c r="E211" s="21">
        <v>877707.32131126698</v>
      </c>
      <c r="F211" s="15"/>
      <c r="G211" s="21">
        <v>893185.74573749176</v>
      </c>
      <c r="H211" s="21">
        <f t="shared" si="20"/>
        <v>15478.424426224781</v>
      </c>
      <c r="I211" s="22">
        <f t="shared" si="21"/>
        <v>1.7635063591699914E-2</v>
      </c>
      <c r="J211" s="15"/>
      <c r="K211" s="21">
        <v>893185.74573749176</v>
      </c>
      <c r="L211" s="21">
        <f t="shared" si="19"/>
        <v>15478.424426224781</v>
      </c>
      <c r="M211" s="22">
        <f t="shared" si="22"/>
        <v>1.7635063591699914E-2</v>
      </c>
      <c r="N211" s="15"/>
      <c r="O211" s="21">
        <v>893185.74573749176</v>
      </c>
      <c r="P211" s="21">
        <f t="shared" si="18"/>
        <v>15478.424426224781</v>
      </c>
      <c r="Q211" s="22">
        <f t="shared" si="23"/>
        <v>1.7635063591699914E-2</v>
      </c>
      <c r="R211" s="15"/>
    </row>
    <row r="212" spans="1:18" x14ac:dyDescent="0.3">
      <c r="A212" s="17">
        <v>8914068</v>
      </c>
      <c r="B212" s="17" t="s">
        <v>90</v>
      </c>
      <c r="C212" s="17">
        <v>8914068</v>
      </c>
      <c r="D212" s="17">
        <v>1042</v>
      </c>
      <c r="E212" s="21">
        <v>5858204.3671488827</v>
      </c>
      <c r="F212" s="15"/>
      <c r="G212" s="21">
        <v>6018869.185002408</v>
      </c>
      <c r="H212" s="21">
        <f t="shared" si="20"/>
        <v>160664.81785352528</v>
      </c>
      <c r="I212" s="22">
        <f t="shared" si="21"/>
        <v>2.7425608221264379E-2</v>
      </c>
      <c r="J212" s="15"/>
      <c r="K212" s="21">
        <v>6015999.1453828579</v>
      </c>
      <c r="L212" s="21">
        <f t="shared" si="19"/>
        <v>157794.77823397517</v>
      </c>
      <c r="M212" s="22">
        <f t="shared" si="22"/>
        <v>2.6935690246458914E-2</v>
      </c>
      <c r="N212" s="15"/>
      <c r="O212" s="21">
        <v>6006298.4114687787</v>
      </c>
      <c r="P212" s="21">
        <f t="shared" si="18"/>
        <v>148094.04431989603</v>
      </c>
      <c r="Q212" s="22">
        <f t="shared" si="23"/>
        <v>2.5279767491616482E-2</v>
      </c>
      <c r="R212" s="15"/>
    </row>
    <row r="213" spans="1:18" x14ac:dyDescent="0.3">
      <c r="A213" s="17">
        <v>8912751</v>
      </c>
      <c r="B213" s="17" t="s">
        <v>21</v>
      </c>
      <c r="C213" s="17">
        <v>8912751</v>
      </c>
      <c r="D213" s="17">
        <v>52</v>
      </c>
      <c r="E213" s="21">
        <v>341930.77864136174</v>
      </c>
      <c r="F213" s="15"/>
      <c r="G213" s="21">
        <v>346935.54876029398</v>
      </c>
      <c r="H213" s="21">
        <f t="shared" si="20"/>
        <v>5004.7701189322397</v>
      </c>
      <c r="I213" s="22">
        <f t="shared" si="21"/>
        <v>1.4636793267977651E-2</v>
      </c>
      <c r="J213" s="15"/>
      <c r="K213" s="21">
        <v>346846.14593499398</v>
      </c>
      <c r="L213" s="21">
        <f t="shared" si="19"/>
        <v>4915.36729363224</v>
      </c>
      <c r="M213" s="22">
        <f t="shared" si="22"/>
        <v>1.4375328577214111E-2</v>
      </c>
      <c r="N213" s="15"/>
      <c r="O213" s="21">
        <v>346543.96438547998</v>
      </c>
      <c r="P213" s="21">
        <f t="shared" si="18"/>
        <v>4613.1857441182365</v>
      </c>
      <c r="Q213" s="22">
        <f t="shared" si="23"/>
        <v>1.3491577922433337E-2</v>
      </c>
      <c r="R213" s="15"/>
    </row>
    <row r="214" spans="1:18" x14ac:dyDescent="0.3">
      <c r="A214" s="17">
        <v>8914023</v>
      </c>
      <c r="B214" s="17" t="s">
        <v>125</v>
      </c>
      <c r="C214" s="17">
        <v>8914023</v>
      </c>
      <c r="D214" s="17">
        <v>584</v>
      </c>
      <c r="E214" s="21">
        <v>3670400.4532832173</v>
      </c>
      <c r="F214" s="15"/>
      <c r="G214" s="21">
        <v>3769828.6396551467</v>
      </c>
      <c r="H214" s="21">
        <f t="shared" si="20"/>
        <v>99428.186371929478</v>
      </c>
      <c r="I214" s="22">
        <f t="shared" si="21"/>
        <v>2.7089193028785121E-2</v>
      </c>
      <c r="J214" s="15"/>
      <c r="K214" s="21">
        <v>3768052.5019924971</v>
      </c>
      <c r="L214" s="21">
        <f t="shared" si="19"/>
        <v>97652.048709279858</v>
      </c>
      <c r="M214" s="22">
        <f t="shared" si="22"/>
        <v>2.6605284614633514E-2</v>
      </c>
      <c r="N214" s="15"/>
      <c r="O214" s="21">
        <v>3762049.15669274</v>
      </c>
      <c r="P214" s="21">
        <f t="shared" ref="P214:P277" si="24">O214-$E214</f>
        <v>91648.703409522772</v>
      </c>
      <c r="Q214" s="22">
        <f t="shared" si="23"/>
        <v>2.4969674174800709E-2</v>
      </c>
      <c r="R214" s="15"/>
    </row>
    <row r="215" spans="1:18" x14ac:dyDescent="0.3">
      <c r="A215" s="17">
        <v>8912810</v>
      </c>
      <c r="B215" s="17" t="s">
        <v>229</v>
      </c>
      <c r="C215" s="17">
        <v>8912810</v>
      </c>
      <c r="D215" s="17">
        <v>224</v>
      </c>
      <c r="E215" s="21">
        <v>886914.31577831355</v>
      </c>
      <c r="F215" s="15"/>
      <c r="G215" s="21">
        <v>936320</v>
      </c>
      <c r="H215" s="21">
        <f t="shared" si="20"/>
        <v>49405.684221686446</v>
      </c>
      <c r="I215" s="22">
        <f t="shared" si="21"/>
        <v>5.5705137850131987E-2</v>
      </c>
      <c r="J215" s="15"/>
      <c r="K215" s="21">
        <v>936320</v>
      </c>
      <c r="L215" s="21">
        <f t="shared" si="19"/>
        <v>49405.684221686446</v>
      </c>
      <c r="M215" s="22">
        <f t="shared" si="22"/>
        <v>5.5705137850131987E-2</v>
      </c>
      <c r="N215" s="15"/>
      <c r="O215" s="21">
        <v>936320</v>
      </c>
      <c r="P215" s="21">
        <f t="shared" si="24"/>
        <v>49405.684221686446</v>
      </c>
      <c r="Q215" s="22">
        <f t="shared" si="23"/>
        <v>5.5705137850131987E-2</v>
      </c>
      <c r="R215" s="15"/>
    </row>
    <row r="216" spans="1:18" x14ac:dyDescent="0.3">
      <c r="A216" s="17">
        <v>8912812</v>
      </c>
      <c r="B216" s="17" t="s">
        <v>230</v>
      </c>
      <c r="C216" s="17">
        <v>8912812</v>
      </c>
      <c r="D216" s="17">
        <v>303</v>
      </c>
      <c r="E216" s="21">
        <v>1190753.6399999999</v>
      </c>
      <c r="F216" s="15"/>
      <c r="G216" s="21">
        <v>1266540</v>
      </c>
      <c r="H216" s="21">
        <f t="shared" si="20"/>
        <v>75786.360000000102</v>
      </c>
      <c r="I216" s="22">
        <f t="shared" si="21"/>
        <v>6.364570928374412E-2</v>
      </c>
      <c r="J216" s="15"/>
      <c r="K216" s="21">
        <v>1266540</v>
      </c>
      <c r="L216" s="21">
        <f t="shared" si="19"/>
        <v>75786.360000000102</v>
      </c>
      <c r="M216" s="22">
        <f t="shared" si="22"/>
        <v>6.364570928374412E-2</v>
      </c>
      <c r="N216" s="15"/>
      <c r="O216" s="21">
        <v>1266540</v>
      </c>
      <c r="P216" s="21">
        <f t="shared" si="24"/>
        <v>75786.360000000102</v>
      </c>
      <c r="Q216" s="22">
        <f t="shared" si="23"/>
        <v>6.364570928374412E-2</v>
      </c>
      <c r="R216" s="15"/>
    </row>
    <row r="217" spans="1:18" x14ac:dyDescent="0.3">
      <c r="A217" s="17">
        <v>8912813</v>
      </c>
      <c r="B217" s="17" t="s">
        <v>29</v>
      </c>
      <c r="C217" s="17">
        <v>8912813</v>
      </c>
      <c r="D217" s="17">
        <v>78</v>
      </c>
      <c r="E217" s="21">
        <v>414259.26963532181</v>
      </c>
      <c r="F217" s="15"/>
      <c r="G217" s="21">
        <v>421340.6451312612</v>
      </c>
      <c r="H217" s="21">
        <f t="shared" si="20"/>
        <v>7081.3754959393991</v>
      </c>
      <c r="I217" s="22">
        <f t="shared" si="21"/>
        <v>1.7094066482020383E-2</v>
      </c>
      <c r="J217" s="15"/>
      <c r="K217" s="21">
        <v>421214.14681880566</v>
      </c>
      <c r="L217" s="21">
        <f t="shared" si="19"/>
        <v>6954.8771834838553</v>
      </c>
      <c r="M217" s="22">
        <f t="shared" si="22"/>
        <v>1.6788706236088163E-2</v>
      </c>
      <c r="N217" s="15"/>
      <c r="O217" s="21">
        <v>420786.5825227059</v>
      </c>
      <c r="P217" s="21">
        <f t="shared" si="24"/>
        <v>6527.3128873840906</v>
      </c>
      <c r="Q217" s="22">
        <f t="shared" si="23"/>
        <v>1.5756588604837196E-2</v>
      </c>
      <c r="R217" s="15"/>
    </row>
    <row r="218" spans="1:18" x14ac:dyDescent="0.3">
      <c r="A218" s="17">
        <v>8912704</v>
      </c>
      <c r="B218" s="17" t="s">
        <v>163</v>
      </c>
      <c r="C218" s="17">
        <v>8912704</v>
      </c>
      <c r="D218" s="17">
        <v>205</v>
      </c>
      <c r="E218" s="21">
        <v>948655.59469513292</v>
      </c>
      <c r="F218" s="15"/>
      <c r="G218" s="21">
        <v>952808.2470335</v>
      </c>
      <c r="H218" s="21">
        <f t="shared" si="20"/>
        <v>4152.6523383670719</v>
      </c>
      <c r="I218" s="22">
        <f t="shared" si="21"/>
        <v>4.3774077353136778E-3</v>
      </c>
      <c r="J218" s="15"/>
      <c r="K218" s="21">
        <v>956960.89936699998</v>
      </c>
      <c r="L218" s="21">
        <f t="shared" si="19"/>
        <v>8305.3046718670521</v>
      </c>
      <c r="M218" s="22">
        <f t="shared" si="22"/>
        <v>8.7548154654968399E-3</v>
      </c>
      <c r="N218" s="15"/>
      <c r="O218" s="21">
        <v>965266.20403399994</v>
      </c>
      <c r="P218" s="21">
        <f t="shared" si="24"/>
        <v>16610.609338867012</v>
      </c>
      <c r="Q218" s="22">
        <f t="shared" si="23"/>
        <v>1.7509630925863166E-2</v>
      </c>
      <c r="R218" s="15"/>
    </row>
    <row r="219" spans="1:18" x14ac:dyDescent="0.3">
      <c r="A219" s="17">
        <v>8913061</v>
      </c>
      <c r="B219" s="17" t="s">
        <v>250</v>
      </c>
      <c r="C219" s="17">
        <v>8913061</v>
      </c>
      <c r="D219" s="17">
        <v>104</v>
      </c>
      <c r="E219" s="21">
        <v>482559.21785456612</v>
      </c>
      <c r="F219" s="15"/>
      <c r="G219" s="21">
        <v>491989.53595347062</v>
      </c>
      <c r="H219" s="21">
        <f t="shared" si="20"/>
        <v>9430.3180989045068</v>
      </c>
      <c r="I219" s="22">
        <f t="shared" si="21"/>
        <v>1.9542302270861647E-2</v>
      </c>
      <c r="J219" s="15"/>
      <c r="K219" s="21">
        <v>491821.07725297991</v>
      </c>
      <c r="L219" s="21">
        <f t="shared" si="19"/>
        <v>9261.8593984137988</v>
      </c>
      <c r="M219" s="22">
        <f t="shared" si="22"/>
        <v>1.9193207912578187E-2</v>
      </c>
      <c r="N219" s="15"/>
      <c r="O219" s="21">
        <v>491251.68684532127</v>
      </c>
      <c r="P219" s="21">
        <f t="shared" si="24"/>
        <v>8692.468990755151</v>
      </c>
      <c r="Q219" s="22">
        <f t="shared" si="23"/>
        <v>1.8013268981579979E-2</v>
      </c>
      <c r="R219" s="15"/>
    </row>
    <row r="220" spans="1:18" x14ac:dyDescent="0.3">
      <c r="A220" s="17">
        <v>8912876</v>
      </c>
      <c r="B220" s="17" t="s">
        <v>126</v>
      </c>
      <c r="C220" s="17">
        <v>8912876</v>
      </c>
      <c r="D220" s="17">
        <v>124</v>
      </c>
      <c r="E220" s="21">
        <v>530830.97423909104</v>
      </c>
      <c r="F220" s="15"/>
      <c r="G220" s="21">
        <v>542382.61093793705</v>
      </c>
      <c r="H220" s="21">
        <f t="shared" si="20"/>
        <v>11551.636698846007</v>
      </c>
      <c r="I220" s="22">
        <f t="shared" si="21"/>
        <v>2.176142173203903E-2</v>
      </c>
      <c r="J220" s="15"/>
      <c r="K220" s="21">
        <v>542176.25801478699</v>
      </c>
      <c r="L220" s="21">
        <f t="shared" si="19"/>
        <v>11345.283775695949</v>
      </c>
      <c r="M220" s="22">
        <f t="shared" si="22"/>
        <v>2.1372686083284076E-2</v>
      </c>
      <c r="N220" s="15"/>
      <c r="O220" s="21">
        <v>541478.78513454006</v>
      </c>
      <c r="P220" s="21">
        <f t="shared" si="24"/>
        <v>10647.810895449016</v>
      </c>
      <c r="Q220" s="22">
        <f t="shared" si="23"/>
        <v>2.0058759590492824E-2</v>
      </c>
      <c r="R220" s="15"/>
    </row>
    <row r="221" spans="1:18" x14ac:dyDescent="0.3">
      <c r="A221" s="17">
        <v>8913290</v>
      </c>
      <c r="B221" s="17" t="s">
        <v>268</v>
      </c>
      <c r="C221" s="17">
        <v>8913290</v>
      </c>
      <c r="D221" s="17">
        <v>383</v>
      </c>
      <c r="E221" s="21">
        <v>1505144.04</v>
      </c>
      <c r="F221" s="15"/>
      <c r="G221" s="21">
        <v>1600940</v>
      </c>
      <c r="H221" s="21">
        <f t="shared" si="20"/>
        <v>95795.959999999963</v>
      </c>
      <c r="I221" s="22">
        <f t="shared" si="21"/>
        <v>6.3645709283744009E-2</v>
      </c>
      <c r="J221" s="15"/>
      <c r="K221" s="21">
        <v>1600940</v>
      </c>
      <c r="L221" s="21">
        <f t="shared" si="19"/>
        <v>95795.959999999963</v>
      </c>
      <c r="M221" s="22">
        <f t="shared" si="22"/>
        <v>6.3645709283744009E-2</v>
      </c>
      <c r="N221" s="15"/>
      <c r="O221" s="21">
        <v>1600940</v>
      </c>
      <c r="P221" s="21">
        <f t="shared" si="24"/>
        <v>95795.959999999963</v>
      </c>
      <c r="Q221" s="22">
        <f t="shared" si="23"/>
        <v>6.3645709283744009E-2</v>
      </c>
      <c r="R221" s="15"/>
    </row>
    <row r="222" spans="1:18" x14ac:dyDescent="0.3">
      <c r="A222" s="17">
        <v>8914084</v>
      </c>
      <c r="B222" s="17" t="s">
        <v>127</v>
      </c>
      <c r="C222" s="17">
        <v>8914084</v>
      </c>
      <c r="D222" s="17">
        <v>1298.4166666666665</v>
      </c>
      <c r="E222" s="21">
        <v>7048202.2659638887</v>
      </c>
      <c r="F222" s="15"/>
      <c r="G222" s="21">
        <v>7233410.6152386907</v>
      </c>
      <c r="H222" s="21">
        <f t="shared" si="20"/>
        <v>185208.34927480202</v>
      </c>
      <c r="I222" s="22">
        <f t="shared" si="21"/>
        <v>2.6277388514966738E-2</v>
      </c>
      <c r="J222" s="15"/>
      <c r="K222" s="21">
        <v>7233410.6152386907</v>
      </c>
      <c r="L222" s="21">
        <f t="shared" si="19"/>
        <v>185208.34927480202</v>
      </c>
      <c r="M222" s="22">
        <f t="shared" si="22"/>
        <v>2.6277388514966738E-2</v>
      </c>
      <c r="N222" s="15"/>
      <c r="O222" s="21">
        <v>7226998.2561603999</v>
      </c>
      <c r="P222" s="21">
        <f t="shared" si="24"/>
        <v>178795.99019651115</v>
      </c>
      <c r="Q222" s="22">
        <f t="shared" si="23"/>
        <v>2.5367602042286112E-2</v>
      </c>
      <c r="R222" s="15"/>
    </row>
    <row r="223" spans="1:18" x14ac:dyDescent="0.3">
      <c r="A223" s="17">
        <v>8912611</v>
      </c>
      <c r="B223" s="17" t="s">
        <v>17</v>
      </c>
      <c r="C223" s="17">
        <v>8912611</v>
      </c>
      <c r="D223" s="17">
        <v>398</v>
      </c>
      <c r="E223" s="21">
        <v>1662917.5467840689</v>
      </c>
      <c r="F223" s="15"/>
      <c r="G223" s="21">
        <v>1706156.2866022121</v>
      </c>
      <c r="H223" s="21">
        <f t="shared" si="20"/>
        <v>43238.739818143193</v>
      </c>
      <c r="I223" s="22">
        <f t="shared" si="21"/>
        <v>2.6001734061777734E-2</v>
      </c>
      <c r="J223" s="15"/>
      <c r="K223" s="21">
        <v>1705383.8903928122</v>
      </c>
      <c r="L223" s="21">
        <f t="shared" si="19"/>
        <v>42466.343608743278</v>
      </c>
      <c r="M223" s="22">
        <f t="shared" si="22"/>
        <v>2.5537251495643495E-2</v>
      </c>
      <c r="N223" s="15"/>
      <c r="O223" s="21">
        <v>1702773.1912050403</v>
      </c>
      <c r="P223" s="21">
        <f t="shared" si="24"/>
        <v>39855.644420971395</v>
      </c>
      <c r="Q223" s="22">
        <f t="shared" si="23"/>
        <v>2.3967300422109671E-2</v>
      </c>
      <c r="R223" s="15"/>
    </row>
    <row r="224" spans="1:18" x14ac:dyDescent="0.3">
      <c r="A224" s="17">
        <v>8914001</v>
      </c>
      <c r="B224" s="17" t="s">
        <v>81</v>
      </c>
      <c r="C224" s="17">
        <v>8914001</v>
      </c>
      <c r="D224" s="17">
        <v>904</v>
      </c>
      <c r="E224" s="21">
        <v>5037274.3722070111</v>
      </c>
      <c r="F224" s="15"/>
      <c r="G224" s="21">
        <v>5174961.3595451582</v>
      </c>
      <c r="H224" s="21">
        <f t="shared" si="20"/>
        <v>137686.98733814713</v>
      </c>
      <c r="I224" s="22">
        <f t="shared" si="21"/>
        <v>2.7333628697660459E-2</v>
      </c>
      <c r="J224" s="15"/>
      <c r="K224" s="21">
        <v>5172501.7849230589</v>
      </c>
      <c r="L224" s="21">
        <f t="shared" si="19"/>
        <v>135227.41271604784</v>
      </c>
      <c r="M224" s="22">
        <f t="shared" si="22"/>
        <v>2.684535380128596E-2</v>
      </c>
      <c r="N224" s="15"/>
      <c r="O224" s="21">
        <v>5164188.4227003604</v>
      </c>
      <c r="P224" s="21">
        <f t="shared" si="24"/>
        <v>126914.05049334932</v>
      </c>
      <c r="Q224" s="22">
        <f t="shared" si="23"/>
        <v>2.5194984651539579E-2</v>
      </c>
      <c r="R224" s="15"/>
    </row>
    <row r="225" spans="1:18" x14ac:dyDescent="0.3">
      <c r="A225" s="17">
        <v>8912203</v>
      </c>
      <c r="B225" s="17" t="s">
        <v>187</v>
      </c>
      <c r="C225" s="17">
        <v>8912203</v>
      </c>
      <c r="D225" s="17">
        <v>420</v>
      </c>
      <c r="E225" s="21">
        <v>1650549.6</v>
      </c>
      <c r="F225" s="15"/>
      <c r="G225" s="21">
        <v>1755600</v>
      </c>
      <c r="H225" s="21">
        <f t="shared" si="20"/>
        <v>105050.39999999991</v>
      </c>
      <c r="I225" s="22">
        <f t="shared" si="21"/>
        <v>6.3645709283743968E-2</v>
      </c>
      <c r="J225" s="15"/>
      <c r="K225" s="21">
        <v>1755600</v>
      </c>
      <c r="L225" s="21">
        <f t="shared" si="19"/>
        <v>105050.39999999991</v>
      </c>
      <c r="M225" s="22">
        <f t="shared" si="22"/>
        <v>6.3645709283743968E-2</v>
      </c>
      <c r="N225" s="15"/>
      <c r="O225" s="21">
        <v>1755600</v>
      </c>
      <c r="P225" s="21">
        <f t="shared" si="24"/>
        <v>105050.39999999991</v>
      </c>
      <c r="Q225" s="22">
        <f t="shared" si="23"/>
        <v>6.3645709283743968E-2</v>
      </c>
      <c r="R225" s="15"/>
    </row>
    <row r="226" spans="1:18" x14ac:dyDescent="0.3">
      <c r="A226" s="17">
        <v>8912034</v>
      </c>
      <c r="B226" s="17" t="s">
        <v>323</v>
      </c>
      <c r="C226" s="17">
        <v>8912034</v>
      </c>
      <c r="D226" s="17">
        <v>264</v>
      </c>
      <c r="E226" s="21">
        <v>1185854.1373655084</v>
      </c>
      <c r="F226" s="15"/>
      <c r="G226" s="21">
        <v>1193951.0022885262</v>
      </c>
      <c r="H226" s="21">
        <f t="shared" si="20"/>
        <v>8096.864923017798</v>
      </c>
      <c r="I226" s="22">
        <f t="shared" si="21"/>
        <v>6.8278759316940784E-3</v>
      </c>
      <c r="J226" s="15"/>
      <c r="K226" s="21">
        <v>1196531.4274939999</v>
      </c>
      <c r="L226" s="21">
        <f t="shared" si="19"/>
        <v>10677.290128491586</v>
      </c>
      <c r="M226" s="22">
        <f t="shared" si="22"/>
        <v>9.0038814994669054E-3</v>
      </c>
      <c r="N226" s="15"/>
      <c r="O226" s="21">
        <v>1207208.717588</v>
      </c>
      <c r="P226" s="21">
        <f t="shared" si="24"/>
        <v>21354.580222491641</v>
      </c>
      <c r="Q226" s="22">
        <f t="shared" si="23"/>
        <v>1.8007762969847997E-2</v>
      </c>
      <c r="R226" s="15"/>
    </row>
    <row r="227" spans="1:18" x14ac:dyDescent="0.3">
      <c r="A227" s="17">
        <v>8912692</v>
      </c>
      <c r="B227" s="17" t="s">
        <v>301</v>
      </c>
      <c r="C227" s="17">
        <v>8912692</v>
      </c>
      <c r="D227" s="17">
        <v>165</v>
      </c>
      <c r="E227" s="21">
        <v>694090.04134240397</v>
      </c>
      <c r="F227" s="15"/>
      <c r="G227" s="21">
        <v>710211.29922326689</v>
      </c>
      <c r="H227" s="21">
        <f t="shared" si="20"/>
        <v>16121.257880862919</v>
      </c>
      <c r="I227" s="22">
        <f t="shared" si="21"/>
        <v>2.3226464753310132E-2</v>
      </c>
      <c r="J227" s="15"/>
      <c r="K227" s="21">
        <v>709923.31676661689</v>
      </c>
      <c r="L227" s="21">
        <f t="shared" si="19"/>
        <v>15833.275424212916</v>
      </c>
      <c r="M227" s="22">
        <f t="shared" si="22"/>
        <v>2.2811558272166806E-2</v>
      </c>
      <c r="N227" s="15"/>
      <c r="O227" s="21">
        <v>708949.93606313993</v>
      </c>
      <c r="P227" s="21">
        <f t="shared" si="24"/>
        <v>14859.89472073596</v>
      </c>
      <c r="Q227" s="22">
        <f t="shared" si="23"/>
        <v>2.140917436590244E-2</v>
      </c>
      <c r="R227" s="15"/>
    </row>
    <row r="228" spans="1:18" x14ac:dyDescent="0.3">
      <c r="A228" s="17">
        <v>8912865</v>
      </c>
      <c r="B228" s="17" t="s">
        <v>73</v>
      </c>
      <c r="C228" s="17">
        <v>8912865</v>
      </c>
      <c r="D228" s="17">
        <v>247</v>
      </c>
      <c r="E228" s="21">
        <v>1003297.2769453957</v>
      </c>
      <c r="F228" s="15"/>
      <c r="G228" s="21">
        <v>1032460</v>
      </c>
      <c r="H228" s="21">
        <f t="shared" si="20"/>
        <v>29162.723054604256</v>
      </c>
      <c r="I228" s="22">
        <f t="shared" si="21"/>
        <v>2.9066881496371717E-2</v>
      </c>
      <c r="J228" s="15"/>
      <c r="K228" s="21">
        <v>1032460</v>
      </c>
      <c r="L228" s="21">
        <f t="shared" si="19"/>
        <v>29162.723054604256</v>
      </c>
      <c r="M228" s="22">
        <f t="shared" si="22"/>
        <v>2.9066881496371717E-2</v>
      </c>
      <c r="N228" s="15"/>
      <c r="O228" s="21">
        <v>1032460</v>
      </c>
      <c r="P228" s="21">
        <f t="shared" si="24"/>
        <v>29162.723054604256</v>
      </c>
      <c r="Q228" s="22">
        <f t="shared" si="23"/>
        <v>2.9066881496371717E-2</v>
      </c>
      <c r="R228" s="15"/>
    </row>
    <row r="229" spans="1:18" x14ac:dyDescent="0.3">
      <c r="A229" s="17">
        <v>8919999</v>
      </c>
      <c r="B229" s="17" t="s">
        <v>324</v>
      </c>
      <c r="C229" s="17">
        <v>8919999</v>
      </c>
      <c r="D229" s="17">
        <v>78.749999999999986</v>
      </c>
      <c r="E229" s="21">
        <v>350640.09037291963</v>
      </c>
      <c r="F229" s="15"/>
      <c r="G229" s="21">
        <v>350309.90532093361</v>
      </c>
      <c r="H229" s="21">
        <f t="shared" si="20"/>
        <v>-330.18505198601633</v>
      </c>
      <c r="I229" s="22">
        <f t="shared" si="21"/>
        <v>-9.4166372029750353E-4</v>
      </c>
      <c r="J229" s="15"/>
      <c r="K229" s="21">
        <v>350309.90532093361</v>
      </c>
      <c r="L229" s="21">
        <f t="shared" si="19"/>
        <v>-330.18505198601633</v>
      </c>
      <c r="M229" s="22">
        <f t="shared" si="22"/>
        <v>-9.4166372029750353E-4</v>
      </c>
      <c r="N229" s="15"/>
      <c r="O229" s="21">
        <v>350309.90532093361</v>
      </c>
      <c r="P229" s="21">
        <f t="shared" si="24"/>
        <v>-330.18505198601633</v>
      </c>
      <c r="Q229" s="22">
        <f t="shared" si="23"/>
        <v>-9.4166372029750353E-4</v>
      </c>
      <c r="R229" s="15"/>
    </row>
    <row r="230" spans="1:18" x14ac:dyDescent="0.3">
      <c r="A230" s="17">
        <v>8912901</v>
      </c>
      <c r="B230" s="17" t="s">
        <v>236</v>
      </c>
      <c r="C230" s="17">
        <v>8912901</v>
      </c>
      <c r="D230" s="17">
        <v>503</v>
      </c>
      <c r="E230" s="21">
        <v>1976729.64</v>
      </c>
      <c r="F230" s="15"/>
      <c r="G230" s="21">
        <v>2102540</v>
      </c>
      <c r="H230" s="21">
        <f t="shared" si="20"/>
        <v>125810.3600000001</v>
      </c>
      <c r="I230" s="22">
        <f t="shared" si="21"/>
        <v>6.3645709283744092E-2</v>
      </c>
      <c r="J230" s="15"/>
      <c r="K230" s="21">
        <v>2102540</v>
      </c>
      <c r="L230" s="21">
        <f t="shared" si="19"/>
        <v>125810.3600000001</v>
      </c>
      <c r="M230" s="22">
        <f t="shared" si="22"/>
        <v>6.3645709283744092E-2</v>
      </c>
      <c r="N230" s="15"/>
      <c r="O230" s="21">
        <v>2102540</v>
      </c>
      <c r="P230" s="21">
        <f t="shared" si="24"/>
        <v>125810.3600000001</v>
      </c>
      <c r="Q230" s="22">
        <f t="shared" si="23"/>
        <v>6.3645709283744092E-2</v>
      </c>
      <c r="R230" s="15"/>
    </row>
    <row r="231" spans="1:18" x14ac:dyDescent="0.3">
      <c r="A231" s="17">
        <v>8914329</v>
      </c>
      <c r="B231" s="17" t="s">
        <v>128</v>
      </c>
      <c r="C231" s="17">
        <v>8914329</v>
      </c>
      <c r="D231" s="17">
        <v>1488.1666666666665</v>
      </c>
      <c r="E231" s="21">
        <v>7827147.3533333316</v>
      </c>
      <c r="F231" s="15"/>
      <c r="G231" s="21">
        <v>8058422.4999999991</v>
      </c>
      <c r="H231" s="21">
        <f t="shared" si="20"/>
        <v>231275.14666666742</v>
      </c>
      <c r="I231" s="22">
        <f t="shared" si="21"/>
        <v>2.954782070995185E-2</v>
      </c>
      <c r="J231" s="15"/>
      <c r="K231" s="21">
        <v>8058422.4999999991</v>
      </c>
      <c r="L231" s="21">
        <f t="shared" si="19"/>
        <v>231275.14666666742</v>
      </c>
      <c r="M231" s="22">
        <f t="shared" si="22"/>
        <v>2.954782070995185E-2</v>
      </c>
      <c r="N231" s="15"/>
      <c r="O231" s="21">
        <v>8058422.4999999991</v>
      </c>
      <c r="P231" s="21">
        <f t="shared" si="24"/>
        <v>231275.14666666742</v>
      </c>
      <c r="Q231" s="22">
        <f t="shared" si="23"/>
        <v>2.954782070995185E-2</v>
      </c>
      <c r="R231" s="15"/>
    </row>
    <row r="232" spans="1:18" x14ac:dyDescent="0.3">
      <c r="A232" s="17">
        <v>8912030</v>
      </c>
      <c r="B232" s="17" t="s">
        <v>298</v>
      </c>
      <c r="C232" s="17">
        <v>8912030</v>
      </c>
      <c r="D232" s="17">
        <v>194</v>
      </c>
      <c r="E232" s="21">
        <v>892455.93430161313</v>
      </c>
      <c r="F232" s="15"/>
      <c r="G232" s="21">
        <v>914129.45356833702</v>
      </c>
      <c r="H232" s="21">
        <f t="shared" si="20"/>
        <v>21673.519266723888</v>
      </c>
      <c r="I232" s="22">
        <f t="shared" si="21"/>
        <v>2.4285254244720094E-2</v>
      </c>
      <c r="J232" s="15"/>
      <c r="K232" s="21">
        <v>913742.288165187</v>
      </c>
      <c r="L232" s="21">
        <f t="shared" si="19"/>
        <v>21286.353863573866</v>
      </c>
      <c r="M232" s="22">
        <f t="shared" si="22"/>
        <v>2.3851434054535582E-2</v>
      </c>
      <c r="N232" s="15"/>
      <c r="O232" s="21">
        <v>912433.66910254001</v>
      </c>
      <c r="P232" s="21">
        <f t="shared" si="24"/>
        <v>19977.734800926875</v>
      </c>
      <c r="Q232" s="22">
        <f t="shared" si="23"/>
        <v>2.2385121811712025E-2</v>
      </c>
      <c r="R232" s="15"/>
    </row>
    <row r="233" spans="1:18" x14ac:dyDescent="0.3">
      <c r="A233" s="17">
        <v>8916905</v>
      </c>
      <c r="B233" s="17" t="s">
        <v>129</v>
      </c>
      <c r="C233" s="17">
        <v>8916905</v>
      </c>
      <c r="D233" s="17">
        <v>967</v>
      </c>
      <c r="E233" s="21">
        <v>5483794.3869271316</v>
      </c>
      <c r="F233" s="15"/>
      <c r="G233" s="21">
        <v>5633979.4694566103</v>
      </c>
      <c r="H233" s="21">
        <f t="shared" si="20"/>
        <v>150185.08252947871</v>
      </c>
      <c r="I233" s="22">
        <f t="shared" si="21"/>
        <v>2.7387073973361643E-2</v>
      </c>
      <c r="J233" s="15"/>
      <c r="K233" s="21">
        <v>5631296.6348271603</v>
      </c>
      <c r="L233" s="21">
        <f t="shared" si="19"/>
        <v>147502.24790002871</v>
      </c>
      <c r="M233" s="22">
        <f t="shared" si="22"/>
        <v>2.6897844356028499E-2</v>
      </c>
      <c r="N233" s="15"/>
      <c r="O233" s="21">
        <v>5622228.6537796194</v>
      </c>
      <c r="P233" s="21">
        <f t="shared" si="24"/>
        <v>138434.26685248781</v>
      </c>
      <c r="Q233" s="22">
        <f t="shared" si="23"/>
        <v>2.5244248249442491E-2</v>
      </c>
      <c r="R233" s="15"/>
    </row>
    <row r="234" spans="1:18" x14ac:dyDescent="0.3">
      <c r="A234" s="17">
        <v>8913031</v>
      </c>
      <c r="B234" s="17" t="s">
        <v>247</v>
      </c>
      <c r="C234" s="17">
        <v>8913031</v>
      </c>
      <c r="D234" s="17">
        <v>60</v>
      </c>
      <c r="E234" s="21">
        <v>334200.27560769231</v>
      </c>
      <c r="F234" s="15"/>
      <c r="G234" s="21">
        <v>335280.65133799997</v>
      </c>
      <c r="H234" s="21">
        <f t="shared" si="20"/>
        <v>1080.3757303076563</v>
      </c>
      <c r="I234" s="22">
        <f t="shared" si="21"/>
        <v>3.2327194474725002E-3</v>
      </c>
      <c r="J234" s="15"/>
      <c r="K234" s="21">
        <v>336361.027076</v>
      </c>
      <c r="L234" s="21">
        <f t="shared" si="19"/>
        <v>2160.7514683076879</v>
      </c>
      <c r="M234" s="22">
        <f t="shared" si="22"/>
        <v>6.4654389179622622E-3</v>
      </c>
      <c r="N234" s="15"/>
      <c r="O234" s="21">
        <v>338521.778552</v>
      </c>
      <c r="P234" s="21">
        <f t="shared" si="24"/>
        <v>4321.5029443076928</v>
      </c>
      <c r="Q234" s="22">
        <f t="shared" si="23"/>
        <v>1.2930877858941611E-2</v>
      </c>
      <c r="R234" s="15"/>
    </row>
    <row r="235" spans="1:18" x14ac:dyDescent="0.3">
      <c r="A235" s="17">
        <v>8914230</v>
      </c>
      <c r="B235" s="17" t="s">
        <v>96</v>
      </c>
      <c r="C235" s="17">
        <v>8914230</v>
      </c>
      <c r="D235" s="17">
        <v>808</v>
      </c>
      <c r="E235" s="21">
        <v>4414546.7691683732</v>
      </c>
      <c r="F235" s="15"/>
      <c r="G235" s="21">
        <v>4522636.0121869352</v>
      </c>
      <c r="H235" s="21">
        <f t="shared" si="20"/>
        <v>108089.24301856197</v>
      </c>
      <c r="I235" s="22">
        <f t="shared" si="21"/>
        <v>2.4484788285281701E-2</v>
      </c>
      <c r="J235" s="15"/>
      <c r="K235" s="21">
        <v>4522636.0121869352</v>
      </c>
      <c r="L235" s="21">
        <f t="shared" si="19"/>
        <v>108089.24301856197</v>
      </c>
      <c r="M235" s="22">
        <f t="shared" si="22"/>
        <v>2.4484788285281701E-2</v>
      </c>
      <c r="N235" s="15"/>
      <c r="O235" s="21">
        <v>4522636.0121869352</v>
      </c>
      <c r="P235" s="21">
        <f t="shared" si="24"/>
        <v>108089.24301856197</v>
      </c>
      <c r="Q235" s="22">
        <f t="shared" si="23"/>
        <v>2.4484788285281701E-2</v>
      </c>
      <c r="R235" s="15"/>
    </row>
    <row r="236" spans="1:18" x14ac:dyDescent="0.3">
      <c r="A236" s="17">
        <v>8914002</v>
      </c>
      <c r="B236" s="17" t="s">
        <v>130</v>
      </c>
      <c r="C236" s="17">
        <v>8914002</v>
      </c>
      <c r="D236" s="17">
        <v>768</v>
      </c>
      <c r="E236" s="21">
        <v>3948700.0091438759</v>
      </c>
      <c r="F236" s="15"/>
      <c r="G236" s="21">
        <v>4055917.8001247877</v>
      </c>
      <c r="H236" s="21">
        <f t="shared" si="20"/>
        <v>107217.79098091181</v>
      </c>
      <c r="I236" s="22">
        <f t="shared" si="21"/>
        <v>2.7152680814605076E-2</v>
      </c>
      <c r="J236" s="15"/>
      <c r="K236" s="21">
        <v>4054002.5126841874</v>
      </c>
      <c r="L236" s="21">
        <f t="shared" si="19"/>
        <v>105302.50354031147</v>
      </c>
      <c r="M236" s="22">
        <f t="shared" si="22"/>
        <v>2.6667638285123179E-2</v>
      </c>
      <c r="N236" s="15"/>
      <c r="O236" s="21">
        <v>4047528.8411349594</v>
      </c>
      <c r="P236" s="21">
        <f t="shared" si="24"/>
        <v>98828.831991083454</v>
      </c>
      <c r="Q236" s="22">
        <f t="shared" si="23"/>
        <v>2.5028194535474651E-2</v>
      </c>
      <c r="R236" s="15"/>
    </row>
    <row r="237" spans="1:18" x14ac:dyDescent="0.3">
      <c r="A237" s="17">
        <v>8912180</v>
      </c>
      <c r="B237" s="17" t="s">
        <v>185</v>
      </c>
      <c r="C237" s="17">
        <v>8912180</v>
      </c>
      <c r="D237" s="17">
        <v>214</v>
      </c>
      <c r="E237" s="21">
        <v>970777.6124000001</v>
      </c>
      <c r="F237" s="15"/>
      <c r="G237" s="21">
        <v>994643.35543835605</v>
      </c>
      <c r="H237" s="21">
        <f t="shared" si="20"/>
        <v>23865.743038355955</v>
      </c>
      <c r="I237" s="22">
        <f t="shared" si="21"/>
        <v>2.4584150616487735E-2</v>
      </c>
      <c r="J237" s="15"/>
      <c r="K237" s="21">
        <v>994217.02919615607</v>
      </c>
      <c r="L237" s="21">
        <f t="shared" si="19"/>
        <v>23439.416796155972</v>
      </c>
      <c r="M237" s="22">
        <f t="shared" si="22"/>
        <v>2.4144991084217519E-2</v>
      </c>
      <c r="N237" s="15"/>
      <c r="O237" s="21">
        <v>992776.04649752006</v>
      </c>
      <c r="P237" s="21">
        <f t="shared" si="24"/>
        <v>21998.434097519959</v>
      </c>
      <c r="Q237" s="22">
        <f t="shared" si="23"/>
        <v>2.266063186514411E-2</v>
      </c>
      <c r="R237" s="15"/>
    </row>
    <row r="238" spans="1:18" x14ac:dyDescent="0.3">
      <c r="A238" s="17">
        <v>8912616</v>
      </c>
      <c r="B238" s="17" t="s">
        <v>215</v>
      </c>
      <c r="C238" s="17">
        <v>8912616</v>
      </c>
      <c r="D238" s="17">
        <v>381</v>
      </c>
      <c r="E238" s="21">
        <v>1517545.6110245844</v>
      </c>
      <c r="F238" s="15"/>
      <c r="G238" s="21">
        <v>1592580</v>
      </c>
      <c r="H238" s="21">
        <f t="shared" si="20"/>
        <v>75034.388975415612</v>
      </c>
      <c r="I238" s="22">
        <f t="shared" si="21"/>
        <v>4.9444569197992984E-2</v>
      </c>
      <c r="J238" s="15"/>
      <c r="K238" s="21">
        <v>1592580</v>
      </c>
      <c r="L238" s="21">
        <f t="shared" si="19"/>
        <v>75034.388975415612</v>
      </c>
      <c r="M238" s="22">
        <f t="shared" si="22"/>
        <v>4.9444569197992984E-2</v>
      </c>
      <c r="N238" s="15"/>
      <c r="O238" s="21">
        <v>1592580</v>
      </c>
      <c r="P238" s="21">
        <f t="shared" si="24"/>
        <v>75034.388975415612</v>
      </c>
      <c r="Q238" s="22">
        <f t="shared" si="23"/>
        <v>4.9444569197992984E-2</v>
      </c>
      <c r="R238" s="15"/>
    </row>
    <row r="239" spans="1:18" x14ac:dyDescent="0.3">
      <c r="A239" s="17">
        <v>8912860</v>
      </c>
      <c r="B239" s="17" t="s">
        <v>304</v>
      </c>
      <c r="C239" s="17">
        <v>8912860</v>
      </c>
      <c r="D239" s="17">
        <v>187</v>
      </c>
      <c r="E239" s="21">
        <v>838674.21045189211</v>
      </c>
      <c r="F239" s="15"/>
      <c r="G239" s="21">
        <v>858842.37931917503</v>
      </c>
      <c r="H239" s="21">
        <f t="shared" si="20"/>
        <v>20168.168867282919</v>
      </c>
      <c r="I239" s="22">
        <f t="shared" si="21"/>
        <v>2.4047679797398278E-2</v>
      </c>
      <c r="J239" s="15"/>
      <c r="K239" s="21">
        <v>858482.10477792495</v>
      </c>
      <c r="L239" s="21">
        <f t="shared" si="19"/>
        <v>19807.894326032838</v>
      </c>
      <c r="M239" s="22">
        <f t="shared" si="22"/>
        <v>2.3618103524800177E-2</v>
      </c>
      <c r="N239" s="15"/>
      <c r="O239" s="21">
        <v>857264.37682849995</v>
      </c>
      <c r="P239" s="21">
        <f t="shared" si="24"/>
        <v>18590.166376607842</v>
      </c>
      <c r="Q239" s="22">
        <f t="shared" si="23"/>
        <v>2.2166135723418919E-2</v>
      </c>
      <c r="R239" s="15"/>
    </row>
    <row r="240" spans="1:18" x14ac:dyDescent="0.3">
      <c r="A240" s="17">
        <v>8912013</v>
      </c>
      <c r="B240" s="17" t="s">
        <v>131</v>
      </c>
      <c r="C240" s="17">
        <v>8912013</v>
      </c>
      <c r="D240" s="17">
        <v>187</v>
      </c>
      <c r="E240" s="21">
        <v>908313.40604592755</v>
      </c>
      <c r="F240" s="15"/>
      <c r="G240" s="21">
        <v>930430.77590122016</v>
      </c>
      <c r="H240" s="21">
        <f t="shared" si="20"/>
        <v>22117.369855292607</v>
      </c>
      <c r="I240" s="22">
        <f t="shared" si="21"/>
        <v>2.4349932201897143E-2</v>
      </c>
      <c r="J240" s="15"/>
      <c r="K240" s="21">
        <v>930035.68176222011</v>
      </c>
      <c r="L240" s="21">
        <f t="shared" si="19"/>
        <v>21722.275716292555</v>
      </c>
      <c r="M240" s="22">
        <f t="shared" si="22"/>
        <v>2.3914956634686287E-2</v>
      </c>
      <c r="N240" s="15"/>
      <c r="O240" s="21">
        <v>928700.26357240009</v>
      </c>
      <c r="P240" s="21">
        <f t="shared" si="24"/>
        <v>20386.857526472537</v>
      </c>
      <c r="Q240" s="22">
        <f t="shared" si="23"/>
        <v>2.2444739217513769E-2</v>
      </c>
      <c r="R240" s="15"/>
    </row>
    <row r="241" spans="1:18" x14ac:dyDescent="0.3">
      <c r="A241" s="17">
        <v>8914000</v>
      </c>
      <c r="B241" s="17" t="s">
        <v>80</v>
      </c>
      <c r="C241" s="17">
        <v>8914000</v>
      </c>
      <c r="D241" s="17">
        <v>619</v>
      </c>
      <c r="E241" s="21">
        <v>3300030.5284813936</v>
      </c>
      <c r="F241" s="15"/>
      <c r="G241" s="21">
        <v>3351885</v>
      </c>
      <c r="H241" s="21">
        <f t="shared" si="20"/>
        <v>51854.471518606413</v>
      </c>
      <c r="I241" s="22">
        <f t="shared" si="21"/>
        <v>1.5713330852872073E-2</v>
      </c>
      <c r="J241" s="15"/>
      <c r="K241" s="21">
        <v>3351885</v>
      </c>
      <c r="L241" s="21">
        <f t="shared" si="19"/>
        <v>51854.471518606413</v>
      </c>
      <c r="M241" s="22">
        <f t="shared" si="22"/>
        <v>1.5713330852872073E-2</v>
      </c>
      <c r="N241" s="15"/>
      <c r="O241" s="21">
        <v>3363668.6365099996</v>
      </c>
      <c r="P241" s="21">
        <f t="shared" si="24"/>
        <v>63638.108028606046</v>
      </c>
      <c r="Q241" s="22">
        <f t="shared" si="23"/>
        <v>1.9284096761944501E-2</v>
      </c>
      <c r="R241" s="15"/>
    </row>
    <row r="242" spans="1:18" x14ac:dyDescent="0.3">
      <c r="A242" s="17">
        <v>8912933</v>
      </c>
      <c r="B242" s="17" t="s">
        <v>74</v>
      </c>
      <c r="C242" s="17">
        <v>8912933</v>
      </c>
      <c r="D242" s="17">
        <v>505</v>
      </c>
      <c r="E242" s="21">
        <v>2336953.4882350438</v>
      </c>
      <c r="F242" s="15"/>
      <c r="G242" s="21">
        <v>2397817.3377777855</v>
      </c>
      <c r="H242" s="21">
        <f t="shared" si="20"/>
        <v>60863.849542741664</v>
      </c>
      <c r="I242" s="22">
        <f t="shared" si="21"/>
        <v>2.6044099657588117E-2</v>
      </c>
      <c r="J242" s="15"/>
      <c r="K242" s="21">
        <v>2397817.3377777855</v>
      </c>
      <c r="L242" s="21">
        <f t="shared" si="19"/>
        <v>60863.849542741664</v>
      </c>
      <c r="M242" s="22">
        <f t="shared" si="22"/>
        <v>2.6044099657588117E-2</v>
      </c>
      <c r="N242" s="15"/>
      <c r="O242" s="21">
        <v>2394199.2598931598</v>
      </c>
      <c r="P242" s="21">
        <f t="shared" si="24"/>
        <v>57245.77165811602</v>
      </c>
      <c r="Q242" s="22">
        <f t="shared" si="23"/>
        <v>2.4495896878696632E-2</v>
      </c>
      <c r="R242" s="15"/>
    </row>
    <row r="243" spans="1:18" x14ac:dyDescent="0.3">
      <c r="A243" s="17">
        <v>8913331</v>
      </c>
      <c r="B243" s="17" t="s">
        <v>273</v>
      </c>
      <c r="C243" s="17">
        <v>8913331</v>
      </c>
      <c r="D243" s="17">
        <v>206</v>
      </c>
      <c r="E243" s="21">
        <v>1040374.5699228802</v>
      </c>
      <c r="F243" s="15"/>
      <c r="G243" s="21">
        <v>1044985.8171095002</v>
      </c>
      <c r="H243" s="21">
        <f t="shared" si="20"/>
        <v>4611.2471866200212</v>
      </c>
      <c r="I243" s="22">
        <f t="shared" si="21"/>
        <v>4.4322951751520024E-3</v>
      </c>
      <c r="J243" s="15"/>
      <c r="K243" s="21">
        <v>1049597.0643190001</v>
      </c>
      <c r="L243" s="21">
        <f t="shared" si="19"/>
        <v>9222.4943961199606</v>
      </c>
      <c r="M243" s="22">
        <f t="shared" si="22"/>
        <v>8.8645903722960051E-3</v>
      </c>
      <c r="N243" s="15"/>
      <c r="O243" s="21">
        <v>1058819.5587380002</v>
      </c>
      <c r="P243" s="21">
        <f t="shared" si="24"/>
        <v>18444.988815120072</v>
      </c>
      <c r="Q243" s="22">
        <f t="shared" si="23"/>
        <v>1.7729180766584234E-2</v>
      </c>
      <c r="R243" s="15"/>
    </row>
    <row r="244" spans="1:18" x14ac:dyDescent="0.3">
      <c r="A244" s="17">
        <v>8913008</v>
      </c>
      <c r="B244" s="17" t="s">
        <v>245</v>
      </c>
      <c r="C244" s="17">
        <v>8913008</v>
      </c>
      <c r="D244" s="17">
        <v>321</v>
      </c>
      <c r="E244" s="21">
        <v>1261491.48</v>
      </c>
      <c r="F244" s="15"/>
      <c r="G244" s="21">
        <v>1341780</v>
      </c>
      <c r="H244" s="21">
        <f t="shared" si="20"/>
        <v>80288.520000000019</v>
      </c>
      <c r="I244" s="22">
        <f t="shared" si="21"/>
        <v>6.3645709283744051E-2</v>
      </c>
      <c r="J244" s="15"/>
      <c r="K244" s="21">
        <v>1341780</v>
      </c>
      <c r="L244" s="21">
        <f t="shared" si="19"/>
        <v>80288.520000000019</v>
      </c>
      <c r="M244" s="22">
        <f t="shared" si="22"/>
        <v>6.3645709283744051E-2</v>
      </c>
      <c r="N244" s="15"/>
      <c r="O244" s="21">
        <v>1341780</v>
      </c>
      <c r="P244" s="21">
        <f t="shared" si="24"/>
        <v>80288.520000000019</v>
      </c>
      <c r="Q244" s="22">
        <f t="shared" si="23"/>
        <v>6.3645709283744051E-2</v>
      </c>
      <c r="R244" s="15"/>
    </row>
    <row r="245" spans="1:18" x14ac:dyDescent="0.3">
      <c r="A245" s="17">
        <v>8913496</v>
      </c>
      <c r="B245" s="17" t="s">
        <v>277</v>
      </c>
      <c r="C245" s="17">
        <v>8913496</v>
      </c>
      <c r="D245" s="17">
        <v>207</v>
      </c>
      <c r="E245" s="21">
        <v>854949.69633718149</v>
      </c>
      <c r="F245" s="15"/>
      <c r="G245" s="21">
        <v>875573.41596671694</v>
      </c>
      <c r="H245" s="21">
        <f t="shared" si="20"/>
        <v>20623.719629535452</v>
      </c>
      <c r="I245" s="22">
        <f t="shared" si="21"/>
        <v>2.4122728761578172E-2</v>
      </c>
      <c r="J245" s="15"/>
      <c r="K245" s="21">
        <v>875205.00368256692</v>
      </c>
      <c r="L245" s="21">
        <f t="shared" si="19"/>
        <v>20255.30734538543</v>
      </c>
      <c r="M245" s="22">
        <f t="shared" si="22"/>
        <v>2.3691811848304337E-2</v>
      </c>
      <c r="N245" s="15"/>
      <c r="O245" s="21">
        <v>873959.7701621399</v>
      </c>
      <c r="P245" s="21">
        <f t="shared" si="24"/>
        <v>19010.07382495841</v>
      </c>
      <c r="Q245" s="22">
        <f t="shared" si="23"/>
        <v>2.2235312681438833E-2</v>
      </c>
      <c r="R245" s="15"/>
    </row>
    <row r="246" spans="1:18" x14ac:dyDescent="0.3">
      <c r="A246" s="17">
        <v>8912002</v>
      </c>
      <c r="B246" s="17" t="s">
        <v>0</v>
      </c>
      <c r="C246" s="17">
        <v>8912002</v>
      </c>
      <c r="D246" s="17">
        <v>386</v>
      </c>
      <c r="E246" s="21">
        <v>1651361.9044106102</v>
      </c>
      <c r="F246" s="15"/>
      <c r="G246" s="21">
        <v>1683269.959593398</v>
      </c>
      <c r="H246" s="21">
        <f t="shared" si="20"/>
        <v>31908.055182787823</v>
      </c>
      <c r="I246" s="22">
        <f t="shared" si="21"/>
        <v>1.9322266728792056E-2</v>
      </c>
      <c r="J246" s="15"/>
      <c r="K246" s="21">
        <v>1683269.959593398</v>
      </c>
      <c r="L246" s="21">
        <f t="shared" si="19"/>
        <v>31908.055182787823</v>
      </c>
      <c r="M246" s="22">
        <f t="shared" si="22"/>
        <v>1.9322266728792056E-2</v>
      </c>
      <c r="N246" s="15"/>
      <c r="O246" s="21">
        <v>1683269.959593398</v>
      </c>
      <c r="P246" s="21">
        <f t="shared" si="24"/>
        <v>31908.055182787823</v>
      </c>
      <c r="Q246" s="22">
        <f t="shared" si="23"/>
        <v>1.9322266728792056E-2</v>
      </c>
      <c r="R246" s="15"/>
    </row>
    <row r="247" spans="1:18" x14ac:dyDescent="0.3">
      <c r="A247" s="17">
        <v>8913765</v>
      </c>
      <c r="B247" s="17" t="s">
        <v>309</v>
      </c>
      <c r="C247" s="17">
        <v>8913765</v>
      </c>
      <c r="D247" s="17">
        <v>410</v>
      </c>
      <c r="E247" s="21">
        <v>1611250.8000000003</v>
      </c>
      <c r="F247" s="15"/>
      <c r="G247" s="21">
        <v>1713800</v>
      </c>
      <c r="H247" s="21">
        <f t="shared" si="20"/>
        <v>102549.19999999972</v>
      </c>
      <c r="I247" s="22">
        <f t="shared" si="21"/>
        <v>6.3645709283743843E-2</v>
      </c>
      <c r="J247" s="15"/>
      <c r="K247" s="21">
        <v>1713800</v>
      </c>
      <c r="L247" s="21">
        <f t="shared" si="19"/>
        <v>102549.19999999972</v>
      </c>
      <c r="M247" s="22">
        <f t="shared" si="22"/>
        <v>6.3645709283743843E-2</v>
      </c>
      <c r="N247" s="15"/>
      <c r="O247" s="21">
        <v>1713800</v>
      </c>
      <c r="P247" s="21">
        <f t="shared" si="24"/>
        <v>102549.19999999972</v>
      </c>
      <c r="Q247" s="22">
        <f t="shared" si="23"/>
        <v>6.3645709283743843E-2</v>
      </c>
      <c r="R247" s="15"/>
    </row>
    <row r="248" spans="1:18" x14ac:dyDescent="0.3">
      <c r="A248" s="17">
        <v>8913004</v>
      </c>
      <c r="B248" s="17" t="s">
        <v>244</v>
      </c>
      <c r="C248" s="17">
        <v>8913004</v>
      </c>
      <c r="D248" s="17">
        <v>214</v>
      </c>
      <c r="E248" s="21">
        <v>922816.70274951786</v>
      </c>
      <c r="F248" s="15"/>
      <c r="G248" s="21">
        <v>944726.28886140778</v>
      </c>
      <c r="H248" s="21">
        <f t="shared" si="20"/>
        <v>21909.586111889919</v>
      </c>
      <c r="I248" s="22">
        <f t="shared" si="21"/>
        <v>2.3742077973459574E-2</v>
      </c>
      <c r="J248" s="15"/>
      <c r="K248" s="21">
        <v>944726.28886140778</v>
      </c>
      <c r="L248" s="21">
        <f t="shared" si="19"/>
        <v>21909.586111889919</v>
      </c>
      <c r="M248" s="22">
        <f t="shared" si="22"/>
        <v>2.3742077973459574E-2</v>
      </c>
      <c r="N248" s="15"/>
      <c r="O248" s="21">
        <v>943577.74532726</v>
      </c>
      <c r="P248" s="21">
        <f t="shared" si="24"/>
        <v>20761.042577742133</v>
      </c>
      <c r="Q248" s="22">
        <f t="shared" si="23"/>
        <v>2.2497471616936424E-2</v>
      </c>
      <c r="R248" s="15"/>
    </row>
    <row r="249" spans="1:18" x14ac:dyDescent="0.3">
      <c r="A249" s="17">
        <v>8913055</v>
      </c>
      <c r="B249" s="17" t="s">
        <v>132</v>
      </c>
      <c r="C249" s="17">
        <v>8913055</v>
      </c>
      <c r="D249" s="17">
        <v>409</v>
      </c>
      <c r="E249" s="21">
        <v>1607320.92</v>
      </c>
      <c r="F249" s="15"/>
      <c r="G249" s="21">
        <v>1709620</v>
      </c>
      <c r="H249" s="21">
        <f t="shared" si="20"/>
        <v>102299.08000000007</v>
      </c>
      <c r="I249" s="22">
        <f t="shared" si="21"/>
        <v>6.3645709283744079E-2</v>
      </c>
      <c r="J249" s="15"/>
      <c r="K249" s="21">
        <v>1709620</v>
      </c>
      <c r="L249" s="21">
        <f t="shared" si="19"/>
        <v>102299.08000000007</v>
      </c>
      <c r="M249" s="22">
        <f t="shared" si="22"/>
        <v>6.3645709283744079E-2</v>
      </c>
      <c r="N249" s="15"/>
      <c r="O249" s="21">
        <v>1709620</v>
      </c>
      <c r="P249" s="21">
        <f t="shared" si="24"/>
        <v>102299.08000000007</v>
      </c>
      <c r="Q249" s="22">
        <f t="shared" si="23"/>
        <v>6.3645709283744079E-2</v>
      </c>
      <c r="R249" s="15"/>
    </row>
    <row r="250" spans="1:18" x14ac:dyDescent="0.3">
      <c r="A250" s="17">
        <v>8913021</v>
      </c>
      <c r="B250" s="17" t="s">
        <v>246</v>
      </c>
      <c r="C250" s="17">
        <v>8913021</v>
      </c>
      <c r="D250" s="17">
        <v>93</v>
      </c>
      <c r="E250" s="21">
        <v>482535.9131076351</v>
      </c>
      <c r="F250" s="15"/>
      <c r="G250" s="21">
        <v>492735.770974949</v>
      </c>
      <c r="H250" s="21">
        <f t="shared" si="20"/>
        <v>10199.857867313898</v>
      </c>
      <c r="I250" s="22">
        <f t="shared" si="21"/>
        <v>2.1138028466367653E-2</v>
      </c>
      <c r="J250" s="15"/>
      <c r="K250" s="21">
        <v>492553.56558239897</v>
      </c>
      <c r="L250" s="21">
        <f t="shared" si="19"/>
        <v>10017.652474763861</v>
      </c>
      <c r="M250" s="22">
        <f t="shared" si="22"/>
        <v>2.0760428815024407E-2</v>
      </c>
      <c r="N250" s="15"/>
      <c r="O250" s="21">
        <v>491937.71135557996</v>
      </c>
      <c r="P250" s="21">
        <f t="shared" si="24"/>
        <v>9401.7982479448547</v>
      </c>
      <c r="Q250" s="22">
        <f t="shared" si="23"/>
        <v>1.9484141993484486E-2</v>
      </c>
      <c r="R250" s="15"/>
    </row>
    <row r="251" spans="1:18" x14ac:dyDescent="0.3">
      <c r="A251" s="17">
        <v>8913352</v>
      </c>
      <c r="B251" s="17" t="s">
        <v>246</v>
      </c>
      <c r="C251" s="17">
        <v>8913352</v>
      </c>
      <c r="D251" s="17">
        <v>206</v>
      </c>
      <c r="E251" s="21">
        <v>919104.58716260607</v>
      </c>
      <c r="F251" s="15"/>
      <c r="G251" s="21">
        <v>940488.92516639293</v>
      </c>
      <c r="H251" s="21">
        <f t="shared" si="20"/>
        <v>21384.338003786863</v>
      </c>
      <c r="I251" s="22">
        <f t="shared" si="21"/>
        <v>2.3266490345568901E-2</v>
      </c>
      <c r="J251" s="15"/>
      <c r="K251" s="21">
        <v>940488.92516639293</v>
      </c>
      <c r="L251" s="21">
        <f t="shared" si="19"/>
        <v>21384.338003786863</v>
      </c>
      <c r="M251" s="22">
        <f t="shared" si="22"/>
        <v>2.3266490345568901E-2</v>
      </c>
      <c r="N251" s="15"/>
      <c r="O251" s="21">
        <v>939769.85724736005</v>
      </c>
      <c r="P251" s="21">
        <f t="shared" si="24"/>
        <v>20665.270084753982</v>
      </c>
      <c r="Q251" s="22">
        <f t="shared" si="23"/>
        <v>2.2484133333019612E-2</v>
      </c>
      <c r="R251" s="15"/>
    </row>
    <row r="252" spans="1:18" x14ac:dyDescent="0.3">
      <c r="A252" s="17">
        <v>8913770</v>
      </c>
      <c r="B252" s="17" t="s">
        <v>133</v>
      </c>
      <c r="C252" s="17">
        <v>8913770</v>
      </c>
      <c r="D252" s="17">
        <v>204</v>
      </c>
      <c r="E252" s="21">
        <v>1070551.0965282742</v>
      </c>
      <c r="F252" s="15"/>
      <c r="G252" s="21">
        <v>1075313.2263425</v>
      </c>
      <c r="H252" s="21">
        <f t="shared" si="20"/>
        <v>4762.1298142257147</v>
      </c>
      <c r="I252" s="22">
        <f t="shared" si="21"/>
        <v>4.4482975447589414E-3</v>
      </c>
      <c r="J252" s="15"/>
      <c r="K252" s="21">
        <v>1080075.3561849999</v>
      </c>
      <c r="L252" s="21">
        <f t="shared" si="19"/>
        <v>9524.2596567256842</v>
      </c>
      <c r="M252" s="22">
        <f t="shared" si="22"/>
        <v>8.8965951159288171E-3</v>
      </c>
      <c r="N252" s="15"/>
      <c r="O252" s="21">
        <v>1089599.6158699999</v>
      </c>
      <c r="P252" s="21">
        <f t="shared" si="24"/>
        <v>19048.519341725623</v>
      </c>
      <c r="Q252" s="22">
        <f t="shared" si="23"/>
        <v>1.779319025826857E-2</v>
      </c>
      <c r="R252" s="15"/>
    </row>
    <row r="253" spans="1:18" x14ac:dyDescent="0.3">
      <c r="A253" s="17">
        <v>8913494</v>
      </c>
      <c r="B253" s="17" t="s">
        <v>276</v>
      </c>
      <c r="C253" s="17">
        <v>8913494</v>
      </c>
      <c r="D253" s="17">
        <v>125</v>
      </c>
      <c r="E253" s="21">
        <v>551891.16184520663</v>
      </c>
      <c r="F253" s="15"/>
      <c r="G253" s="21">
        <v>564032.27318886109</v>
      </c>
      <c r="H253" s="21">
        <f t="shared" si="20"/>
        <v>12141.111343654455</v>
      </c>
      <c r="I253" s="22">
        <f t="shared" si="21"/>
        <v>2.1999104502890682E-2</v>
      </c>
      <c r="J253" s="15"/>
      <c r="K253" s="21">
        <v>563815.39017191099</v>
      </c>
      <c r="L253" s="21">
        <f t="shared" si="19"/>
        <v>11924.228326704353</v>
      </c>
      <c r="M253" s="22">
        <f t="shared" si="22"/>
        <v>2.1606123002290145E-2</v>
      </c>
      <c r="N253" s="15"/>
      <c r="O253" s="21">
        <v>563082.32557462004</v>
      </c>
      <c r="P253" s="21">
        <f t="shared" si="24"/>
        <v>11191.163729413413</v>
      </c>
      <c r="Q253" s="22">
        <f t="shared" si="23"/>
        <v>2.027784553026107E-2</v>
      </c>
      <c r="R253" s="15"/>
    </row>
    <row r="254" spans="1:18" x14ac:dyDescent="0.3">
      <c r="A254" s="17">
        <v>8913310</v>
      </c>
      <c r="B254" s="17" t="s">
        <v>134</v>
      </c>
      <c r="C254" s="17">
        <v>8913310</v>
      </c>
      <c r="D254" s="17">
        <v>207</v>
      </c>
      <c r="E254" s="21">
        <v>832294.3140006779</v>
      </c>
      <c r="F254" s="15"/>
      <c r="G254" s="21">
        <v>865260</v>
      </c>
      <c r="H254" s="21">
        <f t="shared" si="20"/>
        <v>32965.685999322101</v>
      </c>
      <c r="I254" s="22">
        <f t="shared" si="21"/>
        <v>3.9608207631339473E-2</v>
      </c>
      <c r="J254" s="15"/>
      <c r="K254" s="21">
        <v>865260</v>
      </c>
      <c r="L254" s="21">
        <f t="shared" si="19"/>
        <v>32965.685999322101</v>
      </c>
      <c r="M254" s="22">
        <f t="shared" si="22"/>
        <v>3.9608207631339473E-2</v>
      </c>
      <c r="N254" s="15"/>
      <c r="O254" s="21">
        <v>865260</v>
      </c>
      <c r="P254" s="21">
        <f t="shared" si="24"/>
        <v>32965.685999322101</v>
      </c>
      <c r="Q254" s="22">
        <f t="shared" si="23"/>
        <v>3.9608207631339473E-2</v>
      </c>
      <c r="R254" s="15"/>
    </row>
    <row r="255" spans="1:18" x14ac:dyDescent="0.3">
      <c r="A255" s="17">
        <v>8913117</v>
      </c>
      <c r="B255" s="17" t="s">
        <v>260</v>
      </c>
      <c r="C255" s="17">
        <v>8913117</v>
      </c>
      <c r="D255" s="17">
        <v>28</v>
      </c>
      <c r="E255" s="21">
        <v>228213.62572000001</v>
      </c>
      <c r="F255" s="15"/>
      <c r="G255" s="21">
        <v>228764.06818850001</v>
      </c>
      <c r="H255" s="21">
        <f t="shared" si="20"/>
        <v>550.44246849999763</v>
      </c>
      <c r="I255" s="22">
        <f t="shared" si="21"/>
        <v>2.4119614539376663E-3</v>
      </c>
      <c r="J255" s="15"/>
      <c r="K255" s="21">
        <v>229314.51067700001</v>
      </c>
      <c r="L255" s="21">
        <f t="shared" si="19"/>
        <v>1100.884957000002</v>
      </c>
      <c r="M255" s="22">
        <f t="shared" si="22"/>
        <v>4.8239229955125487E-3</v>
      </c>
      <c r="N255" s="15"/>
      <c r="O255" s="21">
        <v>230415.39565400002</v>
      </c>
      <c r="P255" s="21">
        <f t="shared" si="24"/>
        <v>2201.7699340000108</v>
      </c>
      <c r="Q255" s="22">
        <f t="shared" si="23"/>
        <v>9.6478460786623126E-3</v>
      </c>
      <c r="R255" s="15"/>
    </row>
    <row r="256" spans="1:18" x14ac:dyDescent="0.3">
      <c r="A256" s="17">
        <v>8913764</v>
      </c>
      <c r="B256" s="17" t="s">
        <v>289</v>
      </c>
      <c r="C256" s="17">
        <v>8913764</v>
      </c>
      <c r="D256" s="17">
        <v>85</v>
      </c>
      <c r="E256" s="21">
        <v>467546.74136511743</v>
      </c>
      <c r="F256" s="15"/>
      <c r="G256" s="21">
        <v>477327.05235906603</v>
      </c>
      <c r="H256" s="21">
        <f t="shared" si="20"/>
        <v>9780.3109939486021</v>
      </c>
      <c r="I256" s="22">
        <f t="shared" si="21"/>
        <v>2.0918359874335952E-2</v>
      </c>
      <c r="J256" s="15"/>
      <c r="K256" s="21">
        <v>477152.34155236604</v>
      </c>
      <c r="L256" s="21">
        <f t="shared" si="19"/>
        <v>9605.6001872486086</v>
      </c>
      <c r="M256" s="22">
        <f t="shared" si="22"/>
        <v>2.0544684279485515E-2</v>
      </c>
      <c r="N256" s="15"/>
      <c r="O256" s="21">
        <v>476561.81902572</v>
      </c>
      <c r="P256" s="21">
        <f t="shared" si="24"/>
        <v>9015.0776606025756</v>
      </c>
      <c r="Q256" s="22">
        <f t="shared" si="23"/>
        <v>1.9281660768890922E-2</v>
      </c>
      <c r="R256" s="15"/>
    </row>
    <row r="257" spans="1:18" x14ac:dyDescent="0.3">
      <c r="A257" s="17">
        <v>8913767</v>
      </c>
      <c r="B257" s="17" t="s">
        <v>135</v>
      </c>
      <c r="C257" s="17">
        <v>8913767</v>
      </c>
      <c r="D257" s="17">
        <v>210</v>
      </c>
      <c r="E257" s="21">
        <v>861446.25157222175</v>
      </c>
      <c r="F257" s="15"/>
      <c r="G257" s="21">
        <v>882251.80984956399</v>
      </c>
      <c r="H257" s="21">
        <f t="shared" si="20"/>
        <v>20805.558277342236</v>
      </c>
      <c r="I257" s="22">
        <f t="shared" si="21"/>
        <v>2.4151893678067672E-2</v>
      </c>
      <c r="J257" s="15"/>
      <c r="K257" s="21">
        <v>881880.14928776398</v>
      </c>
      <c r="L257" s="21">
        <f t="shared" si="19"/>
        <v>20433.897715542233</v>
      </c>
      <c r="M257" s="22">
        <f t="shared" si="22"/>
        <v>2.3720455777999399E-2</v>
      </c>
      <c r="N257" s="15"/>
      <c r="O257" s="21">
        <v>880623.93658888002</v>
      </c>
      <c r="P257" s="21">
        <f t="shared" si="24"/>
        <v>19177.685016658274</v>
      </c>
      <c r="Q257" s="22">
        <f t="shared" si="23"/>
        <v>2.2262195675768703E-2</v>
      </c>
      <c r="R257" s="15"/>
    </row>
    <row r="258" spans="1:18" x14ac:dyDescent="0.3">
      <c r="A258" s="17">
        <v>8913126</v>
      </c>
      <c r="B258" s="17" t="s">
        <v>262</v>
      </c>
      <c r="C258" s="17">
        <v>8913126</v>
      </c>
      <c r="D258" s="17">
        <v>363</v>
      </c>
      <c r="E258" s="21">
        <v>1426546.4399999995</v>
      </c>
      <c r="F258" s="15"/>
      <c r="G258" s="21">
        <v>1517340</v>
      </c>
      <c r="H258" s="21">
        <f t="shared" si="20"/>
        <v>90793.560000000522</v>
      </c>
      <c r="I258" s="22">
        <f t="shared" si="21"/>
        <v>6.3645709283744425E-2</v>
      </c>
      <c r="J258" s="15"/>
      <c r="K258" s="21">
        <v>1517340</v>
      </c>
      <c r="L258" s="21">
        <f t="shared" si="19"/>
        <v>90793.560000000522</v>
      </c>
      <c r="M258" s="22">
        <f t="shared" si="22"/>
        <v>6.3645709283744425E-2</v>
      </c>
      <c r="N258" s="15"/>
      <c r="O258" s="21">
        <v>1517340</v>
      </c>
      <c r="P258" s="21">
        <f t="shared" si="24"/>
        <v>90793.560000000522</v>
      </c>
      <c r="Q258" s="22">
        <f t="shared" si="23"/>
        <v>6.3645709283744425E-2</v>
      </c>
      <c r="R258" s="15"/>
    </row>
    <row r="259" spans="1:18" x14ac:dyDescent="0.3">
      <c r="A259" s="17">
        <v>8912028</v>
      </c>
      <c r="B259" s="17" t="s">
        <v>325</v>
      </c>
      <c r="C259" s="17">
        <v>8912028</v>
      </c>
      <c r="D259" s="17">
        <v>245</v>
      </c>
      <c r="E259" s="21">
        <v>1139850.8553033641</v>
      </c>
      <c r="F259" s="15"/>
      <c r="G259" s="21">
        <v>1168448.9584071271</v>
      </c>
      <c r="H259" s="21">
        <f t="shared" si="20"/>
        <v>28598.103103762958</v>
      </c>
      <c r="I259" s="22">
        <f t="shared" si="21"/>
        <v>2.5089337759150739E-2</v>
      </c>
      <c r="J259" s="15"/>
      <c r="K259" s="21">
        <v>1167938.095543477</v>
      </c>
      <c r="L259" s="21">
        <f t="shared" si="19"/>
        <v>28087.240240112878</v>
      </c>
      <c r="M259" s="22">
        <f t="shared" si="22"/>
        <v>2.4641153804843736E-2</v>
      </c>
      <c r="N259" s="15"/>
      <c r="O259" s="21">
        <v>1166211.3790643401</v>
      </c>
      <c r="P259" s="21">
        <f t="shared" si="24"/>
        <v>26360.523760976037</v>
      </c>
      <c r="Q259" s="22">
        <f t="shared" si="23"/>
        <v>2.3126292039286445E-2</v>
      </c>
      <c r="R259" s="15"/>
    </row>
    <row r="260" spans="1:18" x14ac:dyDescent="0.3">
      <c r="A260" s="17">
        <v>8913548</v>
      </c>
      <c r="B260" s="17" t="s">
        <v>283</v>
      </c>
      <c r="C260" s="17">
        <v>8913548</v>
      </c>
      <c r="D260" s="17">
        <v>91</v>
      </c>
      <c r="E260" s="21">
        <v>455384.97432973905</v>
      </c>
      <c r="F260" s="15"/>
      <c r="G260" s="21">
        <v>463836.07189325948</v>
      </c>
      <c r="H260" s="21">
        <f t="shared" si="20"/>
        <v>8451.0975635204231</v>
      </c>
      <c r="I260" s="22">
        <f t="shared" si="21"/>
        <v>1.855813880543428E-2</v>
      </c>
      <c r="J260" s="15"/>
      <c r="K260" s="21">
        <v>463685.10552146134</v>
      </c>
      <c r="L260" s="21">
        <f t="shared" si="19"/>
        <v>8300.131191722292</v>
      </c>
      <c r="M260" s="22">
        <f t="shared" si="22"/>
        <v>1.8226625074617114E-2</v>
      </c>
      <c r="N260" s="15"/>
      <c r="O260" s="21">
        <v>463174.83918478363</v>
      </c>
      <c r="P260" s="21">
        <f t="shared" si="24"/>
        <v>7789.8648550445796</v>
      </c>
      <c r="Q260" s="22">
        <f t="shared" si="23"/>
        <v>1.7106108664455028E-2</v>
      </c>
      <c r="R260" s="15"/>
    </row>
    <row r="261" spans="1:18" x14ac:dyDescent="0.3">
      <c r="A261" s="17">
        <v>8913097</v>
      </c>
      <c r="B261" s="17" t="s">
        <v>136</v>
      </c>
      <c r="C261" s="17">
        <v>8913097</v>
      </c>
      <c r="D261" s="17">
        <v>200</v>
      </c>
      <c r="E261" s="21">
        <v>824841.6695948086</v>
      </c>
      <c r="F261" s="15"/>
      <c r="G261" s="21">
        <v>838052.56907675078</v>
      </c>
      <c r="H261" s="21">
        <f t="shared" si="20"/>
        <v>13210.899481942179</v>
      </c>
      <c r="I261" s="22">
        <f t="shared" si="21"/>
        <v>1.6016285268943602E-2</v>
      </c>
      <c r="J261" s="15"/>
      <c r="K261" s="21">
        <v>838052.56907675078</v>
      </c>
      <c r="L261" s="21">
        <f t="shared" ref="L261:L324" si="25">K261-$E261</f>
        <v>13210.899481942179</v>
      </c>
      <c r="M261" s="22">
        <f t="shared" si="22"/>
        <v>1.6016285268943602E-2</v>
      </c>
      <c r="N261" s="15"/>
      <c r="O261" s="21">
        <v>838976.00043199991</v>
      </c>
      <c r="P261" s="21">
        <f t="shared" si="24"/>
        <v>14134.330837191315</v>
      </c>
      <c r="Q261" s="22">
        <f t="shared" si="23"/>
        <v>1.7135810857051632E-2</v>
      </c>
      <c r="R261" s="15"/>
    </row>
    <row r="262" spans="1:18" x14ac:dyDescent="0.3">
      <c r="A262" s="17">
        <v>8913769</v>
      </c>
      <c r="B262" s="17" t="s">
        <v>175</v>
      </c>
      <c r="C262" s="17">
        <v>8913769</v>
      </c>
      <c r="D262" s="17">
        <v>425</v>
      </c>
      <c r="E262" s="21">
        <v>1734932.2117266178</v>
      </c>
      <c r="F262" s="15"/>
      <c r="G262" s="21">
        <v>1778831.0717701977</v>
      </c>
      <c r="H262" s="21">
        <f t="shared" ref="H262:H325" si="26">G262-E262</f>
        <v>43898.860043579945</v>
      </c>
      <c r="I262" s="22">
        <f t="shared" ref="I262:I325" si="27">H262/E262</f>
        <v>2.5302925236422618E-2</v>
      </c>
      <c r="J262" s="15"/>
      <c r="K262" s="21">
        <v>1778831.0717701977</v>
      </c>
      <c r="L262" s="21">
        <f t="shared" si="25"/>
        <v>43898.860043579945</v>
      </c>
      <c r="M262" s="22">
        <f t="shared" ref="M262:M325" si="28">L262/$E262</f>
        <v>2.5302925236422618E-2</v>
      </c>
      <c r="N262" s="15"/>
      <c r="O262" s="21">
        <v>1776645.8344594601</v>
      </c>
      <c r="P262" s="21">
        <f t="shared" si="24"/>
        <v>41713.622732842341</v>
      </c>
      <c r="Q262" s="22">
        <f t="shared" ref="Q262:Q325" si="29">P262/$E262</f>
        <v>2.4043373251643432E-2</v>
      </c>
      <c r="R262" s="15"/>
    </row>
    <row r="263" spans="1:18" x14ac:dyDescent="0.3">
      <c r="A263" s="17">
        <v>8913390</v>
      </c>
      <c r="B263" s="17" t="s">
        <v>326</v>
      </c>
      <c r="C263" s="17">
        <v>8913390</v>
      </c>
      <c r="D263" s="17">
        <v>96</v>
      </c>
      <c r="E263" s="21">
        <v>501910.01448055275</v>
      </c>
      <c r="F263" s="15"/>
      <c r="G263" s="21">
        <v>512652.15337033593</v>
      </c>
      <c r="H263" s="21">
        <f t="shared" si="26"/>
        <v>10742.138889783178</v>
      </c>
      <c r="I263" s="22">
        <f t="shared" si="27"/>
        <v>2.1402519535101642E-2</v>
      </c>
      <c r="J263" s="15"/>
      <c r="K263" s="21">
        <v>512460.26092713594</v>
      </c>
      <c r="L263" s="21">
        <f t="shared" si="25"/>
        <v>10550.246446583187</v>
      </c>
      <c r="M263" s="22">
        <f t="shared" si="28"/>
        <v>2.102019513896743E-2</v>
      </c>
      <c r="N263" s="15"/>
      <c r="O263" s="21">
        <v>511811.66446911992</v>
      </c>
      <c r="P263" s="21">
        <f t="shared" si="24"/>
        <v>9901.6499885671656</v>
      </c>
      <c r="Q263" s="22">
        <f t="shared" si="29"/>
        <v>1.972793868003369E-2</v>
      </c>
      <c r="R263" s="15"/>
    </row>
    <row r="264" spans="1:18" x14ac:dyDescent="0.3">
      <c r="A264" s="17">
        <v>8913073</v>
      </c>
      <c r="B264" s="17" t="s">
        <v>252</v>
      </c>
      <c r="C264" s="17">
        <v>8913073</v>
      </c>
      <c r="D264" s="17">
        <v>209</v>
      </c>
      <c r="E264" s="21">
        <v>851437.47721231857</v>
      </c>
      <c r="F264" s="15"/>
      <c r="G264" s="21">
        <v>873620</v>
      </c>
      <c r="H264" s="21">
        <f t="shared" si="26"/>
        <v>22182.522787681432</v>
      </c>
      <c r="I264" s="22">
        <f t="shared" si="27"/>
        <v>2.6053026066351893E-2</v>
      </c>
      <c r="J264" s="15"/>
      <c r="K264" s="21">
        <v>873620</v>
      </c>
      <c r="L264" s="21">
        <f t="shared" si="25"/>
        <v>22182.522787681432</v>
      </c>
      <c r="M264" s="22">
        <f t="shared" si="28"/>
        <v>2.6053026066351893E-2</v>
      </c>
      <c r="N264" s="15"/>
      <c r="O264" s="21">
        <v>873620</v>
      </c>
      <c r="P264" s="21">
        <f t="shared" si="24"/>
        <v>22182.522787681432</v>
      </c>
      <c r="Q264" s="22">
        <f t="shared" si="29"/>
        <v>2.6053026066351893E-2</v>
      </c>
      <c r="R264" s="15"/>
    </row>
    <row r="265" spans="1:18" x14ac:dyDescent="0.3">
      <c r="A265" s="17">
        <v>8913710</v>
      </c>
      <c r="B265" s="17" t="s">
        <v>308</v>
      </c>
      <c r="C265" s="17">
        <v>8913710</v>
      </c>
      <c r="D265" s="17">
        <v>188</v>
      </c>
      <c r="E265" s="21">
        <v>801697.42201111512</v>
      </c>
      <c r="F265" s="15"/>
      <c r="G265" s="21">
        <v>820830.61050905997</v>
      </c>
      <c r="H265" s="21">
        <f t="shared" si="26"/>
        <v>19133.188497944851</v>
      </c>
      <c r="I265" s="22">
        <f t="shared" si="27"/>
        <v>2.3865847603635651E-2</v>
      </c>
      <c r="J265" s="15"/>
      <c r="K265" s="21">
        <v>820488.82436205994</v>
      </c>
      <c r="L265" s="21">
        <f t="shared" si="25"/>
        <v>18791.402350944816</v>
      </c>
      <c r="M265" s="22">
        <f t="shared" si="28"/>
        <v>2.3439519493283694E-2</v>
      </c>
      <c r="N265" s="15"/>
      <c r="O265" s="21">
        <v>819333.58718519995</v>
      </c>
      <c r="P265" s="21">
        <f t="shared" si="24"/>
        <v>17636.165174084832</v>
      </c>
      <c r="Q265" s="22">
        <f t="shared" si="29"/>
        <v>2.1998530480294241E-2</v>
      </c>
      <c r="R265" s="15"/>
    </row>
    <row r="266" spans="1:18" x14ac:dyDescent="0.3">
      <c r="A266" s="17">
        <v>8912237</v>
      </c>
      <c r="B266" s="17" t="s">
        <v>190</v>
      </c>
      <c r="C266" s="17">
        <v>8912237</v>
      </c>
      <c r="D266" s="17">
        <v>133</v>
      </c>
      <c r="E266" s="21">
        <v>595432.60919820238</v>
      </c>
      <c r="F266" s="15"/>
      <c r="G266" s="21">
        <v>608792.44559878809</v>
      </c>
      <c r="H266" s="21">
        <f t="shared" si="26"/>
        <v>13359.836400585715</v>
      </c>
      <c r="I266" s="22">
        <f t="shared" si="27"/>
        <v>2.2437193049564087E-2</v>
      </c>
      <c r="J266" s="15"/>
      <c r="K266" s="21">
        <v>608553.79185818811</v>
      </c>
      <c r="L266" s="21">
        <f t="shared" si="25"/>
        <v>13121.18265998573</v>
      </c>
      <c r="M266" s="22">
        <f t="shared" si="28"/>
        <v>2.2036385742551876E-2</v>
      </c>
      <c r="N266" s="15"/>
      <c r="O266" s="21">
        <v>607747.14221496007</v>
      </c>
      <c r="P266" s="21">
        <f t="shared" si="24"/>
        <v>12314.53301675769</v>
      </c>
      <c r="Q266" s="22">
        <f t="shared" si="29"/>
        <v>2.0681657044850456E-2</v>
      </c>
      <c r="R266" s="15"/>
    </row>
    <row r="267" spans="1:18" x14ac:dyDescent="0.3">
      <c r="A267" s="17">
        <v>8912911</v>
      </c>
      <c r="B267" s="17" t="s">
        <v>34</v>
      </c>
      <c r="C267" s="17">
        <v>8912911</v>
      </c>
      <c r="D267" s="17">
        <v>337</v>
      </c>
      <c r="E267" s="21">
        <v>1420140.3370041626</v>
      </c>
      <c r="F267" s="15"/>
      <c r="G267" s="21">
        <v>1454895.2403400836</v>
      </c>
      <c r="H267" s="21">
        <f t="shared" si="26"/>
        <v>34754.903335921001</v>
      </c>
      <c r="I267" s="22">
        <f t="shared" si="27"/>
        <v>2.4472865413595481E-2</v>
      </c>
      <c r="J267" s="15"/>
      <c r="K267" s="21">
        <v>1454895.2403400836</v>
      </c>
      <c r="L267" s="21">
        <f t="shared" si="25"/>
        <v>34754.903335921001</v>
      </c>
      <c r="M267" s="22">
        <f t="shared" si="28"/>
        <v>2.4472865413595481E-2</v>
      </c>
      <c r="N267" s="15"/>
      <c r="O267" s="21">
        <v>1453732.3293921999</v>
      </c>
      <c r="P267" s="21">
        <f t="shared" si="24"/>
        <v>33591.992388037266</v>
      </c>
      <c r="Q267" s="22">
        <f t="shared" si="29"/>
        <v>2.3653994969892053E-2</v>
      </c>
      <c r="R267" s="15"/>
    </row>
    <row r="268" spans="1:18" x14ac:dyDescent="0.3">
      <c r="A268" s="17">
        <v>8913586</v>
      </c>
      <c r="B268" s="17" t="s">
        <v>286</v>
      </c>
      <c r="C268" s="17">
        <v>8913586</v>
      </c>
      <c r="D268" s="17">
        <v>71</v>
      </c>
      <c r="E268" s="21">
        <v>401713.99036507634</v>
      </c>
      <c r="F268" s="15"/>
      <c r="G268" s="21">
        <v>403131.93471199996</v>
      </c>
      <c r="H268" s="21">
        <f t="shared" si="26"/>
        <v>1417.9443469236139</v>
      </c>
      <c r="I268" s="22">
        <f t="shared" si="27"/>
        <v>3.5297360334276403E-3</v>
      </c>
      <c r="J268" s="15"/>
      <c r="K268" s="21">
        <v>404549.87902399997</v>
      </c>
      <c r="L268" s="21">
        <f t="shared" si="25"/>
        <v>2835.8886589236208</v>
      </c>
      <c r="M268" s="22">
        <f t="shared" si="28"/>
        <v>7.0594719799187836E-3</v>
      </c>
      <c r="N268" s="15"/>
      <c r="O268" s="21">
        <v>407385.76764799998</v>
      </c>
      <c r="P268" s="21">
        <f t="shared" si="24"/>
        <v>5671.7772829236346</v>
      </c>
      <c r="Q268" s="22">
        <f t="shared" si="29"/>
        <v>1.4118943872901071E-2</v>
      </c>
      <c r="R268" s="15"/>
    </row>
    <row r="269" spans="1:18" x14ac:dyDescent="0.3">
      <c r="A269" s="17">
        <v>8912017</v>
      </c>
      <c r="B269" s="17" t="s">
        <v>137</v>
      </c>
      <c r="C269" s="17">
        <v>8912017</v>
      </c>
      <c r="D269" s="17">
        <v>191</v>
      </c>
      <c r="E269" s="21">
        <v>968615.84906830511</v>
      </c>
      <c r="F269" s="15"/>
      <c r="G269" s="21">
        <v>972868.30270549993</v>
      </c>
      <c r="H269" s="21">
        <f t="shared" si="26"/>
        <v>4252.4536371948197</v>
      </c>
      <c r="I269" s="22">
        <f t="shared" si="27"/>
        <v>4.3902375139588945E-3</v>
      </c>
      <c r="J269" s="15"/>
      <c r="K269" s="21">
        <v>977120.75631099998</v>
      </c>
      <c r="L269" s="21">
        <f t="shared" si="25"/>
        <v>8504.9072426948696</v>
      </c>
      <c r="M269" s="22">
        <f t="shared" si="28"/>
        <v>8.7804749951960765E-3</v>
      </c>
      <c r="N269" s="15"/>
      <c r="O269" s="21">
        <v>985625.66352199996</v>
      </c>
      <c r="P269" s="21">
        <f t="shared" si="24"/>
        <v>17009.814453694853</v>
      </c>
      <c r="Q269" s="22">
        <f t="shared" si="29"/>
        <v>1.7560949957670321E-2</v>
      </c>
      <c r="R269" s="15"/>
    </row>
    <row r="270" spans="1:18" x14ac:dyDescent="0.3">
      <c r="A270" s="17">
        <v>8912826</v>
      </c>
      <c r="B270" s="17" t="s">
        <v>233</v>
      </c>
      <c r="C270" s="17">
        <v>8912826</v>
      </c>
      <c r="D270" s="17">
        <v>174</v>
      </c>
      <c r="E270" s="21">
        <v>712754.43087555526</v>
      </c>
      <c r="F270" s="15"/>
      <c r="G270" s="21">
        <v>729398.10508817108</v>
      </c>
      <c r="H270" s="21">
        <f t="shared" si="26"/>
        <v>16643.674212615821</v>
      </c>
      <c r="I270" s="22">
        <f t="shared" si="27"/>
        <v>2.3351204133758314E-2</v>
      </c>
      <c r="J270" s="15"/>
      <c r="K270" s="21">
        <v>729100.79043672106</v>
      </c>
      <c r="L270" s="21">
        <f t="shared" si="25"/>
        <v>16346.359561165795</v>
      </c>
      <c r="M270" s="22">
        <f t="shared" si="28"/>
        <v>2.2934069369566386E-2</v>
      </c>
      <c r="N270" s="15"/>
      <c r="O270" s="21">
        <v>728095.86691482004</v>
      </c>
      <c r="P270" s="21">
        <f t="shared" si="24"/>
        <v>15341.43603926478</v>
      </c>
      <c r="Q270" s="22">
        <f t="shared" si="29"/>
        <v>2.1524153866597777E-2</v>
      </c>
      <c r="R270" s="15"/>
    </row>
    <row r="271" spans="1:18" x14ac:dyDescent="0.3">
      <c r="A271" s="17">
        <v>8914015</v>
      </c>
      <c r="B271" s="17" t="s">
        <v>86</v>
      </c>
      <c r="C271" s="17">
        <v>8914015</v>
      </c>
      <c r="D271" s="17">
        <v>653</v>
      </c>
      <c r="E271" s="21">
        <v>3933909.455296169</v>
      </c>
      <c r="F271" s="15"/>
      <c r="G271" s="21">
        <v>4040713.2586211273</v>
      </c>
      <c r="H271" s="21">
        <f t="shared" si="26"/>
        <v>106803.80332495831</v>
      </c>
      <c r="I271" s="22">
        <f t="shared" si="27"/>
        <v>2.7149532682093077E-2</v>
      </c>
      <c r="J271" s="15"/>
      <c r="K271" s="21">
        <v>4038805.3664574772</v>
      </c>
      <c r="L271" s="21">
        <f t="shared" si="25"/>
        <v>104895.91116130818</v>
      </c>
      <c r="M271" s="22">
        <f t="shared" si="28"/>
        <v>2.6664546389111279E-2</v>
      </c>
      <c r="N271" s="15"/>
      <c r="O271" s="21">
        <v>4032356.6909443401</v>
      </c>
      <c r="P271" s="21">
        <f t="shared" si="24"/>
        <v>98447.235648171045</v>
      </c>
      <c r="Q271" s="22">
        <f t="shared" si="29"/>
        <v>2.502529271883288E-2</v>
      </c>
      <c r="R271" s="15"/>
    </row>
    <row r="272" spans="1:18" x14ac:dyDescent="0.3">
      <c r="A272" s="17">
        <v>8913775</v>
      </c>
      <c r="B272" s="17" t="s">
        <v>50</v>
      </c>
      <c r="C272" s="17">
        <v>8913775</v>
      </c>
      <c r="D272" s="17">
        <v>521</v>
      </c>
      <c r="E272" s="21">
        <v>2239086.366872957</v>
      </c>
      <c r="F272" s="15"/>
      <c r="G272" s="21">
        <v>2298452.0719768112</v>
      </c>
      <c r="H272" s="21">
        <f t="shared" si="26"/>
        <v>59365.705103854183</v>
      </c>
      <c r="I272" s="22">
        <f t="shared" si="27"/>
        <v>2.6513360977121488E-2</v>
      </c>
      <c r="J272" s="15"/>
      <c r="K272" s="21">
        <v>2297391.5913573611</v>
      </c>
      <c r="L272" s="21">
        <f t="shared" si="25"/>
        <v>58305.224484404083</v>
      </c>
      <c r="M272" s="22">
        <f t="shared" si="28"/>
        <v>2.6039738952022412E-2</v>
      </c>
      <c r="N272" s="15"/>
      <c r="O272" s="21">
        <v>2293807.1668636203</v>
      </c>
      <c r="P272" s="21">
        <f t="shared" si="24"/>
        <v>54720.799990663305</v>
      </c>
      <c r="Q272" s="22">
        <f t="shared" si="29"/>
        <v>2.443889650718779E-2</v>
      </c>
      <c r="R272" s="15"/>
    </row>
    <row r="273" spans="1:18" x14ac:dyDescent="0.3">
      <c r="A273" s="17">
        <v>8913592</v>
      </c>
      <c r="B273" s="17" t="s">
        <v>287</v>
      </c>
      <c r="C273" s="17">
        <v>8913592</v>
      </c>
      <c r="D273" s="17">
        <v>61</v>
      </c>
      <c r="E273" s="21">
        <v>353148.96963873936</v>
      </c>
      <c r="F273" s="15"/>
      <c r="G273" s="21">
        <v>354324.08890849998</v>
      </c>
      <c r="H273" s="21">
        <f t="shared" si="26"/>
        <v>1175.1192697606166</v>
      </c>
      <c r="I273" s="22">
        <f t="shared" si="27"/>
        <v>3.3275455141854944E-3</v>
      </c>
      <c r="J273" s="15"/>
      <c r="K273" s="21">
        <v>355499.20811699994</v>
      </c>
      <c r="L273" s="21">
        <f t="shared" si="25"/>
        <v>2350.2384782605805</v>
      </c>
      <c r="M273" s="22">
        <f t="shared" si="28"/>
        <v>6.6550908549012694E-3</v>
      </c>
      <c r="N273" s="15"/>
      <c r="O273" s="21">
        <v>357849.44653399993</v>
      </c>
      <c r="P273" s="21">
        <f t="shared" si="24"/>
        <v>4700.4768952605664</v>
      </c>
      <c r="Q273" s="22">
        <f t="shared" si="29"/>
        <v>1.3310181536332984E-2</v>
      </c>
      <c r="R273" s="15"/>
    </row>
    <row r="274" spans="1:18" x14ac:dyDescent="0.3">
      <c r="A274" s="17">
        <v>8912829</v>
      </c>
      <c r="B274" s="17" t="s">
        <v>234</v>
      </c>
      <c r="C274" s="17">
        <v>8912829</v>
      </c>
      <c r="D274" s="17">
        <v>104</v>
      </c>
      <c r="E274" s="21">
        <v>496620.7261890283</v>
      </c>
      <c r="F274" s="15"/>
      <c r="G274" s="21">
        <v>506444.6258707876</v>
      </c>
      <c r="H274" s="21">
        <f t="shared" si="26"/>
        <v>9823.8996817592997</v>
      </c>
      <c r="I274" s="22">
        <f t="shared" si="27"/>
        <v>1.9781493529571374E-2</v>
      </c>
      <c r="J274" s="15"/>
      <c r="K274" s="21">
        <v>506269.13641614682</v>
      </c>
      <c r="L274" s="21">
        <f t="shared" si="25"/>
        <v>9648.4102271185257</v>
      </c>
      <c r="M274" s="22">
        <f t="shared" si="28"/>
        <v>1.9428126371524131E-2</v>
      </c>
      <c r="N274" s="15"/>
      <c r="O274" s="21">
        <v>505675.98205946124</v>
      </c>
      <c r="P274" s="21">
        <f t="shared" si="24"/>
        <v>9055.2558704329422</v>
      </c>
      <c r="Q274" s="22">
        <f t="shared" si="29"/>
        <v>1.8233745377324924E-2</v>
      </c>
      <c r="R274" s="15"/>
    </row>
    <row r="275" spans="1:18" x14ac:dyDescent="0.3">
      <c r="A275" s="17">
        <v>8914617</v>
      </c>
      <c r="B275" s="17" t="s">
        <v>138</v>
      </c>
      <c r="C275" s="17">
        <v>8914617</v>
      </c>
      <c r="D275" s="17">
        <v>857</v>
      </c>
      <c r="E275" s="21">
        <v>4519588.727967795</v>
      </c>
      <c r="F275" s="15"/>
      <c r="G275" s="21">
        <v>4642785.6941640005</v>
      </c>
      <c r="H275" s="21">
        <f t="shared" si="26"/>
        <v>123196.96619620547</v>
      </c>
      <c r="I275" s="22">
        <f t="shared" si="27"/>
        <v>2.7258446201940196E-2</v>
      </c>
      <c r="J275" s="15"/>
      <c r="K275" s="21">
        <v>4640655</v>
      </c>
      <c r="L275" s="21">
        <f t="shared" si="25"/>
        <v>121066.27203220502</v>
      </c>
      <c r="M275" s="22">
        <f t="shared" si="28"/>
        <v>2.6787010792161548E-2</v>
      </c>
      <c r="N275" s="15"/>
      <c r="O275" s="21">
        <v>4640655</v>
      </c>
      <c r="P275" s="21">
        <f t="shared" si="24"/>
        <v>121066.27203220502</v>
      </c>
      <c r="Q275" s="22">
        <f t="shared" si="29"/>
        <v>2.6787010792161548E-2</v>
      </c>
      <c r="R275" s="15"/>
    </row>
    <row r="276" spans="1:18" x14ac:dyDescent="0.3">
      <c r="A276" s="17">
        <v>8912022</v>
      </c>
      <c r="B276" s="17" t="s">
        <v>62</v>
      </c>
      <c r="C276" s="17">
        <v>8912022</v>
      </c>
      <c r="D276" s="17">
        <v>145</v>
      </c>
      <c r="E276" s="21">
        <v>753937.33518531534</v>
      </c>
      <c r="F276" s="15"/>
      <c r="G276" s="21">
        <v>771733.71877672907</v>
      </c>
      <c r="H276" s="21">
        <f t="shared" si="26"/>
        <v>17796.383591413731</v>
      </c>
      <c r="I276" s="22">
        <f t="shared" si="27"/>
        <v>2.3604592531605347E-2</v>
      </c>
      <c r="J276" s="15"/>
      <c r="K276" s="21">
        <v>771415.81267317908</v>
      </c>
      <c r="L276" s="21">
        <f t="shared" si="25"/>
        <v>17478.47748786374</v>
      </c>
      <c r="M276" s="22">
        <f t="shared" si="28"/>
        <v>2.3182931355385905E-2</v>
      </c>
      <c r="N276" s="15"/>
      <c r="O276" s="21">
        <v>770341.29004317999</v>
      </c>
      <c r="P276" s="21">
        <f t="shared" si="24"/>
        <v>16403.95485786465</v>
      </c>
      <c r="Q276" s="22">
        <f t="shared" si="29"/>
        <v>2.1757716579764035E-2</v>
      </c>
      <c r="R276" s="15"/>
    </row>
    <row r="277" spans="1:18" x14ac:dyDescent="0.3">
      <c r="A277" s="17">
        <v>8914119</v>
      </c>
      <c r="B277" s="17" t="s">
        <v>94</v>
      </c>
      <c r="C277" s="17">
        <v>8914119</v>
      </c>
      <c r="D277" s="17">
        <v>470</v>
      </c>
      <c r="E277" s="21">
        <v>2747374.7951534665</v>
      </c>
      <c r="F277" s="15"/>
      <c r="G277" s="21">
        <v>2786280.3140404164</v>
      </c>
      <c r="H277" s="21">
        <f t="shared" si="26"/>
        <v>38905.518886949867</v>
      </c>
      <c r="I277" s="22">
        <f t="shared" si="27"/>
        <v>1.4160979767151366E-2</v>
      </c>
      <c r="J277" s="15"/>
      <c r="K277" s="21">
        <v>2786280.3140404164</v>
      </c>
      <c r="L277" s="21">
        <f t="shared" si="25"/>
        <v>38905.518886949867</v>
      </c>
      <c r="M277" s="22">
        <f t="shared" si="28"/>
        <v>1.4160979767151366E-2</v>
      </c>
      <c r="N277" s="15"/>
      <c r="O277" s="21">
        <v>2799959.7885439997</v>
      </c>
      <c r="P277" s="21">
        <f t="shared" si="24"/>
        <v>52584.993390533142</v>
      </c>
      <c r="Q277" s="22">
        <f t="shared" si="29"/>
        <v>1.9140087287433886E-2</v>
      </c>
      <c r="R277" s="15"/>
    </row>
    <row r="278" spans="1:18" x14ac:dyDescent="0.3">
      <c r="A278" s="17">
        <v>8914463</v>
      </c>
      <c r="B278" s="17" t="s">
        <v>100</v>
      </c>
      <c r="C278" s="17">
        <v>8914463</v>
      </c>
      <c r="D278" s="17">
        <v>1350</v>
      </c>
      <c r="E278" s="21">
        <v>7477040.9189745411</v>
      </c>
      <c r="F278" s="15"/>
      <c r="G278" s="21">
        <v>7683016.9719900908</v>
      </c>
      <c r="H278" s="21">
        <f t="shared" si="26"/>
        <v>205976.05301554967</v>
      </c>
      <c r="I278" s="22">
        <f t="shared" si="27"/>
        <v>2.7547803368688641E-2</v>
      </c>
      <c r="J278" s="15"/>
      <c r="K278" s="21">
        <v>7679337.5140945911</v>
      </c>
      <c r="L278" s="21">
        <f t="shared" si="25"/>
        <v>202296.59512005001</v>
      </c>
      <c r="M278" s="22">
        <f t="shared" si="28"/>
        <v>2.7055702558304914E-2</v>
      </c>
      <c r="N278" s="15"/>
      <c r="O278" s="21">
        <v>7666900.9464078005</v>
      </c>
      <c r="P278" s="21">
        <f t="shared" ref="P278:P331" si="30">O278-$E278</f>
        <v>189860.02743325941</v>
      </c>
      <c r="Q278" s="22">
        <f t="shared" si="29"/>
        <v>2.5392401819207683E-2</v>
      </c>
      <c r="R278" s="15"/>
    </row>
    <row r="279" spans="1:18" x14ac:dyDescent="0.3">
      <c r="A279" s="17">
        <v>8912227</v>
      </c>
      <c r="B279" s="17" t="s">
        <v>327</v>
      </c>
      <c r="C279" s="17">
        <v>8912227</v>
      </c>
      <c r="D279" s="17">
        <v>172</v>
      </c>
      <c r="E279" s="21">
        <v>776452.69672579842</v>
      </c>
      <c r="F279" s="15"/>
      <c r="G279" s="21">
        <v>794879.28534791304</v>
      </c>
      <c r="H279" s="21">
        <f t="shared" si="26"/>
        <v>18426.588622114621</v>
      </c>
      <c r="I279" s="22">
        <f t="shared" si="27"/>
        <v>2.3731759448859132E-2</v>
      </c>
      <c r="J279" s="15"/>
      <c r="K279" s="21">
        <v>794550.12156356301</v>
      </c>
      <c r="L279" s="21">
        <f t="shared" si="25"/>
        <v>18097.424837764585</v>
      </c>
      <c r="M279" s="22">
        <f t="shared" si="28"/>
        <v>2.3307826624956174E-2</v>
      </c>
      <c r="N279" s="15"/>
      <c r="O279" s="21">
        <v>793437.54797246004</v>
      </c>
      <c r="P279" s="21">
        <f t="shared" si="30"/>
        <v>16984.851246661623</v>
      </c>
      <c r="Q279" s="22">
        <f t="shared" si="29"/>
        <v>2.1874933680164375E-2</v>
      </c>
      <c r="R279" s="15"/>
    </row>
    <row r="280" spans="1:18" x14ac:dyDescent="0.3">
      <c r="A280" s="17">
        <v>8912226</v>
      </c>
      <c r="B280" s="17" t="s">
        <v>328</v>
      </c>
      <c r="C280" s="17">
        <v>8912226</v>
      </c>
      <c r="D280" s="17">
        <v>228</v>
      </c>
      <c r="E280" s="21">
        <v>1015595.6068800002</v>
      </c>
      <c r="F280" s="15"/>
      <c r="G280" s="21">
        <v>1037370.0928400001</v>
      </c>
      <c r="H280" s="21">
        <f t="shared" si="26"/>
        <v>21774.485959999845</v>
      </c>
      <c r="I280" s="22">
        <f t="shared" si="27"/>
        <v>2.144011436490258E-2</v>
      </c>
      <c r="J280" s="15"/>
      <c r="K280" s="21">
        <v>1037370.0928400001</v>
      </c>
      <c r="L280" s="21">
        <f t="shared" si="25"/>
        <v>21774.485959999845</v>
      </c>
      <c r="M280" s="22">
        <f t="shared" si="28"/>
        <v>2.144011436490258E-2</v>
      </c>
      <c r="N280" s="15"/>
      <c r="O280" s="21">
        <v>1037370.0928400001</v>
      </c>
      <c r="P280" s="21">
        <f t="shared" si="30"/>
        <v>21774.485959999845</v>
      </c>
      <c r="Q280" s="22">
        <f t="shared" si="29"/>
        <v>2.144011436490258E-2</v>
      </c>
      <c r="R280" s="15"/>
    </row>
    <row r="281" spans="1:18" x14ac:dyDescent="0.3">
      <c r="A281" s="17">
        <v>8914014</v>
      </c>
      <c r="B281" s="17" t="s">
        <v>85</v>
      </c>
      <c r="C281" s="17">
        <v>8914014</v>
      </c>
      <c r="D281" s="17">
        <v>658</v>
      </c>
      <c r="E281" s="21">
        <v>3832866.2179726716</v>
      </c>
      <c r="F281" s="15"/>
      <c r="G281" s="21">
        <v>3936841.8210063013</v>
      </c>
      <c r="H281" s="21">
        <f t="shared" si="26"/>
        <v>103975.60303362971</v>
      </c>
      <c r="I281" s="22">
        <f t="shared" si="27"/>
        <v>2.7127375995039508E-2</v>
      </c>
      <c r="J281" s="15"/>
      <c r="K281" s="21">
        <v>3934984.4504613513</v>
      </c>
      <c r="L281" s="21">
        <f t="shared" si="25"/>
        <v>102118.2324886797</v>
      </c>
      <c r="M281" s="22">
        <f t="shared" si="28"/>
        <v>2.664278549818349E-2</v>
      </c>
      <c r="N281" s="15"/>
      <c r="O281" s="21">
        <v>3928706.5380194201</v>
      </c>
      <c r="P281" s="21">
        <f t="shared" si="30"/>
        <v>95840.3200467485</v>
      </c>
      <c r="Q281" s="22">
        <f t="shared" si="29"/>
        <v>2.500486961881012E-2</v>
      </c>
      <c r="R281" s="15"/>
    </row>
    <row r="282" spans="1:18" x14ac:dyDescent="0.3">
      <c r="A282" s="17">
        <v>8914456</v>
      </c>
      <c r="B282" s="17" t="s">
        <v>99</v>
      </c>
      <c r="C282" s="17">
        <v>8914456</v>
      </c>
      <c r="D282" s="17">
        <v>849</v>
      </c>
      <c r="E282" s="21">
        <v>4655075.7936667241</v>
      </c>
      <c r="F282" s="15"/>
      <c r="G282" s="21">
        <v>4782065.0428329436</v>
      </c>
      <c r="H282" s="21">
        <f t="shared" si="26"/>
        <v>126989.2491662195</v>
      </c>
      <c r="I282" s="22">
        <f t="shared" si="27"/>
        <v>2.7279738245935672E-2</v>
      </c>
      <c r="J282" s="15"/>
      <c r="K282" s="21">
        <v>4779796.567500094</v>
      </c>
      <c r="L282" s="21">
        <f t="shared" si="25"/>
        <v>124720.77383336984</v>
      </c>
      <c r="M282" s="22">
        <f t="shared" si="28"/>
        <v>2.6792426023020649E-2</v>
      </c>
      <c r="N282" s="15"/>
      <c r="O282" s="21">
        <v>4772129.1208750606</v>
      </c>
      <c r="P282" s="21">
        <f t="shared" si="30"/>
        <v>117053.32720833644</v>
      </c>
      <c r="Q282" s="22">
        <f t="shared" si="29"/>
        <v>2.514531070956753E-2</v>
      </c>
      <c r="R282" s="15"/>
    </row>
    <row r="283" spans="1:18" x14ac:dyDescent="0.3">
      <c r="A283" s="17">
        <v>8912015</v>
      </c>
      <c r="B283" s="17" t="s">
        <v>139</v>
      </c>
      <c r="C283" s="17">
        <v>8912015</v>
      </c>
      <c r="D283" s="17">
        <v>414</v>
      </c>
      <c r="E283" s="21">
        <v>1800975.5472473672</v>
      </c>
      <c r="F283" s="15"/>
      <c r="G283" s="21">
        <v>1848078.530433408</v>
      </c>
      <c r="H283" s="21">
        <f t="shared" si="26"/>
        <v>47102.983186040772</v>
      </c>
      <c r="I283" s="22">
        <f t="shared" si="27"/>
        <v>2.6154149209873249E-2</v>
      </c>
      <c r="J283" s="15"/>
      <c r="K283" s="21">
        <v>1847237.105223808</v>
      </c>
      <c r="L283" s="21">
        <f t="shared" si="25"/>
        <v>46261.557976440759</v>
      </c>
      <c r="M283" s="22">
        <f t="shared" si="28"/>
        <v>2.5686943971642194E-2</v>
      </c>
      <c r="N283" s="15"/>
      <c r="O283" s="21">
        <v>1844393.0880153601</v>
      </c>
      <c r="P283" s="21">
        <f t="shared" si="30"/>
        <v>43417.540767992847</v>
      </c>
      <c r="Q283" s="22">
        <f t="shared" si="29"/>
        <v>2.4107790266421295E-2</v>
      </c>
      <c r="R283" s="15"/>
    </row>
    <row r="284" spans="1:18" x14ac:dyDescent="0.3">
      <c r="A284" s="17">
        <v>8912801</v>
      </c>
      <c r="B284" s="17" t="s">
        <v>303</v>
      </c>
      <c r="C284" s="17">
        <v>8912801</v>
      </c>
      <c r="D284" s="17">
        <v>226</v>
      </c>
      <c r="E284" s="21">
        <v>1049436.7507131067</v>
      </c>
      <c r="F284" s="15"/>
      <c r="G284" s="21">
        <v>1054093.3088135</v>
      </c>
      <c r="H284" s="21">
        <f t="shared" si="26"/>
        <v>4656.5581003932748</v>
      </c>
      <c r="I284" s="22">
        <f t="shared" si="27"/>
        <v>4.437197474958905E-3</v>
      </c>
      <c r="J284" s="15"/>
      <c r="K284" s="21">
        <v>1058749.866927</v>
      </c>
      <c r="L284" s="21">
        <f t="shared" si="25"/>
        <v>9313.116213893285</v>
      </c>
      <c r="M284" s="22">
        <f t="shared" si="28"/>
        <v>8.8743949624071148E-3</v>
      </c>
      <c r="N284" s="15"/>
      <c r="O284" s="21">
        <v>1068062.983154</v>
      </c>
      <c r="P284" s="21">
        <f t="shared" si="30"/>
        <v>18626.232440893305</v>
      </c>
      <c r="Q284" s="22">
        <f t="shared" si="29"/>
        <v>1.7748789937303534E-2</v>
      </c>
      <c r="R284" s="15"/>
    </row>
    <row r="285" spans="1:18" x14ac:dyDescent="0.3">
      <c r="A285" s="17">
        <v>8914041</v>
      </c>
      <c r="B285" s="17" t="s">
        <v>329</v>
      </c>
      <c r="C285" s="17">
        <v>8914041</v>
      </c>
      <c r="D285" s="17">
        <v>820</v>
      </c>
      <c r="E285" s="21">
        <v>4557722.7230818942</v>
      </c>
      <c r="F285" s="15"/>
      <c r="G285" s="21">
        <v>4661194.8334574727</v>
      </c>
      <c r="H285" s="21">
        <f t="shared" si="26"/>
        <v>103472.11037557852</v>
      </c>
      <c r="I285" s="22">
        <f t="shared" si="27"/>
        <v>2.270259001311329E-2</v>
      </c>
      <c r="J285" s="15"/>
      <c r="K285" s="21">
        <v>4661194.8334574727</v>
      </c>
      <c r="L285" s="21">
        <f t="shared" si="25"/>
        <v>103472.11037557852</v>
      </c>
      <c r="M285" s="22">
        <f t="shared" si="28"/>
        <v>2.270259001311329E-2</v>
      </c>
      <c r="N285" s="15"/>
      <c r="O285" s="21">
        <v>4661194.8334574727</v>
      </c>
      <c r="P285" s="21">
        <f t="shared" si="30"/>
        <v>103472.11037557852</v>
      </c>
      <c r="Q285" s="22">
        <f t="shared" si="29"/>
        <v>2.270259001311329E-2</v>
      </c>
      <c r="R285" s="15"/>
    </row>
    <row r="286" spans="1:18" x14ac:dyDescent="0.3">
      <c r="A286" s="17">
        <v>8913696</v>
      </c>
      <c r="B286" s="17" t="s">
        <v>140</v>
      </c>
      <c r="C286" s="17">
        <v>8913696</v>
      </c>
      <c r="D286" s="17">
        <v>404</v>
      </c>
      <c r="E286" s="21">
        <v>1587671.5200000003</v>
      </c>
      <c r="F286" s="15"/>
      <c r="G286" s="21">
        <v>1688720</v>
      </c>
      <c r="H286" s="21">
        <f t="shared" si="26"/>
        <v>101048.47999999975</v>
      </c>
      <c r="I286" s="22">
        <f t="shared" si="27"/>
        <v>6.364570928374387E-2</v>
      </c>
      <c r="J286" s="15"/>
      <c r="K286" s="21">
        <v>1688720</v>
      </c>
      <c r="L286" s="21">
        <f t="shared" si="25"/>
        <v>101048.47999999975</v>
      </c>
      <c r="M286" s="22">
        <f t="shared" si="28"/>
        <v>6.364570928374387E-2</v>
      </c>
      <c r="N286" s="15"/>
      <c r="O286" s="21">
        <v>1688720</v>
      </c>
      <c r="P286" s="21">
        <f t="shared" si="30"/>
        <v>101048.47999999975</v>
      </c>
      <c r="Q286" s="22">
        <f t="shared" si="29"/>
        <v>6.364570928374387E-2</v>
      </c>
      <c r="R286" s="15"/>
    </row>
    <row r="287" spans="1:18" x14ac:dyDescent="0.3">
      <c r="A287" s="17">
        <v>8914408</v>
      </c>
      <c r="B287" s="17" t="s">
        <v>141</v>
      </c>
      <c r="C287" s="17">
        <v>8914408</v>
      </c>
      <c r="D287" s="17">
        <v>1146</v>
      </c>
      <c r="E287" s="21">
        <v>6120388.0777018946</v>
      </c>
      <c r="F287" s="15"/>
      <c r="G287" s="21">
        <v>6288391.4176621037</v>
      </c>
      <c r="H287" s="21">
        <f t="shared" si="26"/>
        <v>168003.33996020909</v>
      </c>
      <c r="I287" s="22">
        <f t="shared" si="27"/>
        <v>2.7449785508256788E-2</v>
      </c>
      <c r="J287" s="15"/>
      <c r="K287" s="21">
        <v>6285390.286187253</v>
      </c>
      <c r="L287" s="21">
        <f t="shared" si="25"/>
        <v>165002.20848535839</v>
      </c>
      <c r="M287" s="22">
        <f t="shared" si="28"/>
        <v>2.6959435642080073E-2</v>
      </c>
      <c r="N287" s="15"/>
      <c r="O287" s="21">
        <v>6275246.46180226</v>
      </c>
      <c r="P287" s="21">
        <f t="shared" si="30"/>
        <v>154858.38410036545</v>
      </c>
      <c r="Q287" s="22">
        <f t="shared" si="29"/>
        <v>2.5302053094403164E-2</v>
      </c>
      <c r="R287" s="15"/>
    </row>
    <row r="288" spans="1:18" x14ac:dyDescent="0.3">
      <c r="A288" s="17">
        <v>8914226</v>
      </c>
      <c r="B288" s="17" t="s">
        <v>95</v>
      </c>
      <c r="C288" s="17">
        <v>8914226</v>
      </c>
      <c r="D288" s="17">
        <v>1159</v>
      </c>
      <c r="E288" s="21">
        <v>6196077.0200000033</v>
      </c>
      <c r="F288" s="15"/>
      <c r="G288" s="21">
        <v>6370182</v>
      </c>
      <c r="H288" s="21">
        <f t="shared" si="26"/>
        <v>174104.97999999672</v>
      </c>
      <c r="I288" s="22">
        <f t="shared" si="27"/>
        <v>2.8099227856272939E-2</v>
      </c>
      <c r="J288" s="15"/>
      <c r="K288" s="21">
        <v>6370182</v>
      </c>
      <c r="L288" s="21">
        <f t="shared" si="25"/>
        <v>174104.97999999672</v>
      </c>
      <c r="M288" s="22">
        <f t="shared" si="28"/>
        <v>2.8099227856272939E-2</v>
      </c>
      <c r="N288" s="15"/>
      <c r="O288" s="21">
        <v>6370182</v>
      </c>
      <c r="P288" s="21">
        <f t="shared" si="30"/>
        <v>174104.97999999672</v>
      </c>
      <c r="Q288" s="22">
        <f t="shared" si="29"/>
        <v>2.8099227856272939E-2</v>
      </c>
      <c r="R288" s="15"/>
    </row>
    <row r="289" spans="1:18" x14ac:dyDescent="0.3">
      <c r="A289" s="17">
        <v>8912031</v>
      </c>
      <c r="B289" s="17" t="s">
        <v>179</v>
      </c>
      <c r="C289" s="17">
        <v>8912031</v>
      </c>
      <c r="D289" s="17">
        <v>584</v>
      </c>
      <c r="E289" s="21">
        <v>2311399.92</v>
      </c>
      <c r="F289" s="15"/>
      <c r="G289" s="21">
        <v>2457470</v>
      </c>
      <c r="H289" s="21">
        <f t="shared" si="26"/>
        <v>146070.08000000007</v>
      </c>
      <c r="I289" s="22">
        <f t="shared" si="27"/>
        <v>6.3195502749692961E-2</v>
      </c>
      <c r="J289" s="15"/>
      <c r="K289" s="21">
        <v>2457470</v>
      </c>
      <c r="L289" s="21">
        <f t="shared" si="25"/>
        <v>146070.08000000007</v>
      </c>
      <c r="M289" s="22">
        <f t="shared" si="28"/>
        <v>6.3195502749692961E-2</v>
      </c>
      <c r="N289" s="15"/>
      <c r="O289" s="21">
        <v>2457470</v>
      </c>
      <c r="P289" s="21">
        <f t="shared" si="30"/>
        <v>146070.08000000007</v>
      </c>
      <c r="Q289" s="22">
        <f t="shared" si="29"/>
        <v>6.3195502749692961E-2</v>
      </c>
      <c r="R289" s="15"/>
    </row>
    <row r="290" spans="1:18" x14ac:dyDescent="0.3">
      <c r="A290" s="17">
        <v>8914032</v>
      </c>
      <c r="B290" s="17" t="s">
        <v>89</v>
      </c>
      <c r="C290" s="17">
        <v>8914032</v>
      </c>
      <c r="D290" s="17">
        <v>902</v>
      </c>
      <c r="E290" s="21">
        <v>5123372.8259201162</v>
      </c>
      <c r="F290" s="15"/>
      <c r="G290" s="21">
        <v>5252186.2285003029</v>
      </c>
      <c r="H290" s="21">
        <f t="shared" si="26"/>
        <v>128813.40258018672</v>
      </c>
      <c r="I290" s="22">
        <f t="shared" si="27"/>
        <v>2.5142305070693909E-2</v>
      </c>
      <c r="J290" s="15"/>
      <c r="K290" s="21">
        <v>5252186.2285003029</v>
      </c>
      <c r="L290" s="21">
        <f t="shared" si="25"/>
        <v>128813.40258018672</v>
      </c>
      <c r="M290" s="22">
        <f t="shared" si="28"/>
        <v>2.5142305070693909E-2</v>
      </c>
      <c r="N290" s="15"/>
      <c r="O290" s="21">
        <v>5252186.2285003029</v>
      </c>
      <c r="P290" s="21">
        <f t="shared" si="30"/>
        <v>128813.40258018672</v>
      </c>
      <c r="Q290" s="22">
        <f t="shared" si="29"/>
        <v>2.5142305070693909E-2</v>
      </c>
      <c r="R290" s="15"/>
    </row>
    <row r="291" spans="1:18" x14ac:dyDescent="0.3">
      <c r="A291" s="17">
        <v>8914635</v>
      </c>
      <c r="B291" s="17" t="s">
        <v>142</v>
      </c>
      <c r="C291" s="17">
        <v>8914635</v>
      </c>
      <c r="D291" s="17">
        <v>1126</v>
      </c>
      <c r="E291" s="21">
        <v>6223949.9525810936</v>
      </c>
      <c r="F291" s="15"/>
      <c r="G291" s="21">
        <v>6394851.9894405548</v>
      </c>
      <c r="H291" s="21">
        <f t="shared" si="26"/>
        <v>170902.03685946111</v>
      </c>
      <c r="I291" s="22">
        <f t="shared" si="27"/>
        <v>2.7458774277030848E-2</v>
      </c>
      <c r="J291" s="15"/>
      <c r="K291" s="21">
        <v>6391799.077028255</v>
      </c>
      <c r="L291" s="21">
        <f t="shared" si="25"/>
        <v>167849.12444716133</v>
      </c>
      <c r="M291" s="22">
        <f t="shared" si="28"/>
        <v>2.6968263839839156E-2</v>
      </c>
      <c r="N291" s="15"/>
      <c r="O291" s="21">
        <v>6381480.2330746809</v>
      </c>
      <c r="P291" s="21">
        <f t="shared" si="30"/>
        <v>157530.28049358726</v>
      </c>
      <c r="Q291" s="22">
        <f t="shared" si="29"/>
        <v>2.5310338562131097E-2</v>
      </c>
      <c r="R291" s="15"/>
    </row>
    <row r="292" spans="1:18" x14ac:dyDescent="0.3">
      <c r="A292" s="17">
        <v>8914022</v>
      </c>
      <c r="B292" s="17" t="s">
        <v>84</v>
      </c>
      <c r="C292" s="17">
        <v>8914022</v>
      </c>
      <c r="D292" s="17">
        <v>858</v>
      </c>
      <c r="E292" s="21">
        <v>4713913.8832880137</v>
      </c>
      <c r="F292" s="15"/>
      <c r="G292" s="21">
        <v>4834514.0730843255</v>
      </c>
      <c r="H292" s="21">
        <f t="shared" si="26"/>
        <v>120600.18979631178</v>
      </c>
      <c r="I292" s="22">
        <f t="shared" si="27"/>
        <v>2.5583876324908942E-2</v>
      </c>
      <c r="J292" s="15"/>
      <c r="K292" s="21">
        <v>4834514.0730843255</v>
      </c>
      <c r="L292" s="21">
        <f t="shared" si="25"/>
        <v>120600.18979631178</v>
      </c>
      <c r="M292" s="22">
        <f t="shared" si="28"/>
        <v>2.5583876324908942E-2</v>
      </c>
      <c r="N292" s="15"/>
      <c r="O292" s="21">
        <v>4832485.2330841608</v>
      </c>
      <c r="P292" s="21">
        <f t="shared" si="30"/>
        <v>118571.34979614709</v>
      </c>
      <c r="Q292" s="22">
        <f t="shared" si="29"/>
        <v>2.5153482378308126E-2</v>
      </c>
      <c r="R292" s="15"/>
    </row>
    <row r="293" spans="1:18" x14ac:dyDescent="0.3">
      <c r="A293" s="17">
        <v>8912025</v>
      </c>
      <c r="B293" s="17" t="s">
        <v>63</v>
      </c>
      <c r="C293" s="17">
        <v>8912025</v>
      </c>
      <c r="D293" s="17">
        <v>290</v>
      </c>
      <c r="E293" s="21">
        <v>1649180.8923189752</v>
      </c>
      <c r="F293" s="15"/>
      <c r="G293" s="21">
        <v>1656836.1711215002</v>
      </c>
      <c r="H293" s="21">
        <f t="shared" si="26"/>
        <v>7655.2788025250193</v>
      </c>
      <c r="I293" s="22">
        <f t="shared" si="27"/>
        <v>4.6418672676716765E-3</v>
      </c>
      <c r="J293" s="15"/>
      <c r="K293" s="21">
        <v>1664491.4499430002</v>
      </c>
      <c r="L293" s="21">
        <f t="shared" si="25"/>
        <v>15310.557624025038</v>
      </c>
      <c r="M293" s="22">
        <f t="shared" si="28"/>
        <v>9.2837345468490644E-3</v>
      </c>
      <c r="N293" s="15"/>
      <c r="O293" s="21">
        <v>1679802.007586</v>
      </c>
      <c r="P293" s="21">
        <f t="shared" si="30"/>
        <v>30621.115267024841</v>
      </c>
      <c r="Q293" s="22">
        <f t="shared" si="29"/>
        <v>1.85674691052037E-2</v>
      </c>
      <c r="R293" s="15"/>
    </row>
    <row r="294" spans="1:18" x14ac:dyDescent="0.3">
      <c r="A294" s="17">
        <v>8913514</v>
      </c>
      <c r="B294" s="17" t="s">
        <v>278</v>
      </c>
      <c r="C294" s="17">
        <v>8913514</v>
      </c>
      <c r="D294" s="17">
        <v>99</v>
      </c>
      <c r="E294" s="21">
        <v>483518.42085469962</v>
      </c>
      <c r="F294" s="15"/>
      <c r="G294" s="21">
        <v>492891.50483316224</v>
      </c>
      <c r="H294" s="21">
        <f t="shared" si="26"/>
        <v>9373.0839784626151</v>
      </c>
      <c r="I294" s="22">
        <f t="shared" si="27"/>
        <v>1.9385164192698433E-2</v>
      </c>
      <c r="J294" s="15"/>
      <c r="K294" s="21">
        <v>492724.0685338917</v>
      </c>
      <c r="L294" s="21">
        <f t="shared" si="25"/>
        <v>9205.6476791920722</v>
      </c>
      <c r="M294" s="22">
        <f t="shared" si="28"/>
        <v>1.9038876870336296E-2</v>
      </c>
      <c r="N294" s="15"/>
      <c r="O294" s="21">
        <v>492158.13384235743</v>
      </c>
      <c r="P294" s="21">
        <f t="shared" si="30"/>
        <v>8639.712987657811</v>
      </c>
      <c r="Q294" s="22">
        <f t="shared" si="29"/>
        <v>1.7868425720752631E-2</v>
      </c>
      <c r="R294" s="15"/>
    </row>
    <row r="295" spans="1:18" x14ac:dyDescent="0.3">
      <c r="A295" s="17">
        <v>8913763</v>
      </c>
      <c r="B295" s="17" t="s">
        <v>143</v>
      </c>
      <c r="C295" s="17">
        <v>8913763</v>
      </c>
      <c r="D295" s="17">
        <v>202</v>
      </c>
      <c r="E295" s="21">
        <v>855739.07276594662</v>
      </c>
      <c r="F295" s="15"/>
      <c r="G295" s="21">
        <v>876384.88701215305</v>
      </c>
      <c r="H295" s="21">
        <f t="shared" si="26"/>
        <v>20645.814246206428</v>
      </c>
      <c r="I295" s="22">
        <f t="shared" si="27"/>
        <v>2.4126296091020339E-2</v>
      </c>
      <c r="J295" s="15"/>
      <c r="K295" s="21">
        <v>876016.08003980306</v>
      </c>
      <c r="L295" s="21">
        <f t="shared" si="25"/>
        <v>20277.007273856434</v>
      </c>
      <c r="M295" s="22">
        <f t="shared" si="28"/>
        <v>2.3695315452076364E-2</v>
      </c>
      <c r="N295" s="15"/>
      <c r="O295" s="21">
        <v>874769.51247326005</v>
      </c>
      <c r="P295" s="21">
        <f t="shared" si="30"/>
        <v>19030.439707313431</v>
      </c>
      <c r="Q295" s="22">
        <f t="shared" si="29"/>
        <v>2.2238600892445694E-2</v>
      </c>
      <c r="R295" s="15"/>
    </row>
    <row r="296" spans="1:18" x14ac:dyDescent="0.3">
      <c r="A296" s="17">
        <v>8912036</v>
      </c>
      <c r="B296" s="17" t="s">
        <v>330</v>
      </c>
      <c r="C296" s="17">
        <v>8912036</v>
      </c>
      <c r="D296" s="17">
        <v>301</v>
      </c>
      <c r="E296" s="21">
        <v>1280455.8545021086</v>
      </c>
      <c r="F296" s="15"/>
      <c r="G296" s="21">
        <v>1296970.6188196002</v>
      </c>
      <c r="H296" s="21">
        <f t="shared" si="26"/>
        <v>16514.764317491557</v>
      </c>
      <c r="I296" s="22">
        <f t="shared" si="27"/>
        <v>1.2897566331104124E-2</v>
      </c>
      <c r="J296" s="15"/>
      <c r="K296" s="21">
        <v>1296970.6188196002</v>
      </c>
      <c r="L296" s="21">
        <f t="shared" si="25"/>
        <v>16514.764317491557</v>
      </c>
      <c r="M296" s="22">
        <f t="shared" si="28"/>
        <v>1.2897566331104124E-2</v>
      </c>
      <c r="N296" s="15"/>
      <c r="O296" s="21">
        <v>1303702.4690299998</v>
      </c>
      <c r="P296" s="21">
        <f t="shared" si="30"/>
        <v>23246.614527891157</v>
      </c>
      <c r="Q296" s="22">
        <f t="shared" si="29"/>
        <v>1.8154951961956042E-2</v>
      </c>
      <c r="R296" s="15"/>
    </row>
    <row r="297" spans="1:18" x14ac:dyDescent="0.3">
      <c r="A297" s="17">
        <v>8913690</v>
      </c>
      <c r="B297" s="17" t="s">
        <v>307</v>
      </c>
      <c r="C297" s="17">
        <v>8913690</v>
      </c>
      <c r="D297" s="17">
        <v>207</v>
      </c>
      <c r="E297" s="21">
        <v>856851.70500603702</v>
      </c>
      <c r="F297" s="15"/>
      <c r="G297" s="21">
        <v>877528.66189023014</v>
      </c>
      <c r="H297" s="21">
        <f t="shared" si="26"/>
        <v>20676.956884193118</v>
      </c>
      <c r="I297" s="22">
        <f t="shared" si="27"/>
        <v>2.4131313228871309E-2</v>
      </c>
      <c r="J297" s="15"/>
      <c r="K297" s="21">
        <v>877159.29860173014</v>
      </c>
      <c r="L297" s="21">
        <f t="shared" si="25"/>
        <v>20307.593595693121</v>
      </c>
      <c r="M297" s="22">
        <f t="shared" si="28"/>
        <v>2.3700242967422281E-2</v>
      </c>
      <c r="N297" s="15"/>
      <c r="O297" s="21">
        <v>875910.85068660008</v>
      </c>
      <c r="P297" s="21">
        <f t="shared" si="30"/>
        <v>19059.145680563059</v>
      </c>
      <c r="Q297" s="22">
        <f t="shared" si="29"/>
        <v>2.2243225483724486E-2</v>
      </c>
      <c r="R297" s="15"/>
    </row>
    <row r="298" spans="1:18" x14ac:dyDescent="0.3">
      <c r="A298" s="17">
        <v>8913292</v>
      </c>
      <c r="B298" s="17" t="s">
        <v>76</v>
      </c>
      <c r="C298" s="17">
        <v>8913292</v>
      </c>
      <c r="D298" s="17">
        <v>446</v>
      </c>
      <c r="E298" s="21">
        <v>2149270.8355586617</v>
      </c>
      <c r="F298" s="15"/>
      <c r="G298" s="21">
        <v>2206122.6039557247</v>
      </c>
      <c r="H298" s="21">
        <f t="shared" si="26"/>
        <v>56851.768397063017</v>
      </c>
      <c r="I298" s="22">
        <f t="shared" si="27"/>
        <v>2.6451653954670393E-2</v>
      </c>
      <c r="J298" s="15"/>
      <c r="K298" s="21">
        <v>2205107.0311019244</v>
      </c>
      <c r="L298" s="21">
        <f t="shared" si="25"/>
        <v>55836.195543262642</v>
      </c>
      <c r="M298" s="22">
        <f t="shared" si="28"/>
        <v>2.5979134234494508E-2</v>
      </c>
      <c r="N298" s="15"/>
      <c r="O298" s="21">
        <v>2201674.3948560804</v>
      </c>
      <c r="P298" s="21">
        <f t="shared" si="30"/>
        <v>52403.559297418687</v>
      </c>
      <c r="Q298" s="22">
        <f t="shared" si="29"/>
        <v>2.4382017580300619E-2</v>
      </c>
      <c r="R298" s="15"/>
    </row>
    <row r="299" spans="1:18" x14ac:dyDescent="0.3">
      <c r="A299" s="17">
        <v>8914454</v>
      </c>
      <c r="B299" s="17" t="s">
        <v>98</v>
      </c>
      <c r="C299" s="17">
        <v>8914454</v>
      </c>
      <c r="D299" s="17">
        <v>710</v>
      </c>
      <c r="E299" s="21">
        <v>3737993.8</v>
      </c>
      <c r="F299" s="15"/>
      <c r="G299" s="21">
        <v>3844650</v>
      </c>
      <c r="H299" s="21">
        <f t="shared" si="26"/>
        <v>106656.20000000019</v>
      </c>
      <c r="I299" s="22">
        <f t="shared" si="27"/>
        <v>2.8533006127511553E-2</v>
      </c>
      <c r="J299" s="15"/>
      <c r="K299" s="21">
        <v>3844650</v>
      </c>
      <c r="L299" s="21">
        <f t="shared" si="25"/>
        <v>106656.20000000019</v>
      </c>
      <c r="M299" s="22">
        <f t="shared" si="28"/>
        <v>2.8533006127511553E-2</v>
      </c>
      <c r="N299" s="15"/>
      <c r="O299" s="21">
        <v>3844650</v>
      </c>
      <c r="P299" s="21">
        <f t="shared" si="30"/>
        <v>106656.20000000019</v>
      </c>
      <c r="Q299" s="22">
        <f t="shared" si="29"/>
        <v>2.8533006127511553E-2</v>
      </c>
      <c r="R299" s="15"/>
    </row>
    <row r="300" spans="1:18" x14ac:dyDescent="0.3">
      <c r="A300" s="17">
        <v>8914024</v>
      </c>
      <c r="B300" s="17" t="s">
        <v>310</v>
      </c>
      <c r="C300" s="17">
        <v>8914024</v>
      </c>
      <c r="D300" s="17">
        <v>187</v>
      </c>
      <c r="E300" s="21">
        <v>1080244.3203143266</v>
      </c>
      <c r="F300" s="15"/>
      <c r="G300" s="21">
        <v>1107174.0364924772</v>
      </c>
      <c r="H300" s="21">
        <f t="shared" si="26"/>
        <v>26929.716178150615</v>
      </c>
      <c r="I300" s="22">
        <f t="shared" si="27"/>
        <v>2.4929282822162564E-2</v>
      </c>
      <c r="J300" s="15"/>
      <c r="K300" s="21">
        <v>1106692.9768963272</v>
      </c>
      <c r="L300" s="21">
        <f t="shared" si="25"/>
        <v>26448.656582000665</v>
      </c>
      <c r="M300" s="22">
        <f t="shared" si="28"/>
        <v>2.4483958012669494E-2</v>
      </c>
      <c r="N300" s="15"/>
      <c r="O300" s="21">
        <v>1105066.9954613401</v>
      </c>
      <c r="P300" s="21">
        <f t="shared" si="30"/>
        <v>24822.675147013506</v>
      </c>
      <c r="Q300" s="22">
        <f t="shared" si="29"/>
        <v>2.2978760156582605E-2</v>
      </c>
      <c r="R300" s="15"/>
    </row>
    <row r="301" spans="1:18" x14ac:dyDescent="0.3">
      <c r="A301" s="17">
        <v>8914328</v>
      </c>
      <c r="B301" s="17" t="s">
        <v>144</v>
      </c>
      <c r="C301" s="17">
        <v>8914328</v>
      </c>
      <c r="D301" s="17">
        <v>1314.8333333333335</v>
      </c>
      <c r="E301" s="21">
        <v>6918910.2266666684</v>
      </c>
      <c r="F301" s="15"/>
      <c r="G301" s="21">
        <v>7119822.5000000009</v>
      </c>
      <c r="H301" s="21">
        <f t="shared" si="26"/>
        <v>200912.2733333325</v>
      </c>
      <c r="I301" s="22">
        <f t="shared" si="27"/>
        <v>2.9038138485882083E-2</v>
      </c>
      <c r="J301" s="15"/>
      <c r="K301" s="21">
        <v>7119822.5000000009</v>
      </c>
      <c r="L301" s="21">
        <f t="shared" si="25"/>
        <v>200912.2733333325</v>
      </c>
      <c r="M301" s="22">
        <f t="shared" si="28"/>
        <v>2.9038138485882083E-2</v>
      </c>
      <c r="N301" s="15"/>
      <c r="O301" s="21">
        <v>7119822.5000000009</v>
      </c>
      <c r="P301" s="21">
        <f t="shared" si="30"/>
        <v>200912.2733333325</v>
      </c>
      <c r="Q301" s="22">
        <f t="shared" si="29"/>
        <v>2.9038138485882083E-2</v>
      </c>
      <c r="R301" s="15"/>
    </row>
    <row r="302" spans="1:18" x14ac:dyDescent="0.3">
      <c r="A302" s="17">
        <v>8912032</v>
      </c>
      <c r="B302" s="17" t="s">
        <v>331</v>
      </c>
      <c r="C302" s="17">
        <v>8912032</v>
      </c>
      <c r="D302" s="17">
        <v>245</v>
      </c>
      <c r="E302" s="21">
        <v>1179355.7502356211</v>
      </c>
      <c r="F302" s="15"/>
      <c r="G302" s="21">
        <v>1209059.5953153779</v>
      </c>
      <c r="H302" s="21">
        <f t="shared" si="26"/>
        <v>29703.845079756808</v>
      </c>
      <c r="I302" s="22">
        <f t="shared" si="27"/>
        <v>2.5186501251910066E-2</v>
      </c>
      <c r="J302" s="15"/>
      <c r="K302" s="21">
        <v>1208528.980004278</v>
      </c>
      <c r="L302" s="21">
        <f t="shared" si="25"/>
        <v>29173.229768656893</v>
      </c>
      <c r="M302" s="22">
        <f t="shared" si="28"/>
        <v>2.4736581614859157E-2</v>
      </c>
      <c r="N302" s="15"/>
      <c r="O302" s="21">
        <v>1206735.50025276</v>
      </c>
      <c r="P302" s="21">
        <f t="shared" si="30"/>
        <v>27379.750017138897</v>
      </c>
      <c r="Q302" s="22">
        <f t="shared" si="29"/>
        <v>2.3215853241626838E-2</v>
      </c>
      <c r="R302" s="15"/>
    </row>
    <row r="303" spans="1:18" x14ac:dyDescent="0.3">
      <c r="A303" s="17">
        <v>8912026</v>
      </c>
      <c r="B303" s="17" t="s">
        <v>297</v>
      </c>
      <c r="C303" s="17">
        <v>8912026</v>
      </c>
      <c r="D303" s="17">
        <v>259</v>
      </c>
      <c r="E303" s="21">
        <v>1253769.6955088924</v>
      </c>
      <c r="F303" s="15"/>
      <c r="G303" s="21">
        <v>1275532.6723251739</v>
      </c>
      <c r="H303" s="21">
        <f t="shared" si="26"/>
        <v>21762.976816281443</v>
      </c>
      <c r="I303" s="22">
        <f t="shared" si="27"/>
        <v>1.7358033851223427E-2</v>
      </c>
      <c r="J303" s="15"/>
      <c r="K303" s="21">
        <v>1275532.6723251739</v>
      </c>
      <c r="L303" s="21">
        <f t="shared" si="25"/>
        <v>21762.976816281443</v>
      </c>
      <c r="M303" s="22">
        <f t="shared" si="28"/>
        <v>1.7358033851223427E-2</v>
      </c>
      <c r="N303" s="15"/>
      <c r="O303" s="21">
        <v>1276482.5868499998</v>
      </c>
      <c r="P303" s="21">
        <f t="shared" si="30"/>
        <v>22712.891341107432</v>
      </c>
      <c r="Q303" s="22">
        <f t="shared" si="29"/>
        <v>1.811568059306817E-2</v>
      </c>
      <c r="R303" s="15"/>
    </row>
    <row r="304" spans="1:18" x14ac:dyDescent="0.3">
      <c r="A304" s="17">
        <v>8912352</v>
      </c>
      <c r="B304" s="17" t="s">
        <v>299</v>
      </c>
      <c r="C304" s="17">
        <v>8912352</v>
      </c>
      <c r="D304" s="17">
        <v>212</v>
      </c>
      <c r="E304" s="21">
        <v>910964.65383102023</v>
      </c>
      <c r="F304" s="15"/>
      <c r="G304" s="21">
        <v>933156.23212714214</v>
      </c>
      <c r="H304" s="21">
        <f t="shared" si="26"/>
        <v>22191.578296121908</v>
      </c>
      <c r="I304" s="22">
        <f t="shared" si="27"/>
        <v>2.4360526177164218E-2</v>
      </c>
      <c r="J304" s="15"/>
      <c r="K304" s="21">
        <v>932759.81236424204</v>
      </c>
      <c r="L304" s="21">
        <f t="shared" si="25"/>
        <v>21795.158533221809</v>
      </c>
      <c r="M304" s="22">
        <f t="shared" si="28"/>
        <v>2.3925361364530738E-2</v>
      </c>
      <c r="N304" s="15"/>
      <c r="O304" s="21">
        <v>931419.9135656401</v>
      </c>
      <c r="P304" s="21">
        <f t="shared" si="30"/>
        <v>20455.259734619875</v>
      </c>
      <c r="Q304" s="22">
        <f t="shared" si="29"/>
        <v>2.2454504297830014E-2</v>
      </c>
      <c r="R304" s="15"/>
    </row>
    <row r="305" spans="1:18" x14ac:dyDescent="0.3">
      <c r="A305" s="17">
        <v>8912858</v>
      </c>
      <c r="B305" s="17" t="s">
        <v>72</v>
      </c>
      <c r="C305" s="17">
        <v>8912858</v>
      </c>
      <c r="D305" s="17">
        <v>194</v>
      </c>
      <c r="E305" s="21">
        <v>763809.64812694851</v>
      </c>
      <c r="F305" s="15"/>
      <c r="G305" s="21">
        <v>810920</v>
      </c>
      <c r="H305" s="21">
        <f t="shared" si="26"/>
        <v>47110.351873051492</v>
      </c>
      <c r="I305" s="22">
        <f t="shared" si="27"/>
        <v>6.1678131440965442E-2</v>
      </c>
      <c r="J305" s="15"/>
      <c r="K305" s="21">
        <v>810920</v>
      </c>
      <c r="L305" s="21">
        <f t="shared" si="25"/>
        <v>47110.351873051492</v>
      </c>
      <c r="M305" s="22">
        <f t="shared" si="28"/>
        <v>6.1678131440965442E-2</v>
      </c>
      <c r="N305" s="15"/>
      <c r="O305" s="21">
        <v>810920</v>
      </c>
      <c r="P305" s="21">
        <f t="shared" si="30"/>
        <v>47110.351873051492</v>
      </c>
      <c r="Q305" s="22">
        <f t="shared" si="29"/>
        <v>6.1678131440965442E-2</v>
      </c>
      <c r="R305" s="15"/>
    </row>
    <row r="306" spans="1:18" x14ac:dyDescent="0.3">
      <c r="A306" s="17">
        <v>8914404</v>
      </c>
      <c r="B306" s="17" t="s">
        <v>145</v>
      </c>
      <c r="C306" s="17">
        <v>8914404</v>
      </c>
      <c r="D306" s="17">
        <v>1536</v>
      </c>
      <c r="E306" s="21">
        <v>8205380.0800000001</v>
      </c>
      <c r="F306" s="15"/>
      <c r="G306" s="21">
        <v>8436118</v>
      </c>
      <c r="H306" s="21">
        <f t="shared" si="26"/>
        <v>230737.91999999993</v>
      </c>
      <c r="I306" s="22">
        <f t="shared" si="27"/>
        <v>2.8120320783482821E-2</v>
      </c>
      <c r="J306" s="15"/>
      <c r="K306" s="21">
        <v>8436118</v>
      </c>
      <c r="L306" s="21">
        <f t="shared" si="25"/>
        <v>230737.91999999993</v>
      </c>
      <c r="M306" s="22">
        <f t="shared" si="28"/>
        <v>2.8120320783482821E-2</v>
      </c>
      <c r="N306" s="15"/>
      <c r="O306" s="21">
        <v>8436118</v>
      </c>
      <c r="P306" s="21">
        <f t="shared" si="30"/>
        <v>230737.91999999993</v>
      </c>
      <c r="Q306" s="22">
        <f t="shared" si="29"/>
        <v>2.8120320783482821E-2</v>
      </c>
      <c r="R306" s="15"/>
    </row>
    <row r="307" spans="1:18" x14ac:dyDescent="0.3">
      <c r="A307" s="17">
        <v>8912317</v>
      </c>
      <c r="B307" s="17" t="s">
        <v>200</v>
      </c>
      <c r="C307" s="17">
        <v>8912317</v>
      </c>
      <c r="D307" s="17">
        <v>166</v>
      </c>
      <c r="E307" s="21">
        <v>689487.81093699695</v>
      </c>
      <c r="F307" s="15"/>
      <c r="G307" s="21">
        <v>696663.91130990651</v>
      </c>
      <c r="H307" s="21">
        <f t="shared" si="26"/>
        <v>7176.1003729095683</v>
      </c>
      <c r="I307" s="22">
        <f t="shared" si="27"/>
        <v>1.0407871261940692E-2</v>
      </c>
      <c r="J307" s="15"/>
      <c r="K307" s="21">
        <v>696663.91130990651</v>
      </c>
      <c r="L307" s="21">
        <f t="shared" si="25"/>
        <v>7176.1003729095683</v>
      </c>
      <c r="M307" s="22">
        <f t="shared" si="28"/>
        <v>1.0407871261940692E-2</v>
      </c>
      <c r="N307" s="15"/>
      <c r="O307" s="21">
        <v>700915.06455799995</v>
      </c>
      <c r="P307" s="21">
        <f t="shared" si="30"/>
        <v>11427.253621003008</v>
      </c>
      <c r="Q307" s="22">
        <f t="shared" si="29"/>
        <v>1.6573539719975109E-2</v>
      </c>
      <c r="R307" s="15"/>
    </row>
    <row r="308" spans="1:18" x14ac:dyDescent="0.3">
      <c r="A308" s="17">
        <v>8912316</v>
      </c>
      <c r="B308" s="17" t="s">
        <v>199</v>
      </c>
      <c r="C308" s="17">
        <v>8912316</v>
      </c>
      <c r="D308" s="17">
        <v>237</v>
      </c>
      <c r="E308" s="21">
        <v>933021.81192017253</v>
      </c>
      <c r="F308" s="15"/>
      <c r="G308" s="21">
        <v>990660</v>
      </c>
      <c r="H308" s="21">
        <f t="shared" si="26"/>
        <v>57638.188079827465</v>
      </c>
      <c r="I308" s="22">
        <f t="shared" si="27"/>
        <v>6.1775820611532362E-2</v>
      </c>
      <c r="J308" s="15"/>
      <c r="K308" s="21">
        <v>990660</v>
      </c>
      <c r="L308" s="21">
        <f t="shared" si="25"/>
        <v>57638.188079827465</v>
      </c>
      <c r="M308" s="22">
        <f t="shared" si="28"/>
        <v>6.1775820611532362E-2</v>
      </c>
      <c r="N308" s="15"/>
      <c r="O308" s="21">
        <v>990660</v>
      </c>
      <c r="P308" s="21">
        <f t="shared" si="30"/>
        <v>57638.188079827465</v>
      </c>
      <c r="Q308" s="22">
        <f t="shared" si="29"/>
        <v>6.1775820611532362E-2</v>
      </c>
      <c r="R308" s="15"/>
    </row>
    <row r="309" spans="1:18" x14ac:dyDescent="0.3">
      <c r="A309" s="17">
        <v>8912286</v>
      </c>
      <c r="B309" s="17" t="s">
        <v>154</v>
      </c>
      <c r="C309" s="17">
        <v>8912286</v>
      </c>
      <c r="D309" s="17">
        <v>132</v>
      </c>
      <c r="E309" s="21">
        <v>593309.22095500922</v>
      </c>
      <c r="F309" s="15"/>
      <c r="G309" s="21">
        <v>606609.62376306986</v>
      </c>
      <c r="H309" s="21">
        <f t="shared" si="26"/>
        <v>13300.402808060637</v>
      </c>
      <c r="I309" s="22">
        <f t="shared" si="27"/>
        <v>2.2417320240956124E-2</v>
      </c>
      <c r="J309" s="15"/>
      <c r="K309" s="21">
        <v>606372.03171656991</v>
      </c>
      <c r="L309" s="21">
        <f t="shared" si="25"/>
        <v>13062.810761560686</v>
      </c>
      <c r="M309" s="22">
        <f t="shared" si="28"/>
        <v>2.2016867933612044E-2</v>
      </c>
      <c r="N309" s="15"/>
      <c r="O309" s="21">
        <v>605568.97059939988</v>
      </c>
      <c r="P309" s="21">
        <f t="shared" si="30"/>
        <v>12259.749644390657</v>
      </c>
      <c r="Q309" s="22">
        <f t="shared" si="29"/>
        <v>2.0663339134788732E-2</v>
      </c>
      <c r="R309" s="15"/>
    </row>
    <row r="310" spans="1:18" x14ac:dyDescent="0.3">
      <c r="A310" s="17">
        <v>8913143</v>
      </c>
      <c r="B310" s="17" t="s">
        <v>265</v>
      </c>
      <c r="C310" s="17">
        <v>8913143</v>
      </c>
      <c r="D310" s="17">
        <v>164</v>
      </c>
      <c r="E310" s="21">
        <v>677679.30773084308</v>
      </c>
      <c r="F310" s="15"/>
      <c r="G310" s="21">
        <v>693341.22918980301</v>
      </c>
      <c r="H310" s="21">
        <f t="shared" si="26"/>
        <v>15661.921458959929</v>
      </c>
      <c r="I310" s="22">
        <f t="shared" si="27"/>
        <v>2.3111110639341587E-2</v>
      </c>
      <c r="J310" s="15"/>
      <c r="K310" s="21">
        <v>693061.45209995296</v>
      </c>
      <c r="L310" s="21">
        <f t="shared" si="25"/>
        <v>15382.144369109883</v>
      </c>
      <c r="M310" s="22">
        <f t="shared" si="28"/>
        <v>2.2698264789308392E-2</v>
      </c>
      <c r="N310" s="15"/>
      <c r="O310" s="21">
        <v>692115.80553626001</v>
      </c>
      <c r="P310" s="21">
        <f t="shared" si="30"/>
        <v>14436.497805416933</v>
      </c>
      <c r="Q310" s="22">
        <f t="shared" si="29"/>
        <v>2.1302845816196504E-2</v>
      </c>
      <c r="R310" s="15"/>
    </row>
    <row r="311" spans="1:18" x14ac:dyDescent="0.3">
      <c r="A311" s="17">
        <v>8914452</v>
      </c>
      <c r="B311" s="17" t="s">
        <v>97</v>
      </c>
      <c r="C311" s="17">
        <v>8914452</v>
      </c>
      <c r="D311" s="17">
        <v>1251</v>
      </c>
      <c r="E311" s="21">
        <v>6586239.7800000021</v>
      </c>
      <c r="F311" s="15"/>
      <c r="G311" s="21">
        <v>6774165</v>
      </c>
      <c r="H311" s="21">
        <f t="shared" si="26"/>
        <v>187925.21999999788</v>
      </c>
      <c r="I311" s="22">
        <f t="shared" si="27"/>
        <v>2.8533006127511168E-2</v>
      </c>
      <c r="J311" s="15"/>
      <c r="K311" s="21">
        <v>6774165</v>
      </c>
      <c r="L311" s="21">
        <f t="shared" si="25"/>
        <v>187925.21999999788</v>
      </c>
      <c r="M311" s="22">
        <f t="shared" si="28"/>
        <v>2.8533006127511168E-2</v>
      </c>
      <c r="N311" s="15"/>
      <c r="O311" s="21">
        <v>6774165</v>
      </c>
      <c r="P311" s="21">
        <f t="shared" si="30"/>
        <v>187925.21999999788</v>
      </c>
      <c r="Q311" s="22">
        <f t="shared" si="29"/>
        <v>2.8533006127511168E-2</v>
      </c>
      <c r="R311" s="15"/>
    </row>
    <row r="312" spans="1:18" x14ac:dyDescent="0.3">
      <c r="A312" s="17">
        <v>8912012</v>
      </c>
      <c r="B312" s="17" t="s">
        <v>146</v>
      </c>
      <c r="C312" s="17">
        <v>8912012</v>
      </c>
      <c r="D312" s="17">
        <v>270</v>
      </c>
      <c r="E312" s="21">
        <v>1073489.1188519292</v>
      </c>
      <c r="F312" s="15"/>
      <c r="G312" s="21">
        <v>1128600</v>
      </c>
      <c r="H312" s="21">
        <f t="shared" si="26"/>
        <v>55110.881148070795</v>
      </c>
      <c r="I312" s="22">
        <f t="shared" si="27"/>
        <v>5.1338090140131611E-2</v>
      </c>
      <c r="J312" s="15"/>
      <c r="K312" s="21">
        <v>1128600</v>
      </c>
      <c r="L312" s="21">
        <f t="shared" si="25"/>
        <v>55110.881148070795</v>
      </c>
      <c r="M312" s="22">
        <f t="shared" si="28"/>
        <v>5.1338090140131611E-2</v>
      </c>
      <c r="N312" s="15"/>
      <c r="O312" s="21">
        <v>1128600</v>
      </c>
      <c r="P312" s="21">
        <f t="shared" si="30"/>
        <v>55110.881148070795</v>
      </c>
      <c r="Q312" s="22">
        <f t="shared" si="29"/>
        <v>5.1338090140131611E-2</v>
      </c>
      <c r="R312" s="15"/>
    </row>
    <row r="313" spans="1:18" x14ac:dyDescent="0.3">
      <c r="A313" s="17">
        <v>8913032</v>
      </c>
      <c r="B313" s="17" t="s">
        <v>248</v>
      </c>
      <c r="C313" s="17">
        <v>8913032</v>
      </c>
      <c r="D313" s="17">
        <v>176</v>
      </c>
      <c r="E313" s="21">
        <v>737386.93847319018</v>
      </c>
      <c r="F313" s="15"/>
      <c r="G313" s="21">
        <v>751978.15386579139</v>
      </c>
      <c r="H313" s="21">
        <f t="shared" si="26"/>
        <v>14591.215392601211</v>
      </c>
      <c r="I313" s="22">
        <f t="shared" si="27"/>
        <v>1.9787732371301985E-2</v>
      </c>
      <c r="J313" s="15"/>
      <c r="K313" s="21">
        <v>751978.15386579139</v>
      </c>
      <c r="L313" s="21">
        <f t="shared" si="25"/>
        <v>14591.215392601211</v>
      </c>
      <c r="M313" s="22">
        <f t="shared" si="28"/>
        <v>1.9787732371301985E-2</v>
      </c>
      <c r="N313" s="15"/>
      <c r="O313" s="21">
        <v>751978.15386579139</v>
      </c>
      <c r="P313" s="21">
        <f t="shared" si="30"/>
        <v>14591.215392601211</v>
      </c>
      <c r="Q313" s="22">
        <f t="shared" si="29"/>
        <v>1.9787732371301985E-2</v>
      </c>
      <c r="R313" s="15"/>
    </row>
    <row r="314" spans="1:18" x14ac:dyDescent="0.3">
      <c r="A314" s="17">
        <v>8913796</v>
      </c>
      <c r="B314" s="17" t="s">
        <v>296</v>
      </c>
      <c r="C314" s="17">
        <v>8913796</v>
      </c>
      <c r="D314" s="17">
        <v>289</v>
      </c>
      <c r="E314" s="21">
        <v>1173364.7360610941</v>
      </c>
      <c r="F314" s="15"/>
      <c r="G314" s="21">
        <v>1208020</v>
      </c>
      <c r="H314" s="21">
        <f t="shared" si="26"/>
        <v>34655.263938905904</v>
      </c>
      <c r="I314" s="22">
        <f t="shared" si="27"/>
        <v>2.9534945847479E-2</v>
      </c>
      <c r="J314" s="15"/>
      <c r="K314" s="21">
        <v>1208020</v>
      </c>
      <c r="L314" s="21">
        <f t="shared" si="25"/>
        <v>34655.263938905904</v>
      </c>
      <c r="M314" s="22">
        <f t="shared" si="28"/>
        <v>2.9534945847479E-2</v>
      </c>
      <c r="N314" s="15"/>
      <c r="O314" s="21">
        <v>1208020</v>
      </c>
      <c r="P314" s="21">
        <f t="shared" si="30"/>
        <v>34655.263938905904</v>
      </c>
      <c r="Q314" s="22">
        <f t="shared" si="29"/>
        <v>2.9534945847479E-2</v>
      </c>
      <c r="R314" s="15"/>
    </row>
    <row r="315" spans="1:18" x14ac:dyDescent="0.3">
      <c r="A315" s="17">
        <v>8912029</v>
      </c>
      <c r="B315" s="17" t="s">
        <v>59</v>
      </c>
      <c r="C315" s="17">
        <v>8912029</v>
      </c>
      <c r="D315" s="17">
        <v>374</v>
      </c>
      <c r="E315" s="21">
        <v>1698932.075438221</v>
      </c>
      <c r="F315" s="15"/>
      <c r="G315" s="21">
        <v>1743178.8619605254</v>
      </c>
      <c r="H315" s="21">
        <f t="shared" si="26"/>
        <v>44246.786522304406</v>
      </c>
      <c r="I315" s="22">
        <f t="shared" si="27"/>
        <v>2.6043882013877119E-2</v>
      </c>
      <c r="J315" s="15"/>
      <c r="K315" s="21">
        <v>1742388.4584867754</v>
      </c>
      <c r="L315" s="21">
        <f t="shared" si="25"/>
        <v>43456.383048554417</v>
      </c>
      <c r="M315" s="22">
        <f t="shared" si="28"/>
        <v>2.5578646537322756E-2</v>
      </c>
      <c r="N315" s="15"/>
      <c r="O315" s="21">
        <v>1739716.8947455003</v>
      </c>
      <c r="P315" s="21">
        <f t="shared" si="30"/>
        <v>40784.819307279307</v>
      </c>
      <c r="Q315" s="22">
        <f t="shared" si="29"/>
        <v>2.4006150626568933E-2</v>
      </c>
      <c r="R315" s="15"/>
    </row>
    <row r="316" spans="1:18" x14ac:dyDescent="0.3">
      <c r="A316" s="17">
        <v>8913145</v>
      </c>
      <c r="B316" s="17" t="s">
        <v>266</v>
      </c>
      <c r="C316" s="17">
        <v>8913145</v>
      </c>
      <c r="D316" s="17">
        <v>124</v>
      </c>
      <c r="E316" s="21">
        <v>573903.26339761866</v>
      </c>
      <c r="F316" s="15"/>
      <c r="G316" s="21">
        <v>586660.49340984586</v>
      </c>
      <c r="H316" s="21">
        <f t="shared" si="26"/>
        <v>12757.230012227199</v>
      </c>
      <c r="I316" s="22">
        <f t="shared" si="27"/>
        <v>2.2228885643029668E-2</v>
      </c>
      <c r="J316" s="15"/>
      <c r="K316" s="21">
        <v>586432.60434214596</v>
      </c>
      <c r="L316" s="21">
        <f t="shared" si="25"/>
        <v>12529.340944527299</v>
      </c>
      <c r="M316" s="22">
        <f t="shared" si="28"/>
        <v>2.183179944012022E-2</v>
      </c>
      <c r="N316" s="15"/>
      <c r="O316" s="21">
        <v>585662.33929331996</v>
      </c>
      <c r="P316" s="21">
        <f t="shared" si="30"/>
        <v>11759.075895701302</v>
      </c>
      <c r="Q316" s="22">
        <f t="shared" si="29"/>
        <v>2.0489648074285712E-2</v>
      </c>
      <c r="R316" s="15"/>
    </row>
    <row r="317" spans="1:18" x14ac:dyDescent="0.3">
      <c r="A317" s="17">
        <v>8912844</v>
      </c>
      <c r="B317" s="17" t="s">
        <v>31</v>
      </c>
      <c r="C317" s="17">
        <v>8912844</v>
      </c>
      <c r="D317" s="17">
        <v>61</v>
      </c>
      <c r="E317" s="21">
        <v>374330.45242498757</v>
      </c>
      <c r="F317" s="15"/>
      <c r="G317" s="21">
        <v>375611.47902200004</v>
      </c>
      <c r="H317" s="21">
        <f t="shared" si="26"/>
        <v>1281.0265970124747</v>
      </c>
      <c r="I317" s="22">
        <f t="shared" si="27"/>
        <v>3.4221810935063605E-3</v>
      </c>
      <c r="J317" s="15"/>
      <c r="K317" s="21">
        <v>376892.50564400002</v>
      </c>
      <c r="L317" s="21">
        <f t="shared" si="25"/>
        <v>2562.0532190124504</v>
      </c>
      <c r="M317" s="22">
        <f t="shared" si="28"/>
        <v>6.8443622537652411E-3</v>
      </c>
      <c r="N317" s="15"/>
      <c r="O317" s="21">
        <v>379454.55888800003</v>
      </c>
      <c r="P317" s="21">
        <f t="shared" si="30"/>
        <v>5124.1064630124602</v>
      </c>
      <c r="Q317" s="22">
        <f t="shared" si="29"/>
        <v>1.3688724574283159E-2</v>
      </c>
      <c r="R317" s="15"/>
    </row>
    <row r="318" spans="1:18" x14ac:dyDescent="0.3">
      <c r="A318" s="17">
        <v>8912568</v>
      </c>
      <c r="B318" s="17" t="s">
        <v>16</v>
      </c>
      <c r="C318" s="17">
        <v>8912568</v>
      </c>
      <c r="D318" s="17">
        <v>256</v>
      </c>
      <c r="E318" s="21">
        <v>1006049.2800000001</v>
      </c>
      <c r="F318" s="15"/>
      <c r="G318" s="21">
        <v>1070080</v>
      </c>
      <c r="H318" s="21">
        <f t="shared" si="26"/>
        <v>64030.719999999856</v>
      </c>
      <c r="I318" s="22">
        <f t="shared" si="27"/>
        <v>6.3645709283743884E-2</v>
      </c>
      <c r="J318" s="15"/>
      <c r="K318" s="21">
        <v>1070080</v>
      </c>
      <c r="L318" s="21">
        <f t="shared" si="25"/>
        <v>64030.719999999856</v>
      </c>
      <c r="M318" s="22">
        <f t="shared" si="28"/>
        <v>6.3645709283743884E-2</v>
      </c>
      <c r="N318" s="15"/>
      <c r="O318" s="21">
        <v>1070080</v>
      </c>
      <c r="P318" s="21">
        <f t="shared" si="30"/>
        <v>64030.719999999856</v>
      </c>
      <c r="Q318" s="22">
        <f t="shared" si="29"/>
        <v>6.3645709283743884E-2</v>
      </c>
      <c r="R318" s="15"/>
    </row>
    <row r="319" spans="1:18" x14ac:dyDescent="0.3">
      <c r="A319" s="17">
        <v>8912574</v>
      </c>
      <c r="B319" s="17" t="s">
        <v>213</v>
      </c>
      <c r="C319" s="17">
        <v>8912574</v>
      </c>
      <c r="D319" s="17">
        <v>346</v>
      </c>
      <c r="E319" s="21">
        <v>1377449.1029000001</v>
      </c>
      <c r="F319" s="15"/>
      <c r="G319" s="21">
        <v>1462896</v>
      </c>
      <c r="H319" s="21">
        <f t="shared" si="26"/>
        <v>85446.897099999944</v>
      </c>
      <c r="I319" s="22">
        <f t="shared" si="27"/>
        <v>6.2032707357466126E-2</v>
      </c>
      <c r="J319" s="15"/>
      <c r="K319" s="21">
        <v>1462896</v>
      </c>
      <c r="L319" s="21">
        <f t="shared" si="25"/>
        <v>85446.897099999944</v>
      </c>
      <c r="M319" s="22">
        <f t="shared" si="28"/>
        <v>6.2032707357466126E-2</v>
      </c>
      <c r="N319" s="15"/>
      <c r="O319" s="21">
        <v>1462896</v>
      </c>
      <c r="P319" s="21">
        <f t="shared" si="30"/>
        <v>85446.897099999944</v>
      </c>
      <c r="Q319" s="22">
        <f t="shared" si="29"/>
        <v>6.2032707357466126E-2</v>
      </c>
      <c r="R319" s="15"/>
    </row>
    <row r="320" spans="1:18" x14ac:dyDescent="0.3">
      <c r="A320" s="17">
        <v>8912248</v>
      </c>
      <c r="B320" s="17" t="s">
        <v>192</v>
      </c>
      <c r="C320" s="17">
        <v>8912248</v>
      </c>
      <c r="D320" s="17">
        <v>181</v>
      </c>
      <c r="E320" s="21">
        <v>761758.45146424253</v>
      </c>
      <c r="F320" s="15"/>
      <c r="G320" s="21">
        <v>779135.52899969695</v>
      </c>
      <c r="H320" s="21">
        <f t="shared" si="26"/>
        <v>17377.077535454417</v>
      </c>
      <c r="I320" s="22">
        <f t="shared" si="27"/>
        <v>2.2811794870214328E-2</v>
      </c>
      <c r="J320" s="15"/>
      <c r="K320" s="21">
        <v>779135.52899969695</v>
      </c>
      <c r="L320" s="21">
        <f t="shared" si="25"/>
        <v>17377.077535454417</v>
      </c>
      <c r="M320" s="22">
        <f t="shared" si="28"/>
        <v>2.2811794870214328E-2</v>
      </c>
      <c r="N320" s="15"/>
      <c r="O320" s="21">
        <v>778364.1912463</v>
      </c>
      <c r="P320" s="21">
        <f t="shared" si="30"/>
        <v>16605.73978205747</v>
      </c>
      <c r="Q320" s="22">
        <f t="shared" si="29"/>
        <v>2.1799219621571806E-2</v>
      </c>
      <c r="R320" s="15"/>
    </row>
    <row r="321" spans="1:18" x14ac:dyDescent="0.3">
      <c r="A321" s="17">
        <v>8912247</v>
      </c>
      <c r="B321" s="17" t="s">
        <v>12</v>
      </c>
      <c r="C321" s="17">
        <v>8912247</v>
      </c>
      <c r="D321" s="17">
        <v>237</v>
      </c>
      <c r="E321" s="21">
        <v>973548.32183327735</v>
      </c>
      <c r="F321" s="15"/>
      <c r="G321" s="21">
        <v>993504.08203983214</v>
      </c>
      <c r="H321" s="21">
        <f t="shared" si="26"/>
        <v>19955.760206554784</v>
      </c>
      <c r="I321" s="22">
        <f t="shared" si="27"/>
        <v>2.0497965800995197E-2</v>
      </c>
      <c r="J321" s="15"/>
      <c r="K321" s="21">
        <v>993504.08203983214</v>
      </c>
      <c r="L321" s="21">
        <f t="shared" si="25"/>
        <v>19955.760206554784</v>
      </c>
      <c r="M321" s="22">
        <f t="shared" si="28"/>
        <v>2.0497965800995197E-2</v>
      </c>
      <c r="N321" s="15"/>
      <c r="O321" s="21">
        <v>993504.08203983214</v>
      </c>
      <c r="P321" s="21">
        <f t="shared" si="30"/>
        <v>19955.760206554784</v>
      </c>
      <c r="Q321" s="22">
        <f t="shared" si="29"/>
        <v>2.0497965800995197E-2</v>
      </c>
      <c r="R321" s="15"/>
    </row>
    <row r="322" spans="1:18" x14ac:dyDescent="0.3">
      <c r="A322" s="17">
        <v>8912450</v>
      </c>
      <c r="B322" s="17" t="s">
        <v>209</v>
      </c>
      <c r="C322" s="17">
        <v>8912450</v>
      </c>
      <c r="D322" s="17">
        <v>38</v>
      </c>
      <c r="E322" s="21">
        <v>263229.25927794876</v>
      </c>
      <c r="F322" s="15"/>
      <c r="G322" s="21">
        <v>263954.77995649999</v>
      </c>
      <c r="H322" s="21">
        <f t="shared" si="26"/>
        <v>725.52067855122732</v>
      </c>
      <c r="I322" s="22">
        <f t="shared" si="27"/>
        <v>2.7562311292497173E-3</v>
      </c>
      <c r="J322" s="15"/>
      <c r="K322" s="21">
        <v>264680.300613</v>
      </c>
      <c r="L322" s="21">
        <f t="shared" si="25"/>
        <v>1451.041335051239</v>
      </c>
      <c r="M322" s="22">
        <f t="shared" si="28"/>
        <v>5.5124621747275329E-3</v>
      </c>
      <c r="N322" s="15"/>
      <c r="O322" s="21">
        <v>266131.34192599996</v>
      </c>
      <c r="P322" s="21">
        <f t="shared" si="30"/>
        <v>2902.0826480512042</v>
      </c>
      <c r="Q322" s="22">
        <f t="shared" si="29"/>
        <v>1.1024924265682943E-2</v>
      </c>
      <c r="R322" s="15"/>
    </row>
    <row r="323" spans="1:18" x14ac:dyDescent="0.3">
      <c r="A323" s="17">
        <v>8912308</v>
      </c>
      <c r="B323" s="17" t="s">
        <v>198</v>
      </c>
      <c r="C323" s="17">
        <v>8912308</v>
      </c>
      <c r="D323" s="17">
        <v>140</v>
      </c>
      <c r="E323" s="21">
        <v>632701.51589735714</v>
      </c>
      <c r="F323" s="15"/>
      <c r="G323" s="21">
        <v>647104.50899732101</v>
      </c>
      <c r="H323" s="21">
        <f t="shared" si="26"/>
        <v>14402.993099963875</v>
      </c>
      <c r="I323" s="22">
        <f t="shared" si="27"/>
        <v>2.276427784361507E-2</v>
      </c>
      <c r="J323" s="15"/>
      <c r="K323" s="21">
        <v>646847.22080337093</v>
      </c>
      <c r="L323" s="21">
        <f t="shared" si="25"/>
        <v>14145.704906013794</v>
      </c>
      <c r="M323" s="22">
        <f t="shared" si="28"/>
        <v>2.2357627649984398E-2</v>
      </c>
      <c r="N323" s="15"/>
      <c r="O323" s="21">
        <v>645977.58670781995</v>
      </c>
      <c r="P323" s="21">
        <f t="shared" si="30"/>
        <v>13276.070810462814</v>
      </c>
      <c r="Q323" s="22">
        <f t="shared" si="29"/>
        <v>2.0983149995513182E-2</v>
      </c>
      <c r="R323" s="15"/>
    </row>
    <row r="324" spans="1:18" x14ac:dyDescent="0.3">
      <c r="A324" s="17">
        <v>8912850</v>
      </c>
      <c r="B324" s="17" t="s">
        <v>170</v>
      </c>
      <c r="C324" s="17">
        <v>8912850</v>
      </c>
      <c r="D324" s="17">
        <v>46</v>
      </c>
      <c r="E324" s="21">
        <v>304044.07245684211</v>
      </c>
      <c r="F324" s="15"/>
      <c r="G324" s="21">
        <v>307988.39375655499</v>
      </c>
      <c r="H324" s="21">
        <f t="shared" si="26"/>
        <v>3944.3212997128721</v>
      </c>
      <c r="I324" s="22">
        <f t="shared" si="27"/>
        <v>1.2972860374618068E-2</v>
      </c>
      <c r="J324" s="15"/>
      <c r="K324" s="21">
        <v>307917.93428430503</v>
      </c>
      <c r="L324" s="21">
        <f t="shared" si="25"/>
        <v>3873.8618274629116</v>
      </c>
      <c r="M324" s="22">
        <f t="shared" si="28"/>
        <v>1.2741119391540814E-2</v>
      </c>
      <c r="N324" s="15"/>
      <c r="O324" s="21">
        <v>307679.78126810002</v>
      </c>
      <c r="P324" s="21">
        <f t="shared" si="30"/>
        <v>3635.7088112579077</v>
      </c>
      <c r="Q324" s="22">
        <f t="shared" si="29"/>
        <v>1.1957834868739244E-2</v>
      </c>
      <c r="R324" s="15"/>
    </row>
    <row r="325" spans="1:18" x14ac:dyDescent="0.3">
      <c r="A325" s="17">
        <v>8912768</v>
      </c>
      <c r="B325" s="17" t="s">
        <v>22</v>
      </c>
      <c r="C325" s="17">
        <v>8912768</v>
      </c>
      <c r="D325" s="17">
        <v>185</v>
      </c>
      <c r="E325" s="21">
        <v>739135.52513127844</v>
      </c>
      <c r="F325" s="15"/>
      <c r="G325" s="21">
        <v>773300</v>
      </c>
      <c r="H325" s="21">
        <f t="shared" si="26"/>
        <v>34164.474868721562</v>
      </c>
      <c r="I325" s="22">
        <f t="shared" si="27"/>
        <v>4.6222206492718076E-2</v>
      </c>
      <c r="J325" s="15"/>
      <c r="K325" s="21">
        <v>773300</v>
      </c>
      <c r="L325" s="21">
        <f t="shared" ref="L325:L329" si="31">K325-$E325</f>
        <v>34164.474868721562</v>
      </c>
      <c r="M325" s="22">
        <f t="shared" si="28"/>
        <v>4.6222206492718076E-2</v>
      </c>
      <c r="N325" s="15"/>
      <c r="O325" s="21">
        <v>773300</v>
      </c>
      <c r="P325" s="21">
        <f t="shared" si="30"/>
        <v>34164.474868721562</v>
      </c>
      <c r="Q325" s="22">
        <f t="shared" si="29"/>
        <v>4.6222206492718076E-2</v>
      </c>
      <c r="R325" s="15"/>
    </row>
    <row r="326" spans="1:18" x14ac:dyDescent="0.3">
      <c r="A326" s="17">
        <v>8912244</v>
      </c>
      <c r="B326" s="17" t="s">
        <v>11</v>
      </c>
      <c r="C326" s="17">
        <v>8912244</v>
      </c>
      <c r="D326" s="17">
        <v>212</v>
      </c>
      <c r="E326" s="21">
        <v>844677.41714637098</v>
      </c>
      <c r="F326" s="15"/>
      <c r="G326" s="21">
        <v>886160</v>
      </c>
      <c r="H326" s="21">
        <f t="shared" ref="H326:H331" si="32">G326-E326</f>
        <v>41482.582853629021</v>
      </c>
      <c r="I326" s="22">
        <f t="shared" ref="I326:I331" si="33">H326/E326</f>
        <v>4.9110562223591045E-2</v>
      </c>
      <c r="J326" s="15"/>
      <c r="K326" s="21">
        <v>886160</v>
      </c>
      <c r="L326" s="21">
        <f t="shared" si="31"/>
        <v>41482.582853629021</v>
      </c>
      <c r="M326" s="22">
        <f t="shared" ref="M326:M331" si="34">L326/$E326</f>
        <v>4.9110562223591045E-2</v>
      </c>
      <c r="N326" s="15"/>
      <c r="O326" s="21">
        <v>886160</v>
      </c>
      <c r="P326" s="21">
        <f t="shared" si="30"/>
        <v>41482.582853629021</v>
      </c>
      <c r="Q326" s="22">
        <f t="shared" ref="Q326:Q331" si="35">P326/$E326</f>
        <v>4.9110562223591045E-2</v>
      </c>
      <c r="R326" s="15"/>
    </row>
    <row r="327" spans="1:18" x14ac:dyDescent="0.3">
      <c r="A327" s="17">
        <v>8912853</v>
      </c>
      <c r="B327" s="17" t="s">
        <v>32</v>
      </c>
      <c r="C327" s="17">
        <v>8912853</v>
      </c>
      <c r="D327" s="17">
        <v>100</v>
      </c>
      <c r="E327" s="21">
        <v>483626.25135057472</v>
      </c>
      <c r="F327" s="15"/>
      <c r="G327" s="21">
        <v>493797.56415316096</v>
      </c>
      <c r="H327" s="21">
        <f t="shared" si="32"/>
        <v>10171.312802586239</v>
      </c>
      <c r="I327" s="22">
        <f t="shared" si="33"/>
        <v>2.103134967173893E-2</v>
      </c>
      <c r="J327" s="15"/>
      <c r="K327" s="21">
        <v>493673.87728226598</v>
      </c>
      <c r="L327" s="21">
        <f t="shared" si="31"/>
        <v>10047.625931691262</v>
      </c>
      <c r="M327" s="22">
        <f t="shared" si="34"/>
        <v>2.0775600794275043E-2</v>
      </c>
      <c r="N327" s="15"/>
      <c r="O327" s="21">
        <v>493056.18038371997</v>
      </c>
      <c r="P327" s="21">
        <f t="shared" si="30"/>
        <v>9429.9290331452503</v>
      </c>
      <c r="Q327" s="22">
        <f t="shared" si="35"/>
        <v>1.9498381253728946E-2</v>
      </c>
      <c r="R327" s="15"/>
    </row>
    <row r="328" spans="1:18" x14ac:dyDescent="0.3">
      <c r="A328" s="17">
        <v>8912150</v>
      </c>
      <c r="B328" s="17" t="s">
        <v>6</v>
      </c>
      <c r="C328" s="17">
        <v>8912150</v>
      </c>
      <c r="D328" s="17">
        <v>354</v>
      </c>
      <c r="E328" s="21">
        <v>1531393.9753954478</v>
      </c>
      <c r="F328" s="15"/>
      <c r="G328" s="21">
        <v>1560502.0251320074</v>
      </c>
      <c r="H328" s="21">
        <f t="shared" si="32"/>
        <v>29108.049736559624</v>
      </c>
      <c r="I328" s="22">
        <f t="shared" si="33"/>
        <v>1.9007551423233938E-2</v>
      </c>
      <c r="J328" s="15"/>
      <c r="K328" s="21">
        <v>1560502.0251320074</v>
      </c>
      <c r="L328" s="21">
        <f t="shared" si="31"/>
        <v>29108.049736559624</v>
      </c>
      <c r="M328" s="22">
        <f t="shared" si="34"/>
        <v>1.9007551423233938E-2</v>
      </c>
      <c r="N328" s="15"/>
      <c r="O328" s="21">
        <v>1560502.0251320074</v>
      </c>
      <c r="P328" s="21">
        <f t="shared" si="30"/>
        <v>29108.049736559624</v>
      </c>
      <c r="Q328" s="22">
        <f t="shared" si="35"/>
        <v>1.9007551423233938E-2</v>
      </c>
      <c r="R328" s="15"/>
    </row>
    <row r="329" spans="1:18" x14ac:dyDescent="0.3">
      <c r="A329" s="17">
        <v>8913606</v>
      </c>
      <c r="B329" s="17" t="s">
        <v>288</v>
      </c>
      <c r="C329" s="17">
        <v>8913606</v>
      </c>
      <c r="D329" s="17">
        <v>211</v>
      </c>
      <c r="E329" s="21">
        <v>829204.68000000028</v>
      </c>
      <c r="F329" s="15"/>
      <c r="G329" s="21">
        <v>881980</v>
      </c>
      <c r="H329" s="21">
        <f t="shared" si="32"/>
        <v>52775.319999999716</v>
      </c>
      <c r="I329" s="22">
        <f t="shared" si="33"/>
        <v>6.3645709283743662E-2</v>
      </c>
      <c r="J329" s="15"/>
      <c r="K329" s="21">
        <v>881980</v>
      </c>
      <c r="L329" s="21">
        <f t="shared" si="31"/>
        <v>52775.319999999716</v>
      </c>
      <c r="M329" s="22">
        <f t="shared" si="34"/>
        <v>6.3645709283743662E-2</v>
      </c>
      <c r="N329" s="15"/>
      <c r="O329" s="21">
        <v>881980</v>
      </c>
      <c r="P329" s="21">
        <f t="shared" si="30"/>
        <v>52775.319999999716</v>
      </c>
      <c r="Q329" s="22">
        <f t="shared" si="35"/>
        <v>6.3645709283743662E-2</v>
      </c>
      <c r="R329" s="15"/>
    </row>
    <row r="330" spans="1:18" x14ac:dyDescent="0.3">
      <c r="A330" s="17">
        <v>8913771</v>
      </c>
      <c r="B330" s="17" t="s">
        <v>147</v>
      </c>
      <c r="C330" s="17">
        <v>8913771</v>
      </c>
      <c r="D330" s="17">
        <v>204</v>
      </c>
      <c r="E330" s="21">
        <v>960559.64282841887</v>
      </c>
      <c r="F330" s="15"/>
      <c r="G330" s="21">
        <v>984139.38486925198</v>
      </c>
      <c r="H330" s="21">
        <f t="shared" si="32"/>
        <v>23579.742040833109</v>
      </c>
      <c r="I330" s="22">
        <f t="shared" si="33"/>
        <v>2.4547920805210292E-2</v>
      </c>
      <c r="J330" s="15"/>
      <c r="K330" s="21">
        <v>983718.16761185206</v>
      </c>
      <c r="L330" s="21">
        <f t="shared" ref="L330:L331" si="36">K330-$E330</f>
        <v>23158.524783433182</v>
      </c>
      <c r="M330" s="22">
        <f t="shared" si="34"/>
        <v>2.4109408464467314E-2</v>
      </c>
      <c r="N330" s="15"/>
      <c r="O330" s="21">
        <v>982294.45328184008</v>
      </c>
      <c r="P330" s="21">
        <f t="shared" si="30"/>
        <v>21734.810453421203</v>
      </c>
      <c r="Q330" s="22">
        <f t="shared" si="35"/>
        <v>2.2627236752755821E-2</v>
      </c>
      <c r="R330" s="15"/>
    </row>
    <row r="331" spans="1:18" x14ac:dyDescent="0.3">
      <c r="A331" s="17">
        <v>8913298</v>
      </c>
      <c r="B331" s="17" t="s">
        <v>272</v>
      </c>
      <c r="C331" s="17">
        <v>8913298</v>
      </c>
      <c r="D331" s="17">
        <v>207</v>
      </c>
      <c r="E331" s="21">
        <v>835973.8664348881</v>
      </c>
      <c r="F331" s="15"/>
      <c r="G331" s="21">
        <v>865260</v>
      </c>
      <c r="H331" s="21">
        <f t="shared" si="32"/>
        <v>29286.133565111901</v>
      </c>
      <c r="I331" s="22">
        <f t="shared" si="33"/>
        <v>3.5032355365373045E-2</v>
      </c>
      <c r="J331" s="15"/>
      <c r="K331" s="21">
        <v>865260</v>
      </c>
      <c r="L331" s="21">
        <f t="shared" si="36"/>
        <v>29286.133565111901</v>
      </c>
      <c r="M331" s="22">
        <f t="shared" si="34"/>
        <v>3.5032355365373045E-2</v>
      </c>
      <c r="N331" s="15"/>
      <c r="O331" s="21">
        <v>865260</v>
      </c>
      <c r="P331" s="21">
        <f t="shared" si="30"/>
        <v>29286.133565111901</v>
      </c>
      <c r="Q331" s="22">
        <f t="shared" si="35"/>
        <v>3.5032355365373045E-2</v>
      </c>
      <c r="R331" s="15"/>
    </row>
  </sheetData>
  <sortState xmlns:xlrd2="http://schemas.microsoft.com/office/spreadsheetml/2017/richdata2" ref="A4:R328">
    <sortCondition ref="B4:B328"/>
  </sortState>
  <mergeCells count="3">
    <mergeCell ref="G1:I1"/>
    <mergeCell ref="K1:M1"/>
    <mergeCell ref="O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Illustrative Budgets</vt:lpstr>
      <vt:lpstr>Data</vt:lpstr>
    </vt:vector>
  </TitlesOfParts>
  <Company>NCC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Hawkins</dc:creator>
  <cp:lastModifiedBy>Sue Summerscales</cp:lastModifiedBy>
  <cp:lastPrinted>2018-10-24T13:31:57Z</cp:lastPrinted>
  <dcterms:created xsi:type="dcterms:W3CDTF">2017-10-06T13:10:56Z</dcterms:created>
  <dcterms:modified xsi:type="dcterms:W3CDTF">2020-11-20T12:41:19Z</dcterms:modified>
</cp:coreProperties>
</file>