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Highways\Old N Drive\Transportation\TransportStrategy\Local Transport Plan\Monitoring\Andrei Aug 04 Excel\Andrei Data sent out\Data in C2 Web\Tubes\2016\"/>
    </mc:Choice>
  </mc:AlternateContent>
  <bookViews>
    <workbookView xWindow="0" yWindow="0" windowWidth="19200" windowHeight="11595" activeTab="2"/>
  </bookViews>
  <sheets>
    <sheet name="Flows" sheetId="1" r:id="rId1"/>
    <sheet name="Speeds" sheetId="2" r:id="rId2"/>
    <sheet name="Class" sheetId="3" r:id="rId3"/>
  </sheets>
  <externalReferences>
    <externalReference r:id="rId4"/>
    <externalReference r:id="rId5"/>
  </externalReferences>
  <definedNames>
    <definedName name="\a" localSheetId="2">'[1]2006 AADT''s'!#REF!</definedName>
    <definedName name="\a">'[2]2006 AADT''s'!#REF!</definedName>
    <definedName name="\b" localSheetId="2">'[1]2006 AADT''s'!#REF!</definedName>
    <definedName name="\b">'[2]2006 AADT''s'!#REF!</definedName>
    <definedName name="\c" localSheetId="2">'[1]2006 AADT''s'!#REF!</definedName>
    <definedName name="\c">'[2]2006 AADT''s'!#REF!</definedName>
    <definedName name="\s" localSheetId="2">'[1]2006 AADT''s'!#REF!</definedName>
    <definedName name="\s">'[2]2006 AADT''s'!#REF!</definedName>
    <definedName name="\z" localSheetId="2">'[1]2006 AADT''s'!#REF!</definedName>
    <definedName name="\z">'[2]2006 AADT''s'!#REF!</definedName>
    <definedName name="_21" localSheetId="2">'[1]2006 AADT''s'!#REF!</definedName>
    <definedName name="_21">'[2]2006 AADT''s'!#REF!</definedName>
    <definedName name="_xlnm.Print_Area" localSheetId="2">Class!$B$2:$R$55</definedName>
  </definedNames>
  <calcPr calcId="152511"/>
</workbook>
</file>

<file path=xl/calcChain.xml><?xml version="1.0" encoding="utf-8"?>
<calcChain xmlns="http://schemas.openxmlformats.org/spreadsheetml/2006/main">
  <c r="O126" i="3" l="1"/>
  <c r="N126" i="3"/>
  <c r="M126" i="3"/>
  <c r="L126" i="3"/>
  <c r="K126" i="3"/>
  <c r="J126" i="3"/>
  <c r="I126" i="3"/>
  <c r="H126" i="3"/>
  <c r="G126" i="3"/>
  <c r="F126" i="3"/>
  <c r="E126" i="3"/>
  <c r="D126" i="3"/>
  <c r="C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O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O121" i="3"/>
  <c r="N121" i="3"/>
  <c r="N123" i="3" s="1"/>
  <c r="M121" i="3"/>
  <c r="M123" i="3" s="1"/>
  <c r="L121" i="3"/>
  <c r="L123" i="3" s="1"/>
  <c r="K121" i="3"/>
  <c r="K123" i="3" s="1"/>
  <c r="J121" i="3"/>
  <c r="J123" i="3" s="1"/>
  <c r="I121" i="3"/>
  <c r="I123" i="3" s="1"/>
  <c r="H121" i="3"/>
  <c r="H123" i="3" s="1"/>
  <c r="G121" i="3"/>
  <c r="G123" i="3" s="1"/>
  <c r="F121" i="3"/>
  <c r="F123" i="3" s="1"/>
  <c r="E121" i="3"/>
  <c r="E123" i="3" s="1"/>
  <c r="D121" i="3"/>
  <c r="D123" i="3" s="1"/>
  <c r="C121" i="3"/>
  <c r="C123" i="3" s="1"/>
  <c r="B121" i="3"/>
  <c r="Q120" i="3"/>
  <c r="T120" i="3" s="1"/>
  <c r="P120" i="3"/>
  <c r="Q119" i="3"/>
  <c r="T119" i="3" s="1"/>
  <c r="P119" i="3"/>
  <c r="Q118" i="3"/>
  <c r="T118" i="3" s="1"/>
  <c r="P118" i="3"/>
  <c r="Q117" i="3"/>
  <c r="T117" i="3" s="1"/>
  <c r="P117" i="3"/>
  <c r="R116" i="3"/>
  <c r="Q116" i="3"/>
  <c r="T116" i="3" s="1"/>
  <c r="P116" i="3"/>
  <c r="Q115" i="3"/>
  <c r="T115" i="3" s="1"/>
  <c r="P115" i="3"/>
  <c r="Q114" i="3"/>
  <c r="T114" i="3" s="1"/>
  <c r="P114" i="3"/>
  <c r="Q113" i="3"/>
  <c r="T113" i="3" s="1"/>
  <c r="P113" i="3"/>
  <c r="Q112" i="3"/>
  <c r="T112" i="3" s="1"/>
  <c r="P112" i="3"/>
  <c r="Q111" i="3"/>
  <c r="T111" i="3" s="1"/>
  <c r="P111" i="3"/>
  <c r="Q110" i="3"/>
  <c r="T110" i="3" s="1"/>
  <c r="P110" i="3"/>
  <c r="Q109" i="3"/>
  <c r="T109" i="3" s="1"/>
  <c r="P109" i="3"/>
  <c r="Q108" i="3"/>
  <c r="T108" i="3" s="1"/>
  <c r="P108" i="3"/>
  <c r="Q107" i="3"/>
  <c r="T107" i="3" s="1"/>
  <c r="P107" i="3"/>
  <c r="Q106" i="3"/>
  <c r="T106" i="3" s="1"/>
  <c r="P106" i="3"/>
  <c r="Q105" i="3"/>
  <c r="T105" i="3" s="1"/>
  <c r="P105" i="3"/>
  <c r="Q104" i="3"/>
  <c r="T104" i="3" s="1"/>
  <c r="P104" i="3"/>
  <c r="P122" i="3" s="1"/>
  <c r="Q103" i="3"/>
  <c r="T103" i="3" s="1"/>
  <c r="P103" i="3"/>
  <c r="Q102" i="3"/>
  <c r="T102" i="3" s="1"/>
  <c r="P102" i="3"/>
  <c r="Q101" i="3"/>
  <c r="T101" i="3" s="1"/>
  <c r="P101" i="3"/>
  <c r="Q100" i="3"/>
  <c r="T100" i="3" s="1"/>
  <c r="P100" i="3"/>
  <c r="Q99" i="3"/>
  <c r="T99" i="3" s="1"/>
  <c r="P99" i="3"/>
  <c r="Q98" i="3"/>
  <c r="T98" i="3" s="1"/>
  <c r="P98" i="3"/>
  <c r="P126" i="3" s="1"/>
  <c r="Q97" i="3"/>
  <c r="P97" i="3"/>
  <c r="P125" i="3" s="1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I88" i="3"/>
  <c r="E88" i="3"/>
  <c r="D88" i="3"/>
  <c r="O87" i="3"/>
  <c r="N87" i="3"/>
  <c r="M87" i="3"/>
  <c r="L87" i="3"/>
  <c r="K87" i="3"/>
  <c r="J87" i="3"/>
  <c r="I87" i="3"/>
  <c r="H87" i="3"/>
  <c r="G87" i="3"/>
  <c r="F87" i="3"/>
  <c r="E87" i="3"/>
  <c r="Q87" i="3" s="1"/>
  <c r="D87" i="3"/>
  <c r="C87" i="3"/>
  <c r="O86" i="3"/>
  <c r="O88" i="3" s="1"/>
  <c r="N86" i="3"/>
  <c r="N88" i="3" s="1"/>
  <c r="M86" i="3"/>
  <c r="M88" i="3" s="1"/>
  <c r="L86" i="3"/>
  <c r="L88" i="3" s="1"/>
  <c r="K86" i="3"/>
  <c r="K88" i="3" s="1"/>
  <c r="J86" i="3"/>
  <c r="J88" i="3" s="1"/>
  <c r="I86" i="3"/>
  <c r="H86" i="3"/>
  <c r="H88" i="3" s="1"/>
  <c r="G86" i="3"/>
  <c r="G88" i="3" s="1"/>
  <c r="F86" i="3"/>
  <c r="F88" i="3" s="1"/>
  <c r="E86" i="3"/>
  <c r="D86" i="3"/>
  <c r="C86" i="3"/>
  <c r="C88" i="3" s="1"/>
  <c r="B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P87" i="3" s="1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Q26" i="3" s="1"/>
  <c r="T26" i="3" s="1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P25" i="3" s="1"/>
  <c r="C25" i="3"/>
  <c r="O24" i="3"/>
  <c r="N24" i="3"/>
  <c r="M24" i="3"/>
  <c r="L24" i="3"/>
  <c r="K24" i="3"/>
  <c r="J24" i="3"/>
  <c r="I24" i="3"/>
  <c r="H24" i="3"/>
  <c r="G24" i="3"/>
  <c r="F24" i="3"/>
  <c r="E24" i="3"/>
  <c r="Q24" i="3" s="1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J39" i="3" s="1"/>
  <c r="I11" i="3"/>
  <c r="H11" i="3"/>
  <c r="G11" i="3"/>
  <c r="F11" i="3"/>
  <c r="F38" i="3" s="1"/>
  <c r="E11" i="3"/>
  <c r="D11" i="3"/>
  <c r="C11" i="3"/>
  <c r="O10" i="3"/>
  <c r="N10" i="3"/>
  <c r="M10" i="3"/>
  <c r="L10" i="3"/>
  <c r="K10" i="3"/>
  <c r="J10" i="3"/>
  <c r="I10" i="3"/>
  <c r="H10" i="3"/>
  <c r="G10" i="3"/>
  <c r="G34" i="3" s="1"/>
  <c r="G36" i="3" s="1"/>
  <c r="F10" i="3"/>
  <c r="E10" i="3"/>
  <c r="D10" i="3"/>
  <c r="C10" i="3"/>
  <c r="F35" i="3" l="1"/>
  <c r="P121" i="3"/>
  <c r="P123" i="3" s="1"/>
  <c r="P124" i="3"/>
  <c r="K35" i="3"/>
  <c r="Q22" i="3"/>
  <c r="T22" i="3" s="1"/>
  <c r="R120" i="3"/>
  <c r="Q10" i="3"/>
  <c r="T10" i="3" s="1"/>
  <c r="P15" i="3"/>
  <c r="Q18" i="3"/>
  <c r="T18" i="3" s="1"/>
  <c r="R108" i="3"/>
  <c r="F39" i="3"/>
  <c r="J38" i="3"/>
  <c r="Q11" i="3"/>
  <c r="T11" i="3" s="1"/>
  <c r="P12" i="3"/>
  <c r="Q14" i="3"/>
  <c r="T14" i="3" s="1"/>
  <c r="O35" i="3"/>
  <c r="Q27" i="3"/>
  <c r="T27" i="3" s="1"/>
  <c r="P28" i="3"/>
  <c r="Q30" i="3"/>
  <c r="T30" i="3" s="1"/>
  <c r="J37" i="3"/>
  <c r="Q31" i="3"/>
  <c r="T31" i="3" s="1"/>
  <c r="P32" i="3"/>
  <c r="O38" i="3"/>
  <c r="R112" i="3"/>
  <c r="Q91" i="3"/>
  <c r="T62" i="3"/>
  <c r="R62" i="3"/>
  <c r="T66" i="3"/>
  <c r="R66" i="3"/>
  <c r="T70" i="3"/>
  <c r="R70" i="3"/>
  <c r="T74" i="3"/>
  <c r="R74" i="3"/>
  <c r="T78" i="3"/>
  <c r="R78" i="3"/>
  <c r="T82" i="3"/>
  <c r="R82" i="3"/>
  <c r="M35" i="3"/>
  <c r="P29" i="3"/>
  <c r="E38" i="3"/>
  <c r="Q89" i="3"/>
  <c r="D39" i="3"/>
  <c r="H39" i="3"/>
  <c r="L39" i="3"/>
  <c r="Q12" i="3"/>
  <c r="R12" i="3" s="1"/>
  <c r="P13" i="3"/>
  <c r="Q15" i="3"/>
  <c r="R15" i="3" s="1"/>
  <c r="P16" i="3"/>
  <c r="R16" i="3" s="1"/>
  <c r="C35" i="3"/>
  <c r="G35" i="3"/>
  <c r="J34" i="3"/>
  <c r="J36" i="3" s="1"/>
  <c r="T63" i="3"/>
  <c r="R63" i="3"/>
  <c r="T65" i="3"/>
  <c r="R65" i="3"/>
  <c r="T67" i="3"/>
  <c r="R67" i="3"/>
  <c r="T69" i="3"/>
  <c r="R69" i="3"/>
  <c r="T71" i="3"/>
  <c r="R71" i="3"/>
  <c r="T73" i="3"/>
  <c r="R73" i="3"/>
  <c r="T75" i="3"/>
  <c r="R75" i="3"/>
  <c r="T77" i="3"/>
  <c r="R77" i="3"/>
  <c r="T79" i="3"/>
  <c r="R79" i="3"/>
  <c r="T81" i="3"/>
  <c r="R81" i="3"/>
  <c r="T83" i="3"/>
  <c r="R83" i="3"/>
  <c r="T85" i="3"/>
  <c r="R85" i="3"/>
  <c r="T64" i="3"/>
  <c r="R64" i="3"/>
  <c r="T68" i="3"/>
  <c r="R68" i="3"/>
  <c r="T72" i="3"/>
  <c r="R72" i="3"/>
  <c r="T76" i="3"/>
  <c r="R76" i="3"/>
  <c r="T80" i="3"/>
  <c r="R80" i="3"/>
  <c r="T84" i="3"/>
  <c r="R84" i="3"/>
  <c r="G38" i="3"/>
  <c r="K39" i="3"/>
  <c r="K37" i="3"/>
  <c r="K34" i="3"/>
  <c r="K36" i="3" s="1"/>
  <c r="O39" i="3"/>
  <c r="O37" i="3"/>
  <c r="O34" i="3"/>
  <c r="O36" i="3" s="1"/>
  <c r="J35" i="3"/>
  <c r="N35" i="3"/>
  <c r="I35" i="3"/>
  <c r="P19" i="3"/>
  <c r="Q28" i="3"/>
  <c r="R28" i="3" s="1"/>
  <c r="G39" i="3"/>
  <c r="E39" i="3"/>
  <c r="E37" i="3"/>
  <c r="E34" i="3"/>
  <c r="E36" i="3" s="1"/>
  <c r="I39" i="3"/>
  <c r="M39" i="3"/>
  <c r="Q16" i="3"/>
  <c r="D35" i="3"/>
  <c r="H35" i="3"/>
  <c r="L35" i="3"/>
  <c r="P31" i="3"/>
  <c r="E35" i="3"/>
  <c r="Q35" i="3" s="1"/>
  <c r="G37" i="3"/>
  <c r="K38" i="3"/>
  <c r="P90" i="3"/>
  <c r="P91" i="3"/>
  <c r="P86" i="3"/>
  <c r="P88" i="3" s="1"/>
  <c r="R87" i="3"/>
  <c r="Q90" i="3"/>
  <c r="Q19" i="3"/>
  <c r="T19" i="3" s="1"/>
  <c r="P20" i="3"/>
  <c r="R20" i="3" s="1"/>
  <c r="P23" i="3"/>
  <c r="Q32" i="3"/>
  <c r="P33" i="3"/>
  <c r="N39" i="3"/>
  <c r="P11" i="3"/>
  <c r="Q20" i="3"/>
  <c r="P21" i="3"/>
  <c r="Q23" i="3"/>
  <c r="P24" i="3"/>
  <c r="R24" i="3" s="1"/>
  <c r="P27" i="3"/>
  <c r="F34" i="3"/>
  <c r="F36" i="3" s="1"/>
  <c r="F37" i="3"/>
  <c r="Q86" i="3"/>
  <c r="T20" i="3"/>
  <c r="R11" i="3"/>
  <c r="T24" i="3"/>
  <c r="R27" i="3"/>
  <c r="T15" i="3"/>
  <c r="T16" i="3"/>
  <c r="R19" i="3"/>
  <c r="R32" i="3"/>
  <c r="T32" i="3"/>
  <c r="Q88" i="3"/>
  <c r="P17" i="3"/>
  <c r="Q123" i="3"/>
  <c r="R123" i="3" s="1"/>
  <c r="Q13" i="3"/>
  <c r="Q38" i="3" s="1"/>
  <c r="Q17" i="3"/>
  <c r="Q21" i="3"/>
  <c r="Q25" i="3"/>
  <c r="Q29" i="3"/>
  <c r="Q33" i="3"/>
  <c r="Q126" i="3"/>
  <c r="Q125" i="3"/>
  <c r="R125" i="3" s="1"/>
  <c r="Q124" i="3"/>
  <c r="R124" i="3" s="1"/>
  <c r="R107" i="3"/>
  <c r="R111" i="3"/>
  <c r="R115" i="3"/>
  <c r="R119" i="3"/>
  <c r="M34" i="3"/>
  <c r="M36" i="3" s="1"/>
  <c r="M37" i="3"/>
  <c r="M38" i="3"/>
  <c r="R97" i="3"/>
  <c r="R98" i="3"/>
  <c r="R99" i="3"/>
  <c r="R100" i="3"/>
  <c r="R101" i="3"/>
  <c r="R102" i="3"/>
  <c r="R103" i="3"/>
  <c r="R104" i="3"/>
  <c r="R105" i="3"/>
  <c r="R106" i="3"/>
  <c r="R110" i="3"/>
  <c r="R114" i="3"/>
  <c r="R118" i="3"/>
  <c r="Q122" i="3"/>
  <c r="R122" i="3" s="1"/>
  <c r="P10" i="3"/>
  <c r="R10" i="3" s="1"/>
  <c r="P14" i="3"/>
  <c r="R14" i="3" s="1"/>
  <c r="P18" i="3"/>
  <c r="R18" i="3" s="1"/>
  <c r="P22" i="3"/>
  <c r="P26" i="3"/>
  <c r="R26" i="3" s="1"/>
  <c r="P30" i="3"/>
  <c r="R30" i="3" s="1"/>
  <c r="C34" i="3"/>
  <c r="C36" i="3" s="1"/>
  <c r="I34" i="3"/>
  <c r="I36" i="3" s="1"/>
  <c r="N34" i="3"/>
  <c r="N36" i="3" s="1"/>
  <c r="C37" i="3"/>
  <c r="I37" i="3"/>
  <c r="N37" i="3"/>
  <c r="C38" i="3"/>
  <c r="I38" i="3"/>
  <c r="N38" i="3"/>
  <c r="C39" i="3"/>
  <c r="T97" i="3"/>
  <c r="R109" i="3"/>
  <c r="R113" i="3"/>
  <c r="R117" i="3"/>
  <c r="Q121" i="3"/>
  <c r="R121" i="3" s="1"/>
  <c r="D34" i="3"/>
  <c r="D36" i="3" s="1"/>
  <c r="H34" i="3"/>
  <c r="H36" i="3" s="1"/>
  <c r="L34" i="3"/>
  <c r="L36" i="3" s="1"/>
  <c r="D37" i="3"/>
  <c r="H37" i="3"/>
  <c r="L37" i="3"/>
  <c r="D38" i="3"/>
  <c r="H38" i="3"/>
  <c r="L38" i="3"/>
  <c r="R31" i="3" l="1"/>
  <c r="T12" i="3"/>
  <c r="R23" i="3"/>
  <c r="R126" i="3"/>
  <c r="T23" i="3"/>
  <c r="R22" i="3"/>
  <c r="Q39" i="3"/>
  <c r="T28" i="3"/>
  <c r="R88" i="3"/>
  <c r="R86" i="3"/>
  <c r="Q36" i="3"/>
  <c r="R38" i="3" s="1"/>
  <c r="T29" i="3"/>
  <c r="R29" i="3"/>
  <c r="T21" i="3"/>
  <c r="R21" i="3"/>
  <c r="T13" i="3"/>
  <c r="R13" i="3"/>
  <c r="P35" i="3"/>
  <c r="R35" i="3" s="1"/>
  <c r="Q37" i="3"/>
  <c r="R37" i="3" s="1"/>
  <c r="R89" i="3"/>
  <c r="P39" i="3"/>
  <c r="P38" i="3"/>
  <c r="P37" i="3"/>
  <c r="P34" i="3"/>
  <c r="P36" i="3" s="1"/>
  <c r="T33" i="3"/>
  <c r="R33" i="3"/>
  <c r="T25" i="3"/>
  <c r="R25" i="3"/>
  <c r="T17" i="3"/>
  <c r="R17" i="3"/>
  <c r="Q34" i="3"/>
  <c r="R90" i="3"/>
  <c r="R91" i="3"/>
  <c r="R34" i="3" l="1"/>
  <c r="R36" i="3"/>
  <c r="R39" i="3"/>
</calcChain>
</file>

<file path=xl/sharedStrings.xml><?xml version="1.0" encoding="utf-8"?>
<sst xmlns="http://schemas.openxmlformats.org/spreadsheetml/2006/main" count="480" uniqueCount="152">
  <si>
    <r>
      <t xml:space="preserve">Weekly Volume Report </t>
    </r>
    <r>
      <rPr>
        <b/>
        <sz val="12.5"/>
        <color theme="1"/>
        <rFont val="Calibri"/>
        <family val="2"/>
        <scheme val="minor"/>
      </rPr>
      <t>NOTTSTUBES 000011408073: 11-01-2016 to 17-01-2016</t>
    </r>
  </si>
  <si>
    <t>Site Name</t>
  </si>
  <si>
    <t>C2 Main Street, Ragnall</t>
  </si>
  <si>
    <t>Site ID</t>
  </si>
  <si>
    <t>000011408073</t>
  </si>
  <si>
    <t>Grid</t>
  </si>
  <si>
    <t>480087373149</t>
  </si>
  <si>
    <t>Description</t>
  </si>
  <si>
    <t>C2 Main Street, Ragnall s/e of Farhill Lane attached to LC no.43</t>
  </si>
  <si>
    <t>Setup</t>
  </si>
  <si>
    <t>Setup3591 (13CLS)</t>
  </si>
  <si>
    <t>Channel</t>
  </si>
  <si>
    <t>Each Direction</t>
  </si>
  <si>
    <t>Bins</t>
  </si>
  <si>
    <t>Total</t>
  </si>
  <si>
    <t>Time Period</t>
  </si>
  <si>
    <t>1 hour</t>
  </si>
  <si>
    <t>Exclude data:</t>
  </si>
  <si>
    <t>None</t>
  </si>
  <si>
    <t>All directions</t>
  </si>
  <si>
    <t>Mon</t>
  </si>
  <si>
    <t>Tue</t>
  </si>
  <si>
    <t>Wed</t>
  </si>
  <si>
    <t>Thu</t>
  </si>
  <si>
    <t>Fri</t>
  </si>
  <si>
    <t>Sat</t>
  </si>
  <si>
    <t>Sun</t>
  </si>
  <si>
    <t>Average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</si>
  <si>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</si>
  <si>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</si>
  <si>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</si>
  <si>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</si>
  <si>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</si>
  <si>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</si>
  <si>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</si>
  <si>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Workday</t>
  </si>
  <si>
    <t>7 Day</t>
  </si>
  <si>
    <t>Count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</si>
  <si>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</si>
  <si>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</si>
  <si>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</si>
  <si>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</si>
  <si>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</si>
  <si>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</si>
  <si>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</si>
  <si>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</si>
  <si>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</si>
  <si>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</si>
  <si>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</si>
  <si>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</si>
  <si>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</si>
  <si>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</si>
  <si>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</si>
  <si>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</si>
  <si>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</si>
  <si>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</si>
  <si>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</si>
  <si>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</si>
  <si>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</si>
  <si>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</si>
  <si>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</si>
  <si>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</si>
  <si>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07-19</t>
  </si>
  <si>
    <t>06-22</t>
  </si>
  <si>
    <t>06-24</t>
  </si>
  <si>
    <t>00-24</t>
  </si>
  <si>
    <t>am Peak</t>
  </si>
  <si>
    <t>Peak Volume</t>
  </si>
  <si>
    <t>pm Peak</t>
  </si>
  <si>
    <t>Southbound</t>
  </si>
  <si>
    <t>Northbound</t>
  </si>
  <si>
    <t>Data prepared by Drakewell Cloud Hosting (Powered by C2-CLOUD) March 17, 2016 11:40:46 AM.</t>
  </si>
  <si>
    <t>C2-Cloud Traffic Data ©2003-2016 Drakewell Ltd.</t>
  </si>
  <si>
    <t>Data prepared by Drakewell Cloud Hosting (Powered by C2-CLOUD) March 17, 2016 11:43:27 AM.</t>
  </si>
  <si>
    <t>ACPO</t>
  </si>
  <si>
    <t>20mph</t>
  </si>
  <si>
    <t>15mph</t>
  </si>
  <si>
    <t>10mph</t>
  </si>
  <si>
    <t>0mph</t>
  </si>
  <si>
    <t>95th</t>
  </si>
  <si>
    <t>85th</t>
  </si>
  <si>
    <t>75th</t>
  </si>
  <si>
    <t>50th</t>
  </si>
  <si>
    <t>25th</t>
  </si>
  <si>
    <t>15th</t>
  </si>
  <si>
    <t>5th</t>
  </si>
  <si>
    <t>Dev</t>
  </si>
  <si>
    <t>Speed</t>
  </si>
  <si>
    <t>Flow</t>
  </si>
  <si>
    <t># &gt;</t>
  </si>
  <si>
    <t>% over limit (40mph) by:</t>
  </si>
  <si>
    <t>−−&gt;</t>
  </si>
  <si>
    <t>Percentile bins</t>
  </si>
  <si>
    <t>&lt;−−</t>
  </si>
  <si>
    <t>Std</t>
  </si>
  <si>
    <t>Mean</t>
  </si>
  <si>
    <t>mph</t>
  </si>
  <si>
    <t>Speed units</t>
  </si>
  <si>
    <t>Setup3592 (14SPD)</t>
  </si>
  <si>
    <r>
      <t xml:space="preserve">Speed Statistics Report </t>
    </r>
    <r>
      <rPr>
        <b/>
        <sz val="12.5"/>
        <color theme="1"/>
        <rFont val="Calibri"/>
        <family val="2"/>
        <scheme val="minor"/>
      </rPr>
      <t>NOTTSTUBES 000011408073: 11-01-2016 to 15-01-2016</t>
    </r>
  </si>
  <si>
    <t>No of days  =</t>
  </si>
  <si>
    <t>TWO WAY</t>
  </si>
  <si>
    <t>Class</t>
  </si>
  <si>
    <t>Total HGV (3-4 &amp; 6-11)</t>
  </si>
  <si>
    <t>%</t>
  </si>
  <si>
    <t>HGV Ave W'day</t>
  </si>
  <si>
    <t>Time of Day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</si>
  <si>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</si>
  <si>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</si>
  <si>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</si>
  <si>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</si>
  <si>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</si>
  <si>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</si>
  <si>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</si>
  <si>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</si>
  <si>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</si>
  <si>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</si>
  <si>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</si>
  <si>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</si>
  <si>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</si>
  <si>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</si>
  <si>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</si>
  <si>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</si>
  <si>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</si>
  <si>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</si>
  <si>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</si>
  <si>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</si>
  <si>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</si>
  <si>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</si>
  <si>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</si>
  <si>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</si>
  <si>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Total (5 days)</t>
  </si>
  <si>
    <t>9 hour</t>
  </si>
  <si>
    <t>Ave Weekday</t>
  </si>
  <si>
    <t>7pm-7am</t>
  </si>
  <si>
    <t>8pm-6am</t>
  </si>
  <si>
    <t>10pm-6am</t>
  </si>
  <si>
    <t>Car or Van with or without trailer</t>
  </si>
  <si>
    <t>2 Axle Rigid (includes large LGV's)</t>
  </si>
  <si>
    <t>3 Axle Rigid</t>
  </si>
  <si>
    <t>4 Axle Rigid</t>
  </si>
  <si>
    <t>2 Axle Rigid with trailer</t>
  </si>
  <si>
    <t>3 Axle Rigid with trailer</t>
  </si>
  <si>
    <t>Artic 2 Axle Tractor Unit + 1 Axle Semi Trailer</t>
  </si>
  <si>
    <t>Artic 2 Axle Tractor Unit + 2 Axle Semi Trailer</t>
  </si>
  <si>
    <t>Artic 2 Axle Tractor Unit + 3 Axle Semi Trailer</t>
  </si>
  <si>
    <t>Artic 3 Axle Tractor Unit + 1 Or 2 Axle Semi Trailer</t>
  </si>
  <si>
    <t>Artic 3 Axle Tractor Unit + 3 Axle Semi Trailer</t>
  </si>
  <si>
    <t>Bus or Coach</t>
  </si>
  <si>
    <t>Any other vehicle or unable to classify</t>
  </si>
  <si>
    <t>Total Weekday: Mon 11th to Fri 15th January 2016 (divide by 5 for average weekday)</t>
  </si>
  <si>
    <t>C2 Main Street, Ragnall (SE of Farhill Lane - attached to LC No 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</si>
</sst>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.8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horizontal="left" indent="2"/>
    </xf>
    <xf numFmtId="0" fontId="18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21" fontId="18" fillId="0" borderId="10" xfId="0" applyNumberFormat="1" applyFont="1" applyBorder="1" applyAlignment="1">
      <alignment wrapText="1"/>
    </xf>
    <xf numFmtId="21" fontId="18" fillId="33" borderId="10" xfId="0" applyNumberFormat="1" applyFont="1" applyFill="1" applyBorder="1" applyAlignment="1">
      <alignment wrapText="1"/>
    </xf>
    <xf numFmtId="0" fontId="18" fillId="0" borderId="0" xfId="0" applyFont="1"/>
    <xf numFmtId="0" fontId="22" fillId="0" borderId="0" xfId="42"/>
    <xf numFmtId="0" fontId="0" fillId="0" borderId="14" xfId="0" applyBorder="1"/>
    <xf numFmtId="0" fontId="18" fillId="0" borderId="0" xfId="0" applyFont="1" applyAlignment="1">
      <alignment horizontal="left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49" fontId="21" fillId="0" borderId="12" xfId="0" applyNumberFormat="1" applyFont="1" applyBorder="1" applyAlignment="1">
      <alignment horizontal="center" vertical="center" wrapText="1"/>
    </xf>
    <xf numFmtId="0" fontId="23" fillId="0" borderId="0" xfId="43" applyFont="1" applyAlignment="1">
      <alignment horizontal="left" wrapText="1"/>
    </xf>
    <xf numFmtId="0" fontId="23" fillId="0" borderId="0" xfId="43" applyAlignment="1">
      <alignment wrapText="1"/>
    </xf>
    <xf numFmtId="0" fontId="23" fillId="0" borderId="0" xfId="43"/>
    <xf numFmtId="0" fontId="23" fillId="0" borderId="0" xfId="43" applyAlignment="1">
      <alignment horizontal="right"/>
    </xf>
    <xf numFmtId="0" fontId="23" fillId="0" borderId="15" xfId="43" applyBorder="1" applyAlignment="1">
      <alignment horizontal="center"/>
    </xf>
    <xf numFmtId="0" fontId="23" fillId="0" borderId="16" xfId="43" applyBorder="1"/>
    <xf numFmtId="0" fontId="23" fillId="0" borderId="17" xfId="43" applyBorder="1" applyAlignment="1">
      <alignment horizontal="center"/>
    </xf>
    <xf numFmtId="0" fontId="23" fillId="0" borderId="18" xfId="43" applyBorder="1" applyAlignment="1">
      <alignment horizontal="center"/>
    </xf>
    <xf numFmtId="0" fontId="23" fillId="0" borderId="19" xfId="43" applyBorder="1" applyAlignment="1">
      <alignment horizontal="center"/>
    </xf>
    <xf numFmtId="0" fontId="23" fillId="0" borderId="16" xfId="43" applyBorder="1" applyAlignment="1">
      <alignment horizontal="center"/>
    </xf>
    <xf numFmtId="0" fontId="23" fillId="0" borderId="16" xfId="43" applyFont="1" applyBorder="1" applyAlignment="1">
      <alignment horizontal="center" wrapText="1"/>
    </xf>
    <xf numFmtId="0" fontId="23" fillId="0" borderId="16" xfId="43" applyBorder="1" applyAlignment="1">
      <alignment horizontal="center"/>
    </xf>
    <xf numFmtId="0" fontId="23" fillId="0" borderId="16" xfId="43" applyBorder="1" applyAlignment="1">
      <alignment horizontal="center" wrapText="1"/>
    </xf>
    <xf numFmtId="164" fontId="23" fillId="0" borderId="16" xfId="43" applyNumberFormat="1" applyBorder="1" applyAlignment="1">
      <alignment horizontal="center"/>
    </xf>
    <xf numFmtId="1" fontId="23" fillId="0" borderId="16" xfId="43" applyNumberFormat="1" applyBorder="1" applyAlignment="1">
      <alignment horizontal="center"/>
    </xf>
    <xf numFmtId="0" fontId="24" fillId="0" borderId="16" xfId="43" applyFont="1" applyBorder="1"/>
    <xf numFmtId="0" fontId="24" fillId="0" borderId="16" xfId="43" applyFont="1" applyBorder="1" applyAlignment="1">
      <alignment horizontal="center"/>
    </xf>
    <xf numFmtId="164" fontId="24" fillId="0" borderId="16" xfId="43" applyNumberFormat="1" applyFont="1" applyBorder="1" applyAlignment="1">
      <alignment horizontal="center"/>
    </xf>
    <xf numFmtId="0" fontId="25" fillId="0" borderId="16" xfId="43" applyFont="1" applyFill="1" applyBorder="1"/>
    <xf numFmtId="1" fontId="25" fillId="0" borderId="16" xfId="43" applyNumberFormat="1" applyFont="1" applyFill="1" applyBorder="1" applyAlignment="1">
      <alignment horizontal="center"/>
    </xf>
    <xf numFmtId="164" fontId="25" fillId="0" borderId="16" xfId="43" applyNumberFormat="1" applyFont="1" applyBorder="1" applyAlignment="1">
      <alignment horizontal="center"/>
    </xf>
    <xf numFmtId="1" fontId="24" fillId="0" borderId="16" xfId="43" applyNumberFormat="1" applyFont="1" applyBorder="1" applyAlignment="1">
      <alignment horizontal="center"/>
    </xf>
    <xf numFmtId="0" fontId="26" fillId="0" borderId="16" xfId="43" applyFont="1" applyBorder="1"/>
    <xf numFmtId="0" fontId="26" fillId="0" borderId="16" xfId="43" applyFont="1" applyBorder="1" applyAlignment="1">
      <alignment horizontal="center"/>
    </xf>
    <xf numFmtId="1" fontId="27" fillId="0" borderId="16" xfId="43" applyNumberFormat="1" applyFont="1" applyBorder="1" applyAlignment="1">
      <alignment horizontal="center"/>
    </xf>
    <xf numFmtId="9" fontId="27" fillId="0" borderId="16" xfId="44" applyFont="1" applyBorder="1" applyAlignment="1">
      <alignment horizontal="center"/>
    </xf>
    <xf numFmtId="1" fontId="27" fillId="0" borderId="0" xfId="43" applyNumberFormat="1" applyFont="1" applyAlignment="1">
      <alignment horizontal="center"/>
    </xf>
    <xf numFmtId="0" fontId="26" fillId="0" borderId="0" xfId="43" applyFont="1"/>
    <xf numFmtId="9" fontId="27" fillId="0" borderId="0" xfId="44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 2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ation/TransportStrategy/Local%20Transport%20Plan/Monitoring/Andrei%20Aug%2004%20Excel/Andrei%20Data%20sent%20out/Data%20by%20District/Newark%20&amp;%20Sherwood/A617%20Hockerton%20to%20Newa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ation/TransportStrategy/Local%20Transport%20Plan/Monitoring/Andrei%20Aug%2004%20Excel/GN%20Model/Data%20Requests%202009/ATC%20June%2009/Data%20by%20District/Rushcliffe/A617%20Hockerton%20to%20Newa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AADT's"/>
      <sheetName val="A617 Hockerton Flows"/>
      <sheetName val="A617 Hockerton Speeds"/>
      <sheetName val="Hockerton Rd Flows"/>
      <sheetName val="Hockerton Rd Speeds"/>
      <sheetName val="A617 NE of Averham Flows"/>
      <sheetName val="A617 NE of Averham Speeds"/>
      <sheetName val="A617 SE of Kelham Flows"/>
      <sheetName val="A617 SE of Kelham Speed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AADT's"/>
      <sheetName val="A617 Hockerton Flows"/>
      <sheetName val="A617 Hockerton Speeds"/>
      <sheetName val="Hockerton Rd Flows"/>
      <sheetName val="Hockerton Rd Speeds"/>
      <sheetName val="A617 NE of Averham Flows"/>
      <sheetName val="A617 NE of Averham Speeds"/>
      <sheetName val="A617 SE of Kelham Flows"/>
      <sheetName val="A617 SE of Kelham Speed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akewel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akewell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0"/>
  <sheetViews>
    <sheetView showGridLines="0" workbookViewId="0">
      <selection activeCell="O23" sqref="O23"/>
    </sheetView>
  </sheetViews>
  <sheetFormatPr defaultRowHeight="15" x14ac:dyDescent="0.25"/>
  <cols>
    <col min="1" max="1" width="11.42578125" bestFit="1" customWidth="1"/>
    <col min="2" max="11" width="8.7109375" customWidth="1"/>
    <col min="12" max="12" width="2.28515625" customWidth="1"/>
    <col min="13" max="13" width="7.7109375" customWidth="1"/>
  </cols>
  <sheetData>
    <row r="1" spans="1:11" ht="25.5" x14ac:dyDescent="0.4">
      <c r="A1" s="1" t="s">
        <v>0</v>
      </c>
    </row>
    <row r="2" spans="1:11" ht="12.75" customHeight="1" x14ac:dyDescent="0.25">
      <c r="A2" s="2" t="s">
        <v>1</v>
      </c>
      <c r="B2" s="25" t="s">
        <v>2</v>
      </c>
      <c r="C2" s="25"/>
      <c r="D2" s="25"/>
    </row>
    <row r="3" spans="1:11" ht="12.75" customHeight="1" x14ac:dyDescent="0.25">
      <c r="A3" s="2" t="s">
        <v>3</v>
      </c>
      <c r="B3" s="25" t="s">
        <v>4</v>
      </c>
      <c r="C3" s="25"/>
      <c r="D3" s="25"/>
    </row>
    <row r="4" spans="1:11" ht="12.75" customHeight="1" x14ac:dyDescent="0.25">
      <c r="A4" s="2" t="s">
        <v>5</v>
      </c>
      <c r="B4" s="25" t="s">
        <v>6</v>
      </c>
      <c r="C4" s="25"/>
      <c r="D4" s="25"/>
    </row>
    <row r="5" spans="1:11" ht="12.75" customHeight="1" x14ac:dyDescent="0.25">
      <c r="A5" s="2" t="s">
        <v>7</v>
      </c>
      <c r="B5" s="15" t="s">
        <v>8</v>
      </c>
      <c r="C5" s="15"/>
      <c r="D5" s="15"/>
      <c r="E5" s="15"/>
      <c r="F5" s="15"/>
      <c r="G5" s="15"/>
      <c r="H5" s="15"/>
      <c r="I5" s="15"/>
    </row>
    <row r="6" spans="1:11" ht="12.75" customHeight="1" x14ac:dyDescent="0.25">
      <c r="A6" s="3"/>
    </row>
    <row r="7" spans="1:11" ht="12.75" customHeight="1" x14ac:dyDescent="0.25">
      <c r="A7" s="2" t="s">
        <v>9</v>
      </c>
      <c r="B7" s="24" t="s">
        <v>10</v>
      </c>
      <c r="C7" s="24"/>
      <c r="D7" s="24"/>
    </row>
    <row r="8" spans="1:11" ht="12.75" customHeight="1" x14ac:dyDescent="0.25">
      <c r="A8" s="2" t="s">
        <v>11</v>
      </c>
      <c r="B8" s="24" t="s">
        <v>12</v>
      </c>
      <c r="C8" s="24"/>
      <c r="D8" s="24"/>
    </row>
    <row r="9" spans="1:11" ht="12.75" customHeight="1" x14ac:dyDescent="0.25">
      <c r="A9" s="2" t="s">
        <v>13</v>
      </c>
      <c r="B9" s="24" t="s">
        <v>14</v>
      </c>
      <c r="C9" s="24"/>
      <c r="D9" s="24"/>
    </row>
    <row r="10" spans="1:11" ht="12.75" customHeight="1" x14ac:dyDescent="0.25">
      <c r="A10" s="2" t="s">
        <v>15</v>
      </c>
      <c r="B10" s="24" t="s">
        <v>16</v>
      </c>
      <c r="C10" s="24"/>
      <c r="D10" s="24"/>
    </row>
    <row r="11" spans="1:11" ht="12.75" customHeight="1" x14ac:dyDescent="0.25">
      <c r="A11" s="2" t="s">
        <v>17</v>
      </c>
      <c r="B11" s="24" t="s">
        <v>18</v>
      </c>
      <c r="C11" s="24"/>
      <c r="D11" s="24"/>
    </row>
    <row r="12" spans="1:11" ht="12.75" customHeight="1" x14ac:dyDescent="0.25"/>
    <row r="13" spans="1:11" ht="12.75" customHeight="1" x14ac:dyDescent="0.2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 customHeight="1" x14ac:dyDescent="0.25">
      <c r="A14" s="4"/>
      <c r="B14" s="4" t="s">
        <v>20</v>
      </c>
      <c r="C14" s="4" t="s">
        <v>21</v>
      </c>
      <c r="D14" s="4" t="s">
        <v>22</v>
      </c>
      <c r="E14" s="4" t="s">
        <v>23</v>
      </c>
      <c r="F14" s="4" t="s">
        <v>24</v>
      </c>
      <c r="G14" s="5" t="s">
        <v>25</v>
      </c>
      <c r="H14" s="5" t="s">
        <v>26</v>
      </c>
      <c r="I14" s="19" t="s">
        <v>27</v>
      </c>
      <c r="J14" s="20"/>
      <c r="K14" s="4" t="s">
        <v>14</v>
      </c>
    </row>
    <row r="15" spans="1:11" ht="28.5" customHeight="1" x14ac:dyDescent="0.25">
      <c r="A15" s="4"/>
      <c r="B15" s="4" t="s">
        <v>28</v>
      </c>
      <c r="C15" s="4" t="s">
        <v>29</v>
      </c>
      <c r="D15" s="4" t="s">
        <v>30</v>
      </c>
      <c r="E15" s="4" t="s">
        <v>31</v>
      </c>
      <c r="F15" s="4" t="s">
        <v>32</v>
      </c>
      <c r="G15" s="5" t="s">
        <v>33</v>
      </c>
      <c r="H15" s="5" t="s">
        <v>34</v>
      </c>
      <c r="I15" s="4" t="s">
        <v>35</v>
      </c>
      <c r="J15" s="4" t="s">
        <v>36</v>
      </c>
      <c r="K15" s="4" t="s">
        <v>37</v>
      </c>
    </row>
    <row r="16" spans="1:11" ht="12.75" customHeight="1" x14ac:dyDescent="0.25">
      <c r="A16" s="6" t="s">
        <v>38</v>
      </c>
      <c r="B16" s="8">
        <v>9</v>
      </c>
      <c r="C16" s="8">
        <v>2</v>
      </c>
      <c r="D16" s="8">
        <v>3</v>
      </c>
      <c r="E16" s="8">
        <v>2</v>
      </c>
      <c r="F16" s="8">
        <v>2</v>
      </c>
      <c r="G16" s="9">
        <v>6</v>
      </c>
      <c r="H16" s="9">
        <v>5</v>
      </c>
      <c r="I16" s="8">
        <v>4</v>
      </c>
      <c r="J16" s="8">
        <v>4</v>
      </c>
      <c r="K16" s="8">
        <v>29</v>
      </c>
    </row>
    <row r="17" spans="1:11" ht="12.75" customHeight="1" x14ac:dyDescent="0.25">
      <c r="A17" s="6" t="s">
        <v>39</v>
      </c>
      <c r="B17" s="8">
        <v>1</v>
      </c>
      <c r="C17" s="8">
        <v>0</v>
      </c>
      <c r="D17" s="8">
        <v>1</v>
      </c>
      <c r="E17" s="8">
        <v>2</v>
      </c>
      <c r="F17" s="8">
        <v>3</v>
      </c>
      <c r="G17" s="9">
        <v>2</v>
      </c>
      <c r="H17" s="9">
        <v>3</v>
      </c>
      <c r="I17" s="8">
        <v>1</v>
      </c>
      <c r="J17" s="8">
        <v>2</v>
      </c>
      <c r="K17" s="8">
        <v>12</v>
      </c>
    </row>
    <row r="18" spans="1:11" ht="12.75" customHeight="1" x14ac:dyDescent="0.25">
      <c r="A18" s="6" t="s">
        <v>40</v>
      </c>
      <c r="B18" s="8">
        <v>0</v>
      </c>
      <c r="C18" s="8">
        <v>1</v>
      </c>
      <c r="D18" s="8">
        <v>1</v>
      </c>
      <c r="E18" s="8">
        <v>4</v>
      </c>
      <c r="F18" s="8">
        <v>6</v>
      </c>
      <c r="G18" s="9">
        <v>1</v>
      </c>
      <c r="H18" s="9">
        <v>1</v>
      </c>
      <c r="I18" s="8">
        <v>2</v>
      </c>
      <c r="J18" s="8">
        <v>2</v>
      </c>
      <c r="K18" s="8">
        <v>14</v>
      </c>
    </row>
    <row r="19" spans="1:11" ht="12.75" customHeight="1" x14ac:dyDescent="0.25">
      <c r="A19" s="6" t="s">
        <v>41</v>
      </c>
      <c r="B19" s="8">
        <v>4</v>
      </c>
      <c r="C19" s="8">
        <v>4</v>
      </c>
      <c r="D19" s="8">
        <v>5</v>
      </c>
      <c r="E19" s="8">
        <v>6</v>
      </c>
      <c r="F19" s="8">
        <v>4</v>
      </c>
      <c r="G19" s="9">
        <v>8</v>
      </c>
      <c r="H19" s="9">
        <v>3</v>
      </c>
      <c r="I19" s="8">
        <v>5</v>
      </c>
      <c r="J19" s="8">
        <v>5</v>
      </c>
      <c r="K19" s="8">
        <v>34</v>
      </c>
    </row>
    <row r="20" spans="1:11" ht="12.75" customHeight="1" x14ac:dyDescent="0.25">
      <c r="A20" s="6" t="s">
        <v>42</v>
      </c>
      <c r="B20" s="8">
        <v>4</v>
      </c>
      <c r="C20" s="8">
        <v>14</v>
      </c>
      <c r="D20" s="8">
        <v>13</v>
      </c>
      <c r="E20" s="8">
        <v>8</v>
      </c>
      <c r="F20" s="8">
        <v>10</v>
      </c>
      <c r="G20" s="9">
        <v>5</v>
      </c>
      <c r="H20" s="9">
        <v>2</v>
      </c>
      <c r="I20" s="8">
        <v>10</v>
      </c>
      <c r="J20" s="8">
        <v>8</v>
      </c>
      <c r="K20" s="8">
        <v>56</v>
      </c>
    </row>
    <row r="21" spans="1:11" ht="12.75" customHeight="1" x14ac:dyDescent="0.25">
      <c r="A21" s="6" t="s">
        <v>43</v>
      </c>
      <c r="B21" s="8">
        <v>20</v>
      </c>
      <c r="C21" s="8">
        <v>20</v>
      </c>
      <c r="D21" s="8">
        <v>16</v>
      </c>
      <c r="E21" s="8">
        <v>19</v>
      </c>
      <c r="F21" s="8">
        <v>12</v>
      </c>
      <c r="G21" s="9">
        <v>11</v>
      </c>
      <c r="H21" s="9">
        <v>8</v>
      </c>
      <c r="I21" s="8">
        <v>17</v>
      </c>
      <c r="J21" s="8">
        <v>15</v>
      </c>
      <c r="K21" s="8">
        <v>106</v>
      </c>
    </row>
    <row r="22" spans="1:11" ht="12.75" customHeight="1" x14ac:dyDescent="0.25">
      <c r="A22" s="6" t="s">
        <v>44</v>
      </c>
      <c r="B22" s="8">
        <v>47</v>
      </c>
      <c r="C22" s="8">
        <v>46</v>
      </c>
      <c r="D22" s="8">
        <v>44</v>
      </c>
      <c r="E22" s="8">
        <v>51</v>
      </c>
      <c r="F22" s="8">
        <v>45</v>
      </c>
      <c r="G22" s="9">
        <v>17</v>
      </c>
      <c r="H22" s="9">
        <v>10</v>
      </c>
      <c r="I22" s="8">
        <v>47</v>
      </c>
      <c r="J22" s="8">
        <v>37</v>
      </c>
      <c r="K22" s="8">
        <v>260</v>
      </c>
    </row>
    <row r="23" spans="1:11" ht="12.75" customHeight="1" x14ac:dyDescent="0.25">
      <c r="A23" s="6" t="s">
        <v>45</v>
      </c>
      <c r="B23" s="8">
        <v>113</v>
      </c>
      <c r="C23" s="8">
        <v>96</v>
      </c>
      <c r="D23" s="8">
        <v>98</v>
      </c>
      <c r="E23" s="8">
        <v>102</v>
      </c>
      <c r="F23" s="8">
        <v>85</v>
      </c>
      <c r="G23" s="9">
        <v>17</v>
      </c>
      <c r="H23" s="9">
        <v>14</v>
      </c>
      <c r="I23" s="8">
        <v>99</v>
      </c>
      <c r="J23" s="8">
        <v>75</v>
      </c>
      <c r="K23" s="8">
        <v>525</v>
      </c>
    </row>
    <row r="24" spans="1:11" ht="12.75" customHeight="1" x14ac:dyDescent="0.25">
      <c r="A24" s="6" t="s">
        <v>46</v>
      </c>
      <c r="B24" s="8">
        <v>129</v>
      </c>
      <c r="C24" s="8">
        <v>122</v>
      </c>
      <c r="D24" s="8">
        <v>124</v>
      </c>
      <c r="E24" s="8">
        <v>123</v>
      </c>
      <c r="F24" s="8">
        <v>112</v>
      </c>
      <c r="G24" s="9">
        <v>43</v>
      </c>
      <c r="H24" s="9">
        <v>21</v>
      </c>
      <c r="I24" s="8">
        <v>122</v>
      </c>
      <c r="J24" s="8">
        <v>96</v>
      </c>
      <c r="K24" s="8">
        <v>674</v>
      </c>
    </row>
    <row r="25" spans="1:11" ht="12.75" customHeight="1" x14ac:dyDescent="0.25">
      <c r="A25" s="6" t="s">
        <v>47</v>
      </c>
      <c r="B25" s="8">
        <v>58</v>
      </c>
      <c r="C25" s="8">
        <v>71</v>
      </c>
      <c r="D25" s="8">
        <v>79</v>
      </c>
      <c r="E25" s="8">
        <v>81</v>
      </c>
      <c r="F25" s="8">
        <v>59</v>
      </c>
      <c r="G25" s="9">
        <v>45</v>
      </c>
      <c r="H25" s="9">
        <v>28</v>
      </c>
      <c r="I25" s="8">
        <v>70</v>
      </c>
      <c r="J25" s="8">
        <v>60</v>
      </c>
      <c r="K25" s="8">
        <v>421</v>
      </c>
    </row>
    <row r="26" spans="1:11" ht="12.75" customHeight="1" x14ac:dyDescent="0.25">
      <c r="A26" s="6" t="s">
        <v>48</v>
      </c>
      <c r="B26" s="8">
        <v>57</v>
      </c>
      <c r="C26" s="8">
        <v>37</v>
      </c>
      <c r="D26" s="8">
        <v>55</v>
      </c>
      <c r="E26" s="8">
        <v>51</v>
      </c>
      <c r="F26" s="8">
        <v>51</v>
      </c>
      <c r="G26" s="9">
        <v>36</v>
      </c>
      <c r="H26" s="9">
        <v>34</v>
      </c>
      <c r="I26" s="8">
        <v>50</v>
      </c>
      <c r="J26" s="8">
        <v>46</v>
      </c>
      <c r="K26" s="8">
        <v>321</v>
      </c>
    </row>
    <row r="27" spans="1:11" ht="12.75" customHeight="1" x14ac:dyDescent="0.25">
      <c r="A27" s="6" t="s">
        <v>49</v>
      </c>
      <c r="B27" s="8">
        <v>65</v>
      </c>
      <c r="C27" s="8">
        <v>56</v>
      </c>
      <c r="D27" s="8">
        <v>54</v>
      </c>
      <c r="E27" s="8">
        <v>51</v>
      </c>
      <c r="F27" s="8">
        <v>43</v>
      </c>
      <c r="G27" s="9">
        <v>63</v>
      </c>
      <c r="H27" s="9">
        <v>51</v>
      </c>
      <c r="I27" s="8">
        <v>54</v>
      </c>
      <c r="J27" s="8">
        <v>55</v>
      </c>
      <c r="K27" s="8">
        <v>383</v>
      </c>
    </row>
    <row r="28" spans="1:11" ht="12.75" customHeight="1" x14ac:dyDescent="0.25">
      <c r="A28" s="6" t="s">
        <v>50</v>
      </c>
      <c r="B28" s="8">
        <v>51</v>
      </c>
      <c r="C28" s="8">
        <v>64</v>
      </c>
      <c r="D28" s="8">
        <v>50</v>
      </c>
      <c r="E28" s="8">
        <v>47</v>
      </c>
      <c r="F28" s="8">
        <v>64</v>
      </c>
      <c r="G28" s="9">
        <v>54</v>
      </c>
      <c r="H28" s="9">
        <v>67</v>
      </c>
      <c r="I28" s="8">
        <v>55</v>
      </c>
      <c r="J28" s="8">
        <v>57</v>
      </c>
      <c r="K28" s="8">
        <v>397</v>
      </c>
    </row>
    <row r="29" spans="1:11" ht="12.75" customHeight="1" x14ac:dyDescent="0.25">
      <c r="A29" s="6" t="s">
        <v>51</v>
      </c>
      <c r="B29" s="8">
        <v>66</v>
      </c>
      <c r="C29" s="8">
        <v>46</v>
      </c>
      <c r="D29" s="8">
        <v>45</v>
      </c>
      <c r="E29" s="8">
        <v>60</v>
      </c>
      <c r="F29" s="8">
        <v>81</v>
      </c>
      <c r="G29" s="9">
        <v>61</v>
      </c>
      <c r="H29" s="9">
        <v>49</v>
      </c>
      <c r="I29" s="8">
        <v>60</v>
      </c>
      <c r="J29" s="8">
        <v>58</v>
      </c>
      <c r="K29" s="8">
        <v>408</v>
      </c>
    </row>
    <row r="30" spans="1:11" ht="12.75" customHeight="1" x14ac:dyDescent="0.25">
      <c r="A30" s="6" t="s">
        <v>52</v>
      </c>
      <c r="B30" s="8">
        <v>78</v>
      </c>
      <c r="C30" s="8">
        <v>64</v>
      </c>
      <c r="D30" s="8">
        <v>78</v>
      </c>
      <c r="E30" s="8">
        <v>62</v>
      </c>
      <c r="F30" s="8">
        <v>72</v>
      </c>
      <c r="G30" s="9">
        <v>70</v>
      </c>
      <c r="H30" s="9">
        <v>63</v>
      </c>
      <c r="I30" s="8">
        <v>71</v>
      </c>
      <c r="J30" s="8">
        <v>70</v>
      </c>
      <c r="K30" s="8">
        <v>487</v>
      </c>
    </row>
    <row r="31" spans="1:11" ht="12.75" customHeight="1" x14ac:dyDescent="0.25">
      <c r="A31" s="6" t="s">
        <v>53</v>
      </c>
      <c r="B31" s="8">
        <v>96</v>
      </c>
      <c r="C31" s="8">
        <v>81</v>
      </c>
      <c r="D31" s="8">
        <v>83</v>
      </c>
      <c r="E31" s="8">
        <v>75</v>
      </c>
      <c r="F31" s="8">
        <v>96</v>
      </c>
      <c r="G31" s="9">
        <v>65</v>
      </c>
      <c r="H31" s="9">
        <v>62</v>
      </c>
      <c r="I31" s="8">
        <v>86</v>
      </c>
      <c r="J31" s="8">
        <v>80</v>
      </c>
      <c r="K31" s="8">
        <v>558</v>
      </c>
    </row>
    <row r="32" spans="1:11" ht="12.75" customHeight="1" x14ac:dyDescent="0.25">
      <c r="A32" s="6" t="s">
        <v>54</v>
      </c>
      <c r="B32" s="8">
        <v>111</v>
      </c>
      <c r="C32" s="8">
        <v>118</v>
      </c>
      <c r="D32" s="8">
        <v>129</v>
      </c>
      <c r="E32" s="8">
        <v>110</v>
      </c>
      <c r="F32" s="8">
        <v>102</v>
      </c>
      <c r="G32" s="9">
        <v>45</v>
      </c>
      <c r="H32" s="9">
        <v>57</v>
      </c>
      <c r="I32" s="8">
        <v>114</v>
      </c>
      <c r="J32" s="8">
        <v>96</v>
      </c>
      <c r="K32" s="8">
        <v>672</v>
      </c>
    </row>
    <row r="33" spans="1:11" ht="12.75" customHeight="1" x14ac:dyDescent="0.25">
      <c r="A33" s="6" t="s">
        <v>55</v>
      </c>
      <c r="B33" s="8">
        <v>126</v>
      </c>
      <c r="C33" s="8">
        <v>129</v>
      </c>
      <c r="D33" s="8">
        <v>119</v>
      </c>
      <c r="E33" s="8">
        <v>115</v>
      </c>
      <c r="F33" s="8">
        <v>129</v>
      </c>
      <c r="G33" s="9">
        <v>48</v>
      </c>
      <c r="H33" s="9">
        <v>34</v>
      </c>
      <c r="I33" s="8">
        <v>124</v>
      </c>
      <c r="J33" s="8">
        <v>100</v>
      </c>
      <c r="K33" s="8">
        <v>700</v>
      </c>
    </row>
    <row r="34" spans="1:11" ht="12.75" customHeight="1" x14ac:dyDescent="0.25">
      <c r="A34" s="6" t="s">
        <v>56</v>
      </c>
      <c r="B34" s="8">
        <v>62</v>
      </c>
      <c r="C34" s="8">
        <v>45</v>
      </c>
      <c r="D34" s="8">
        <v>63</v>
      </c>
      <c r="E34" s="8">
        <v>52</v>
      </c>
      <c r="F34" s="8">
        <v>62</v>
      </c>
      <c r="G34" s="9">
        <v>34</v>
      </c>
      <c r="H34" s="9">
        <v>25</v>
      </c>
      <c r="I34" s="8">
        <v>57</v>
      </c>
      <c r="J34" s="8">
        <v>49</v>
      </c>
      <c r="K34" s="8">
        <v>343</v>
      </c>
    </row>
    <row r="35" spans="1:11" ht="12.75" customHeight="1" x14ac:dyDescent="0.25">
      <c r="A35" s="6" t="s">
        <v>57</v>
      </c>
      <c r="B35" s="8">
        <v>33</v>
      </c>
      <c r="C35" s="8">
        <v>37</v>
      </c>
      <c r="D35" s="8">
        <v>44</v>
      </c>
      <c r="E35" s="8">
        <v>41</v>
      </c>
      <c r="F35" s="8">
        <v>35</v>
      </c>
      <c r="G35" s="9">
        <v>17</v>
      </c>
      <c r="H35" s="9">
        <v>19</v>
      </c>
      <c r="I35" s="8">
        <v>38</v>
      </c>
      <c r="J35" s="8">
        <v>32</v>
      </c>
      <c r="K35" s="8">
        <v>226</v>
      </c>
    </row>
    <row r="36" spans="1:11" ht="12.75" customHeight="1" x14ac:dyDescent="0.25">
      <c r="A36" s="6" t="s">
        <v>58</v>
      </c>
      <c r="B36" s="8">
        <v>14</v>
      </c>
      <c r="C36" s="8">
        <v>17</v>
      </c>
      <c r="D36" s="8">
        <v>14</v>
      </c>
      <c r="E36" s="8">
        <v>22</v>
      </c>
      <c r="F36" s="8">
        <v>22</v>
      </c>
      <c r="G36" s="9">
        <v>22</v>
      </c>
      <c r="H36" s="9">
        <v>18</v>
      </c>
      <c r="I36" s="8">
        <v>18</v>
      </c>
      <c r="J36" s="8">
        <v>18</v>
      </c>
      <c r="K36" s="8">
        <v>129</v>
      </c>
    </row>
    <row r="37" spans="1:11" ht="12.75" customHeight="1" x14ac:dyDescent="0.25">
      <c r="A37" s="6" t="s">
        <v>59</v>
      </c>
      <c r="B37" s="8">
        <v>18</v>
      </c>
      <c r="C37" s="8">
        <v>18</v>
      </c>
      <c r="D37" s="8">
        <v>25</v>
      </c>
      <c r="E37" s="8">
        <v>25</v>
      </c>
      <c r="F37" s="8">
        <v>19</v>
      </c>
      <c r="G37" s="9">
        <v>14</v>
      </c>
      <c r="H37" s="9">
        <v>11</v>
      </c>
      <c r="I37" s="8">
        <v>21</v>
      </c>
      <c r="J37" s="8">
        <v>19</v>
      </c>
      <c r="K37" s="8">
        <v>130</v>
      </c>
    </row>
    <row r="38" spans="1:11" ht="12.75" customHeight="1" x14ac:dyDescent="0.25">
      <c r="A38" s="6" t="s">
        <v>60</v>
      </c>
      <c r="B38" s="8">
        <v>7</v>
      </c>
      <c r="C38" s="8">
        <v>7</v>
      </c>
      <c r="D38" s="8">
        <v>10</v>
      </c>
      <c r="E38" s="8">
        <v>8</v>
      </c>
      <c r="F38" s="8">
        <v>13</v>
      </c>
      <c r="G38" s="9">
        <v>16</v>
      </c>
      <c r="H38" s="9">
        <v>3</v>
      </c>
      <c r="I38" s="8">
        <v>9</v>
      </c>
      <c r="J38" s="8">
        <v>9</v>
      </c>
      <c r="K38" s="8">
        <v>64</v>
      </c>
    </row>
    <row r="39" spans="1:11" ht="12.75" customHeight="1" x14ac:dyDescent="0.25">
      <c r="A39" s="6" t="s">
        <v>61</v>
      </c>
      <c r="B39" s="8">
        <v>3</v>
      </c>
      <c r="C39" s="8">
        <v>3</v>
      </c>
      <c r="D39" s="8">
        <v>5</v>
      </c>
      <c r="E39" s="8">
        <v>13</v>
      </c>
      <c r="F39" s="8">
        <v>7</v>
      </c>
      <c r="G39" s="9">
        <v>8</v>
      </c>
      <c r="H39" s="9">
        <v>5</v>
      </c>
      <c r="I39" s="8">
        <v>6</v>
      </c>
      <c r="J39" s="8">
        <v>6</v>
      </c>
      <c r="K39" s="8">
        <v>44</v>
      </c>
    </row>
    <row r="40" spans="1:11" ht="12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 customHeight="1" x14ac:dyDescent="0.25">
      <c r="A41" s="6" t="s">
        <v>62</v>
      </c>
      <c r="B41" s="8">
        <v>1012</v>
      </c>
      <c r="C41" s="8">
        <v>929</v>
      </c>
      <c r="D41" s="8">
        <v>977</v>
      </c>
      <c r="E41" s="8">
        <v>929</v>
      </c>
      <c r="F41" s="8">
        <v>956</v>
      </c>
      <c r="G41" s="9">
        <v>581</v>
      </c>
      <c r="H41" s="9">
        <v>505</v>
      </c>
      <c r="I41" s="8">
        <v>961</v>
      </c>
      <c r="J41" s="8">
        <v>841</v>
      </c>
      <c r="K41" s="8">
        <v>5889</v>
      </c>
    </row>
    <row r="42" spans="1:11" ht="12.75" customHeight="1" x14ac:dyDescent="0.25">
      <c r="A42" s="6" t="s">
        <v>63</v>
      </c>
      <c r="B42" s="8">
        <v>1124</v>
      </c>
      <c r="C42" s="8">
        <v>1047</v>
      </c>
      <c r="D42" s="8">
        <v>1104</v>
      </c>
      <c r="E42" s="8">
        <v>1068</v>
      </c>
      <c r="F42" s="8">
        <v>1077</v>
      </c>
      <c r="G42" s="9">
        <v>651</v>
      </c>
      <c r="H42" s="9">
        <v>563</v>
      </c>
      <c r="I42" s="8">
        <v>1084</v>
      </c>
      <c r="J42" s="8">
        <v>948</v>
      </c>
      <c r="K42" s="8">
        <v>6634</v>
      </c>
    </row>
    <row r="43" spans="1:11" ht="12.75" customHeight="1" x14ac:dyDescent="0.25">
      <c r="A43" s="6" t="s">
        <v>64</v>
      </c>
      <c r="B43" s="8">
        <v>1134</v>
      </c>
      <c r="C43" s="8">
        <v>1057</v>
      </c>
      <c r="D43" s="8">
        <v>1119</v>
      </c>
      <c r="E43" s="8">
        <v>1089</v>
      </c>
      <c r="F43" s="8">
        <v>1097</v>
      </c>
      <c r="G43" s="9">
        <v>675</v>
      </c>
      <c r="H43" s="9">
        <v>571</v>
      </c>
      <c r="I43" s="8">
        <v>1099</v>
      </c>
      <c r="J43" s="8">
        <v>963</v>
      </c>
      <c r="K43" s="8">
        <v>6742</v>
      </c>
    </row>
    <row r="44" spans="1:11" ht="12.75" customHeight="1" x14ac:dyDescent="0.25">
      <c r="A44" s="6" t="s">
        <v>65</v>
      </c>
      <c r="B44" s="8">
        <v>1172</v>
      </c>
      <c r="C44" s="8">
        <v>1098</v>
      </c>
      <c r="D44" s="8">
        <v>1158</v>
      </c>
      <c r="E44" s="8">
        <v>1130</v>
      </c>
      <c r="F44" s="8">
        <v>1134</v>
      </c>
      <c r="G44" s="9">
        <v>708</v>
      </c>
      <c r="H44" s="9">
        <v>593</v>
      </c>
      <c r="I44" s="8">
        <v>1138</v>
      </c>
      <c r="J44" s="8">
        <v>999</v>
      </c>
      <c r="K44" s="8">
        <v>6993</v>
      </c>
    </row>
    <row r="45" spans="1:11" ht="12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 customHeight="1" x14ac:dyDescent="0.25">
      <c r="A46" s="6" t="s">
        <v>66</v>
      </c>
      <c r="B46" s="10">
        <v>0.33333333333333331</v>
      </c>
      <c r="C46" s="10">
        <v>0.33333333333333331</v>
      </c>
      <c r="D46" s="10">
        <v>0.33333333333333331</v>
      </c>
      <c r="E46" s="10">
        <v>0.33333333333333331</v>
      </c>
      <c r="F46" s="10">
        <v>0.33333333333333331</v>
      </c>
      <c r="G46" s="11">
        <v>0.45833333333333331</v>
      </c>
      <c r="H46" s="11">
        <v>0.45833333333333331</v>
      </c>
      <c r="I46" s="10">
        <v>0.33333333333333331</v>
      </c>
      <c r="J46" s="10">
        <v>0.33333333333333331</v>
      </c>
      <c r="K46" s="7"/>
    </row>
    <row r="47" spans="1:11" ht="12.75" customHeight="1" x14ac:dyDescent="0.25">
      <c r="A47" s="6" t="s">
        <v>67</v>
      </c>
      <c r="B47" s="8">
        <v>129</v>
      </c>
      <c r="C47" s="8">
        <v>122</v>
      </c>
      <c r="D47" s="8">
        <v>124</v>
      </c>
      <c r="E47" s="8">
        <v>123</v>
      </c>
      <c r="F47" s="8">
        <v>112</v>
      </c>
      <c r="G47" s="9">
        <v>63</v>
      </c>
      <c r="H47" s="9">
        <v>51</v>
      </c>
      <c r="I47" s="8">
        <v>122</v>
      </c>
      <c r="J47" s="8">
        <v>96</v>
      </c>
      <c r="K47" s="7"/>
    </row>
    <row r="48" spans="1:11" ht="12.75" customHeight="1" x14ac:dyDescent="0.25">
      <c r="A48" s="6" t="s">
        <v>68</v>
      </c>
      <c r="B48" s="10">
        <v>0.70833333333333337</v>
      </c>
      <c r="C48" s="10">
        <v>0.70833333333333337</v>
      </c>
      <c r="D48" s="10">
        <v>0.66666666666666663</v>
      </c>
      <c r="E48" s="10">
        <v>0.70833333333333337</v>
      </c>
      <c r="F48" s="10">
        <v>0.70833333333333337</v>
      </c>
      <c r="G48" s="11">
        <v>0.58333333333333337</v>
      </c>
      <c r="H48" s="11">
        <v>0.5</v>
      </c>
      <c r="I48" s="10">
        <v>0.70833333333333337</v>
      </c>
      <c r="J48" s="10">
        <v>0.70833333333333337</v>
      </c>
      <c r="K48" s="7"/>
    </row>
    <row r="49" spans="1:11" ht="12.75" customHeight="1" x14ac:dyDescent="0.25">
      <c r="A49" s="6" t="s">
        <v>67</v>
      </c>
      <c r="B49" s="8">
        <v>126</v>
      </c>
      <c r="C49" s="8">
        <v>129</v>
      </c>
      <c r="D49" s="8">
        <v>129</v>
      </c>
      <c r="E49" s="8">
        <v>115</v>
      </c>
      <c r="F49" s="8">
        <v>129</v>
      </c>
      <c r="G49" s="9">
        <v>70</v>
      </c>
      <c r="H49" s="9">
        <v>67</v>
      </c>
      <c r="I49" s="8">
        <v>124</v>
      </c>
      <c r="J49" s="8">
        <v>100</v>
      </c>
      <c r="K49" s="7"/>
    </row>
    <row r="50" spans="1:11" ht="12.75" customHeight="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3"/>
    </row>
    <row r="51" spans="1:11" ht="12.75" customHeight="1" x14ac:dyDescent="0.25">
      <c r="A51" s="16" t="s">
        <v>69</v>
      </c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12.75" customHeight="1" x14ac:dyDescent="0.25">
      <c r="A52" s="4"/>
      <c r="B52" s="4" t="s">
        <v>20</v>
      </c>
      <c r="C52" s="4" t="s">
        <v>21</v>
      </c>
      <c r="D52" s="4" t="s">
        <v>22</v>
      </c>
      <c r="E52" s="4" t="s">
        <v>23</v>
      </c>
      <c r="F52" s="4" t="s">
        <v>24</v>
      </c>
      <c r="G52" s="5" t="s">
        <v>25</v>
      </c>
      <c r="H52" s="5" t="s">
        <v>26</v>
      </c>
      <c r="I52" s="19" t="s">
        <v>27</v>
      </c>
      <c r="J52" s="20"/>
      <c r="K52" s="4" t="s">
        <v>14</v>
      </c>
    </row>
    <row r="53" spans="1:11" ht="27.75" customHeight="1" x14ac:dyDescent="0.25">
      <c r="A53" s="4"/>
      <c r="B53" s="4" t="s">
        <v>28</v>
      </c>
      <c r="C53" s="4" t="s">
        <v>29</v>
      </c>
      <c r="D53" s="4" t="s">
        <v>30</v>
      </c>
      <c r="E53" s="4" t="s">
        <v>31</v>
      </c>
      <c r="F53" s="4" t="s">
        <v>32</v>
      </c>
      <c r="G53" s="5" t="s">
        <v>33</v>
      </c>
      <c r="H53" s="5" t="s">
        <v>34</v>
      </c>
      <c r="I53" s="4" t="s">
        <v>35</v>
      </c>
      <c r="J53" s="4" t="s">
        <v>36</v>
      </c>
      <c r="K53" s="4" t="s">
        <v>37</v>
      </c>
    </row>
    <row r="54" spans="1:11" ht="12.75" customHeight="1" x14ac:dyDescent="0.25">
      <c r="A54" s="6" t="s">
        <v>38</v>
      </c>
      <c r="B54" s="8">
        <v>2</v>
      </c>
      <c r="C54" s="8">
        <v>1</v>
      </c>
      <c r="D54" s="8">
        <v>0</v>
      </c>
      <c r="E54" s="8">
        <v>1</v>
      </c>
      <c r="F54" s="8">
        <v>1</v>
      </c>
      <c r="G54" s="9">
        <v>2</v>
      </c>
      <c r="H54" s="9">
        <v>1</v>
      </c>
      <c r="I54" s="8">
        <v>1</v>
      </c>
      <c r="J54" s="8">
        <v>1</v>
      </c>
      <c r="K54" s="8">
        <v>8</v>
      </c>
    </row>
    <row r="55" spans="1:11" ht="12.75" customHeight="1" x14ac:dyDescent="0.25">
      <c r="A55" s="6" t="s">
        <v>39</v>
      </c>
      <c r="B55" s="8">
        <v>1</v>
      </c>
      <c r="C55" s="8">
        <v>0</v>
      </c>
      <c r="D55" s="8">
        <v>1</v>
      </c>
      <c r="E55" s="8">
        <v>0</v>
      </c>
      <c r="F55" s="8">
        <v>1</v>
      </c>
      <c r="G55" s="9">
        <v>1</v>
      </c>
      <c r="H55" s="9">
        <v>1</v>
      </c>
      <c r="I55" s="8">
        <v>1</v>
      </c>
      <c r="J55" s="8">
        <v>1</v>
      </c>
      <c r="K55" s="8">
        <v>5</v>
      </c>
    </row>
    <row r="56" spans="1:11" ht="12.75" customHeight="1" x14ac:dyDescent="0.25">
      <c r="A56" s="6" t="s">
        <v>40</v>
      </c>
      <c r="B56" s="8">
        <v>0</v>
      </c>
      <c r="C56" s="8">
        <v>0</v>
      </c>
      <c r="D56" s="8">
        <v>0</v>
      </c>
      <c r="E56" s="8">
        <v>2</v>
      </c>
      <c r="F56" s="8">
        <v>2</v>
      </c>
      <c r="G56" s="9">
        <v>0</v>
      </c>
      <c r="H56" s="9">
        <v>0</v>
      </c>
      <c r="I56" s="8">
        <v>1</v>
      </c>
      <c r="J56" s="8">
        <v>1</v>
      </c>
      <c r="K56" s="8">
        <v>4</v>
      </c>
    </row>
    <row r="57" spans="1:11" ht="12.75" customHeight="1" x14ac:dyDescent="0.25">
      <c r="A57" s="6" t="s">
        <v>41</v>
      </c>
      <c r="B57" s="8">
        <v>2</v>
      </c>
      <c r="C57" s="8">
        <v>3</v>
      </c>
      <c r="D57" s="8">
        <v>3</v>
      </c>
      <c r="E57" s="8">
        <v>5</v>
      </c>
      <c r="F57" s="8">
        <v>2</v>
      </c>
      <c r="G57" s="9">
        <v>4</v>
      </c>
      <c r="H57" s="9">
        <v>3</v>
      </c>
      <c r="I57" s="8">
        <v>3</v>
      </c>
      <c r="J57" s="8">
        <v>3</v>
      </c>
      <c r="K57" s="8">
        <v>22</v>
      </c>
    </row>
    <row r="58" spans="1:11" ht="12.75" customHeight="1" x14ac:dyDescent="0.25">
      <c r="A58" s="6" t="s">
        <v>42</v>
      </c>
      <c r="B58" s="8">
        <v>3</v>
      </c>
      <c r="C58" s="8">
        <v>6</v>
      </c>
      <c r="D58" s="8">
        <v>7</v>
      </c>
      <c r="E58" s="8">
        <v>5</v>
      </c>
      <c r="F58" s="8">
        <v>6</v>
      </c>
      <c r="G58" s="9">
        <v>0</v>
      </c>
      <c r="H58" s="9">
        <v>0</v>
      </c>
      <c r="I58" s="8">
        <v>5</v>
      </c>
      <c r="J58" s="8">
        <v>4</v>
      </c>
      <c r="K58" s="8">
        <v>27</v>
      </c>
    </row>
    <row r="59" spans="1:11" ht="12.75" customHeight="1" x14ac:dyDescent="0.25">
      <c r="A59" s="6" t="s">
        <v>43</v>
      </c>
      <c r="B59" s="8">
        <v>11</v>
      </c>
      <c r="C59" s="8">
        <v>14</v>
      </c>
      <c r="D59" s="8">
        <v>9</v>
      </c>
      <c r="E59" s="8">
        <v>14</v>
      </c>
      <c r="F59" s="8">
        <v>10</v>
      </c>
      <c r="G59" s="9">
        <v>5</v>
      </c>
      <c r="H59" s="9">
        <v>4</v>
      </c>
      <c r="I59" s="8">
        <v>12</v>
      </c>
      <c r="J59" s="8">
        <v>10</v>
      </c>
      <c r="K59" s="8">
        <v>67</v>
      </c>
    </row>
    <row r="60" spans="1:11" ht="12.75" customHeight="1" x14ac:dyDescent="0.25">
      <c r="A60" s="6" t="s">
        <v>44</v>
      </c>
      <c r="B60" s="8">
        <v>24</v>
      </c>
      <c r="C60" s="8">
        <v>23</v>
      </c>
      <c r="D60" s="8">
        <v>26</v>
      </c>
      <c r="E60" s="8">
        <v>31</v>
      </c>
      <c r="F60" s="8">
        <v>25</v>
      </c>
      <c r="G60" s="9">
        <v>6</v>
      </c>
      <c r="H60" s="9">
        <v>3</v>
      </c>
      <c r="I60" s="8">
        <v>26</v>
      </c>
      <c r="J60" s="8">
        <v>20</v>
      </c>
      <c r="K60" s="8">
        <v>138</v>
      </c>
    </row>
    <row r="61" spans="1:11" ht="12.75" customHeight="1" x14ac:dyDescent="0.25">
      <c r="A61" s="6" t="s">
        <v>45</v>
      </c>
      <c r="B61" s="8">
        <v>46</v>
      </c>
      <c r="C61" s="8">
        <v>40</v>
      </c>
      <c r="D61" s="8">
        <v>39</v>
      </c>
      <c r="E61" s="8">
        <v>38</v>
      </c>
      <c r="F61" s="8">
        <v>37</v>
      </c>
      <c r="G61" s="9">
        <v>10</v>
      </c>
      <c r="H61" s="9">
        <v>8</v>
      </c>
      <c r="I61" s="8">
        <v>40</v>
      </c>
      <c r="J61" s="8">
        <v>31</v>
      </c>
      <c r="K61" s="8">
        <v>218</v>
      </c>
    </row>
    <row r="62" spans="1:11" ht="12.75" customHeight="1" x14ac:dyDescent="0.25">
      <c r="A62" s="6" t="s">
        <v>46</v>
      </c>
      <c r="B62" s="8">
        <v>53</v>
      </c>
      <c r="C62" s="8">
        <v>54</v>
      </c>
      <c r="D62" s="8">
        <v>54</v>
      </c>
      <c r="E62" s="8">
        <v>46</v>
      </c>
      <c r="F62" s="8">
        <v>45</v>
      </c>
      <c r="G62" s="9">
        <v>21</v>
      </c>
      <c r="H62" s="9">
        <v>8</v>
      </c>
      <c r="I62" s="8">
        <v>50</v>
      </c>
      <c r="J62" s="8">
        <v>40</v>
      </c>
      <c r="K62" s="8">
        <v>281</v>
      </c>
    </row>
    <row r="63" spans="1:11" ht="12.75" customHeight="1" x14ac:dyDescent="0.25">
      <c r="A63" s="6" t="s">
        <v>47</v>
      </c>
      <c r="B63" s="8">
        <v>29</v>
      </c>
      <c r="C63" s="8">
        <v>30</v>
      </c>
      <c r="D63" s="8">
        <v>36</v>
      </c>
      <c r="E63" s="8">
        <v>39</v>
      </c>
      <c r="F63" s="8">
        <v>20</v>
      </c>
      <c r="G63" s="9">
        <v>22</v>
      </c>
      <c r="H63" s="9">
        <v>13</v>
      </c>
      <c r="I63" s="8">
        <v>31</v>
      </c>
      <c r="J63" s="8">
        <v>27</v>
      </c>
      <c r="K63" s="8">
        <v>189</v>
      </c>
    </row>
    <row r="64" spans="1:11" ht="12.75" customHeight="1" x14ac:dyDescent="0.25">
      <c r="A64" s="6" t="s">
        <v>48</v>
      </c>
      <c r="B64" s="8">
        <v>28</v>
      </c>
      <c r="C64" s="8">
        <v>17</v>
      </c>
      <c r="D64" s="8">
        <v>34</v>
      </c>
      <c r="E64" s="8">
        <v>25</v>
      </c>
      <c r="F64" s="8">
        <v>26</v>
      </c>
      <c r="G64" s="9">
        <v>14</v>
      </c>
      <c r="H64" s="9">
        <v>15</v>
      </c>
      <c r="I64" s="8">
        <v>26</v>
      </c>
      <c r="J64" s="8">
        <v>23</v>
      </c>
      <c r="K64" s="8">
        <v>159</v>
      </c>
    </row>
    <row r="65" spans="1:11" ht="12.75" customHeight="1" x14ac:dyDescent="0.25">
      <c r="A65" s="6" t="s">
        <v>49</v>
      </c>
      <c r="B65" s="8">
        <v>32</v>
      </c>
      <c r="C65" s="8">
        <v>26</v>
      </c>
      <c r="D65" s="8">
        <v>21</v>
      </c>
      <c r="E65" s="8">
        <v>25</v>
      </c>
      <c r="F65" s="8">
        <v>20</v>
      </c>
      <c r="G65" s="9">
        <v>39</v>
      </c>
      <c r="H65" s="9">
        <v>28</v>
      </c>
      <c r="I65" s="8">
        <v>25</v>
      </c>
      <c r="J65" s="8">
        <v>27</v>
      </c>
      <c r="K65" s="8">
        <v>191</v>
      </c>
    </row>
    <row r="66" spans="1:11" ht="12.75" customHeight="1" x14ac:dyDescent="0.25">
      <c r="A66" s="6" t="s">
        <v>50</v>
      </c>
      <c r="B66" s="8">
        <v>25</v>
      </c>
      <c r="C66" s="8">
        <v>36</v>
      </c>
      <c r="D66" s="8">
        <v>23</v>
      </c>
      <c r="E66" s="8">
        <v>28</v>
      </c>
      <c r="F66" s="8">
        <v>35</v>
      </c>
      <c r="G66" s="9">
        <v>26</v>
      </c>
      <c r="H66" s="9">
        <v>39</v>
      </c>
      <c r="I66" s="8">
        <v>29</v>
      </c>
      <c r="J66" s="8">
        <v>30</v>
      </c>
      <c r="K66" s="8">
        <v>212</v>
      </c>
    </row>
    <row r="67" spans="1:11" ht="12.75" customHeight="1" x14ac:dyDescent="0.25">
      <c r="A67" s="6" t="s">
        <v>51</v>
      </c>
      <c r="B67" s="8">
        <v>38</v>
      </c>
      <c r="C67" s="8">
        <v>28</v>
      </c>
      <c r="D67" s="8">
        <v>24</v>
      </c>
      <c r="E67" s="8">
        <v>29</v>
      </c>
      <c r="F67" s="8">
        <v>46</v>
      </c>
      <c r="G67" s="9">
        <v>30</v>
      </c>
      <c r="H67" s="9">
        <v>18</v>
      </c>
      <c r="I67" s="8">
        <v>33</v>
      </c>
      <c r="J67" s="8">
        <v>30</v>
      </c>
      <c r="K67" s="8">
        <v>213</v>
      </c>
    </row>
    <row r="68" spans="1:11" ht="12.75" customHeight="1" x14ac:dyDescent="0.25">
      <c r="A68" s="6" t="s">
        <v>52</v>
      </c>
      <c r="B68" s="8">
        <v>45</v>
      </c>
      <c r="C68" s="8">
        <v>36</v>
      </c>
      <c r="D68" s="8">
        <v>35</v>
      </c>
      <c r="E68" s="8">
        <v>35</v>
      </c>
      <c r="F68" s="8">
        <v>46</v>
      </c>
      <c r="G68" s="9">
        <v>30</v>
      </c>
      <c r="H68" s="9">
        <v>34</v>
      </c>
      <c r="I68" s="8">
        <v>39</v>
      </c>
      <c r="J68" s="8">
        <v>37</v>
      </c>
      <c r="K68" s="8">
        <v>261</v>
      </c>
    </row>
    <row r="69" spans="1:11" ht="12.75" customHeight="1" x14ac:dyDescent="0.25">
      <c r="A69" s="6" t="s">
        <v>53</v>
      </c>
      <c r="B69" s="8">
        <v>55</v>
      </c>
      <c r="C69" s="8">
        <v>43</v>
      </c>
      <c r="D69" s="8">
        <v>47</v>
      </c>
      <c r="E69" s="8">
        <v>51</v>
      </c>
      <c r="F69" s="8">
        <v>61</v>
      </c>
      <c r="G69" s="9">
        <v>33</v>
      </c>
      <c r="H69" s="9">
        <v>30</v>
      </c>
      <c r="I69" s="8">
        <v>51</v>
      </c>
      <c r="J69" s="8">
        <v>46</v>
      </c>
      <c r="K69" s="8">
        <v>320</v>
      </c>
    </row>
    <row r="70" spans="1:11" ht="12.75" customHeight="1" x14ac:dyDescent="0.25">
      <c r="A70" s="6" t="s">
        <v>54</v>
      </c>
      <c r="B70" s="8">
        <v>62</v>
      </c>
      <c r="C70" s="8">
        <v>79</v>
      </c>
      <c r="D70" s="8">
        <v>83</v>
      </c>
      <c r="E70" s="8">
        <v>66</v>
      </c>
      <c r="F70" s="8">
        <v>72</v>
      </c>
      <c r="G70" s="9">
        <v>28</v>
      </c>
      <c r="H70" s="9">
        <v>35</v>
      </c>
      <c r="I70" s="8">
        <v>72</v>
      </c>
      <c r="J70" s="8">
        <v>61</v>
      </c>
      <c r="K70" s="8">
        <v>425</v>
      </c>
    </row>
    <row r="71" spans="1:11" ht="12.75" customHeight="1" x14ac:dyDescent="0.25">
      <c r="A71" s="6" t="s">
        <v>55</v>
      </c>
      <c r="B71" s="8">
        <v>70</v>
      </c>
      <c r="C71" s="8">
        <v>66</v>
      </c>
      <c r="D71" s="8">
        <v>58</v>
      </c>
      <c r="E71" s="8">
        <v>58</v>
      </c>
      <c r="F71" s="8">
        <v>65</v>
      </c>
      <c r="G71" s="9">
        <v>27</v>
      </c>
      <c r="H71" s="9">
        <v>22</v>
      </c>
      <c r="I71" s="8">
        <v>63</v>
      </c>
      <c r="J71" s="8">
        <v>52</v>
      </c>
      <c r="K71" s="8">
        <v>366</v>
      </c>
    </row>
    <row r="72" spans="1:11" ht="12.75" customHeight="1" x14ac:dyDescent="0.25">
      <c r="A72" s="6" t="s">
        <v>56</v>
      </c>
      <c r="B72" s="8">
        <v>32</v>
      </c>
      <c r="C72" s="8">
        <v>18</v>
      </c>
      <c r="D72" s="8">
        <v>35</v>
      </c>
      <c r="E72" s="8">
        <v>30</v>
      </c>
      <c r="F72" s="8">
        <v>29</v>
      </c>
      <c r="G72" s="9">
        <v>21</v>
      </c>
      <c r="H72" s="9">
        <v>12</v>
      </c>
      <c r="I72" s="8">
        <v>29</v>
      </c>
      <c r="J72" s="8">
        <v>25</v>
      </c>
      <c r="K72" s="8">
        <v>177</v>
      </c>
    </row>
    <row r="73" spans="1:11" ht="12.75" customHeight="1" x14ac:dyDescent="0.25">
      <c r="A73" s="6" t="s">
        <v>57</v>
      </c>
      <c r="B73" s="8">
        <v>21</v>
      </c>
      <c r="C73" s="8">
        <v>21</v>
      </c>
      <c r="D73" s="8">
        <v>21</v>
      </c>
      <c r="E73" s="8">
        <v>19</v>
      </c>
      <c r="F73" s="8">
        <v>13</v>
      </c>
      <c r="G73" s="9">
        <v>11</v>
      </c>
      <c r="H73" s="9">
        <v>11</v>
      </c>
      <c r="I73" s="8">
        <v>19</v>
      </c>
      <c r="J73" s="8">
        <v>17</v>
      </c>
      <c r="K73" s="8">
        <v>117</v>
      </c>
    </row>
    <row r="74" spans="1:11" ht="12.75" customHeight="1" x14ac:dyDescent="0.25">
      <c r="A74" s="6" t="s">
        <v>58</v>
      </c>
      <c r="B74" s="8">
        <v>8</v>
      </c>
      <c r="C74" s="8">
        <v>6</v>
      </c>
      <c r="D74" s="8">
        <v>7</v>
      </c>
      <c r="E74" s="8">
        <v>12</v>
      </c>
      <c r="F74" s="8">
        <v>12</v>
      </c>
      <c r="G74" s="9">
        <v>9</v>
      </c>
      <c r="H74" s="9">
        <v>10</v>
      </c>
      <c r="I74" s="8">
        <v>9</v>
      </c>
      <c r="J74" s="8">
        <v>9</v>
      </c>
      <c r="K74" s="8">
        <v>64</v>
      </c>
    </row>
    <row r="75" spans="1:11" ht="12.75" customHeight="1" x14ac:dyDescent="0.25">
      <c r="A75" s="6" t="s">
        <v>59</v>
      </c>
      <c r="B75" s="8">
        <v>9</v>
      </c>
      <c r="C75" s="8">
        <v>10</v>
      </c>
      <c r="D75" s="8">
        <v>12</v>
      </c>
      <c r="E75" s="8">
        <v>13</v>
      </c>
      <c r="F75" s="8">
        <v>6</v>
      </c>
      <c r="G75" s="9">
        <v>7</v>
      </c>
      <c r="H75" s="9">
        <v>5</v>
      </c>
      <c r="I75" s="8">
        <v>10</v>
      </c>
      <c r="J75" s="8">
        <v>9</v>
      </c>
      <c r="K75" s="8">
        <v>62</v>
      </c>
    </row>
    <row r="76" spans="1:11" ht="12.75" customHeight="1" x14ac:dyDescent="0.25">
      <c r="A76" s="6" t="s">
        <v>60</v>
      </c>
      <c r="B76" s="8">
        <v>2</v>
      </c>
      <c r="C76" s="8">
        <v>2</v>
      </c>
      <c r="D76" s="8">
        <v>6</v>
      </c>
      <c r="E76" s="8">
        <v>5</v>
      </c>
      <c r="F76" s="8">
        <v>4</v>
      </c>
      <c r="G76" s="9">
        <v>8</v>
      </c>
      <c r="H76" s="9">
        <v>2</v>
      </c>
      <c r="I76" s="8">
        <v>4</v>
      </c>
      <c r="J76" s="8">
        <v>4</v>
      </c>
      <c r="K76" s="8">
        <v>29</v>
      </c>
    </row>
    <row r="77" spans="1:11" ht="12.75" customHeight="1" x14ac:dyDescent="0.25">
      <c r="A77" s="6" t="s">
        <v>61</v>
      </c>
      <c r="B77" s="8">
        <v>0</v>
      </c>
      <c r="C77" s="8">
        <v>0</v>
      </c>
      <c r="D77" s="8">
        <v>2</v>
      </c>
      <c r="E77" s="8">
        <v>4</v>
      </c>
      <c r="F77" s="8">
        <v>4</v>
      </c>
      <c r="G77" s="9">
        <v>1</v>
      </c>
      <c r="H77" s="9">
        <v>1</v>
      </c>
      <c r="I77" s="8">
        <v>2</v>
      </c>
      <c r="J77" s="8">
        <v>2</v>
      </c>
      <c r="K77" s="8">
        <v>12</v>
      </c>
    </row>
    <row r="78" spans="1:11" ht="12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 customHeight="1" x14ac:dyDescent="0.25">
      <c r="A79" s="6" t="s">
        <v>62</v>
      </c>
      <c r="B79" s="8">
        <v>515</v>
      </c>
      <c r="C79" s="8">
        <v>473</v>
      </c>
      <c r="D79" s="8">
        <v>489</v>
      </c>
      <c r="E79" s="8">
        <v>470</v>
      </c>
      <c r="F79" s="8">
        <v>502</v>
      </c>
      <c r="G79" s="9">
        <v>301</v>
      </c>
      <c r="H79" s="9">
        <v>262</v>
      </c>
      <c r="I79" s="8">
        <v>490</v>
      </c>
      <c r="J79" s="8">
        <v>430</v>
      </c>
      <c r="K79" s="8">
        <v>3012</v>
      </c>
    </row>
    <row r="80" spans="1:11" ht="12.75" customHeight="1" x14ac:dyDescent="0.25">
      <c r="A80" s="6" t="s">
        <v>63</v>
      </c>
      <c r="B80" s="8">
        <v>577</v>
      </c>
      <c r="C80" s="8">
        <v>533</v>
      </c>
      <c r="D80" s="8">
        <v>555</v>
      </c>
      <c r="E80" s="8">
        <v>545</v>
      </c>
      <c r="F80" s="8">
        <v>558</v>
      </c>
      <c r="G80" s="9">
        <v>334</v>
      </c>
      <c r="H80" s="9">
        <v>291</v>
      </c>
      <c r="I80" s="8">
        <v>554</v>
      </c>
      <c r="J80" s="8">
        <v>485</v>
      </c>
      <c r="K80" s="8">
        <v>3393</v>
      </c>
    </row>
    <row r="81" spans="1:11" ht="12.75" customHeight="1" x14ac:dyDescent="0.25">
      <c r="A81" s="6" t="s">
        <v>64</v>
      </c>
      <c r="B81" s="8">
        <v>579</v>
      </c>
      <c r="C81" s="8">
        <v>535</v>
      </c>
      <c r="D81" s="8">
        <v>563</v>
      </c>
      <c r="E81" s="8">
        <v>554</v>
      </c>
      <c r="F81" s="8">
        <v>566</v>
      </c>
      <c r="G81" s="9">
        <v>343</v>
      </c>
      <c r="H81" s="9">
        <v>294</v>
      </c>
      <c r="I81" s="8">
        <v>559</v>
      </c>
      <c r="J81" s="8">
        <v>491</v>
      </c>
      <c r="K81" s="8">
        <v>3434</v>
      </c>
    </row>
    <row r="82" spans="1:11" ht="12.75" customHeight="1" x14ac:dyDescent="0.25">
      <c r="A82" s="6" t="s">
        <v>65</v>
      </c>
      <c r="B82" s="8">
        <v>598</v>
      </c>
      <c r="C82" s="8">
        <v>559</v>
      </c>
      <c r="D82" s="8">
        <v>583</v>
      </c>
      <c r="E82" s="8">
        <v>581</v>
      </c>
      <c r="F82" s="8">
        <v>588</v>
      </c>
      <c r="G82" s="9">
        <v>355</v>
      </c>
      <c r="H82" s="9">
        <v>303</v>
      </c>
      <c r="I82" s="8">
        <v>582</v>
      </c>
      <c r="J82" s="8">
        <v>510</v>
      </c>
      <c r="K82" s="8">
        <v>3567</v>
      </c>
    </row>
    <row r="83" spans="1:11" ht="12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 customHeight="1" x14ac:dyDescent="0.25">
      <c r="A84" s="6" t="s">
        <v>66</v>
      </c>
      <c r="B84" s="10">
        <v>0.33333333333333331</v>
      </c>
      <c r="C84" s="10">
        <v>0.33333333333333331</v>
      </c>
      <c r="D84" s="10">
        <v>0.33333333333333331</v>
      </c>
      <c r="E84" s="10">
        <v>0.33333333333333331</v>
      </c>
      <c r="F84" s="10">
        <v>0.33333333333333331</v>
      </c>
      <c r="G84" s="11">
        <v>0.45833333333333331</v>
      </c>
      <c r="H84" s="11">
        <v>0.45833333333333331</v>
      </c>
      <c r="I84" s="10">
        <v>0.33333333333333331</v>
      </c>
      <c r="J84" s="10">
        <v>0.33333333333333331</v>
      </c>
      <c r="K84" s="7"/>
    </row>
    <row r="85" spans="1:11" ht="12.75" customHeight="1" x14ac:dyDescent="0.25">
      <c r="A85" s="6" t="s">
        <v>67</v>
      </c>
      <c r="B85" s="8">
        <v>53</v>
      </c>
      <c r="C85" s="8">
        <v>54</v>
      </c>
      <c r="D85" s="8">
        <v>54</v>
      </c>
      <c r="E85" s="8">
        <v>46</v>
      </c>
      <c r="F85" s="8">
        <v>45</v>
      </c>
      <c r="G85" s="9">
        <v>39</v>
      </c>
      <c r="H85" s="9">
        <v>28</v>
      </c>
      <c r="I85" s="8">
        <v>50</v>
      </c>
      <c r="J85" s="8">
        <v>40</v>
      </c>
      <c r="K85" s="7"/>
    </row>
    <row r="86" spans="1:11" ht="12.75" customHeight="1" x14ac:dyDescent="0.25">
      <c r="A86" s="6" t="s">
        <v>68</v>
      </c>
      <c r="B86" s="10">
        <v>0.70833333333333337</v>
      </c>
      <c r="C86" s="10">
        <v>0.66666666666666663</v>
      </c>
      <c r="D86" s="10">
        <v>0.66666666666666663</v>
      </c>
      <c r="E86" s="10">
        <v>0.66666666666666663</v>
      </c>
      <c r="F86" s="10">
        <v>0.66666666666666663</v>
      </c>
      <c r="G86" s="11">
        <v>0.625</v>
      </c>
      <c r="H86" s="11">
        <v>0.5</v>
      </c>
      <c r="I86" s="10">
        <v>0.66666666666666663</v>
      </c>
      <c r="J86" s="10">
        <v>0.66666666666666663</v>
      </c>
      <c r="K86" s="7"/>
    </row>
    <row r="87" spans="1:11" ht="12.75" customHeight="1" x14ac:dyDescent="0.25">
      <c r="A87" s="6" t="s">
        <v>67</v>
      </c>
      <c r="B87" s="8">
        <v>70</v>
      </c>
      <c r="C87" s="8">
        <v>79</v>
      </c>
      <c r="D87" s="8">
        <v>83</v>
      </c>
      <c r="E87" s="8">
        <v>66</v>
      </c>
      <c r="F87" s="8">
        <v>72</v>
      </c>
      <c r="G87" s="9">
        <v>33</v>
      </c>
      <c r="H87" s="9">
        <v>39</v>
      </c>
      <c r="I87" s="8">
        <v>72</v>
      </c>
      <c r="J87" s="8">
        <v>61</v>
      </c>
      <c r="K87" s="7"/>
    </row>
    <row r="88" spans="1:11" ht="12.75" customHeight="1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3"/>
    </row>
    <row r="89" spans="1:11" ht="12.75" customHeight="1" x14ac:dyDescent="0.25">
      <c r="A89" s="16" t="s">
        <v>70</v>
      </c>
      <c r="B89" s="17"/>
      <c r="C89" s="17"/>
      <c r="D89" s="17"/>
      <c r="E89" s="17"/>
      <c r="F89" s="17"/>
      <c r="G89" s="17"/>
      <c r="H89" s="17"/>
      <c r="I89" s="17"/>
      <c r="J89" s="17"/>
      <c r="K89" s="18"/>
    </row>
    <row r="90" spans="1:11" ht="12.75" customHeight="1" x14ac:dyDescent="0.25">
      <c r="A90" s="4"/>
      <c r="B90" s="4" t="s">
        <v>20</v>
      </c>
      <c r="C90" s="4" t="s">
        <v>21</v>
      </c>
      <c r="D90" s="4" t="s">
        <v>22</v>
      </c>
      <c r="E90" s="4" t="s">
        <v>23</v>
      </c>
      <c r="F90" s="4" t="s">
        <v>24</v>
      </c>
      <c r="G90" s="5" t="s">
        <v>25</v>
      </c>
      <c r="H90" s="5" t="s">
        <v>26</v>
      </c>
      <c r="I90" s="19" t="s">
        <v>27</v>
      </c>
      <c r="J90" s="20"/>
      <c r="K90" s="4" t="s">
        <v>14</v>
      </c>
    </row>
    <row r="91" spans="1:11" ht="25.5" customHeight="1" x14ac:dyDescent="0.25">
      <c r="A91" s="4"/>
      <c r="B91" s="4" t="s">
        <v>28</v>
      </c>
      <c r="C91" s="4" t="s">
        <v>29</v>
      </c>
      <c r="D91" s="4" t="s">
        <v>30</v>
      </c>
      <c r="E91" s="4" t="s">
        <v>31</v>
      </c>
      <c r="F91" s="4" t="s">
        <v>32</v>
      </c>
      <c r="G91" s="5" t="s">
        <v>33</v>
      </c>
      <c r="H91" s="5" t="s">
        <v>34</v>
      </c>
      <c r="I91" s="4" t="s">
        <v>35</v>
      </c>
      <c r="J91" s="4" t="s">
        <v>36</v>
      </c>
      <c r="K91" s="4" t="s">
        <v>37</v>
      </c>
    </row>
    <row r="92" spans="1:11" ht="12.75" customHeight="1" x14ac:dyDescent="0.25">
      <c r="A92" s="6" t="s">
        <v>38</v>
      </c>
      <c r="B92" s="8">
        <v>7</v>
      </c>
      <c r="C92" s="8">
        <v>1</v>
      </c>
      <c r="D92" s="8">
        <v>3</v>
      </c>
      <c r="E92" s="8">
        <v>1</v>
      </c>
      <c r="F92" s="8">
        <v>1</v>
      </c>
      <c r="G92" s="9">
        <v>4</v>
      </c>
      <c r="H92" s="9">
        <v>4</v>
      </c>
      <c r="I92" s="8">
        <v>3</v>
      </c>
      <c r="J92" s="8">
        <v>3</v>
      </c>
      <c r="K92" s="8">
        <v>21</v>
      </c>
    </row>
    <row r="93" spans="1:11" ht="12.75" customHeight="1" x14ac:dyDescent="0.25">
      <c r="A93" s="6" t="s">
        <v>39</v>
      </c>
      <c r="B93" s="8">
        <v>0</v>
      </c>
      <c r="C93" s="8">
        <v>0</v>
      </c>
      <c r="D93" s="8">
        <v>0</v>
      </c>
      <c r="E93" s="8">
        <v>2</v>
      </c>
      <c r="F93" s="8">
        <v>2</v>
      </c>
      <c r="G93" s="9">
        <v>1</v>
      </c>
      <c r="H93" s="9">
        <v>2</v>
      </c>
      <c r="I93" s="8">
        <v>1</v>
      </c>
      <c r="J93" s="8">
        <v>1</v>
      </c>
      <c r="K93" s="8">
        <v>7</v>
      </c>
    </row>
    <row r="94" spans="1:11" ht="12.75" customHeight="1" x14ac:dyDescent="0.25">
      <c r="A94" s="6" t="s">
        <v>40</v>
      </c>
      <c r="B94" s="8">
        <v>0</v>
      </c>
      <c r="C94" s="8">
        <v>1</v>
      </c>
      <c r="D94" s="8">
        <v>1</v>
      </c>
      <c r="E94" s="8">
        <v>2</v>
      </c>
      <c r="F94" s="8">
        <v>4</v>
      </c>
      <c r="G94" s="9">
        <v>1</v>
      </c>
      <c r="H94" s="9">
        <v>1</v>
      </c>
      <c r="I94" s="8">
        <v>2</v>
      </c>
      <c r="J94" s="8">
        <v>1</v>
      </c>
      <c r="K94" s="8">
        <v>10</v>
      </c>
    </row>
    <row r="95" spans="1:11" ht="12.75" customHeight="1" x14ac:dyDescent="0.25">
      <c r="A95" s="6" t="s">
        <v>41</v>
      </c>
      <c r="B95" s="8">
        <v>2</v>
      </c>
      <c r="C95" s="8">
        <v>1</v>
      </c>
      <c r="D95" s="8">
        <v>2</v>
      </c>
      <c r="E95" s="8">
        <v>1</v>
      </c>
      <c r="F95" s="8">
        <v>2</v>
      </c>
      <c r="G95" s="9">
        <v>4</v>
      </c>
      <c r="H95" s="9">
        <v>0</v>
      </c>
      <c r="I95" s="8">
        <v>2</v>
      </c>
      <c r="J95" s="8">
        <v>2</v>
      </c>
      <c r="K95" s="8">
        <v>12</v>
      </c>
    </row>
    <row r="96" spans="1:11" ht="12.75" customHeight="1" x14ac:dyDescent="0.25">
      <c r="A96" s="6" t="s">
        <v>42</v>
      </c>
      <c r="B96" s="8">
        <v>1</v>
      </c>
      <c r="C96" s="8">
        <v>8</v>
      </c>
      <c r="D96" s="8">
        <v>6</v>
      </c>
      <c r="E96" s="8">
        <v>3</v>
      </c>
      <c r="F96" s="8">
        <v>4</v>
      </c>
      <c r="G96" s="9">
        <v>5</v>
      </c>
      <c r="H96" s="9">
        <v>2</v>
      </c>
      <c r="I96" s="8">
        <v>4</v>
      </c>
      <c r="J96" s="8">
        <v>4</v>
      </c>
      <c r="K96" s="8">
        <v>29</v>
      </c>
    </row>
    <row r="97" spans="1:11" ht="12.75" customHeight="1" x14ac:dyDescent="0.25">
      <c r="A97" s="6" t="s">
        <v>43</v>
      </c>
      <c r="B97" s="8">
        <v>9</v>
      </c>
      <c r="C97" s="8">
        <v>6</v>
      </c>
      <c r="D97" s="8">
        <v>7</v>
      </c>
      <c r="E97" s="8">
        <v>5</v>
      </c>
      <c r="F97" s="8">
        <v>2</v>
      </c>
      <c r="G97" s="9">
        <v>6</v>
      </c>
      <c r="H97" s="9">
        <v>4</v>
      </c>
      <c r="I97" s="8">
        <v>6</v>
      </c>
      <c r="J97" s="8">
        <v>6</v>
      </c>
      <c r="K97" s="8">
        <v>39</v>
      </c>
    </row>
    <row r="98" spans="1:11" ht="12.75" customHeight="1" x14ac:dyDescent="0.25">
      <c r="A98" s="6" t="s">
        <v>44</v>
      </c>
      <c r="B98" s="8">
        <v>23</v>
      </c>
      <c r="C98" s="8">
        <v>23</v>
      </c>
      <c r="D98" s="8">
        <v>18</v>
      </c>
      <c r="E98" s="8">
        <v>20</v>
      </c>
      <c r="F98" s="8">
        <v>20</v>
      </c>
      <c r="G98" s="9">
        <v>11</v>
      </c>
      <c r="H98" s="9">
        <v>7</v>
      </c>
      <c r="I98" s="8">
        <v>21</v>
      </c>
      <c r="J98" s="8">
        <v>17</v>
      </c>
      <c r="K98" s="8">
        <v>122</v>
      </c>
    </row>
    <row r="99" spans="1:11" ht="12.75" customHeight="1" x14ac:dyDescent="0.25">
      <c r="A99" s="6" t="s">
        <v>45</v>
      </c>
      <c r="B99" s="8">
        <v>67</v>
      </c>
      <c r="C99" s="8">
        <v>56</v>
      </c>
      <c r="D99" s="8">
        <v>59</v>
      </c>
      <c r="E99" s="8">
        <v>64</v>
      </c>
      <c r="F99" s="8">
        <v>48</v>
      </c>
      <c r="G99" s="9">
        <v>7</v>
      </c>
      <c r="H99" s="9">
        <v>6</v>
      </c>
      <c r="I99" s="8">
        <v>59</v>
      </c>
      <c r="J99" s="8">
        <v>44</v>
      </c>
      <c r="K99" s="8">
        <v>307</v>
      </c>
    </row>
    <row r="100" spans="1:11" ht="12.75" customHeight="1" x14ac:dyDescent="0.25">
      <c r="A100" s="6" t="s">
        <v>46</v>
      </c>
      <c r="B100" s="8">
        <v>76</v>
      </c>
      <c r="C100" s="8">
        <v>68</v>
      </c>
      <c r="D100" s="8">
        <v>70</v>
      </c>
      <c r="E100" s="8">
        <v>77</v>
      </c>
      <c r="F100" s="8">
        <v>67</v>
      </c>
      <c r="G100" s="9">
        <v>22</v>
      </c>
      <c r="H100" s="9">
        <v>13</v>
      </c>
      <c r="I100" s="8">
        <v>72</v>
      </c>
      <c r="J100" s="8">
        <v>56</v>
      </c>
      <c r="K100" s="8">
        <v>393</v>
      </c>
    </row>
    <row r="101" spans="1:11" ht="12.75" customHeight="1" x14ac:dyDescent="0.25">
      <c r="A101" s="6" t="s">
        <v>47</v>
      </c>
      <c r="B101" s="8">
        <v>29</v>
      </c>
      <c r="C101" s="8">
        <v>41</v>
      </c>
      <c r="D101" s="8">
        <v>43</v>
      </c>
      <c r="E101" s="8">
        <v>42</v>
      </c>
      <c r="F101" s="8">
        <v>39</v>
      </c>
      <c r="G101" s="9">
        <v>23</v>
      </c>
      <c r="H101" s="9">
        <v>15</v>
      </c>
      <c r="I101" s="8">
        <v>39</v>
      </c>
      <c r="J101" s="8">
        <v>33</v>
      </c>
      <c r="K101" s="8">
        <v>232</v>
      </c>
    </row>
    <row r="102" spans="1:11" ht="12.75" customHeight="1" x14ac:dyDescent="0.25">
      <c r="A102" s="6" t="s">
        <v>48</v>
      </c>
      <c r="B102" s="8">
        <v>29</v>
      </c>
      <c r="C102" s="8">
        <v>20</v>
      </c>
      <c r="D102" s="8">
        <v>21</v>
      </c>
      <c r="E102" s="8">
        <v>26</v>
      </c>
      <c r="F102" s="8">
        <v>25</v>
      </c>
      <c r="G102" s="9">
        <v>22</v>
      </c>
      <c r="H102" s="9">
        <v>19</v>
      </c>
      <c r="I102" s="8">
        <v>24</v>
      </c>
      <c r="J102" s="8">
        <v>23</v>
      </c>
      <c r="K102" s="8">
        <v>162</v>
      </c>
    </row>
    <row r="103" spans="1:11" ht="12.75" customHeight="1" x14ac:dyDescent="0.25">
      <c r="A103" s="6" t="s">
        <v>49</v>
      </c>
      <c r="B103" s="8">
        <v>33</v>
      </c>
      <c r="C103" s="8">
        <v>30</v>
      </c>
      <c r="D103" s="8">
        <v>33</v>
      </c>
      <c r="E103" s="8">
        <v>26</v>
      </c>
      <c r="F103" s="8">
        <v>23</v>
      </c>
      <c r="G103" s="9">
        <v>24</v>
      </c>
      <c r="H103" s="9">
        <v>23</v>
      </c>
      <c r="I103" s="8">
        <v>29</v>
      </c>
      <c r="J103" s="8">
        <v>27</v>
      </c>
      <c r="K103" s="8">
        <v>192</v>
      </c>
    </row>
    <row r="104" spans="1:11" ht="12.75" customHeight="1" x14ac:dyDescent="0.25">
      <c r="A104" s="6" t="s">
        <v>50</v>
      </c>
      <c r="B104" s="8">
        <v>26</v>
      </c>
      <c r="C104" s="8">
        <v>28</v>
      </c>
      <c r="D104" s="8">
        <v>27</v>
      </c>
      <c r="E104" s="8">
        <v>19</v>
      </c>
      <c r="F104" s="8">
        <v>29</v>
      </c>
      <c r="G104" s="9">
        <v>28</v>
      </c>
      <c r="H104" s="9">
        <v>28</v>
      </c>
      <c r="I104" s="8">
        <v>26</v>
      </c>
      <c r="J104" s="8">
        <v>26</v>
      </c>
      <c r="K104" s="8">
        <v>185</v>
      </c>
    </row>
    <row r="105" spans="1:11" ht="12.75" customHeight="1" x14ac:dyDescent="0.25">
      <c r="A105" s="6" t="s">
        <v>51</v>
      </c>
      <c r="B105" s="8">
        <v>28</v>
      </c>
      <c r="C105" s="8">
        <v>18</v>
      </c>
      <c r="D105" s="8">
        <v>21</v>
      </c>
      <c r="E105" s="8">
        <v>31</v>
      </c>
      <c r="F105" s="8">
        <v>35</v>
      </c>
      <c r="G105" s="9">
        <v>31</v>
      </c>
      <c r="H105" s="9">
        <v>31</v>
      </c>
      <c r="I105" s="8">
        <v>27</v>
      </c>
      <c r="J105" s="8">
        <v>28</v>
      </c>
      <c r="K105" s="8">
        <v>195</v>
      </c>
    </row>
    <row r="106" spans="1:11" ht="12.75" customHeight="1" x14ac:dyDescent="0.25">
      <c r="A106" s="6" t="s">
        <v>52</v>
      </c>
      <c r="B106" s="8">
        <v>33</v>
      </c>
      <c r="C106" s="8">
        <v>28</v>
      </c>
      <c r="D106" s="8">
        <v>43</v>
      </c>
      <c r="E106" s="8">
        <v>27</v>
      </c>
      <c r="F106" s="8">
        <v>26</v>
      </c>
      <c r="G106" s="9">
        <v>40</v>
      </c>
      <c r="H106" s="9">
        <v>29</v>
      </c>
      <c r="I106" s="8">
        <v>31</v>
      </c>
      <c r="J106" s="8">
        <v>32</v>
      </c>
      <c r="K106" s="8">
        <v>226</v>
      </c>
    </row>
    <row r="107" spans="1:11" ht="12.75" customHeight="1" x14ac:dyDescent="0.25">
      <c r="A107" s="6" t="s">
        <v>53</v>
      </c>
      <c r="B107" s="8">
        <v>41</v>
      </c>
      <c r="C107" s="8">
        <v>38</v>
      </c>
      <c r="D107" s="8">
        <v>36</v>
      </c>
      <c r="E107" s="8">
        <v>24</v>
      </c>
      <c r="F107" s="8">
        <v>35</v>
      </c>
      <c r="G107" s="9">
        <v>32</v>
      </c>
      <c r="H107" s="9">
        <v>32</v>
      </c>
      <c r="I107" s="8">
        <v>35</v>
      </c>
      <c r="J107" s="8">
        <v>34</v>
      </c>
      <c r="K107" s="8">
        <v>238</v>
      </c>
    </row>
    <row r="108" spans="1:11" ht="12.75" customHeight="1" x14ac:dyDescent="0.25">
      <c r="A108" s="6" t="s">
        <v>54</v>
      </c>
      <c r="B108" s="8">
        <v>49</v>
      </c>
      <c r="C108" s="8">
        <v>39</v>
      </c>
      <c r="D108" s="8">
        <v>46</v>
      </c>
      <c r="E108" s="8">
        <v>44</v>
      </c>
      <c r="F108" s="8">
        <v>30</v>
      </c>
      <c r="G108" s="9">
        <v>17</v>
      </c>
      <c r="H108" s="9">
        <v>22</v>
      </c>
      <c r="I108" s="8">
        <v>42</v>
      </c>
      <c r="J108" s="8">
        <v>35</v>
      </c>
      <c r="K108" s="8">
        <v>247</v>
      </c>
    </row>
    <row r="109" spans="1:11" ht="12.75" customHeight="1" x14ac:dyDescent="0.25">
      <c r="A109" s="6" t="s">
        <v>55</v>
      </c>
      <c r="B109" s="8">
        <v>56</v>
      </c>
      <c r="C109" s="8">
        <v>63</v>
      </c>
      <c r="D109" s="8">
        <v>61</v>
      </c>
      <c r="E109" s="8">
        <v>57</v>
      </c>
      <c r="F109" s="8">
        <v>64</v>
      </c>
      <c r="G109" s="9">
        <v>21</v>
      </c>
      <c r="H109" s="9">
        <v>12</v>
      </c>
      <c r="I109" s="8">
        <v>60</v>
      </c>
      <c r="J109" s="8">
        <v>48</v>
      </c>
      <c r="K109" s="8">
        <v>334</v>
      </c>
    </row>
    <row r="110" spans="1:11" ht="12.75" customHeight="1" x14ac:dyDescent="0.25">
      <c r="A110" s="6" t="s">
        <v>56</v>
      </c>
      <c r="B110" s="8">
        <v>30</v>
      </c>
      <c r="C110" s="8">
        <v>27</v>
      </c>
      <c r="D110" s="8">
        <v>28</v>
      </c>
      <c r="E110" s="8">
        <v>22</v>
      </c>
      <c r="F110" s="8">
        <v>33</v>
      </c>
      <c r="G110" s="9">
        <v>13</v>
      </c>
      <c r="H110" s="9">
        <v>13</v>
      </c>
      <c r="I110" s="8">
        <v>28</v>
      </c>
      <c r="J110" s="8">
        <v>24</v>
      </c>
      <c r="K110" s="8">
        <v>166</v>
      </c>
    </row>
    <row r="111" spans="1:11" ht="12.75" customHeight="1" x14ac:dyDescent="0.25">
      <c r="A111" s="6" t="s">
        <v>57</v>
      </c>
      <c r="B111" s="8">
        <v>12</v>
      </c>
      <c r="C111" s="8">
        <v>16</v>
      </c>
      <c r="D111" s="8">
        <v>23</v>
      </c>
      <c r="E111" s="8">
        <v>22</v>
      </c>
      <c r="F111" s="8">
        <v>22</v>
      </c>
      <c r="G111" s="9">
        <v>6</v>
      </c>
      <c r="H111" s="9">
        <v>8</v>
      </c>
      <c r="I111" s="8">
        <v>19</v>
      </c>
      <c r="J111" s="8">
        <v>16</v>
      </c>
      <c r="K111" s="8">
        <v>109</v>
      </c>
    </row>
    <row r="112" spans="1:11" ht="12.75" customHeight="1" x14ac:dyDescent="0.25">
      <c r="A112" s="6" t="s">
        <v>58</v>
      </c>
      <c r="B112" s="8">
        <v>6</v>
      </c>
      <c r="C112" s="8">
        <v>11</v>
      </c>
      <c r="D112" s="8">
        <v>7</v>
      </c>
      <c r="E112" s="8">
        <v>10</v>
      </c>
      <c r="F112" s="8">
        <v>10</v>
      </c>
      <c r="G112" s="9">
        <v>13</v>
      </c>
      <c r="H112" s="9">
        <v>8</v>
      </c>
      <c r="I112" s="8">
        <v>9</v>
      </c>
      <c r="J112" s="8">
        <v>9</v>
      </c>
      <c r="K112" s="8">
        <v>65</v>
      </c>
    </row>
    <row r="113" spans="1:11" ht="12.75" customHeight="1" x14ac:dyDescent="0.25">
      <c r="A113" s="6" t="s">
        <v>59</v>
      </c>
      <c r="B113" s="8">
        <v>9</v>
      </c>
      <c r="C113" s="8">
        <v>8</v>
      </c>
      <c r="D113" s="8">
        <v>13</v>
      </c>
      <c r="E113" s="8">
        <v>12</v>
      </c>
      <c r="F113" s="8">
        <v>13</v>
      </c>
      <c r="G113" s="9">
        <v>7</v>
      </c>
      <c r="H113" s="9">
        <v>6</v>
      </c>
      <c r="I113" s="8">
        <v>11</v>
      </c>
      <c r="J113" s="8">
        <v>10</v>
      </c>
      <c r="K113" s="8">
        <v>68</v>
      </c>
    </row>
    <row r="114" spans="1:11" ht="12.75" customHeight="1" x14ac:dyDescent="0.25">
      <c r="A114" s="6" t="s">
        <v>60</v>
      </c>
      <c r="B114" s="8">
        <v>5</v>
      </c>
      <c r="C114" s="8">
        <v>5</v>
      </c>
      <c r="D114" s="8">
        <v>4</v>
      </c>
      <c r="E114" s="8">
        <v>3</v>
      </c>
      <c r="F114" s="8">
        <v>9</v>
      </c>
      <c r="G114" s="9">
        <v>8</v>
      </c>
      <c r="H114" s="9">
        <v>1</v>
      </c>
      <c r="I114" s="8">
        <v>5</v>
      </c>
      <c r="J114" s="8">
        <v>5</v>
      </c>
      <c r="K114" s="8">
        <v>35</v>
      </c>
    </row>
    <row r="115" spans="1:11" ht="12.75" customHeight="1" x14ac:dyDescent="0.25">
      <c r="A115" s="6" t="s">
        <v>61</v>
      </c>
      <c r="B115" s="8">
        <v>3</v>
      </c>
      <c r="C115" s="8">
        <v>3</v>
      </c>
      <c r="D115" s="8">
        <v>3</v>
      </c>
      <c r="E115" s="8">
        <v>9</v>
      </c>
      <c r="F115" s="8">
        <v>3</v>
      </c>
      <c r="G115" s="9">
        <v>7</v>
      </c>
      <c r="H115" s="9">
        <v>4</v>
      </c>
      <c r="I115" s="8">
        <v>4</v>
      </c>
      <c r="J115" s="8">
        <v>5</v>
      </c>
      <c r="K115" s="8">
        <v>32</v>
      </c>
    </row>
    <row r="116" spans="1:11" ht="12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 customHeight="1" x14ac:dyDescent="0.25">
      <c r="A117" s="6" t="s">
        <v>62</v>
      </c>
      <c r="B117" s="8">
        <v>497</v>
      </c>
      <c r="C117" s="8">
        <v>456</v>
      </c>
      <c r="D117" s="8">
        <v>488</v>
      </c>
      <c r="E117" s="8">
        <v>459</v>
      </c>
      <c r="F117" s="8">
        <v>454</v>
      </c>
      <c r="G117" s="9">
        <v>280</v>
      </c>
      <c r="H117" s="9">
        <v>243</v>
      </c>
      <c r="I117" s="8">
        <v>471</v>
      </c>
      <c r="J117" s="8">
        <v>411</v>
      </c>
      <c r="K117" s="8">
        <v>2877</v>
      </c>
    </row>
    <row r="118" spans="1:11" ht="12.75" customHeight="1" x14ac:dyDescent="0.25">
      <c r="A118" s="6" t="s">
        <v>63</v>
      </c>
      <c r="B118" s="8">
        <v>547</v>
      </c>
      <c r="C118" s="8">
        <v>514</v>
      </c>
      <c r="D118" s="8">
        <v>549</v>
      </c>
      <c r="E118" s="8">
        <v>523</v>
      </c>
      <c r="F118" s="8">
        <v>519</v>
      </c>
      <c r="G118" s="9">
        <v>317</v>
      </c>
      <c r="H118" s="9">
        <v>272</v>
      </c>
      <c r="I118" s="8">
        <v>530</v>
      </c>
      <c r="J118" s="8">
        <v>463</v>
      </c>
      <c r="K118" s="8">
        <v>3241</v>
      </c>
    </row>
    <row r="119" spans="1:11" ht="12.75" customHeight="1" x14ac:dyDescent="0.25">
      <c r="A119" s="6" t="s">
        <v>64</v>
      </c>
      <c r="B119" s="8">
        <v>555</v>
      </c>
      <c r="C119" s="8">
        <v>522</v>
      </c>
      <c r="D119" s="8">
        <v>556</v>
      </c>
      <c r="E119" s="8">
        <v>535</v>
      </c>
      <c r="F119" s="8">
        <v>531</v>
      </c>
      <c r="G119" s="9">
        <v>332</v>
      </c>
      <c r="H119" s="9">
        <v>277</v>
      </c>
      <c r="I119" s="8">
        <v>540</v>
      </c>
      <c r="J119" s="8">
        <v>473</v>
      </c>
      <c r="K119" s="8">
        <v>3308</v>
      </c>
    </row>
    <row r="120" spans="1:11" ht="12.75" customHeight="1" x14ac:dyDescent="0.25">
      <c r="A120" s="6" t="s">
        <v>65</v>
      </c>
      <c r="B120" s="8">
        <v>574</v>
      </c>
      <c r="C120" s="8">
        <v>539</v>
      </c>
      <c r="D120" s="8">
        <v>575</v>
      </c>
      <c r="E120" s="8">
        <v>549</v>
      </c>
      <c r="F120" s="8">
        <v>546</v>
      </c>
      <c r="G120" s="9">
        <v>353</v>
      </c>
      <c r="H120" s="9">
        <v>290</v>
      </c>
      <c r="I120" s="8">
        <v>557</v>
      </c>
      <c r="J120" s="8">
        <v>489</v>
      </c>
      <c r="K120" s="8">
        <v>3426</v>
      </c>
    </row>
    <row r="121" spans="1:11" ht="12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 customHeight="1" x14ac:dyDescent="0.25">
      <c r="A122" s="6" t="s">
        <v>66</v>
      </c>
      <c r="B122" s="10">
        <v>0.33333333333333331</v>
      </c>
      <c r="C122" s="10">
        <v>0.33333333333333331</v>
      </c>
      <c r="D122" s="10">
        <v>0.33333333333333331</v>
      </c>
      <c r="E122" s="10">
        <v>0.33333333333333331</v>
      </c>
      <c r="F122" s="10">
        <v>0.33333333333333331</v>
      </c>
      <c r="G122" s="11">
        <v>0.45833333333333331</v>
      </c>
      <c r="H122" s="11">
        <v>0.45833333333333331</v>
      </c>
      <c r="I122" s="10">
        <v>0.33333333333333331</v>
      </c>
      <c r="J122" s="10">
        <v>0.33333333333333331</v>
      </c>
      <c r="K122" s="7"/>
    </row>
    <row r="123" spans="1:11" ht="12.75" customHeight="1" x14ac:dyDescent="0.25">
      <c r="A123" s="6" t="s">
        <v>67</v>
      </c>
      <c r="B123" s="8">
        <v>76</v>
      </c>
      <c r="C123" s="8">
        <v>68</v>
      </c>
      <c r="D123" s="8">
        <v>70</v>
      </c>
      <c r="E123" s="8">
        <v>77</v>
      </c>
      <c r="F123" s="8">
        <v>67</v>
      </c>
      <c r="G123" s="9">
        <v>24</v>
      </c>
      <c r="H123" s="9">
        <v>23</v>
      </c>
      <c r="I123" s="8">
        <v>72</v>
      </c>
      <c r="J123" s="8">
        <v>56</v>
      </c>
      <c r="K123" s="7"/>
    </row>
    <row r="124" spans="1:11" ht="12.75" customHeight="1" x14ac:dyDescent="0.25">
      <c r="A124" s="6" t="s">
        <v>68</v>
      </c>
      <c r="B124" s="10">
        <v>0.70833333333333337</v>
      </c>
      <c r="C124" s="10">
        <v>0.70833333333333337</v>
      </c>
      <c r="D124" s="10">
        <v>0.70833333333333337</v>
      </c>
      <c r="E124" s="10">
        <v>0.70833333333333337</v>
      </c>
      <c r="F124" s="10">
        <v>0.70833333333333337</v>
      </c>
      <c r="G124" s="11">
        <v>0.58333333333333337</v>
      </c>
      <c r="H124" s="11">
        <v>0.625</v>
      </c>
      <c r="I124" s="10">
        <v>0.70833333333333337</v>
      </c>
      <c r="J124" s="10">
        <v>0.70833333333333337</v>
      </c>
      <c r="K124" s="7"/>
    </row>
    <row r="125" spans="1:11" ht="12.75" customHeight="1" x14ac:dyDescent="0.25">
      <c r="A125" s="6" t="s">
        <v>67</v>
      </c>
      <c r="B125" s="8">
        <v>56</v>
      </c>
      <c r="C125" s="8">
        <v>63</v>
      </c>
      <c r="D125" s="8">
        <v>61</v>
      </c>
      <c r="E125" s="8">
        <v>57</v>
      </c>
      <c r="F125" s="8">
        <v>64</v>
      </c>
      <c r="G125" s="9">
        <v>40</v>
      </c>
      <c r="H125" s="9">
        <v>32</v>
      </c>
      <c r="I125" s="8">
        <v>60</v>
      </c>
      <c r="J125" s="8">
        <v>48</v>
      </c>
      <c r="K125" s="7"/>
    </row>
    <row r="128" spans="1:11" x14ac:dyDescent="0.25">
      <c r="A128" s="12" t="s">
        <v>71</v>
      </c>
    </row>
    <row r="130" spans="1:1" x14ac:dyDescent="0.25">
      <c r="A130" s="13" t="s">
        <v>72</v>
      </c>
    </row>
  </sheetData>
  <mergeCells count="17">
    <mergeCell ref="B2:D2"/>
    <mergeCell ref="B3:D3"/>
    <mergeCell ref="B4:D4"/>
    <mergeCell ref="B7:D7"/>
    <mergeCell ref="B8:D8"/>
    <mergeCell ref="I90:J90"/>
    <mergeCell ref="B9:D9"/>
    <mergeCell ref="B10:D10"/>
    <mergeCell ref="B11:D11"/>
    <mergeCell ref="A13:K13"/>
    <mergeCell ref="I14:J14"/>
    <mergeCell ref="A50:K50"/>
    <mergeCell ref="B5:I5"/>
    <mergeCell ref="A51:K51"/>
    <mergeCell ref="I52:J52"/>
    <mergeCell ref="A88:K88"/>
    <mergeCell ref="A89:K89"/>
  </mergeCells>
  <hyperlinks>
    <hyperlink ref="A130" r:id="rId1" display="http://www.drakewell.com/"/>
  </hyperlinks>
  <pageMargins left="0.75" right="0.75" top="1" bottom="1" header="0.5" footer="0.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17"/>
  <sheetViews>
    <sheetView showGridLines="0" workbookViewId="0">
      <selection activeCell="G10" sqref="G10"/>
    </sheetView>
  </sheetViews>
  <sheetFormatPr defaultRowHeight="15" x14ac:dyDescent="0.25"/>
  <cols>
    <col min="1" max="1" width="11.42578125" bestFit="1" customWidth="1"/>
    <col min="2" max="17" width="8.7109375" customWidth="1"/>
  </cols>
  <sheetData>
    <row r="1" spans="1:17" ht="25.5" x14ac:dyDescent="0.4">
      <c r="A1" s="1" t="s">
        <v>99</v>
      </c>
    </row>
    <row r="2" spans="1:17" ht="12.75" customHeight="1" x14ac:dyDescent="0.25">
      <c r="A2" s="2" t="s">
        <v>1</v>
      </c>
      <c r="B2" s="25" t="s">
        <v>2</v>
      </c>
      <c r="C2" s="25"/>
      <c r="D2" s="25"/>
    </row>
    <row r="3" spans="1:17" ht="12.75" customHeight="1" x14ac:dyDescent="0.25">
      <c r="A3" s="2" t="s">
        <v>3</v>
      </c>
      <c r="B3" s="25" t="s">
        <v>4</v>
      </c>
      <c r="C3" s="25"/>
      <c r="D3" s="25"/>
    </row>
    <row r="4" spans="1:17" ht="12.75" customHeight="1" x14ac:dyDescent="0.25">
      <c r="A4" s="2" t="s">
        <v>5</v>
      </c>
      <c r="B4" s="25" t="s">
        <v>6</v>
      </c>
      <c r="C4" s="25"/>
      <c r="D4" s="25"/>
    </row>
    <row r="5" spans="1:17" ht="12.75" customHeight="1" x14ac:dyDescent="0.25">
      <c r="A5" s="2" t="s">
        <v>7</v>
      </c>
      <c r="B5" s="15" t="s">
        <v>8</v>
      </c>
      <c r="C5" s="15"/>
      <c r="D5" s="15"/>
      <c r="E5" s="15"/>
      <c r="F5" s="15"/>
      <c r="G5" s="15"/>
      <c r="H5" s="15"/>
      <c r="I5" s="15"/>
    </row>
    <row r="6" spans="1:17" ht="12.75" customHeight="1" x14ac:dyDescent="0.25">
      <c r="A6" s="3"/>
    </row>
    <row r="7" spans="1:17" ht="12.75" customHeight="1" x14ac:dyDescent="0.25">
      <c r="A7" s="2" t="s">
        <v>9</v>
      </c>
      <c r="B7" s="24" t="s">
        <v>98</v>
      </c>
      <c r="C7" s="24"/>
      <c r="D7" s="24"/>
    </row>
    <row r="8" spans="1:17" ht="12.75" customHeight="1" x14ac:dyDescent="0.25">
      <c r="A8" s="2" t="s">
        <v>11</v>
      </c>
      <c r="B8" s="24" t="s">
        <v>12</v>
      </c>
      <c r="C8" s="24"/>
      <c r="D8" s="24"/>
    </row>
    <row r="9" spans="1:17" ht="12.75" customHeight="1" x14ac:dyDescent="0.25">
      <c r="A9" s="2" t="s">
        <v>15</v>
      </c>
      <c r="B9" s="24" t="s">
        <v>16</v>
      </c>
      <c r="C9" s="24"/>
      <c r="D9" s="24"/>
    </row>
    <row r="10" spans="1:17" ht="12.75" customHeight="1" x14ac:dyDescent="0.25">
      <c r="A10" s="2" t="s">
        <v>97</v>
      </c>
      <c r="B10" s="24" t="s">
        <v>96</v>
      </c>
      <c r="C10" s="24"/>
      <c r="D10" s="24"/>
    </row>
    <row r="11" spans="1:17" ht="12.75" customHeight="1" x14ac:dyDescent="0.25">
      <c r="A11" s="2" t="s">
        <v>17</v>
      </c>
      <c r="B11" s="24" t="s">
        <v>18</v>
      </c>
      <c r="C11" s="24"/>
      <c r="D11" s="24"/>
    </row>
    <row r="12" spans="1:17" ht="12.75" customHeight="1" x14ac:dyDescent="0.25"/>
    <row r="13" spans="1:17" ht="12.75" customHeight="1" x14ac:dyDescent="0.2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2.75" customHeight="1" x14ac:dyDescent="0.25">
      <c r="A14" s="4"/>
      <c r="B14" s="4" t="s">
        <v>14</v>
      </c>
      <c r="C14" s="4" t="s">
        <v>95</v>
      </c>
      <c r="D14" s="4" t="s">
        <v>94</v>
      </c>
      <c r="E14" s="4" t="s">
        <v>93</v>
      </c>
      <c r="F14" s="19" t="s">
        <v>92</v>
      </c>
      <c r="G14" s="26"/>
      <c r="H14" s="26"/>
      <c r="I14" s="26"/>
      <c r="J14" s="20"/>
      <c r="K14" s="4" t="s">
        <v>91</v>
      </c>
      <c r="L14" s="19" t="s">
        <v>90</v>
      </c>
      <c r="M14" s="26"/>
      <c r="N14" s="26"/>
      <c r="O14" s="20"/>
      <c r="P14" s="4" t="s">
        <v>89</v>
      </c>
      <c r="Q14" s="14"/>
    </row>
    <row r="15" spans="1:17" ht="12.75" customHeight="1" x14ac:dyDescent="0.25">
      <c r="A15" s="4"/>
      <c r="B15" s="4" t="s">
        <v>88</v>
      </c>
      <c r="C15" s="4" t="s">
        <v>87</v>
      </c>
      <c r="D15" s="4" t="s">
        <v>86</v>
      </c>
      <c r="E15" s="4" t="s">
        <v>85</v>
      </c>
      <c r="F15" s="4" t="s">
        <v>84</v>
      </c>
      <c r="G15" s="4" t="s">
        <v>83</v>
      </c>
      <c r="H15" s="4" t="s">
        <v>82</v>
      </c>
      <c r="I15" s="4" t="s">
        <v>81</v>
      </c>
      <c r="J15" s="4" t="s">
        <v>80</v>
      </c>
      <c r="K15" s="4" t="s">
        <v>79</v>
      </c>
      <c r="L15" s="4" t="s">
        <v>78</v>
      </c>
      <c r="M15" s="4" t="s">
        <v>77</v>
      </c>
      <c r="N15" s="4" t="s">
        <v>76</v>
      </c>
      <c r="O15" s="4" t="s">
        <v>75</v>
      </c>
      <c r="P15" s="4" t="s">
        <v>74</v>
      </c>
      <c r="Q15" s="14"/>
    </row>
    <row r="16" spans="1:17" ht="12.75" customHeight="1" x14ac:dyDescent="0.25">
      <c r="A16" s="6" t="s">
        <v>38</v>
      </c>
      <c r="B16" s="8">
        <v>18</v>
      </c>
      <c r="C16" s="8">
        <v>32.9</v>
      </c>
      <c r="D16" s="8">
        <v>7.9</v>
      </c>
      <c r="E16" s="7"/>
      <c r="F16" s="7"/>
      <c r="G16" s="7"/>
      <c r="H16" s="7"/>
      <c r="I16" s="7"/>
      <c r="J16" s="7"/>
      <c r="K16" s="7"/>
      <c r="L16" s="8">
        <v>21.2</v>
      </c>
      <c r="M16" s="8">
        <v>0</v>
      </c>
      <c r="N16" s="8">
        <v>0</v>
      </c>
      <c r="O16" s="8">
        <v>0</v>
      </c>
      <c r="P16" s="8">
        <v>0</v>
      </c>
      <c r="Q16" s="14"/>
    </row>
    <row r="17" spans="1:17" ht="12.75" customHeight="1" x14ac:dyDescent="0.25">
      <c r="A17" s="6" t="s">
        <v>39</v>
      </c>
      <c r="B17" s="8">
        <v>7</v>
      </c>
      <c r="C17" s="8">
        <v>39.4</v>
      </c>
      <c r="D17" s="8">
        <v>2.5</v>
      </c>
      <c r="E17" s="7"/>
      <c r="F17" s="7"/>
      <c r="G17" s="7"/>
      <c r="H17" s="7"/>
      <c r="I17" s="7"/>
      <c r="J17" s="7"/>
      <c r="K17" s="7"/>
      <c r="L17" s="8">
        <v>40.9</v>
      </c>
      <c r="M17" s="8">
        <v>0</v>
      </c>
      <c r="N17" s="8">
        <v>0</v>
      </c>
      <c r="O17" s="8">
        <v>0</v>
      </c>
      <c r="P17" s="8">
        <v>0</v>
      </c>
      <c r="Q17" s="14"/>
    </row>
    <row r="18" spans="1:17" ht="12.75" customHeight="1" x14ac:dyDescent="0.25">
      <c r="A18" s="6" t="s">
        <v>40</v>
      </c>
      <c r="B18" s="8">
        <v>12</v>
      </c>
      <c r="C18" s="8">
        <v>32.9</v>
      </c>
      <c r="D18" s="8">
        <v>7.2</v>
      </c>
      <c r="E18" s="7"/>
      <c r="F18" s="7"/>
      <c r="G18" s="7"/>
      <c r="H18" s="7"/>
      <c r="I18" s="7"/>
      <c r="J18" s="7"/>
      <c r="K18" s="7"/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4"/>
    </row>
    <row r="19" spans="1:17" ht="12.75" customHeight="1" x14ac:dyDescent="0.25">
      <c r="A19" s="6" t="s">
        <v>41</v>
      </c>
      <c r="B19" s="8">
        <v>23</v>
      </c>
      <c r="C19" s="8">
        <v>40.5</v>
      </c>
      <c r="D19" s="8">
        <v>6</v>
      </c>
      <c r="E19" s="8">
        <v>30.2</v>
      </c>
      <c r="F19" s="8">
        <v>35</v>
      </c>
      <c r="G19" s="8">
        <v>36.299999999999997</v>
      </c>
      <c r="H19" s="8">
        <v>39.5</v>
      </c>
      <c r="I19" s="8">
        <v>45.8</v>
      </c>
      <c r="J19" s="8">
        <v>47.7</v>
      </c>
      <c r="K19" s="8">
        <v>49.6</v>
      </c>
      <c r="L19" s="8">
        <v>47</v>
      </c>
      <c r="M19" s="8">
        <v>4.0999999999999996</v>
      </c>
      <c r="N19" s="8">
        <v>0.2</v>
      </c>
      <c r="O19" s="8">
        <v>0</v>
      </c>
      <c r="P19" s="8">
        <v>5</v>
      </c>
      <c r="Q19" s="14"/>
    </row>
    <row r="20" spans="1:17" ht="12.75" customHeight="1" x14ac:dyDescent="0.25">
      <c r="A20" s="6" t="s">
        <v>42</v>
      </c>
      <c r="B20" s="8">
        <v>49</v>
      </c>
      <c r="C20" s="8">
        <v>37.1</v>
      </c>
      <c r="D20" s="8">
        <v>6.7</v>
      </c>
      <c r="E20" s="8">
        <v>25.9</v>
      </c>
      <c r="F20" s="8">
        <v>29.4</v>
      </c>
      <c r="G20" s="8">
        <v>31.7</v>
      </c>
      <c r="H20" s="8">
        <v>37.299999999999997</v>
      </c>
      <c r="I20" s="8">
        <v>42.6</v>
      </c>
      <c r="J20" s="8">
        <v>44.6</v>
      </c>
      <c r="K20" s="8">
        <v>48</v>
      </c>
      <c r="L20" s="8">
        <v>37.6</v>
      </c>
      <c r="M20" s="8">
        <v>0</v>
      </c>
      <c r="N20" s="8">
        <v>0</v>
      </c>
      <c r="O20" s="8">
        <v>0</v>
      </c>
      <c r="P20" s="8">
        <v>5</v>
      </c>
      <c r="Q20" s="14"/>
    </row>
    <row r="21" spans="1:17" ht="12.75" customHeight="1" x14ac:dyDescent="0.25">
      <c r="A21" s="6" t="s">
        <v>43</v>
      </c>
      <c r="B21" s="8">
        <v>87</v>
      </c>
      <c r="C21" s="8">
        <v>39</v>
      </c>
      <c r="D21" s="8">
        <v>6.2</v>
      </c>
      <c r="E21" s="8">
        <v>30.4</v>
      </c>
      <c r="F21" s="8">
        <v>32.6</v>
      </c>
      <c r="G21" s="8">
        <v>34.700000000000003</v>
      </c>
      <c r="H21" s="8">
        <v>38.9</v>
      </c>
      <c r="I21" s="8">
        <v>43.3</v>
      </c>
      <c r="J21" s="8">
        <v>45.5</v>
      </c>
      <c r="K21" s="8">
        <v>49.2</v>
      </c>
      <c r="L21" s="8">
        <v>43.5</v>
      </c>
      <c r="M21" s="8">
        <v>3.3</v>
      </c>
      <c r="N21" s="8">
        <v>0.2</v>
      </c>
      <c r="O21" s="8">
        <v>0</v>
      </c>
      <c r="P21" s="8">
        <v>12</v>
      </c>
      <c r="Q21" s="14"/>
    </row>
    <row r="22" spans="1:17" ht="12.75" customHeight="1" x14ac:dyDescent="0.25">
      <c r="A22" s="6" t="s">
        <v>44</v>
      </c>
      <c r="B22" s="8">
        <v>233</v>
      </c>
      <c r="C22" s="8">
        <v>39.4</v>
      </c>
      <c r="D22" s="8">
        <v>5.9</v>
      </c>
      <c r="E22" s="8">
        <v>28.2</v>
      </c>
      <c r="F22" s="8">
        <v>33.299999999999997</v>
      </c>
      <c r="G22" s="8">
        <v>35.799999999999997</v>
      </c>
      <c r="H22" s="8">
        <v>39.700000000000003</v>
      </c>
      <c r="I22" s="8">
        <v>43.3</v>
      </c>
      <c r="J22" s="8">
        <v>44.7</v>
      </c>
      <c r="K22" s="8">
        <v>49.2</v>
      </c>
      <c r="L22" s="8">
        <v>47.9</v>
      </c>
      <c r="M22" s="8">
        <v>3.7</v>
      </c>
      <c r="N22" s="8">
        <v>0.2</v>
      </c>
      <c r="O22" s="8">
        <v>0</v>
      </c>
      <c r="P22" s="8">
        <v>28</v>
      </c>
      <c r="Q22" s="14"/>
    </row>
    <row r="23" spans="1:17" ht="12.75" customHeight="1" x14ac:dyDescent="0.25">
      <c r="A23" s="6" t="s">
        <v>45</v>
      </c>
      <c r="B23" s="8">
        <v>494</v>
      </c>
      <c r="C23" s="8">
        <v>37.5</v>
      </c>
      <c r="D23" s="8">
        <v>5.6</v>
      </c>
      <c r="E23" s="8">
        <v>27.8</v>
      </c>
      <c r="F23" s="8">
        <v>31.4</v>
      </c>
      <c r="G23" s="8">
        <v>33.700000000000003</v>
      </c>
      <c r="H23" s="8">
        <v>37.5</v>
      </c>
      <c r="I23" s="8">
        <v>41.3</v>
      </c>
      <c r="J23" s="8">
        <v>43.3</v>
      </c>
      <c r="K23" s="8">
        <v>46.9</v>
      </c>
      <c r="L23" s="8">
        <v>31.7</v>
      </c>
      <c r="M23" s="8">
        <v>1.6</v>
      </c>
      <c r="N23" s="8">
        <v>0.3</v>
      </c>
      <c r="O23" s="8">
        <v>0</v>
      </c>
      <c r="P23" s="8">
        <v>30</v>
      </c>
      <c r="Q23" s="14"/>
    </row>
    <row r="24" spans="1:17" ht="12.75" customHeight="1" x14ac:dyDescent="0.25">
      <c r="A24" s="6" t="s">
        <v>46</v>
      </c>
      <c r="B24" s="8">
        <v>610</v>
      </c>
      <c r="C24" s="8">
        <v>36.700000000000003</v>
      </c>
      <c r="D24" s="8">
        <v>6</v>
      </c>
      <c r="E24" s="8">
        <v>25</v>
      </c>
      <c r="F24" s="8">
        <v>31.2</v>
      </c>
      <c r="G24" s="8">
        <v>33.6</v>
      </c>
      <c r="H24" s="8">
        <v>37.1</v>
      </c>
      <c r="I24" s="8">
        <v>40.1</v>
      </c>
      <c r="J24" s="8">
        <v>42.6</v>
      </c>
      <c r="K24" s="8">
        <v>45.9</v>
      </c>
      <c r="L24" s="8">
        <v>25.5</v>
      </c>
      <c r="M24" s="8">
        <v>1.6</v>
      </c>
      <c r="N24" s="8">
        <v>0.1</v>
      </c>
      <c r="O24" s="8">
        <v>0</v>
      </c>
      <c r="P24" s="8">
        <v>29</v>
      </c>
      <c r="Q24" s="14"/>
    </row>
    <row r="25" spans="1:17" ht="12.75" customHeight="1" x14ac:dyDescent="0.25">
      <c r="A25" s="6" t="s">
        <v>47</v>
      </c>
      <c r="B25" s="8">
        <v>348</v>
      </c>
      <c r="C25" s="8">
        <v>36.9</v>
      </c>
      <c r="D25" s="8">
        <v>6.7</v>
      </c>
      <c r="E25" s="8">
        <v>24.1</v>
      </c>
      <c r="F25" s="8">
        <v>31.1</v>
      </c>
      <c r="G25" s="8">
        <v>33.4</v>
      </c>
      <c r="H25" s="8">
        <v>37.200000000000003</v>
      </c>
      <c r="I25" s="8">
        <v>41</v>
      </c>
      <c r="J25" s="8">
        <v>43.3</v>
      </c>
      <c r="K25" s="8">
        <v>47.2</v>
      </c>
      <c r="L25" s="8">
        <v>29.6</v>
      </c>
      <c r="M25" s="8">
        <v>1.1000000000000001</v>
      </c>
      <c r="N25" s="8">
        <v>0.3</v>
      </c>
      <c r="O25" s="8">
        <v>0</v>
      </c>
      <c r="P25" s="8">
        <v>23</v>
      </c>
      <c r="Q25" s="14"/>
    </row>
    <row r="26" spans="1:17" ht="12.75" customHeight="1" x14ac:dyDescent="0.25">
      <c r="A26" s="6" t="s">
        <v>48</v>
      </c>
      <c r="B26" s="8">
        <v>251</v>
      </c>
      <c r="C26" s="8">
        <v>35.799999999999997</v>
      </c>
      <c r="D26" s="8">
        <v>6.8</v>
      </c>
      <c r="E26" s="8">
        <v>24.9</v>
      </c>
      <c r="F26" s="8">
        <v>30</v>
      </c>
      <c r="G26" s="8">
        <v>32.5</v>
      </c>
      <c r="H26" s="8">
        <v>36.6</v>
      </c>
      <c r="I26" s="8">
        <v>39.6</v>
      </c>
      <c r="J26" s="8">
        <v>42.1</v>
      </c>
      <c r="K26" s="8">
        <v>45</v>
      </c>
      <c r="L26" s="8">
        <v>22.9</v>
      </c>
      <c r="M26" s="8">
        <v>0.8</v>
      </c>
      <c r="N26" s="8">
        <v>0</v>
      </c>
      <c r="O26" s="8">
        <v>0</v>
      </c>
      <c r="P26" s="8">
        <v>10</v>
      </c>
      <c r="Q26" s="14"/>
    </row>
    <row r="27" spans="1:17" ht="12.75" customHeight="1" x14ac:dyDescent="0.25">
      <c r="A27" s="6" t="s">
        <v>49</v>
      </c>
      <c r="B27" s="8">
        <v>269</v>
      </c>
      <c r="C27" s="8">
        <v>37</v>
      </c>
      <c r="D27" s="8">
        <v>5.7</v>
      </c>
      <c r="E27" s="8">
        <v>26.7</v>
      </c>
      <c r="F27" s="8">
        <v>31</v>
      </c>
      <c r="G27" s="8">
        <v>33.5</v>
      </c>
      <c r="H27" s="8">
        <v>37.200000000000003</v>
      </c>
      <c r="I27" s="8">
        <v>40.799999999999997</v>
      </c>
      <c r="J27" s="8">
        <v>43</v>
      </c>
      <c r="K27" s="8">
        <v>46.5</v>
      </c>
      <c r="L27" s="8">
        <v>28.5</v>
      </c>
      <c r="M27" s="8">
        <v>1.1000000000000001</v>
      </c>
      <c r="N27" s="8">
        <v>0.1</v>
      </c>
      <c r="O27" s="8">
        <v>0</v>
      </c>
      <c r="P27" s="8">
        <v>15</v>
      </c>
      <c r="Q27" s="14"/>
    </row>
    <row r="28" spans="1:17" ht="12.75" customHeight="1" x14ac:dyDescent="0.25">
      <c r="A28" s="6" t="s">
        <v>50</v>
      </c>
      <c r="B28" s="8">
        <v>276</v>
      </c>
      <c r="C28" s="8">
        <v>37.299999999999997</v>
      </c>
      <c r="D28" s="8">
        <v>6.2</v>
      </c>
      <c r="E28" s="8">
        <v>26.2</v>
      </c>
      <c r="F28" s="8">
        <v>30.9</v>
      </c>
      <c r="G28" s="8">
        <v>33.4</v>
      </c>
      <c r="H28" s="8">
        <v>37.799999999999997</v>
      </c>
      <c r="I28" s="8">
        <v>41.7</v>
      </c>
      <c r="J28" s="8">
        <v>43.2</v>
      </c>
      <c r="K28" s="8">
        <v>45.8</v>
      </c>
      <c r="L28" s="8">
        <v>35.6</v>
      </c>
      <c r="M28" s="8">
        <v>3.1</v>
      </c>
      <c r="N28" s="8">
        <v>0.2</v>
      </c>
      <c r="O28" s="8">
        <v>0</v>
      </c>
      <c r="P28" s="8">
        <v>13</v>
      </c>
      <c r="Q28" s="14"/>
    </row>
    <row r="29" spans="1:17" ht="12.75" customHeight="1" x14ac:dyDescent="0.25">
      <c r="A29" s="6" t="s">
        <v>51</v>
      </c>
      <c r="B29" s="8">
        <v>298</v>
      </c>
      <c r="C29" s="8">
        <v>37</v>
      </c>
      <c r="D29" s="8">
        <v>6.8</v>
      </c>
      <c r="E29" s="8">
        <v>24.9</v>
      </c>
      <c r="F29" s="8">
        <v>30.9</v>
      </c>
      <c r="G29" s="8">
        <v>33.299999999999997</v>
      </c>
      <c r="H29" s="8">
        <v>37.4</v>
      </c>
      <c r="I29" s="8">
        <v>41.2</v>
      </c>
      <c r="J29" s="8">
        <v>43.2</v>
      </c>
      <c r="K29" s="8">
        <v>47</v>
      </c>
      <c r="L29" s="8">
        <v>31.2</v>
      </c>
      <c r="M29" s="8">
        <v>2</v>
      </c>
      <c r="N29" s="8">
        <v>0.8</v>
      </c>
      <c r="O29" s="8">
        <v>0.4</v>
      </c>
      <c r="P29" s="8">
        <v>17</v>
      </c>
      <c r="Q29" s="14"/>
    </row>
    <row r="30" spans="1:17" ht="12.75" customHeight="1" x14ac:dyDescent="0.25">
      <c r="A30" s="6" t="s">
        <v>52</v>
      </c>
      <c r="B30" s="8">
        <v>354</v>
      </c>
      <c r="C30" s="8">
        <v>36.299999999999997</v>
      </c>
      <c r="D30" s="8">
        <v>7</v>
      </c>
      <c r="E30" s="8">
        <v>23.7</v>
      </c>
      <c r="F30" s="8">
        <v>29.9</v>
      </c>
      <c r="G30" s="8">
        <v>32.1</v>
      </c>
      <c r="H30" s="8">
        <v>36.9</v>
      </c>
      <c r="I30" s="8">
        <v>41.3</v>
      </c>
      <c r="J30" s="8">
        <v>43.3</v>
      </c>
      <c r="K30" s="8">
        <v>47</v>
      </c>
      <c r="L30" s="8">
        <v>31.4</v>
      </c>
      <c r="M30" s="8">
        <v>1.4</v>
      </c>
      <c r="N30" s="8">
        <v>0.1</v>
      </c>
      <c r="O30" s="8">
        <v>0</v>
      </c>
      <c r="P30" s="8">
        <v>21</v>
      </c>
      <c r="Q30" s="14"/>
    </row>
    <row r="31" spans="1:17" ht="12.75" customHeight="1" x14ac:dyDescent="0.25">
      <c r="A31" s="6" t="s">
        <v>53</v>
      </c>
      <c r="B31" s="8">
        <v>431</v>
      </c>
      <c r="C31" s="8">
        <v>37.9</v>
      </c>
      <c r="D31" s="8">
        <v>5.9</v>
      </c>
      <c r="E31" s="8">
        <v>27</v>
      </c>
      <c r="F31" s="8">
        <v>31.7</v>
      </c>
      <c r="G31" s="8">
        <v>34.4</v>
      </c>
      <c r="H31" s="8">
        <v>38.4</v>
      </c>
      <c r="I31" s="8">
        <v>42.3</v>
      </c>
      <c r="J31" s="8">
        <v>43.9</v>
      </c>
      <c r="K31" s="8">
        <v>47.3</v>
      </c>
      <c r="L31" s="8">
        <v>39.299999999999997</v>
      </c>
      <c r="M31" s="8">
        <v>0.5</v>
      </c>
      <c r="N31" s="8">
        <v>0</v>
      </c>
      <c r="O31" s="8">
        <v>0</v>
      </c>
      <c r="P31" s="8">
        <v>31</v>
      </c>
      <c r="Q31" s="14"/>
    </row>
    <row r="32" spans="1:17" ht="12.75" customHeight="1" x14ac:dyDescent="0.25">
      <c r="A32" s="6" t="s">
        <v>54</v>
      </c>
      <c r="B32" s="8">
        <v>570</v>
      </c>
      <c r="C32" s="8">
        <v>38.1</v>
      </c>
      <c r="D32" s="8">
        <v>6.1</v>
      </c>
      <c r="E32" s="8">
        <v>28</v>
      </c>
      <c r="F32" s="8">
        <v>32.1</v>
      </c>
      <c r="G32" s="8">
        <v>34.799999999999997</v>
      </c>
      <c r="H32" s="8">
        <v>38.200000000000003</v>
      </c>
      <c r="I32" s="8">
        <v>42.1</v>
      </c>
      <c r="J32" s="8">
        <v>43.9</v>
      </c>
      <c r="K32" s="8">
        <v>48.1</v>
      </c>
      <c r="L32" s="8">
        <v>36.799999999999997</v>
      </c>
      <c r="M32" s="8">
        <v>2.4</v>
      </c>
      <c r="N32" s="8">
        <v>0.3</v>
      </c>
      <c r="O32" s="8">
        <v>0</v>
      </c>
      <c r="P32" s="8">
        <v>46</v>
      </c>
      <c r="Q32" s="14"/>
    </row>
    <row r="33" spans="1:17" ht="12.75" customHeight="1" x14ac:dyDescent="0.25">
      <c r="A33" s="6" t="s">
        <v>55</v>
      </c>
      <c r="B33" s="8">
        <v>618</v>
      </c>
      <c r="C33" s="8">
        <v>37.799999999999997</v>
      </c>
      <c r="D33" s="8">
        <v>5.8</v>
      </c>
      <c r="E33" s="8">
        <v>27.4</v>
      </c>
      <c r="F33" s="8">
        <v>31.7</v>
      </c>
      <c r="G33" s="8">
        <v>34.4</v>
      </c>
      <c r="H33" s="8">
        <v>38</v>
      </c>
      <c r="I33" s="8">
        <v>41.9</v>
      </c>
      <c r="J33" s="8">
        <v>43.6</v>
      </c>
      <c r="K33" s="8">
        <v>47.5</v>
      </c>
      <c r="L33" s="8">
        <v>35.6</v>
      </c>
      <c r="M33" s="8">
        <v>2</v>
      </c>
      <c r="N33" s="8">
        <v>0.1</v>
      </c>
      <c r="O33" s="8">
        <v>0</v>
      </c>
      <c r="P33" s="8">
        <v>42</v>
      </c>
      <c r="Q33" s="14"/>
    </row>
    <row r="34" spans="1:17" ht="12.75" customHeight="1" x14ac:dyDescent="0.25">
      <c r="A34" s="6" t="s">
        <v>56</v>
      </c>
      <c r="B34" s="8">
        <v>284</v>
      </c>
      <c r="C34" s="8">
        <v>38.299999999999997</v>
      </c>
      <c r="D34" s="8">
        <v>5.9</v>
      </c>
      <c r="E34" s="8">
        <v>27.8</v>
      </c>
      <c r="F34" s="8">
        <v>32.200000000000003</v>
      </c>
      <c r="G34" s="8">
        <v>34.9</v>
      </c>
      <c r="H34" s="8">
        <v>38.6</v>
      </c>
      <c r="I34" s="8">
        <v>42.4</v>
      </c>
      <c r="J34" s="8">
        <v>44</v>
      </c>
      <c r="K34" s="8">
        <v>47.9</v>
      </c>
      <c r="L34" s="8">
        <v>40.6</v>
      </c>
      <c r="M34" s="8">
        <v>2</v>
      </c>
      <c r="N34" s="8">
        <v>0.5</v>
      </c>
      <c r="O34" s="8">
        <v>0</v>
      </c>
      <c r="P34" s="8">
        <v>22</v>
      </c>
      <c r="Q34" s="14"/>
    </row>
    <row r="35" spans="1:17" ht="12.75" customHeight="1" x14ac:dyDescent="0.25">
      <c r="A35" s="6" t="s">
        <v>57</v>
      </c>
      <c r="B35" s="8">
        <v>190</v>
      </c>
      <c r="C35" s="8">
        <v>38.299999999999997</v>
      </c>
      <c r="D35" s="8">
        <v>5.7</v>
      </c>
      <c r="E35" s="8">
        <v>29.3</v>
      </c>
      <c r="F35" s="8">
        <v>31.9</v>
      </c>
      <c r="G35" s="8">
        <v>34.200000000000003</v>
      </c>
      <c r="H35" s="8">
        <v>38.5</v>
      </c>
      <c r="I35" s="8">
        <v>42.4</v>
      </c>
      <c r="J35" s="8">
        <v>43.9</v>
      </c>
      <c r="K35" s="8">
        <v>48.3</v>
      </c>
      <c r="L35" s="8">
        <v>40.5</v>
      </c>
      <c r="M35" s="8">
        <v>3.1</v>
      </c>
      <c r="N35" s="8">
        <v>0.2</v>
      </c>
      <c r="O35" s="8">
        <v>0</v>
      </c>
      <c r="P35" s="8">
        <v>14</v>
      </c>
      <c r="Q35" s="14"/>
    </row>
    <row r="36" spans="1:17" ht="12.75" customHeight="1" x14ac:dyDescent="0.25">
      <c r="A36" s="6" t="s">
        <v>58</v>
      </c>
      <c r="B36" s="8">
        <v>89</v>
      </c>
      <c r="C36" s="8">
        <v>37.4</v>
      </c>
      <c r="D36" s="8">
        <v>5.6</v>
      </c>
      <c r="E36" s="8">
        <v>27.3</v>
      </c>
      <c r="F36" s="8">
        <v>31.1</v>
      </c>
      <c r="G36" s="8">
        <v>33.299999999999997</v>
      </c>
      <c r="H36" s="8">
        <v>37.6</v>
      </c>
      <c r="I36" s="8">
        <v>41.8</v>
      </c>
      <c r="J36" s="8">
        <v>43.5</v>
      </c>
      <c r="K36" s="8">
        <v>46.6</v>
      </c>
      <c r="L36" s="8">
        <v>35</v>
      </c>
      <c r="M36" s="8">
        <v>0</v>
      </c>
      <c r="N36" s="8">
        <v>0</v>
      </c>
      <c r="O36" s="8">
        <v>0</v>
      </c>
      <c r="P36" s="8">
        <v>5</v>
      </c>
      <c r="Q36" s="14"/>
    </row>
    <row r="37" spans="1:17" ht="12.75" customHeight="1" x14ac:dyDescent="0.25">
      <c r="A37" s="6" t="s">
        <v>59</v>
      </c>
      <c r="B37" s="8">
        <v>105</v>
      </c>
      <c r="C37" s="8">
        <v>37.9</v>
      </c>
      <c r="D37" s="8">
        <v>6.5</v>
      </c>
      <c r="E37" s="8">
        <v>26.9</v>
      </c>
      <c r="F37" s="8">
        <v>31.2</v>
      </c>
      <c r="G37" s="8">
        <v>33.700000000000003</v>
      </c>
      <c r="H37" s="8">
        <v>38.1</v>
      </c>
      <c r="I37" s="8">
        <v>42.6</v>
      </c>
      <c r="J37" s="8">
        <v>44.4</v>
      </c>
      <c r="K37" s="8">
        <v>48.4</v>
      </c>
      <c r="L37" s="8">
        <v>38.799999999999997</v>
      </c>
      <c r="M37" s="8">
        <v>1.8</v>
      </c>
      <c r="N37" s="8">
        <v>0.1</v>
      </c>
      <c r="O37" s="8">
        <v>0</v>
      </c>
      <c r="P37" s="8">
        <v>11</v>
      </c>
      <c r="Q37" s="14"/>
    </row>
    <row r="38" spans="1:17" ht="12.75" customHeight="1" x14ac:dyDescent="0.25">
      <c r="A38" s="6" t="s">
        <v>60</v>
      </c>
      <c r="B38" s="8">
        <v>45</v>
      </c>
      <c r="C38" s="8">
        <v>36.700000000000003</v>
      </c>
      <c r="D38" s="8">
        <v>4.8</v>
      </c>
      <c r="E38" s="8">
        <v>27.7</v>
      </c>
      <c r="F38" s="8">
        <v>31.1</v>
      </c>
      <c r="G38" s="8">
        <v>33.1</v>
      </c>
      <c r="H38" s="8">
        <v>37</v>
      </c>
      <c r="I38" s="8">
        <v>40.5</v>
      </c>
      <c r="J38" s="8">
        <v>42.4</v>
      </c>
      <c r="K38" s="8">
        <v>44.2</v>
      </c>
      <c r="L38" s="8">
        <v>27.6</v>
      </c>
      <c r="M38" s="8">
        <v>0</v>
      </c>
      <c r="N38" s="8">
        <v>0</v>
      </c>
      <c r="O38" s="8">
        <v>0</v>
      </c>
      <c r="P38" s="8">
        <v>1</v>
      </c>
      <c r="Q38" s="14"/>
    </row>
    <row r="39" spans="1:17" ht="12.75" customHeight="1" x14ac:dyDescent="0.25">
      <c r="A39" s="6" t="s">
        <v>61</v>
      </c>
      <c r="B39" s="8">
        <v>31</v>
      </c>
      <c r="C39" s="8">
        <v>34.700000000000003</v>
      </c>
      <c r="D39" s="8">
        <v>6.3</v>
      </c>
      <c r="E39" s="8">
        <v>23.7</v>
      </c>
      <c r="F39" s="8">
        <v>28.1</v>
      </c>
      <c r="G39" s="8">
        <v>30.8</v>
      </c>
      <c r="H39" s="8">
        <v>35</v>
      </c>
      <c r="I39" s="8">
        <v>38.200000000000003</v>
      </c>
      <c r="J39" s="8">
        <v>39.5</v>
      </c>
      <c r="K39" s="8">
        <v>47</v>
      </c>
      <c r="L39" s="8">
        <v>12.6</v>
      </c>
      <c r="M39" s="8">
        <v>3.1</v>
      </c>
      <c r="N39" s="8">
        <v>0.2</v>
      </c>
      <c r="O39" s="8">
        <v>0</v>
      </c>
      <c r="P39" s="8">
        <v>2</v>
      </c>
      <c r="Q39" s="14"/>
    </row>
    <row r="40" spans="1:17" ht="12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 customHeight="1" x14ac:dyDescent="0.25">
      <c r="A41" s="6" t="s">
        <v>62</v>
      </c>
      <c r="B41" s="8">
        <v>4803</v>
      </c>
      <c r="C41" s="8">
        <v>37.299999999999997</v>
      </c>
      <c r="D41" s="8">
        <v>6.2</v>
      </c>
      <c r="E41" s="8">
        <v>26.3</v>
      </c>
      <c r="F41" s="8">
        <v>31.3</v>
      </c>
      <c r="G41" s="8">
        <v>33.700000000000003</v>
      </c>
      <c r="H41" s="8">
        <v>37.6</v>
      </c>
      <c r="I41" s="8">
        <v>41.5</v>
      </c>
      <c r="J41" s="8">
        <v>43.4</v>
      </c>
      <c r="K41" s="8">
        <v>47.1</v>
      </c>
      <c r="L41" s="8">
        <v>32.6</v>
      </c>
      <c r="M41" s="8">
        <v>1.7</v>
      </c>
      <c r="N41" s="8">
        <v>0.2</v>
      </c>
      <c r="O41" s="8">
        <v>0</v>
      </c>
      <c r="P41" s="8">
        <v>301</v>
      </c>
      <c r="Q41" s="14"/>
    </row>
    <row r="42" spans="1:17" ht="12.75" customHeight="1" x14ac:dyDescent="0.25">
      <c r="A42" s="6" t="s">
        <v>63</v>
      </c>
      <c r="B42" s="8">
        <v>5420</v>
      </c>
      <c r="C42" s="8">
        <v>37.4</v>
      </c>
      <c r="D42" s="8">
        <v>6.2</v>
      </c>
      <c r="E42" s="8">
        <v>26.5</v>
      </c>
      <c r="F42" s="8">
        <v>31.3</v>
      </c>
      <c r="G42" s="8">
        <v>33.799999999999997</v>
      </c>
      <c r="H42" s="8">
        <v>37.700000000000003</v>
      </c>
      <c r="I42" s="8">
        <v>41.6</v>
      </c>
      <c r="J42" s="8">
        <v>43.5</v>
      </c>
      <c r="K42" s="8">
        <v>47.3</v>
      </c>
      <c r="L42" s="8">
        <v>33.700000000000003</v>
      </c>
      <c r="M42" s="8">
        <v>1.8</v>
      </c>
      <c r="N42" s="8">
        <v>0.2</v>
      </c>
      <c r="O42" s="8">
        <v>0</v>
      </c>
      <c r="P42" s="8">
        <v>359</v>
      </c>
      <c r="Q42" s="14"/>
    </row>
    <row r="43" spans="1:17" ht="12.75" customHeight="1" x14ac:dyDescent="0.25">
      <c r="A43" s="6" t="s">
        <v>64</v>
      </c>
      <c r="B43" s="8">
        <v>5496</v>
      </c>
      <c r="C43" s="8">
        <v>37.4</v>
      </c>
      <c r="D43" s="8">
        <v>6.2</v>
      </c>
      <c r="E43" s="8">
        <v>26.5</v>
      </c>
      <c r="F43" s="8">
        <v>31.3</v>
      </c>
      <c r="G43" s="8">
        <v>33.799999999999997</v>
      </c>
      <c r="H43" s="8">
        <v>37.700000000000003</v>
      </c>
      <c r="I43" s="8">
        <v>41.6</v>
      </c>
      <c r="J43" s="8">
        <v>43.5</v>
      </c>
      <c r="K43" s="8">
        <v>47.3</v>
      </c>
      <c r="L43" s="8">
        <v>33.5</v>
      </c>
      <c r="M43" s="8">
        <v>1.8</v>
      </c>
      <c r="N43" s="8">
        <v>0.2</v>
      </c>
      <c r="O43" s="8">
        <v>0</v>
      </c>
      <c r="P43" s="8">
        <v>362</v>
      </c>
      <c r="Q43" s="14"/>
    </row>
    <row r="44" spans="1:17" ht="12.75" customHeight="1" x14ac:dyDescent="0.25">
      <c r="A44" s="6" t="s">
        <v>65</v>
      </c>
      <c r="B44" s="8">
        <v>5692</v>
      </c>
      <c r="C44" s="8">
        <v>37.4</v>
      </c>
      <c r="D44" s="8">
        <v>6.2</v>
      </c>
      <c r="E44" s="8">
        <v>26.5</v>
      </c>
      <c r="F44" s="8">
        <v>31.3</v>
      </c>
      <c r="G44" s="8">
        <v>33.799999999999997</v>
      </c>
      <c r="H44" s="8">
        <v>37.700000000000003</v>
      </c>
      <c r="I44" s="8">
        <v>41.6</v>
      </c>
      <c r="J44" s="8">
        <v>43.5</v>
      </c>
      <c r="K44" s="8">
        <v>47.4</v>
      </c>
      <c r="L44" s="8">
        <v>33.700000000000003</v>
      </c>
      <c r="M44" s="8">
        <v>1.8</v>
      </c>
      <c r="N44" s="8">
        <v>0.2</v>
      </c>
      <c r="O44" s="8">
        <v>0</v>
      </c>
      <c r="P44" s="8">
        <v>385</v>
      </c>
      <c r="Q44" s="14"/>
    </row>
    <row r="45" spans="1:17" ht="12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</row>
    <row r="47" spans="1:17" ht="12.75" customHeight="1" x14ac:dyDescent="0.25">
      <c r="A47" s="16" t="s">
        <v>69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</row>
    <row r="48" spans="1:17" ht="12.75" customHeight="1" x14ac:dyDescent="0.25">
      <c r="A48" s="4"/>
      <c r="B48" s="4" t="s">
        <v>14</v>
      </c>
      <c r="C48" s="4" t="s">
        <v>95</v>
      </c>
      <c r="D48" s="4" t="s">
        <v>94</v>
      </c>
      <c r="E48" s="4" t="s">
        <v>93</v>
      </c>
      <c r="F48" s="19" t="s">
        <v>92</v>
      </c>
      <c r="G48" s="26"/>
      <c r="H48" s="26"/>
      <c r="I48" s="26"/>
      <c r="J48" s="20"/>
      <c r="K48" s="4" t="s">
        <v>91</v>
      </c>
      <c r="L48" s="19" t="s">
        <v>90</v>
      </c>
      <c r="M48" s="26"/>
      <c r="N48" s="26"/>
      <c r="O48" s="20"/>
      <c r="P48" s="4" t="s">
        <v>89</v>
      </c>
      <c r="Q48" s="14"/>
    </row>
    <row r="49" spans="1:17" ht="12.75" customHeight="1" x14ac:dyDescent="0.25">
      <c r="A49" s="4"/>
      <c r="B49" s="4" t="s">
        <v>88</v>
      </c>
      <c r="C49" s="4" t="s">
        <v>87</v>
      </c>
      <c r="D49" s="4" t="s">
        <v>86</v>
      </c>
      <c r="E49" s="4" t="s">
        <v>85</v>
      </c>
      <c r="F49" s="4" t="s">
        <v>84</v>
      </c>
      <c r="G49" s="4" t="s">
        <v>83</v>
      </c>
      <c r="H49" s="4" t="s">
        <v>82</v>
      </c>
      <c r="I49" s="4" t="s">
        <v>81</v>
      </c>
      <c r="J49" s="4" t="s">
        <v>80</v>
      </c>
      <c r="K49" s="4" t="s">
        <v>79</v>
      </c>
      <c r="L49" s="4" t="s">
        <v>78</v>
      </c>
      <c r="M49" s="4" t="s">
        <v>77</v>
      </c>
      <c r="N49" s="4" t="s">
        <v>76</v>
      </c>
      <c r="O49" s="4" t="s">
        <v>75</v>
      </c>
      <c r="P49" s="4" t="s">
        <v>74</v>
      </c>
      <c r="Q49" s="14"/>
    </row>
    <row r="50" spans="1:17" ht="12.75" customHeight="1" x14ac:dyDescent="0.25">
      <c r="A50" s="6" t="s">
        <v>38</v>
      </c>
      <c r="B50" s="8">
        <v>5</v>
      </c>
      <c r="C50" s="8">
        <v>24.4</v>
      </c>
      <c r="D50" s="8">
        <v>6.7</v>
      </c>
      <c r="E50" s="7"/>
      <c r="F50" s="7"/>
      <c r="G50" s="7"/>
      <c r="H50" s="7"/>
      <c r="I50" s="7"/>
      <c r="J50" s="7"/>
      <c r="K50" s="7"/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4"/>
    </row>
    <row r="51" spans="1:17" ht="12.75" customHeight="1" x14ac:dyDescent="0.25">
      <c r="A51" s="6" t="s">
        <v>39</v>
      </c>
      <c r="B51" s="8">
        <v>3</v>
      </c>
      <c r="C51" s="8">
        <v>38.9</v>
      </c>
      <c r="D51" s="8">
        <v>2.2999999999999998</v>
      </c>
      <c r="E51" s="7"/>
      <c r="F51" s="7"/>
      <c r="G51" s="7"/>
      <c r="H51" s="7"/>
      <c r="I51" s="7"/>
      <c r="J51" s="7"/>
      <c r="K51" s="7"/>
      <c r="L51" s="8">
        <v>31.8</v>
      </c>
      <c r="M51" s="8">
        <v>0</v>
      </c>
      <c r="N51" s="8">
        <v>0</v>
      </c>
      <c r="O51" s="8">
        <v>0</v>
      </c>
      <c r="P51" s="8">
        <v>0</v>
      </c>
      <c r="Q51" s="14"/>
    </row>
    <row r="52" spans="1:17" ht="12.75" customHeight="1" x14ac:dyDescent="0.25">
      <c r="A52" s="6" t="s">
        <v>40</v>
      </c>
      <c r="B52" s="8">
        <v>4</v>
      </c>
      <c r="C52" s="8">
        <v>29.8</v>
      </c>
      <c r="D52" s="8">
        <v>7.5</v>
      </c>
      <c r="E52" s="7"/>
      <c r="F52" s="7"/>
      <c r="G52" s="7"/>
      <c r="H52" s="7"/>
      <c r="I52" s="7"/>
      <c r="J52" s="7"/>
      <c r="K52" s="7"/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4"/>
    </row>
    <row r="53" spans="1:17" ht="12.75" customHeight="1" x14ac:dyDescent="0.25">
      <c r="A53" s="6" t="s">
        <v>41</v>
      </c>
      <c r="B53" s="8">
        <v>15</v>
      </c>
      <c r="C53" s="8">
        <v>41.6</v>
      </c>
      <c r="D53" s="8">
        <v>7</v>
      </c>
      <c r="E53" s="7"/>
      <c r="F53" s="7"/>
      <c r="G53" s="7"/>
      <c r="H53" s="7"/>
      <c r="I53" s="7"/>
      <c r="J53" s="7"/>
      <c r="K53" s="7"/>
      <c r="L53" s="8">
        <v>59.4</v>
      </c>
      <c r="M53" s="8">
        <v>6.3</v>
      </c>
      <c r="N53" s="8">
        <v>0.4</v>
      </c>
      <c r="O53" s="8">
        <v>0</v>
      </c>
      <c r="P53" s="8">
        <v>5</v>
      </c>
      <c r="Q53" s="14"/>
    </row>
    <row r="54" spans="1:17" ht="12.75" customHeight="1" x14ac:dyDescent="0.25">
      <c r="A54" s="6" t="s">
        <v>42</v>
      </c>
      <c r="B54" s="8">
        <v>27</v>
      </c>
      <c r="C54" s="8">
        <v>35.6</v>
      </c>
      <c r="D54" s="8">
        <v>7.5</v>
      </c>
      <c r="E54" s="8">
        <v>25.1</v>
      </c>
      <c r="F54" s="8">
        <v>27</v>
      </c>
      <c r="G54" s="8">
        <v>28.9</v>
      </c>
      <c r="H54" s="8">
        <v>34.4</v>
      </c>
      <c r="I54" s="8">
        <v>42.5</v>
      </c>
      <c r="J54" s="8">
        <v>44.7</v>
      </c>
      <c r="K54" s="8">
        <v>48</v>
      </c>
      <c r="L54" s="8">
        <v>36</v>
      </c>
      <c r="M54" s="8">
        <v>0</v>
      </c>
      <c r="N54" s="8">
        <v>0</v>
      </c>
      <c r="O54" s="8">
        <v>0</v>
      </c>
      <c r="P54" s="8">
        <v>3</v>
      </c>
      <c r="Q54" s="14"/>
    </row>
    <row r="55" spans="1:17" ht="12.75" customHeight="1" x14ac:dyDescent="0.25">
      <c r="A55" s="6" t="s">
        <v>43</v>
      </c>
      <c r="B55" s="8">
        <v>58</v>
      </c>
      <c r="C55" s="8">
        <v>39.4</v>
      </c>
      <c r="D55" s="8">
        <v>6.3</v>
      </c>
      <c r="E55" s="8">
        <v>30.3</v>
      </c>
      <c r="F55" s="8">
        <v>33.5</v>
      </c>
      <c r="G55" s="8">
        <v>35.700000000000003</v>
      </c>
      <c r="H55" s="8">
        <v>39.5</v>
      </c>
      <c r="I55" s="8">
        <v>43.5</v>
      </c>
      <c r="J55" s="8">
        <v>45.5</v>
      </c>
      <c r="K55" s="8">
        <v>49.2</v>
      </c>
      <c r="L55" s="8">
        <v>46.8</v>
      </c>
      <c r="M55" s="8">
        <v>3.3</v>
      </c>
      <c r="N55" s="8">
        <v>0.2</v>
      </c>
      <c r="O55" s="8">
        <v>0</v>
      </c>
      <c r="P55" s="8">
        <v>8</v>
      </c>
      <c r="Q55" s="14"/>
    </row>
    <row r="56" spans="1:17" ht="12.75" customHeight="1" x14ac:dyDescent="0.25">
      <c r="A56" s="6" t="s">
        <v>44</v>
      </c>
      <c r="B56" s="8">
        <v>129</v>
      </c>
      <c r="C56" s="8">
        <v>40.5</v>
      </c>
      <c r="D56" s="8">
        <v>6.1</v>
      </c>
      <c r="E56" s="8">
        <v>28.7</v>
      </c>
      <c r="F56" s="8">
        <v>34.799999999999997</v>
      </c>
      <c r="G56" s="8">
        <v>36.799999999999997</v>
      </c>
      <c r="H56" s="8">
        <v>41</v>
      </c>
      <c r="I56" s="8">
        <v>44.1</v>
      </c>
      <c r="J56" s="8">
        <v>46.5</v>
      </c>
      <c r="K56" s="8">
        <v>50.9</v>
      </c>
      <c r="L56" s="8">
        <v>58</v>
      </c>
      <c r="M56" s="8">
        <v>6</v>
      </c>
      <c r="N56" s="8">
        <v>0.3</v>
      </c>
      <c r="O56" s="8">
        <v>0</v>
      </c>
      <c r="P56" s="8">
        <v>21</v>
      </c>
      <c r="Q56" s="14"/>
    </row>
    <row r="57" spans="1:17" ht="12.75" customHeight="1" x14ac:dyDescent="0.25">
      <c r="A57" s="6" t="s">
        <v>45</v>
      </c>
      <c r="B57" s="8">
        <v>200</v>
      </c>
      <c r="C57" s="8">
        <v>38.4</v>
      </c>
      <c r="D57" s="8">
        <v>5.2</v>
      </c>
      <c r="E57" s="8">
        <v>28.1</v>
      </c>
      <c r="F57" s="8">
        <v>33.299999999999997</v>
      </c>
      <c r="G57" s="8">
        <v>35.6</v>
      </c>
      <c r="H57" s="8">
        <v>38.6</v>
      </c>
      <c r="I57" s="8">
        <v>42.1</v>
      </c>
      <c r="J57" s="8">
        <v>43.6</v>
      </c>
      <c r="K57" s="8">
        <v>46.9</v>
      </c>
      <c r="L57" s="8">
        <v>38.799999999999997</v>
      </c>
      <c r="M57" s="8">
        <v>1.5</v>
      </c>
      <c r="N57" s="8">
        <v>0.1</v>
      </c>
      <c r="O57" s="8">
        <v>0</v>
      </c>
      <c r="P57" s="8">
        <v>12</v>
      </c>
      <c r="Q57" s="14"/>
    </row>
    <row r="58" spans="1:17" ht="12.75" customHeight="1" x14ac:dyDescent="0.25">
      <c r="A58" s="6" t="s">
        <v>46</v>
      </c>
      <c r="B58" s="8">
        <v>252</v>
      </c>
      <c r="C58" s="8">
        <v>36.700000000000003</v>
      </c>
      <c r="D58" s="8">
        <v>6.5</v>
      </c>
      <c r="E58" s="8">
        <v>23.2</v>
      </c>
      <c r="F58" s="8">
        <v>30.8</v>
      </c>
      <c r="G58" s="8">
        <v>33.4</v>
      </c>
      <c r="H58" s="8">
        <v>37.200000000000003</v>
      </c>
      <c r="I58" s="8">
        <v>40.700000000000003</v>
      </c>
      <c r="J58" s="8">
        <v>43</v>
      </c>
      <c r="K58" s="8">
        <v>47.1</v>
      </c>
      <c r="L58" s="8">
        <v>28</v>
      </c>
      <c r="M58" s="8">
        <v>1.9</v>
      </c>
      <c r="N58" s="8">
        <v>0.1</v>
      </c>
      <c r="O58" s="8">
        <v>0</v>
      </c>
      <c r="P58" s="8">
        <v>15</v>
      </c>
      <c r="Q58" s="14"/>
    </row>
    <row r="59" spans="1:17" ht="12.75" customHeight="1" x14ac:dyDescent="0.25">
      <c r="A59" s="6" t="s">
        <v>47</v>
      </c>
      <c r="B59" s="8">
        <v>154</v>
      </c>
      <c r="C59" s="8">
        <v>38.200000000000003</v>
      </c>
      <c r="D59" s="8">
        <v>6.4</v>
      </c>
      <c r="E59" s="8">
        <v>30.1</v>
      </c>
      <c r="F59" s="8">
        <v>32.9</v>
      </c>
      <c r="G59" s="8">
        <v>35.200000000000003</v>
      </c>
      <c r="H59" s="8">
        <v>38.299999999999997</v>
      </c>
      <c r="I59" s="8">
        <v>42.3</v>
      </c>
      <c r="J59" s="8">
        <v>44.2</v>
      </c>
      <c r="K59" s="8">
        <v>48</v>
      </c>
      <c r="L59" s="8">
        <v>37.200000000000003</v>
      </c>
      <c r="M59" s="8">
        <v>1.3</v>
      </c>
      <c r="N59" s="8">
        <v>0.1</v>
      </c>
      <c r="O59" s="8">
        <v>0</v>
      </c>
      <c r="P59" s="8">
        <v>14</v>
      </c>
      <c r="Q59" s="14"/>
    </row>
    <row r="60" spans="1:17" ht="12.75" customHeight="1" x14ac:dyDescent="0.25">
      <c r="A60" s="6" t="s">
        <v>48</v>
      </c>
      <c r="B60" s="8">
        <v>130</v>
      </c>
      <c r="C60" s="8">
        <v>36.799999999999997</v>
      </c>
      <c r="D60" s="8">
        <v>7.1</v>
      </c>
      <c r="E60" s="8">
        <v>19.100000000000001</v>
      </c>
      <c r="F60" s="8">
        <v>31.8</v>
      </c>
      <c r="G60" s="8">
        <v>34.799999999999997</v>
      </c>
      <c r="H60" s="8">
        <v>37.5</v>
      </c>
      <c r="I60" s="8">
        <v>40.700000000000003</v>
      </c>
      <c r="J60" s="8">
        <v>43</v>
      </c>
      <c r="K60" s="8">
        <v>46.7</v>
      </c>
      <c r="L60" s="8">
        <v>27.9</v>
      </c>
      <c r="M60" s="8">
        <v>0.7</v>
      </c>
      <c r="N60" s="8">
        <v>0</v>
      </c>
      <c r="O60" s="8">
        <v>0</v>
      </c>
      <c r="P60" s="8">
        <v>8</v>
      </c>
      <c r="Q60" s="14"/>
    </row>
    <row r="61" spans="1:17" ht="12.75" customHeight="1" x14ac:dyDescent="0.25">
      <c r="A61" s="6" t="s">
        <v>49</v>
      </c>
      <c r="B61" s="8">
        <v>124</v>
      </c>
      <c r="C61" s="8">
        <v>38</v>
      </c>
      <c r="D61" s="8">
        <v>5.2</v>
      </c>
      <c r="E61" s="8">
        <v>28.7</v>
      </c>
      <c r="F61" s="8">
        <v>32.299999999999997</v>
      </c>
      <c r="G61" s="8">
        <v>35</v>
      </c>
      <c r="H61" s="8">
        <v>37.799999999999997</v>
      </c>
      <c r="I61" s="8">
        <v>41.5</v>
      </c>
      <c r="J61" s="8">
        <v>43.6</v>
      </c>
      <c r="K61" s="8">
        <v>47.4</v>
      </c>
      <c r="L61" s="8">
        <v>32.200000000000003</v>
      </c>
      <c r="M61" s="8">
        <v>0.8</v>
      </c>
      <c r="N61" s="8">
        <v>0</v>
      </c>
      <c r="O61" s="8">
        <v>0</v>
      </c>
      <c r="P61" s="8">
        <v>9</v>
      </c>
      <c r="Q61" s="14"/>
    </row>
    <row r="62" spans="1:17" ht="12.75" customHeight="1" x14ac:dyDescent="0.25">
      <c r="A62" s="6" t="s">
        <v>50</v>
      </c>
      <c r="B62" s="8">
        <v>147</v>
      </c>
      <c r="C62" s="8">
        <v>38.4</v>
      </c>
      <c r="D62" s="8">
        <v>5.8</v>
      </c>
      <c r="E62" s="8">
        <v>27.6</v>
      </c>
      <c r="F62" s="8">
        <v>32.4</v>
      </c>
      <c r="G62" s="8">
        <v>35.299999999999997</v>
      </c>
      <c r="H62" s="8">
        <v>39.1</v>
      </c>
      <c r="I62" s="8">
        <v>42.4</v>
      </c>
      <c r="J62" s="8">
        <v>43.6</v>
      </c>
      <c r="K62" s="8">
        <v>46.8</v>
      </c>
      <c r="L62" s="8">
        <v>43.7</v>
      </c>
      <c r="M62" s="8">
        <v>3.2</v>
      </c>
      <c r="N62" s="8">
        <v>0.2</v>
      </c>
      <c r="O62" s="8">
        <v>0</v>
      </c>
      <c r="P62" s="8">
        <v>8</v>
      </c>
      <c r="Q62" s="14"/>
    </row>
    <row r="63" spans="1:17" ht="12.75" customHeight="1" x14ac:dyDescent="0.25">
      <c r="A63" s="6" t="s">
        <v>51</v>
      </c>
      <c r="B63" s="8">
        <v>165</v>
      </c>
      <c r="C63" s="8">
        <v>38.299999999999997</v>
      </c>
      <c r="D63" s="8">
        <v>6.1</v>
      </c>
      <c r="E63" s="8">
        <v>27.6</v>
      </c>
      <c r="F63" s="8">
        <v>32.299999999999997</v>
      </c>
      <c r="G63" s="8">
        <v>35</v>
      </c>
      <c r="H63" s="8">
        <v>38.5</v>
      </c>
      <c r="I63" s="8">
        <v>42.3</v>
      </c>
      <c r="J63" s="8">
        <v>43.9</v>
      </c>
      <c r="K63" s="8">
        <v>48.1</v>
      </c>
      <c r="L63" s="8">
        <v>39.1</v>
      </c>
      <c r="M63" s="8">
        <v>2.4</v>
      </c>
      <c r="N63" s="8">
        <v>0.7</v>
      </c>
      <c r="O63" s="8">
        <v>0</v>
      </c>
      <c r="P63" s="8">
        <v>13</v>
      </c>
      <c r="Q63" s="14"/>
    </row>
    <row r="64" spans="1:17" ht="12.75" customHeight="1" x14ac:dyDescent="0.25">
      <c r="A64" s="6" t="s">
        <v>52</v>
      </c>
      <c r="B64" s="8">
        <v>197</v>
      </c>
      <c r="C64" s="8">
        <v>38.1</v>
      </c>
      <c r="D64" s="8">
        <v>5.7</v>
      </c>
      <c r="E64" s="8">
        <v>29.4</v>
      </c>
      <c r="F64" s="8">
        <v>32</v>
      </c>
      <c r="G64" s="8">
        <v>34.299999999999997</v>
      </c>
      <c r="H64" s="8">
        <v>38.299999999999997</v>
      </c>
      <c r="I64" s="8">
        <v>42.2</v>
      </c>
      <c r="J64" s="8">
        <v>43.8</v>
      </c>
      <c r="K64" s="8">
        <v>47.5</v>
      </c>
      <c r="L64" s="8">
        <v>38.9</v>
      </c>
      <c r="M64" s="8">
        <v>1.5</v>
      </c>
      <c r="N64" s="8">
        <v>0.1</v>
      </c>
      <c r="O64" s="8">
        <v>0</v>
      </c>
      <c r="P64" s="8">
        <v>14</v>
      </c>
      <c r="Q64" s="14"/>
    </row>
    <row r="65" spans="1:17" ht="12.75" customHeight="1" x14ac:dyDescent="0.25">
      <c r="A65" s="6" t="s">
        <v>53</v>
      </c>
      <c r="B65" s="8">
        <v>257</v>
      </c>
      <c r="C65" s="8">
        <v>39.299999999999997</v>
      </c>
      <c r="D65" s="8">
        <v>5.0999999999999996</v>
      </c>
      <c r="E65" s="8">
        <v>30.4</v>
      </c>
      <c r="F65" s="8">
        <v>34.299999999999997</v>
      </c>
      <c r="G65" s="8">
        <v>36.1</v>
      </c>
      <c r="H65" s="8">
        <v>39.700000000000003</v>
      </c>
      <c r="I65" s="8">
        <v>43</v>
      </c>
      <c r="J65" s="8">
        <v>44.3</v>
      </c>
      <c r="K65" s="8">
        <v>47.7</v>
      </c>
      <c r="L65" s="8">
        <v>47.8</v>
      </c>
      <c r="M65" s="8">
        <v>0.4</v>
      </c>
      <c r="N65" s="8">
        <v>0</v>
      </c>
      <c r="O65" s="8">
        <v>0</v>
      </c>
      <c r="P65" s="8">
        <v>22</v>
      </c>
      <c r="Q65" s="14"/>
    </row>
    <row r="66" spans="1:17" ht="12.75" customHeight="1" x14ac:dyDescent="0.25">
      <c r="A66" s="6" t="s">
        <v>54</v>
      </c>
      <c r="B66" s="8">
        <v>362</v>
      </c>
      <c r="C66" s="8">
        <v>39.299999999999997</v>
      </c>
      <c r="D66" s="8">
        <v>5.2</v>
      </c>
      <c r="E66" s="8">
        <v>30.6</v>
      </c>
      <c r="F66" s="8">
        <v>34</v>
      </c>
      <c r="G66" s="8">
        <v>35.9</v>
      </c>
      <c r="H66" s="8">
        <v>39.4</v>
      </c>
      <c r="I66" s="8">
        <v>42.9</v>
      </c>
      <c r="J66" s="8">
        <v>44.3</v>
      </c>
      <c r="K66" s="8">
        <v>48.4</v>
      </c>
      <c r="L66" s="8">
        <v>45.4</v>
      </c>
      <c r="M66" s="8">
        <v>2.4</v>
      </c>
      <c r="N66" s="8">
        <v>0.4</v>
      </c>
      <c r="O66" s="8">
        <v>0</v>
      </c>
      <c r="P66" s="8">
        <v>34</v>
      </c>
      <c r="Q66" s="14"/>
    </row>
    <row r="67" spans="1:17" ht="12.75" customHeight="1" x14ac:dyDescent="0.25">
      <c r="A67" s="6" t="s">
        <v>55</v>
      </c>
      <c r="B67" s="8">
        <v>317</v>
      </c>
      <c r="C67" s="8">
        <v>39.299999999999997</v>
      </c>
      <c r="D67" s="8">
        <v>5.3</v>
      </c>
      <c r="E67" s="8">
        <v>29.7</v>
      </c>
      <c r="F67" s="8">
        <v>34.6</v>
      </c>
      <c r="G67" s="8">
        <v>36.1</v>
      </c>
      <c r="H67" s="8">
        <v>39.5</v>
      </c>
      <c r="I67" s="8">
        <v>42.9</v>
      </c>
      <c r="J67" s="8">
        <v>44.2</v>
      </c>
      <c r="K67" s="8">
        <v>48.4</v>
      </c>
      <c r="L67" s="8">
        <v>46.5</v>
      </c>
      <c r="M67" s="8">
        <v>2.7</v>
      </c>
      <c r="N67" s="8">
        <v>0.2</v>
      </c>
      <c r="O67" s="8">
        <v>0</v>
      </c>
      <c r="P67" s="8">
        <v>28</v>
      </c>
      <c r="Q67" s="14"/>
    </row>
    <row r="68" spans="1:17" ht="12.75" customHeight="1" x14ac:dyDescent="0.25">
      <c r="A68" s="6" t="s">
        <v>56</v>
      </c>
      <c r="B68" s="8">
        <v>144</v>
      </c>
      <c r="C68" s="8">
        <v>40.299999999999997</v>
      </c>
      <c r="D68" s="8">
        <v>4.8</v>
      </c>
      <c r="E68" s="8">
        <v>31.9</v>
      </c>
      <c r="F68" s="8">
        <v>35.5</v>
      </c>
      <c r="G68" s="8">
        <v>36.9</v>
      </c>
      <c r="H68" s="8">
        <v>40.299999999999997</v>
      </c>
      <c r="I68" s="8">
        <v>43.2</v>
      </c>
      <c r="J68" s="8">
        <v>44.4</v>
      </c>
      <c r="K68" s="8">
        <v>48.8</v>
      </c>
      <c r="L68" s="8">
        <v>52.9</v>
      </c>
      <c r="M68" s="8">
        <v>3.4</v>
      </c>
      <c r="N68" s="8">
        <v>0.9</v>
      </c>
      <c r="O68" s="8">
        <v>0</v>
      </c>
      <c r="P68" s="8">
        <v>14</v>
      </c>
      <c r="Q68" s="14"/>
    </row>
    <row r="69" spans="1:17" ht="12.75" customHeight="1" x14ac:dyDescent="0.25">
      <c r="A69" s="6" t="s">
        <v>57</v>
      </c>
      <c r="B69" s="8">
        <v>95</v>
      </c>
      <c r="C69" s="8">
        <v>39</v>
      </c>
      <c r="D69" s="8">
        <v>5</v>
      </c>
      <c r="E69" s="8">
        <v>29.4</v>
      </c>
      <c r="F69" s="8">
        <v>33.700000000000003</v>
      </c>
      <c r="G69" s="8">
        <v>35.799999999999997</v>
      </c>
      <c r="H69" s="8">
        <v>39.4</v>
      </c>
      <c r="I69" s="8">
        <v>42.7</v>
      </c>
      <c r="J69" s="8">
        <v>44.1</v>
      </c>
      <c r="K69" s="8">
        <v>47.2</v>
      </c>
      <c r="L69" s="8">
        <v>45.5</v>
      </c>
      <c r="M69" s="8">
        <v>0</v>
      </c>
      <c r="N69" s="8">
        <v>0</v>
      </c>
      <c r="O69" s="8">
        <v>0</v>
      </c>
      <c r="P69" s="8">
        <v>7</v>
      </c>
      <c r="Q69" s="14"/>
    </row>
    <row r="70" spans="1:17" ht="12.75" customHeight="1" x14ac:dyDescent="0.25">
      <c r="A70" s="6" t="s">
        <v>58</v>
      </c>
      <c r="B70" s="8">
        <v>45</v>
      </c>
      <c r="C70" s="8">
        <v>38.1</v>
      </c>
      <c r="D70" s="8">
        <v>4.9000000000000004</v>
      </c>
      <c r="E70" s="8">
        <v>29.9</v>
      </c>
      <c r="F70" s="8">
        <v>32.200000000000003</v>
      </c>
      <c r="G70" s="8">
        <v>34.4</v>
      </c>
      <c r="H70" s="8">
        <v>38.299999999999997</v>
      </c>
      <c r="I70" s="8">
        <v>42</v>
      </c>
      <c r="J70" s="8">
        <v>43.5</v>
      </c>
      <c r="K70" s="8">
        <v>46</v>
      </c>
      <c r="L70" s="8">
        <v>38.4</v>
      </c>
      <c r="M70" s="8">
        <v>0</v>
      </c>
      <c r="N70" s="8">
        <v>0</v>
      </c>
      <c r="O70" s="8">
        <v>0</v>
      </c>
      <c r="P70" s="8">
        <v>2</v>
      </c>
      <c r="Q70" s="14"/>
    </row>
    <row r="71" spans="1:17" ht="12.75" customHeight="1" x14ac:dyDescent="0.25">
      <c r="A71" s="6" t="s">
        <v>59</v>
      </c>
      <c r="B71" s="8">
        <v>50</v>
      </c>
      <c r="C71" s="8">
        <v>39.299999999999997</v>
      </c>
      <c r="D71" s="8">
        <v>6.3</v>
      </c>
      <c r="E71" s="8">
        <v>27.3</v>
      </c>
      <c r="F71" s="8">
        <v>32.700000000000003</v>
      </c>
      <c r="G71" s="8">
        <v>35.6</v>
      </c>
      <c r="H71" s="8">
        <v>39.5</v>
      </c>
      <c r="I71" s="8">
        <v>43.6</v>
      </c>
      <c r="J71" s="8">
        <v>45.8</v>
      </c>
      <c r="K71" s="8">
        <v>49.4</v>
      </c>
      <c r="L71" s="8">
        <v>46.6</v>
      </c>
      <c r="M71" s="8">
        <v>3.8</v>
      </c>
      <c r="N71" s="8">
        <v>0.2</v>
      </c>
      <c r="O71" s="8">
        <v>0</v>
      </c>
      <c r="P71" s="8">
        <v>7</v>
      </c>
      <c r="Q71" s="14"/>
    </row>
    <row r="72" spans="1:17" ht="12.75" customHeight="1" x14ac:dyDescent="0.25">
      <c r="A72" s="6" t="s">
        <v>60</v>
      </c>
      <c r="B72" s="8">
        <v>19</v>
      </c>
      <c r="C72" s="8">
        <v>38.299999999999997</v>
      </c>
      <c r="D72" s="8">
        <v>4.4000000000000004</v>
      </c>
      <c r="E72" s="7"/>
      <c r="F72" s="7"/>
      <c r="G72" s="7"/>
      <c r="H72" s="7"/>
      <c r="I72" s="7"/>
      <c r="J72" s="7"/>
      <c r="K72" s="7"/>
      <c r="L72" s="8">
        <v>35.4</v>
      </c>
      <c r="M72" s="8">
        <v>0</v>
      </c>
      <c r="N72" s="8">
        <v>0</v>
      </c>
      <c r="O72" s="8">
        <v>0</v>
      </c>
      <c r="P72" s="8">
        <v>1</v>
      </c>
      <c r="Q72" s="14"/>
    </row>
    <row r="73" spans="1:17" ht="12.75" customHeight="1" x14ac:dyDescent="0.25">
      <c r="A73" s="6" t="s">
        <v>61</v>
      </c>
      <c r="B73" s="8">
        <v>10</v>
      </c>
      <c r="C73" s="8">
        <v>33.299999999999997</v>
      </c>
      <c r="D73" s="8">
        <v>4.9000000000000004</v>
      </c>
      <c r="E73" s="7"/>
      <c r="F73" s="7"/>
      <c r="G73" s="7"/>
      <c r="H73" s="7"/>
      <c r="I73" s="7"/>
      <c r="J73" s="7"/>
      <c r="K73" s="7"/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4"/>
    </row>
    <row r="74" spans="1:17" ht="12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2.75" customHeight="1" x14ac:dyDescent="0.25">
      <c r="A75" s="6" t="s">
        <v>62</v>
      </c>
      <c r="B75" s="8">
        <v>2449</v>
      </c>
      <c r="C75" s="8">
        <v>38.5</v>
      </c>
      <c r="D75" s="8">
        <v>5.8</v>
      </c>
      <c r="E75" s="8">
        <v>28.9</v>
      </c>
      <c r="F75" s="8">
        <v>33</v>
      </c>
      <c r="G75" s="8">
        <v>35.4</v>
      </c>
      <c r="H75" s="8">
        <v>38.700000000000003</v>
      </c>
      <c r="I75" s="8">
        <v>42.4</v>
      </c>
      <c r="J75" s="8">
        <v>44</v>
      </c>
      <c r="K75" s="8">
        <v>47.8</v>
      </c>
      <c r="L75" s="8">
        <v>40.799999999999997</v>
      </c>
      <c r="M75" s="8">
        <v>1.9</v>
      </c>
      <c r="N75" s="8">
        <v>0.2</v>
      </c>
      <c r="O75" s="8">
        <v>0</v>
      </c>
      <c r="P75" s="8">
        <v>190</v>
      </c>
      <c r="Q75" s="14"/>
    </row>
    <row r="76" spans="1:17" ht="12.75" customHeight="1" x14ac:dyDescent="0.25">
      <c r="A76" s="6" t="s">
        <v>63</v>
      </c>
      <c r="B76" s="8">
        <v>2768</v>
      </c>
      <c r="C76" s="8">
        <v>38.700000000000003</v>
      </c>
      <c r="D76" s="8">
        <v>5.8</v>
      </c>
      <c r="E76" s="8">
        <v>28.9</v>
      </c>
      <c r="F76" s="8">
        <v>33</v>
      </c>
      <c r="G76" s="8">
        <v>35.5</v>
      </c>
      <c r="H76" s="8">
        <v>38.9</v>
      </c>
      <c r="I76" s="8">
        <v>42.5</v>
      </c>
      <c r="J76" s="8">
        <v>44.1</v>
      </c>
      <c r="K76" s="8">
        <v>48</v>
      </c>
      <c r="L76" s="8">
        <v>41.8</v>
      </c>
      <c r="M76" s="8">
        <v>2</v>
      </c>
      <c r="N76" s="8">
        <v>0.2</v>
      </c>
      <c r="O76" s="8">
        <v>0</v>
      </c>
      <c r="P76" s="8">
        <v>227</v>
      </c>
      <c r="Q76" s="14"/>
    </row>
    <row r="77" spans="1:17" ht="12.75" customHeight="1" x14ac:dyDescent="0.25">
      <c r="A77" s="6" t="s">
        <v>64</v>
      </c>
      <c r="B77" s="8">
        <v>2797</v>
      </c>
      <c r="C77" s="8">
        <v>38.6</v>
      </c>
      <c r="D77" s="8">
        <v>5.8</v>
      </c>
      <c r="E77" s="8">
        <v>28.9</v>
      </c>
      <c r="F77" s="8">
        <v>33</v>
      </c>
      <c r="G77" s="8">
        <v>35.4</v>
      </c>
      <c r="H77" s="8">
        <v>38.799999999999997</v>
      </c>
      <c r="I77" s="8">
        <v>42.5</v>
      </c>
      <c r="J77" s="8">
        <v>44</v>
      </c>
      <c r="K77" s="8">
        <v>48</v>
      </c>
      <c r="L77" s="8">
        <v>41.6</v>
      </c>
      <c r="M77" s="8">
        <v>2</v>
      </c>
      <c r="N77" s="8">
        <v>0.2</v>
      </c>
      <c r="O77" s="8">
        <v>0</v>
      </c>
      <c r="P77" s="8">
        <v>228</v>
      </c>
      <c r="Q77" s="14"/>
    </row>
    <row r="78" spans="1:17" ht="12.75" customHeight="1" x14ac:dyDescent="0.25">
      <c r="A78" s="6" t="s">
        <v>65</v>
      </c>
      <c r="B78" s="8">
        <v>2909</v>
      </c>
      <c r="C78" s="8">
        <v>38.6</v>
      </c>
      <c r="D78" s="8">
        <v>5.8</v>
      </c>
      <c r="E78" s="8">
        <v>28.5</v>
      </c>
      <c r="F78" s="8">
        <v>32.9</v>
      </c>
      <c r="G78" s="8">
        <v>35.4</v>
      </c>
      <c r="H78" s="8">
        <v>38.799999999999997</v>
      </c>
      <c r="I78" s="8">
        <v>42.6</v>
      </c>
      <c r="J78" s="8">
        <v>44.1</v>
      </c>
      <c r="K78" s="8">
        <v>48.1</v>
      </c>
      <c r="L78" s="8">
        <v>41.6</v>
      </c>
      <c r="M78" s="8">
        <v>2</v>
      </c>
      <c r="N78" s="8">
        <v>0.2</v>
      </c>
      <c r="O78" s="8">
        <v>0</v>
      </c>
      <c r="P78" s="8">
        <v>245</v>
      </c>
      <c r="Q78" s="14"/>
    </row>
    <row r="79" spans="1:17" ht="12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2.75" customHeight="1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/>
    </row>
    <row r="81" spans="1:17" ht="12.75" customHeight="1" x14ac:dyDescent="0.25">
      <c r="A81" s="16" t="s">
        <v>70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7" ht="12.75" customHeight="1" x14ac:dyDescent="0.25">
      <c r="A82" s="4"/>
      <c r="B82" s="4" t="s">
        <v>14</v>
      </c>
      <c r="C82" s="4" t="s">
        <v>95</v>
      </c>
      <c r="D82" s="4" t="s">
        <v>94</v>
      </c>
      <c r="E82" s="4" t="s">
        <v>93</v>
      </c>
      <c r="F82" s="19" t="s">
        <v>92</v>
      </c>
      <c r="G82" s="26"/>
      <c r="H82" s="26"/>
      <c r="I82" s="26"/>
      <c r="J82" s="20"/>
      <c r="K82" s="4" t="s">
        <v>91</v>
      </c>
      <c r="L82" s="19" t="s">
        <v>90</v>
      </c>
      <c r="M82" s="26"/>
      <c r="N82" s="26"/>
      <c r="O82" s="20"/>
      <c r="P82" s="4" t="s">
        <v>89</v>
      </c>
      <c r="Q82" s="14"/>
    </row>
    <row r="83" spans="1:17" ht="12.75" customHeight="1" x14ac:dyDescent="0.25">
      <c r="A83" s="4"/>
      <c r="B83" s="4" t="s">
        <v>88</v>
      </c>
      <c r="C83" s="4" t="s">
        <v>87</v>
      </c>
      <c r="D83" s="4" t="s">
        <v>86</v>
      </c>
      <c r="E83" s="4" t="s">
        <v>85</v>
      </c>
      <c r="F83" s="4" t="s">
        <v>84</v>
      </c>
      <c r="G83" s="4" t="s">
        <v>83</v>
      </c>
      <c r="H83" s="4" t="s">
        <v>82</v>
      </c>
      <c r="I83" s="4" t="s">
        <v>81</v>
      </c>
      <c r="J83" s="4" t="s">
        <v>80</v>
      </c>
      <c r="K83" s="4" t="s">
        <v>79</v>
      </c>
      <c r="L83" s="4" t="s">
        <v>78</v>
      </c>
      <c r="M83" s="4" t="s">
        <v>77</v>
      </c>
      <c r="N83" s="4" t="s">
        <v>76</v>
      </c>
      <c r="O83" s="4" t="s">
        <v>75</v>
      </c>
      <c r="P83" s="4" t="s">
        <v>74</v>
      </c>
      <c r="Q83" s="14"/>
    </row>
    <row r="84" spans="1:17" ht="12.75" customHeight="1" x14ac:dyDescent="0.25">
      <c r="A84" s="6" t="s">
        <v>38</v>
      </c>
      <c r="B84" s="8">
        <v>13</v>
      </c>
      <c r="C84" s="8">
        <v>36.1</v>
      </c>
      <c r="D84" s="8">
        <v>5.6</v>
      </c>
      <c r="E84" s="7"/>
      <c r="F84" s="7"/>
      <c r="G84" s="7"/>
      <c r="H84" s="7"/>
      <c r="I84" s="7"/>
      <c r="J84" s="7"/>
      <c r="K84" s="7"/>
      <c r="L84" s="8">
        <v>29.3</v>
      </c>
      <c r="M84" s="8">
        <v>0</v>
      </c>
      <c r="N84" s="8">
        <v>0</v>
      </c>
      <c r="O84" s="8">
        <v>0</v>
      </c>
      <c r="P84" s="8">
        <v>0</v>
      </c>
      <c r="Q84" s="14"/>
    </row>
    <row r="85" spans="1:17" ht="12.75" customHeight="1" x14ac:dyDescent="0.25">
      <c r="A85" s="6" t="s">
        <v>39</v>
      </c>
      <c r="B85" s="8">
        <v>4</v>
      </c>
      <c r="C85" s="8">
        <v>39.799999999999997</v>
      </c>
      <c r="D85" s="8">
        <v>2.5</v>
      </c>
      <c r="E85" s="7"/>
      <c r="F85" s="7"/>
      <c r="G85" s="7"/>
      <c r="H85" s="7"/>
      <c r="I85" s="7"/>
      <c r="J85" s="7"/>
      <c r="K85" s="7"/>
      <c r="L85" s="8">
        <v>47.7</v>
      </c>
      <c r="M85" s="8">
        <v>0</v>
      </c>
      <c r="N85" s="8">
        <v>0</v>
      </c>
      <c r="O85" s="8">
        <v>0</v>
      </c>
      <c r="P85" s="8">
        <v>0</v>
      </c>
      <c r="Q85" s="14"/>
    </row>
    <row r="86" spans="1:17" ht="12.75" customHeight="1" x14ac:dyDescent="0.25">
      <c r="A86" s="6" t="s">
        <v>40</v>
      </c>
      <c r="B86" s="8">
        <v>8</v>
      </c>
      <c r="C86" s="8">
        <v>33.700000000000003</v>
      </c>
      <c r="D86" s="8">
        <v>6.9</v>
      </c>
      <c r="E86" s="7"/>
      <c r="F86" s="7"/>
      <c r="G86" s="7"/>
      <c r="H86" s="7"/>
      <c r="I86" s="7"/>
      <c r="J86" s="7"/>
      <c r="K86" s="7"/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4"/>
    </row>
    <row r="87" spans="1:17" ht="12.75" customHeight="1" x14ac:dyDescent="0.25">
      <c r="A87" s="6" t="s">
        <v>41</v>
      </c>
      <c r="B87" s="8">
        <v>8</v>
      </c>
      <c r="C87" s="8">
        <v>38.5</v>
      </c>
      <c r="D87" s="8">
        <v>2.2000000000000002</v>
      </c>
      <c r="E87" s="7"/>
      <c r="F87" s="7"/>
      <c r="G87" s="7"/>
      <c r="H87" s="7"/>
      <c r="I87" s="7"/>
      <c r="J87" s="7"/>
      <c r="K87" s="7"/>
      <c r="L87" s="8">
        <v>23.8</v>
      </c>
      <c r="M87" s="8">
        <v>0</v>
      </c>
      <c r="N87" s="8">
        <v>0</v>
      </c>
      <c r="O87" s="8">
        <v>0</v>
      </c>
      <c r="P87" s="8">
        <v>0</v>
      </c>
      <c r="Q87" s="14"/>
    </row>
    <row r="88" spans="1:17" ht="12.75" customHeight="1" x14ac:dyDescent="0.25">
      <c r="A88" s="6" t="s">
        <v>42</v>
      </c>
      <c r="B88" s="8">
        <v>22</v>
      </c>
      <c r="C88" s="8">
        <v>38.9</v>
      </c>
      <c r="D88" s="8">
        <v>4.8</v>
      </c>
      <c r="E88" s="8">
        <v>30.9</v>
      </c>
      <c r="F88" s="8">
        <v>33.1</v>
      </c>
      <c r="G88" s="8">
        <v>35.1</v>
      </c>
      <c r="H88" s="8">
        <v>38.5</v>
      </c>
      <c r="I88" s="8">
        <v>42.7</v>
      </c>
      <c r="J88" s="8">
        <v>44.5</v>
      </c>
      <c r="K88" s="8">
        <v>47.9</v>
      </c>
      <c r="L88" s="8">
        <v>39.6</v>
      </c>
      <c r="M88" s="8">
        <v>0</v>
      </c>
      <c r="N88" s="8">
        <v>0</v>
      </c>
      <c r="O88" s="8">
        <v>0</v>
      </c>
      <c r="P88" s="8">
        <v>2</v>
      </c>
      <c r="Q88" s="14"/>
    </row>
    <row r="89" spans="1:17" ht="12.75" customHeight="1" x14ac:dyDescent="0.25">
      <c r="A89" s="6" t="s">
        <v>43</v>
      </c>
      <c r="B89" s="8">
        <v>29</v>
      </c>
      <c r="C89" s="8">
        <v>38.299999999999997</v>
      </c>
      <c r="D89" s="8">
        <v>5.9</v>
      </c>
      <c r="E89" s="8">
        <v>30.5</v>
      </c>
      <c r="F89" s="8">
        <v>31.8</v>
      </c>
      <c r="G89" s="8">
        <v>33.1</v>
      </c>
      <c r="H89" s="8">
        <v>37.299999999999997</v>
      </c>
      <c r="I89" s="8">
        <v>42.9</v>
      </c>
      <c r="J89" s="8">
        <v>45.5</v>
      </c>
      <c r="K89" s="8">
        <v>49.2</v>
      </c>
      <c r="L89" s="8">
        <v>37</v>
      </c>
      <c r="M89" s="8">
        <v>3.3</v>
      </c>
      <c r="N89" s="8">
        <v>0.2</v>
      </c>
      <c r="O89" s="8">
        <v>0</v>
      </c>
      <c r="P89" s="8">
        <v>4</v>
      </c>
      <c r="Q89" s="14"/>
    </row>
    <row r="90" spans="1:17" ht="12.75" customHeight="1" x14ac:dyDescent="0.25">
      <c r="A90" s="6" t="s">
        <v>44</v>
      </c>
      <c r="B90" s="8">
        <v>104</v>
      </c>
      <c r="C90" s="8">
        <v>38</v>
      </c>
      <c r="D90" s="8">
        <v>5.4</v>
      </c>
      <c r="E90" s="8">
        <v>27.7</v>
      </c>
      <c r="F90" s="8">
        <v>32.200000000000003</v>
      </c>
      <c r="G90" s="8">
        <v>35.1</v>
      </c>
      <c r="H90" s="8">
        <v>38.1</v>
      </c>
      <c r="I90" s="8">
        <v>41.9</v>
      </c>
      <c r="J90" s="8">
        <v>43.6</v>
      </c>
      <c r="K90" s="8">
        <v>47.2</v>
      </c>
      <c r="L90" s="8">
        <v>35.299999999999997</v>
      </c>
      <c r="M90" s="8">
        <v>0.9</v>
      </c>
      <c r="N90" s="8">
        <v>0.1</v>
      </c>
      <c r="O90" s="8">
        <v>0</v>
      </c>
      <c r="P90" s="8">
        <v>7</v>
      </c>
      <c r="Q90" s="14"/>
    </row>
    <row r="91" spans="1:17" ht="12.75" customHeight="1" x14ac:dyDescent="0.25">
      <c r="A91" s="6" t="s">
        <v>45</v>
      </c>
      <c r="B91" s="8">
        <v>294</v>
      </c>
      <c r="C91" s="8">
        <v>36.799999999999997</v>
      </c>
      <c r="D91" s="8">
        <v>5.7</v>
      </c>
      <c r="E91" s="8">
        <v>27.6</v>
      </c>
      <c r="F91" s="8">
        <v>31</v>
      </c>
      <c r="G91" s="8">
        <v>32.6</v>
      </c>
      <c r="H91" s="8">
        <v>36.6</v>
      </c>
      <c r="I91" s="8">
        <v>40.5</v>
      </c>
      <c r="J91" s="8">
        <v>42.9</v>
      </c>
      <c r="K91" s="8">
        <v>46.9</v>
      </c>
      <c r="L91" s="8">
        <v>27</v>
      </c>
      <c r="M91" s="8">
        <v>1.7</v>
      </c>
      <c r="N91" s="8">
        <v>0.4</v>
      </c>
      <c r="O91" s="8">
        <v>0</v>
      </c>
      <c r="P91" s="8">
        <v>18</v>
      </c>
      <c r="Q91" s="14"/>
    </row>
    <row r="92" spans="1:17" ht="12.75" customHeight="1" x14ac:dyDescent="0.25">
      <c r="A92" s="6" t="s">
        <v>46</v>
      </c>
      <c r="B92" s="8">
        <v>358</v>
      </c>
      <c r="C92" s="8">
        <v>36.700000000000003</v>
      </c>
      <c r="D92" s="8">
        <v>5.6</v>
      </c>
      <c r="E92" s="8">
        <v>26.8</v>
      </c>
      <c r="F92" s="8">
        <v>31.5</v>
      </c>
      <c r="G92" s="8">
        <v>33.6</v>
      </c>
      <c r="H92" s="8">
        <v>37</v>
      </c>
      <c r="I92" s="8">
        <v>39.700000000000003</v>
      </c>
      <c r="J92" s="8">
        <v>42.2</v>
      </c>
      <c r="K92" s="8">
        <v>44.7</v>
      </c>
      <c r="L92" s="8">
        <v>23.8</v>
      </c>
      <c r="M92" s="8">
        <v>1.3</v>
      </c>
      <c r="N92" s="8">
        <v>0.1</v>
      </c>
      <c r="O92" s="8">
        <v>0</v>
      </c>
      <c r="P92" s="8">
        <v>14</v>
      </c>
      <c r="Q92" s="14"/>
    </row>
    <row r="93" spans="1:17" ht="12.75" customHeight="1" x14ac:dyDescent="0.25">
      <c r="A93" s="6" t="s">
        <v>47</v>
      </c>
      <c r="B93" s="8">
        <v>194</v>
      </c>
      <c r="C93" s="8">
        <v>35.799999999999997</v>
      </c>
      <c r="D93" s="8">
        <v>6.6</v>
      </c>
      <c r="E93" s="8">
        <v>22.4</v>
      </c>
      <c r="F93" s="8">
        <v>30.1</v>
      </c>
      <c r="G93" s="8">
        <v>32.1</v>
      </c>
      <c r="H93" s="8">
        <v>36.299999999999997</v>
      </c>
      <c r="I93" s="8">
        <v>39.700000000000003</v>
      </c>
      <c r="J93" s="8">
        <v>42.3</v>
      </c>
      <c r="K93" s="8">
        <v>46</v>
      </c>
      <c r="L93" s="8">
        <v>23.5</v>
      </c>
      <c r="M93" s="8">
        <v>1</v>
      </c>
      <c r="N93" s="8">
        <v>0.6</v>
      </c>
      <c r="O93" s="8">
        <v>0</v>
      </c>
      <c r="P93" s="8">
        <v>9</v>
      </c>
      <c r="Q93" s="14"/>
    </row>
    <row r="94" spans="1:17" ht="12.75" customHeight="1" x14ac:dyDescent="0.25">
      <c r="A94" s="6" t="s">
        <v>48</v>
      </c>
      <c r="B94" s="8">
        <v>121</v>
      </c>
      <c r="C94" s="8">
        <v>34.700000000000003</v>
      </c>
      <c r="D94" s="8">
        <v>6.3</v>
      </c>
      <c r="E94" s="8">
        <v>25.1</v>
      </c>
      <c r="F94" s="8">
        <v>28.3</v>
      </c>
      <c r="G94" s="8">
        <v>30.8</v>
      </c>
      <c r="H94" s="8">
        <v>35.5</v>
      </c>
      <c r="I94" s="8">
        <v>38.9</v>
      </c>
      <c r="J94" s="8">
        <v>40.799999999999997</v>
      </c>
      <c r="K94" s="8">
        <v>44</v>
      </c>
      <c r="L94" s="8">
        <v>17.600000000000001</v>
      </c>
      <c r="M94" s="8">
        <v>0.8</v>
      </c>
      <c r="N94" s="8">
        <v>0</v>
      </c>
      <c r="O94" s="8">
        <v>0</v>
      </c>
      <c r="P94" s="8">
        <v>2</v>
      </c>
      <c r="Q94" s="14"/>
    </row>
    <row r="95" spans="1:17" ht="12.75" customHeight="1" x14ac:dyDescent="0.25">
      <c r="A95" s="6" t="s">
        <v>49</v>
      </c>
      <c r="B95" s="8">
        <v>145</v>
      </c>
      <c r="C95" s="8">
        <v>36.200000000000003</v>
      </c>
      <c r="D95" s="8">
        <v>6</v>
      </c>
      <c r="E95" s="8">
        <v>25.6</v>
      </c>
      <c r="F95" s="8">
        <v>30.2</v>
      </c>
      <c r="G95" s="8">
        <v>32.4</v>
      </c>
      <c r="H95" s="8">
        <v>36.6</v>
      </c>
      <c r="I95" s="8">
        <v>40.1</v>
      </c>
      <c r="J95" s="8">
        <v>42.4</v>
      </c>
      <c r="K95" s="8">
        <v>44.7</v>
      </c>
      <c r="L95" s="8">
        <v>25.4</v>
      </c>
      <c r="M95" s="8">
        <v>1.3</v>
      </c>
      <c r="N95" s="8">
        <v>0.1</v>
      </c>
      <c r="O95" s="8">
        <v>0</v>
      </c>
      <c r="P95" s="8">
        <v>6</v>
      </c>
      <c r="Q95" s="14"/>
    </row>
    <row r="96" spans="1:17" ht="12.75" customHeight="1" x14ac:dyDescent="0.25">
      <c r="A96" s="6" t="s">
        <v>50</v>
      </c>
      <c r="B96" s="8">
        <v>129</v>
      </c>
      <c r="C96" s="8">
        <v>36</v>
      </c>
      <c r="D96" s="8">
        <v>6.4</v>
      </c>
      <c r="E96" s="8">
        <v>25.4</v>
      </c>
      <c r="F96" s="8">
        <v>30</v>
      </c>
      <c r="G96" s="8">
        <v>31.9</v>
      </c>
      <c r="H96" s="8">
        <v>36.299999999999997</v>
      </c>
      <c r="I96" s="8">
        <v>40.299999999999997</v>
      </c>
      <c r="J96" s="8">
        <v>42.5</v>
      </c>
      <c r="K96" s="8">
        <v>44.7</v>
      </c>
      <c r="L96" s="8">
        <v>26.3</v>
      </c>
      <c r="M96" s="8">
        <v>3</v>
      </c>
      <c r="N96" s="8">
        <v>0.2</v>
      </c>
      <c r="O96" s="8">
        <v>0</v>
      </c>
      <c r="P96" s="8">
        <v>5</v>
      </c>
      <c r="Q96" s="14"/>
    </row>
    <row r="97" spans="1:17" ht="12.75" customHeight="1" x14ac:dyDescent="0.25">
      <c r="A97" s="6" t="s">
        <v>51</v>
      </c>
      <c r="B97" s="8">
        <v>133</v>
      </c>
      <c r="C97" s="8">
        <v>35.299999999999997</v>
      </c>
      <c r="D97" s="8">
        <v>7.3</v>
      </c>
      <c r="E97" s="8">
        <v>21.2</v>
      </c>
      <c r="F97" s="8">
        <v>29.8</v>
      </c>
      <c r="G97" s="8">
        <v>31.8</v>
      </c>
      <c r="H97" s="8">
        <v>36.1</v>
      </c>
      <c r="I97" s="8">
        <v>39.4</v>
      </c>
      <c r="J97" s="8">
        <v>41.7</v>
      </c>
      <c r="K97" s="8">
        <v>44.5</v>
      </c>
      <c r="L97" s="8">
        <v>21.4</v>
      </c>
      <c r="M97" s="8">
        <v>1.5</v>
      </c>
      <c r="N97" s="8">
        <v>0.8</v>
      </c>
      <c r="O97" s="8">
        <v>0.8</v>
      </c>
      <c r="P97" s="8">
        <v>4</v>
      </c>
      <c r="Q97" s="14"/>
    </row>
    <row r="98" spans="1:17" ht="12.75" customHeight="1" x14ac:dyDescent="0.25">
      <c r="A98" s="6" t="s">
        <v>52</v>
      </c>
      <c r="B98" s="8">
        <v>157</v>
      </c>
      <c r="C98" s="8">
        <v>34.1</v>
      </c>
      <c r="D98" s="8">
        <v>7.8</v>
      </c>
      <c r="E98" s="8">
        <v>21.4</v>
      </c>
      <c r="F98" s="8">
        <v>26.3</v>
      </c>
      <c r="G98" s="8">
        <v>29.5</v>
      </c>
      <c r="H98" s="8">
        <v>34.700000000000003</v>
      </c>
      <c r="I98" s="8">
        <v>39.4</v>
      </c>
      <c r="J98" s="8">
        <v>42.1</v>
      </c>
      <c r="K98" s="8">
        <v>45.7</v>
      </c>
      <c r="L98" s="8">
        <v>22.1</v>
      </c>
      <c r="M98" s="8">
        <v>1.2</v>
      </c>
      <c r="N98" s="8">
        <v>0.1</v>
      </c>
      <c r="O98" s="8">
        <v>0</v>
      </c>
      <c r="P98" s="8">
        <v>7</v>
      </c>
      <c r="Q98" s="14"/>
    </row>
    <row r="99" spans="1:17" ht="12.75" customHeight="1" x14ac:dyDescent="0.25">
      <c r="A99" s="6" t="s">
        <v>53</v>
      </c>
      <c r="B99" s="8">
        <v>174</v>
      </c>
      <c r="C99" s="8">
        <v>35.9</v>
      </c>
      <c r="D99" s="8">
        <v>6.4</v>
      </c>
      <c r="E99" s="8">
        <v>23.9</v>
      </c>
      <c r="F99" s="8">
        <v>30</v>
      </c>
      <c r="G99" s="8">
        <v>31.7</v>
      </c>
      <c r="H99" s="8">
        <v>36.1</v>
      </c>
      <c r="I99" s="8">
        <v>40.4</v>
      </c>
      <c r="J99" s="8">
        <v>42.8</v>
      </c>
      <c r="K99" s="8">
        <v>46.4</v>
      </c>
      <c r="L99" s="8">
        <v>26.4</v>
      </c>
      <c r="M99" s="8">
        <v>0.6</v>
      </c>
      <c r="N99" s="8">
        <v>0</v>
      </c>
      <c r="O99" s="8">
        <v>0</v>
      </c>
      <c r="P99" s="8">
        <v>9</v>
      </c>
      <c r="Q99" s="14"/>
    </row>
    <row r="100" spans="1:17" ht="12.75" customHeight="1" x14ac:dyDescent="0.25">
      <c r="A100" s="6" t="s">
        <v>54</v>
      </c>
      <c r="B100" s="8">
        <v>208</v>
      </c>
      <c r="C100" s="8">
        <v>35.799999999999997</v>
      </c>
      <c r="D100" s="8">
        <v>6.8</v>
      </c>
      <c r="E100" s="8">
        <v>24.9</v>
      </c>
      <c r="F100" s="8">
        <v>30.1</v>
      </c>
      <c r="G100" s="8">
        <v>32.1</v>
      </c>
      <c r="H100" s="8">
        <v>36.200000000000003</v>
      </c>
      <c r="I100" s="8">
        <v>39.4</v>
      </c>
      <c r="J100" s="8">
        <v>42.2</v>
      </c>
      <c r="K100" s="8">
        <v>47.2</v>
      </c>
      <c r="L100" s="8">
        <v>21.7</v>
      </c>
      <c r="M100" s="8">
        <v>2.4</v>
      </c>
      <c r="N100" s="8">
        <v>0.1</v>
      </c>
      <c r="O100" s="8">
        <v>0</v>
      </c>
      <c r="P100" s="8">
        <v>12</v>
      </c>
      <c r="Q100" s="14"/>
    </row>
    <row r="101" spans="1:17" ht="12.75" customHeight="1" x14ac:dyDescent="0.25">
      <c r="A101" s="6" t="s">
        <v>55</v>
      </c>
      <c r="B101" s="8">
        <v>301</v>
      </c>
      <c r="C101" s="8">
        <v>36.299999999999997</v>
      </c>
      <c r="D101" s="8">
        <v>5.8</v>
      </c>
      <c r="E101" s="8">
        <v>26.1</v>
      </c>
      <c r="F101" s="8">
        <v>30.5</v>
      </c>
      <c r="G101" s="8">
        <v>32.4</v>
      </c>
      <c r="H101" s="8">
        <v>36.4</v>
      </c>
      <c r="I101" s="8">
        <v>39.799999999999997</v>
      </c>
      <c r="J101" s="8">
        <v>42.4</v>
      </c>
      <c r="K101" s="8">
        <v>45.9</v>
      </c>
      <c r="L101" s="8">
        <v>24.1</v>
      </c>
      <c r="M101" s="8">
        <v>1.3</v>
      </c>
      <c r="N101" s="8">
        <v>0.1</v>
      </c>
      <c r="O101" s="8">
        <v>0</v>
      </c>
      <c r="P101" s="8">
        <v>14</v>
      </c>
      <c r="Q101" s="14"/>
    </row>
    <row r="102" spans="1:17" ht="12.75" customHeight="1" x14ac:dyDescent="0.25">
      <c r="A102" s="6" t="s">
        <v>56</v>
      </c>
      <c r="B102" s="8">
        <v>140</v>
      </c>
      <c r="C102" s="8">
        <v>36.299999999999997</v>
      </c>
      <c r="D102" s="8">
        <v>6.3</v>
      </c>
      <c r="E102" s="8">
        <v>24.8</v>
      </c>
      <c r="F102" s="8">
        <v>30.3</v>
      </c>
      <c r="G102" s="8">
        <v>32.200000000000003</v>
      </c>
      <c r="H102" s="8">
        <v>36.5</v>
      </c>
      <c r="I102" s="8">
        <v>40.700000000000003</v>
      </c>
      <c r="J102" s="8">
        <v>43.1</v>
      </c>
      <c r="K102" s="8">
        <v>46.8</v>
      </c>
      <c r="L102" s="8">
        <v>28</v>
      </c>
      <c r="M102" s="8">
        <v>0.7</v>
      </c>
      <c r="N102" s="8">
        <v>0</v>
      </c>
      <c r="O102" s="8">
        <v>0</v>
      </c>
      <c r="P102" s="8">
        <v>8</v>
      </c>
      <c r="Q102" s="14"/>
    </row>
    <row r="103" spans="1:17" ht="12.75" customHeight="1" x14ac:dyDescent="0.25">
      <c r="A103" s="6" t="s">
        <v>57</v>
      </c>
      <c r="B103" s="8">
        <v>95</v>
      </c>
      <c r="C103" s="8">
        <v>37.6</v>
      </c>
      <c r="D103" s="8">
        <v>6.3</v>
      </c>
      <c r="E103" s="8">
        <v>29.2</v>
      </c>
      <c r="F103" s="8">
        <v>31.3</v>
      </c>
      <c r="G103" s="8">
        <v>32.799999999999997</v>
      </c>
      <c r="H103" s="8">
        <v>37.200000000000003</v>
      </c>
      <c r="I103" s="8">
        <v>41.9</v>
      </c>
      <c r="J103" s="8">
        <v>43.6</v>
      </c>
      <c r="K103" s="8">
        <v>51</v>
      </c>
      <c r="L103" s="8">
        <v>35.6</v>
      </c>
      <c r="M103" s="8">
        <v>6.2</v>
      </c>
      <c r="N103" s="8">
        <v>0.4</v>
      </c>
      <c r="O103" s="8">
        <v>0</v>
      </c>
      <c r="P103" s="8">
        <v>7</v>
      </c>
      <c r="Q103" s="14"/>
    </row>
    <row r="104" spans="1:17" ht="12.75" customHeight="1" x14ac:dyDescent="0.25">
      <c r="A104" s="6" t="s">
        <v>58</v>
      </c>
      <c r="B104" s="8">
        <v>44</v>
      </c>
      <c r="C104" s="8">
        <v>36.700000000000003</v>
      </c>
      <c r="D104" s="8">
        <v>6.1</v>
      </c>
      <c r="E104" s="8">
        <v>26</v>
      </c>
      <c r="F104" s="8">
        <v>30</v>
      </c>
      <c r="G104" s="8">
        <v>32.200000000000003</v>
      </c>
      <c r="H104" s="8">
        <v>36.9</v>
      </c>
      <c r="I104" s="8">
        <v>41.4</v>
      </c>
      <c r="J104" s="8">
        <v>43.5</v>
      </c>
      <c r="K104" s="8">
        <v>47</v>
      </c>
      <c r="L104" s="8">
        <v>31.5</v>
      </c>
      <c r="M104" s="8">
        <v>0</v>
      </c>
      <c r="N104" s="8">
        <v>0</v>
      </c>
      <c r="O104" s="8">
        <v>0</v>
      </c>
      <c r="P104" s="8">
        <v>3</v>
      </c>
      <c r="Q104" s="14"/>
    </row>
    <row r="105" spans="1:17" ht="12.75" customHeight="1" x14ac:dyDescent="0.25">
      <c r="A105" s="6" t="s">
        <v>59</v>
      </c>
      <c r="B105" s="8">
        <v>55</v>
      </c>
      <c r="C105" s="8">
        <v>36.6</v>
      </c>
      <c r="D105" s="8">
        <v>6.4</v>
      </c>
      <c r="E105" s="8">
        <v>26.6</v>
      </c>
      <c r="F105" s="8">
        <v>30.6</v>
      </c>
      <c r="G105" s="8">
        <v>32.4</v>
      </c>
      <c r="H105" s="8">
        <v>36.799999999999997</v>
      </c>
      <c r="I105" s="8">
        <v>41.4</v>
      </c>
      <c r="J105" s="8">
        <v>43.5</v>
      </c>
      <c r="K105" s="8">
        <v>47</v>
      </c>
      <c r="L105" s="8">
        <v>31.6</v>
      </c>
      <c r="M105" s="8">
        <v>0</v>
      </c>
      <c r="N105" s="8">
        <v>0</v>
      </c>
      <c r="O105" s="8">
        <v>0</v>
      </c>
      <c r="P105" s="8">
        <v>4</v>
      </c>
      <c r="Q105" s="14"/>
    </row>
    <row r="106" spans="1:17" ht="12.75" customHeight="1" x14ac:dyDescent="0.25">
      <c r="A106" s="6" t="s">
        <v>60</v>
      </c>
      <c r="B106" s="8">
        <v>26</v>
      </c>
      <c r="C106" s="8">
        <v>35.6</v>
      </c>
      <c r="D106" s="8">
        <v>4.8</v>
      </c>
      <c r="E106" s="8">
        <v>27</v>
      </c>
      <c r="F106" s="8">
        <v>30.3</v>
      </c>
      <c r="G106" s="8">
        <v>31.8</v>
      </c>
      <c r="H106" s="8">
        <v>35.4</v>
      </c>
      <c r="I106" s="8">
        <v>39.5</v>
      </c>
      <c r="J106" s="8">
        <v>41.5</v>
      </c>
      <c r="K106" s="8">
        <v>43.7</v>
      </c>
      <c r="L106" s="8">
        <v>22</v>
      </c>
      <c r="M106" s="8">
        <v>0</v>
      </c>
      <c r="N106" s="8">
        <v>0</v>
      </c>
      <c r="O106" s="8">
        <v>0</v>
      </c>
      <c r="P106" s="8">
        <v>0</v>
      </c>
      <c r="Q106" s="14"/>
    </row>
    <row r="107" spans="1:17" ht="12.75" customHeight="1" x14ac:dyDescent="0.25">
      <c r="A107" s="6" t="s">
        <v>61</v>
      </c>
      <c r="B107" s="8">
        <v>21</v>
      </c>
      <c r="C107" s="8">
        <v>35.4</v>
      </c>
      <c r="D107" s="8">
        <v>6.8</v>
      </c>
      <c r="E107" s="8">
        <v>24.9</v>
      </c>
      <c r="F107" s="8">
        <v>28.4</v>
      </c>
      <c r="G107" s="8">
        <v>30.9</v>
      </c>
      <c r="H107" s="8">
        <v>35.200000000000003</v>
      </c>
      <c r="I107" s="8">
        <v>38.9</v>
      </c>
      <c r="J107" s="8">
        <v>41.9</v>
      </c>
      <c r="K107" s="8">
        <v>49.5</v>
      </c>
      <c r="L107" s="8">
        <v>18.600000000000001</v>
      </c>
      <c r="M107" s="8">
        <v>4.5</v>
      </c>
      <c r="N107" s="8">
        <v>0.3</v>
      </c>
      <c r="O107" s="8">
        <v>0</v>
      </c>
      <c r="P107" s="8">
        <v>2</v>
      </c>
      <c r="Q107" s="14"/>
    </row>
    <row r="108" spans="1:17" ht="12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2.75" customHeight="1" x14ac:dyDescent="0.25">
      <c r="A109" s="6" t="s">
        <v>62</v>
      </c>
      <c r="B109" s="8">
        <v>2354</v>
      </c>
      <c r="C109" s="8">
        <v>36</v>
      </c>
      <c r="D109" s="8">
        <v>6.4</v>
      </c>
      <c r="E109" s="8">
        <v>25</v>
      </c>
      <c r="F109" s="8">
        <v>30.2</v>
      </c>
      <c r="G109" s="8">
        <v>32.200000000000003</v>
      </c>
      <c r="H109" s="8">
        <v>36.4</v>
      </c>
      <c r="I109" s="8">
        <v>39.799999999999997</v>
      </c>
      <c r="J109" s="8">
        <v>42.4</v>
      </c>
      <c r="K109" s="8">
        <v>45.8</v>
      </c>
      <c r="L109" s="8">
        <v>24.1</v>
      </c>
      <c r="M109" s="8">
        <v>1.4</v>
      </c>
      <c r="N109" s="8">
        <v>0.2</v>
      </c>
      <c r="O109" s="8">
        <v>0</v>
      </c>
      <c r="P109" s="8">
        <v>111</v>
      </c>
      <c r="Q109" s="14"/>
    </row>
    <row r="110" spans="1:17" ht="12.75" customHeight="1" x14ac:dyDescent="0.25">
      <c r="A110" s="6" t="s">
        <v>63</v>
      </c>
      <c r="B110" s="8">
        <v>2652</v>
      </c>
      <c r="C110" s="8">
        <v>36.200000000000003</v>
      </c>
      <c r="D110" s="8">
        <v>6.3</v>
      </c>
      <c r="E110" s="8">
        <v>25.3</v>
      </c>
      <c r="F110" s="8">
        <v>30.3</v>
      </c>
      <c r="G110" s="8">
        <v>32.299999999999997</v>
      </c>
      <c r="H110" s="8">
        <v>36.5</v>
      </c>
      <c r="I110" s="8">
        <v>40.1</v>
      </c>
      <c r="J110" s="8">
        <v>42.6</v>
      </c>
      <c r="K110" s="8">
        <v>46.1</v>
      </c>
      <c r="L110" s="8">
        <v>25.3</v>
      </c>
      <c r="M110" s="8">
        <v>1.5</v>
      </c>
      <c r="N110" s="8">
        <v>0.2</v>
      </c>
      <c r="O110" s="8">
        <v>0</v>
      </c>
      <c r="P110" s="8">
        <v>132</v>
      </c>
      <c r="Q110" s="14"/>
    </row>
    <row r="111" spans="1:17" ht="12.75" customHeight="1" x14ac:dyDescent="0.25">
      <c r="A111" s="6" t="s">
        <v>64</v>
      </c>
      <c r="B111" s="8">
        <v>2699</v>
      </c>
      <c r="C111" s="8">
        <v>36.200000000000003</v>
      </c>
      <c r="D111" s="8">
        <v>6.3</v>
      </c>
      <c r="E111" s="8">
        <v>25.3</v>
      </c>
      <c r="F111" s="8">
        <v>30.3</v>
      </c>
      <c r="G111" s="8">
        <v>32.299999999999997</v>
      </c>
      <c r="H111" s="8">
        <v>36.4</v>
      </c>
      <c r="I111" s="8">
        <v>40</v>
      </c>
      <c r="J111" s="8">
        <v>42.5</v>
      </c>
      <c r="K111" s="8">
        <v>46.1</v>
      </c>
      <c r="L111" s="8">
        <v>25.2</v>
      </c>
      <c r="M111" s="8">
        <v>1.5</v>
      </c>
      <c r="N111" s="8">
        <v>0.2</v>
      </c>
      <c r="O111" s="8">
        <v>0</v>
      </c>
      <c r="P111" s="8">
        <v>134</v>
      </c>
      <c r="Q111" s="14"/>
    </row>
    <row r="112" spans="1:17" ht="12.75" customHeight="1" x14ac:dyDescent="0.25">
      <c r="A112" s="6" t="s">
        <v>65</v>
      </c>
      <c r="B112" s="8">
        <v>2783</v>
      </c>
      <c r="C112" s="8">
        <v>36.200000000000003</v>
      </c>
      <c r="D112" s="8">
        <v>6.3</v>
      </c>
      <c r="E112" s="8">
        <v>25.3</v>
      </c>
      <c r="F112" s="8">
        <v>30.4</v>
      </c>
      <c r="G112" s="8">
        <v>32.299999999999997</v>
      </c>
      <c r="H112" s="8">
        <v>36.5</v>
      </c>
      <c r="I112" s="8">
        <v>40.1</v>
      </c>
      <c r="J112" s="8">
        <v>42.6</v>
      </c>
      <c r="K112" s="8">
        <v>46.1</v>
      </c>
      <c r="L112" s="8">
        <v>25.4</v>
      </c>
      <c r="M112" s="8">
        <v>1.5</v>
      </c>
      <c r="N112" s="8">
        <v>0.2</v>
      </c>
      <c r="O112" s="8">
        <v>0</v>
      </c>
      <c r="P112" s="8">
        <v>140</v>
      </c>
      <c r="Q112" s="14"/>
    </row>
    <row r="113" spans="1:17" ht="12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5" spans="1:17" x14ac:dyDescent="0.25">
      <c r="A115" s="12" t="s">
        <v>73</v>
      </c>
    </row>
    <row r="117" spans="1:17" x14ac:dyDescent="0.25">
      <c r="A117" s="13" t="s">
        <v>72</v>
      </c>
    </row>
  </sheetData>
  <mergeCells count="20">
    <mergeCell ref="F82:J82"/>
    <mergeCell ref="L82:O82"/>
    <mergeCell ref="A46:Q46"/>
    <mergeCell ref="A47:Q47"/>
    <mergeCell ref="F48:J48"/>
    <mergeCell ref="L48:O48"/>
    <mergeCell ref="A80:Q80"/>
    <mergeCell ref="A81:Q81"/>
    <mergeCell ref="B9:D9"/>
    <mergeCell ref="B10:D10"/>
    <mergeCell ref="B11:D11"/>
    <mergeCell ref="A13:Q13"/>
    <mergeCell ref="F14:J14"/>
    <mergeCell ref="L14:O14"/>
    <mergeCell ref="B2:D2"/>
    <mergeCell ref="B3:D3"/>
    <mergeCell ref="B4:D4"/>
    <mergeCell ref="B7:D7"/>
    <mergeCell ref="B8:D8"/>
    <mergeCell ref="B5:I5"/>
  </mergeCells>
  <hyperlinks>
    <hyperlink ref="A117" r:id="rId1" display="http://www.drakewell.com/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26"/>
  <sheetViews>
    <sheetView tabSelected="1" zoomScaleNormal="100" workbookViewId="0">
      <selection activeCell="Y22" sqref="Y22"/>
    </sheetView>
  </sheetViews>
  <sheetFormatPr defaultRowHeight="12.75" x14ac:dyDescent="0.2"/>
  <cols>
    <col min="1" max="1" width="2.5703125" style="29" customWidth="1"/>
    <col min="2" max="2" width="14.28515625" style="29" customWidth="1"/>
    <col min="3" max="3" width="6.5703125" style="29" customWidth="1"/>
    <col min="4" max="15" width="5.7109375" style="29" customWidth="1"/>
    <col min="16" max="16" width="6.42578125" style="29" customWidth="1"/>
    <col min="17" max="17" width="11.28515625" style="29" customWidth="1"/>
    <col min="18" max="18" width="6.140625" style="29" customWidth="1"/>
    <col min="19" max="19" width="2.85546875" style="29" customWidth="1"/>
    <col min="20" max="16384" width="9.140625" style="29"/>
  </cols>
  <sheetData>
    <row r="2" spans="2:20" ht="12.75" customHeight="1" x14ac:dyDescent="0.2">
      <c r="B2" s="27" t="s">
        <v>151</v>
      </c>
      <c r="C2" s="27"/>
      <c r="D2" s="27"/>
      <c r="E2" s="27"/>
      <c r="F2" s="27"/>
      <c r="G2" s="27"/>
      <c r="H2" s="27"/>
      <c r="I2" s="27"/>
      <c r="J2" s="27"/>
      <c r="K2" s="28"/>
    </row>
    <row r="3" spans="2:20" ht="13.5" thickBot="1" x14ac:dyDescent="0.25"/>
    <row r="4" spans="2:20" ht="13.5" thickBot="1" x14ac:dyDescent="0.25">
      <c r="B4" s="29" t="s">
        <v>150</v>
      </c>
      <c r="M4" s="30" t="s">
        <v>100</v>
      </c>
      <c r="N4" s="30"/>
      <c r="O4" s="30"/>
      <c r="P4" s="30"/>
      <c r="Q4" s="31">
        <v>5</v>
      </c>
    </row>
    <row r="6" spans="2:20" x14ac:dyDescent="0.2">
      <c r="B6" s="29" t="s">
        <v>101</v>
      </c>
    </row>
    <row r="8" spans="2:20" ht="12.75" customHeight="1" x14ac:dyDescent="0.2">
      <c r="B8" s="32"/>
      <c r="C8" s="33" t="s">
        <v>102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6"/>
      <c r="Q8" s="37" t="s">
        <v>103</v>
      </c>
      <c r="R8" s="38" t="s">
        <v>104</v>
      </c>
      <c r="T8" s="37" t="s">
        <v>105</v>
      </c>
    </row>
    <row r="9" spans="2:20" x14ac:dyDescent="0.2">
      <c r="B9" s="32" t="s">
        <v>106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 t="s">
        <v>14</v>
      </c>
      <c r="Q9" s="39"/>
      <c r="R9" s="38"/>
      <c r="T9" s="37"/>
    </row>
    <row r="10" spans="2:20" x14ac:dyDescent="0.2">
      <c r="B10" s="32" t="s">
        <v>107</v>
      </c>
      <c r="C10" s="36">
        <f t="shared" ref="C10:O25" si="0">C62+C97</f>
        <v>11</v>
      </c>
      <c r="D10" s="36">
        <f t="shared" si="0"/>
        <v>4</v>
      </c>
      <c r="E10" s="36">
        <f t="shared" si="0"/>
        <v>0</v>
      </c>
      <c r="F10" s="36">
        <f t="shared" si="0"/>
        <v>0</v>
      </c>
      <c r="G10" s="36">
        <f t="shared" si="0"/>
        <v>1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1</v>
      </c>
      <c r="N10" s="36">
        <f t="shared" si="0"/>
        <v>0</v>
      </c>
      <c r="O10" s="36">
        <f t="shared" si="0"/>
        <v>1</v>
      </c>
      <c r="P10" s="36">
        <f t="shared" ref="P10:P33" si="1">SUM(C10:O10)</f>
        <v>18</v>
      </c>
      <c r="Q10" s="36">
        <f>SUM(E10:F10,H10:M10)</f>
        <v>1</v>
      </c>
      <c r="R10" s="40">
        <f>Q10/$P10*100</f>
        <v>5.5555555555555554</v>
      </c>
      <c r="T10" s="41">
        <f>Q10/$Q$4</f>
        <v>0.2</v>
      </c>
    </row>
    <row r="11" spans="2:20" x14ac:dyDescent="0.2">
      <c r="B11" s="32" t="s">
        <v>108</v>
      </c>
      <c r="C11" s="36">
        <f t="shared" si="0"/>
        <v>2</v>
      </c>
      <c r="D11" s="36">
        <f t="shared" si="0"/>
        <v>2</v>
      </c>
      <c r="E11" s="36">
        <f t="shared" si="0"/>
        <v>1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2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1"/>
        <v>7</v>
      </c>
      <c r="Q11" s="36">
        <f t="shared" ref="Q11:Q36" si="2">SUM(E11:F11,H11:M11)</f>
        <v>3</v>
      </c>
      <c r="R11" s="40">
        <f t="shared" ref="R11:R36" si="3">Q11/P11*100</f>
        <v>42.857142857142854</v>
      </c>
      <c r="T11" s="41">
        <f t="shared" ref="T11:T33" si="4">Q11/$Q$4</f>
        <v>0.6</v>
      </c>
    </row>
    <row r="12" spans="2:20" x14ac:dyDescent="0.2">
      <c r="B12" s="32" t="s">
        <v>109</v>
      </c>
      <c r="C12" s="36">
        <f t="shared" si="0"/>
        <v>3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1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2</v>
      </c>
      <c r="L12" s="36">
        <f t="shared" si="0"/>
        <v>3</v>
      </c>
      <c r="M12" s="36">
        <f t="shared" si="0"/>
        <v>2</v>
      </c>
      <c r="N12" s="36">
        <f t="shared" si="0"/>
        <v>0</v>
      </c>
      <c r="O12" s="36">
        <f t="shared" si="0"/>
        <v>1</v>
      </c>
      <c r="P12" s="36">
        <f t="shared" si="1"/>
        <v>12</v>
      </c>
      <c r="Q12" s="36">
        <f t="shared" si="2"/>
        <v>7</v>
      </c>
      <c r="R12" s="40">
        <f t="shared" si="3"/>
        <v>58.333333333333336</v>
      </c>
      <c r="T12" s="41">
        <f t="shared" si="4"/>
        <v>1.4</v>
      </c>
    </row>
    <row r="13" spans="2:20" x14ac:dyDescent="0.2">
      <c r="B13" s="32" t="s">
        <v>110</v>
      </c>
      <c r="C13" s="36">
        <f t="shared" si="0"/>
        <v>13</v>
      </c>
      <c r="D13" s="36">
        <f t="shared" si="0"/>
        <v>2</v>
      </c>
      <c r="E13" s="36">
        <f t="shared" si="0"/>
        <v>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4</v>
      </c>
      <c r="L13" s="36">
        <f t="shared" si="0"/>
        <v>1</v>
      </c>
      <c r="M13" s="36">
        <f t="shared" si="0"/>
        <v>2</v>
      </c>
      <c r="N13" s="36">
        <f t="shared" si="0"/>
        <v>0</v>
      </c>
      <c r="O13" s="36">
        <f t="shared" si="0"/>
        <v>0</v>
      </c>
      <c r="P13" s="36">
        <f t="shared" si="1"/>
        <v>23</v>
      </c>
      <c r="Q13" s="36">
        <f t="shared" si="2"/>
        <v>8</v>
      </c>
      <c r="R13" s="40">
        <f t="shared" si="3"/>
        <v>34.782608695652172</v>
      </c>
      <c r="T13" s="41">
        <f t="shared" si="4"/>
        <v>1.6</v>
      </c>
    </row>
    <row r="14" spans="2:20" x14ac:dyDescent="0.2">
      <c r="B14" s="32" t="s">
        <v>111</v>
      </c>
      <c r="C14" s="36">
        <f t="shared" si="0"/>
        <v>29</v>
      </c>
      <c r="D14" s="36">
        <f t="shared" si="0"/>
        <v>2</v>
      </c>
      <c r="E14" s="36">
        <f t="shared" si="0"/>
        <v>0</v>
      </c>
      <c r="F14" s="36">
        <f t="shared" si="0"/>
        <v>0</v>
      </c>
      <c r="G14" s="36">
        <f t="shared" si="0"/>
        <v>3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1</v>
      </c>
      <c r="L14" s="36">
        <f t="shared" si="0"/>
        <v>0</v>
      </c>
      <c r="M14" s="36">
        <f t="shared" si="0"/>
        <v>12</v>
      </c>
      <c r="N14" s="36">
        <f t="shared" si="0"/>
        <v>0</v>
      </c>
      <c r="O14" s="36">
        <f t="shared" si="0"/>
        <v>2</v>
      </c>
      <c r="P14" s="36">
        <f t="shared" si="1"/>
        <v>49</v>
      </c>
      <c r="Q14" s="36">
        <f t="shared" si="2"/>
        <v>13</v>
      </c>
      <c r="R14" s="40">
        <f t="shared" si="3"/>
        <v>26.530612244897959</v>
      </c>
      <c r="T14" s="41">
        <f t="shared" si="4"/>
        <v>2.6</v>
      </c>
    </row>
    <row r="15" spans="2:20" x14ac:dyDescent="0.2">
      <c r="B15" s="32" t="s">
        <v>112</v>
      </c>
      <c r="C15" s="36">
        <f t="shared" si="0"/>
        <v>63</v>
      </c>
      <c r="D15" s="36">
        <f t="shared" si="0"/>
        <v>12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2</v>
      </c>
      <c r="L15" s="36">
        <f t="shared" si="0"/>
        <v>0</v>
      </c>
      <c r="M15" s="36">
        <f t="shared" si="0"/>
        <v>8</v>
      </c>
      <c r="N15" s="36">
        <f t="shared" si="0"/>
        <v>0</v>
      </c>
      <c r="O15" s="36">
        <f t="shared" si="0"/>
        <v>2</v>
      </c>
      <c r="P15" s="36">
        <f t="shared" si="1"/>
        <v>87</v>
      </c>
      <c r="Q15" s="36">
        <f t="shared" si="2"/>
        <v>10</v>
      </c>
      <c r="R15" s="40">
        <f t="shared" si="3"/>
        <v>11.494252873563218</v>
      </c>
      <c r="T15" s="41">
        <f t="shared" si="4"/>
        <v>2</v>
      </c>
    </row>
    <row r="16" spans="2:20" x14ac:dyDescent="0.2">
      <c r="B16" s="32" t="s">
        <v>113</v>
      </c>
      <c r="C16" s="36">
        <f t="shared" si="0"/>
        <v>179</v>
      </c>
      <c r="D16" s="36">
        <f t="shared" si="0"/>
        <v>34</v>
      </c>
      <c r="E16" s="36">
        <f t="shared" si="0"/>
        <v>1</v>
      </c>
      <c r="F16" s="36">
        <f t="shared" si="0"/>
        <v>0</v>
      </c>
      <c r="G16" s="36">
        <f t="shared" si="0"/>
        <v>2</v>
      </c>
      <c r="H16" s="36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7</v>
      </c>
      <c r="L16" s="36">
        <f t="shared" si="0"/>
        <v>1</v>
      </c>
      <c r="M16" s="36">
        <f t="shared" si="0"/>
        <v>6</v>
      </c>
      <c r="N16" s="36">
        <f t="shared" si="0"/>
        <v>0</v>
      </c>
      <c r="O16" s="36">
        <f t="shared" si="0"/>
        <v>3</v>
      </c>
      <c r="P16" s="36">
        <f t="shared" si="1"/>
        <v>233</v>
      </c>
      <c r="Q16" s="36">
        <f t="shared" si="2"/>
        <v>15</v>
      </c>
      <c r="R16" s="40">
        <f t="shared" si="3"/>
        <v>6.4377682403433472</v>
      </c>
      <c r="T16" s="41">
        <f t="shared" si="4"/>
        <v>3</v>
      </c>
    </row>
    <row r="17" spans="2:20" x14ac:dyDescent="0.2">
      <c r="B17" s="32" t="s">
        <v>114</v>
      </c>
      <c r="C17" s="36">
        <f t="shared" si="0"/>
        <v>391</v>
      </c>
      <c r="D17" s="36">
        <f t="shared" si="0"/>
        <v>67</v>
      </c>
      <c r="E17" s="36">
        <f t="shared" si="0"/>
        <v>0</v>
      </c>
      <c r="F17" s="36">
        <f t="shared" si="0"/>
        <v>4</v>
      </c>
      <c r="G17" s="36">
        <f t="shared" si="0"/>
        <v>3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8</v>
      </c>
      <c r="L17" s="36">
        <f t="shared" si="0"/>
        <v>0</v>
      </c>
      <c r="M17" s="36">
        <f t="shared" si="0"/>
        <v>7</v>
      </c>
      <c r="N17" s="36">
        <f t="shared" si="0"/>
        <v>1</v>
      </c>
      <c r="O17" s="36">
        <f t="shared" si="0"/>
        <v>13</v>
      </c>
      <c r="P17" s="36">
        <f t="shared" si="1"/>
        <v>494</v>
      </c>
      <c r="Q17" s="36">
        <f t="shared" si="2"/>
        <v>19</v>
      </c>
      <c r="R17" s="40">
        <f t="shared" si="3"/>
        <v>3.8461538461538463</v>
      </c>
      <c r="T17" s="41">
        <f t="shared" si="4"/>
        <v>3.8</v>
      </c>
    </row>
    <row r="18" spans="2:20" x14ac:dyDescent="0.2">
      <c r="B18" s="32" t="s">
        <v>115</v>
      </c>
      <c r="C18" s="36">
        <f t="shared" si="0"/>
        <v>450</v>
      </c>
      <c r="D18" s="36">
        <f t="shared" si="0"/>
        <v>95</v>
      </c>
      <c r="E18" s="36">
        <f t="shared" si="0"/>
        <v>10</v>
      </c>
      <c r="F18" s="36">
        <f t="shared" si="0"/>
        <v>4</v>
      </c>
      <c r="G18" s="36">
        <f t="shared" si="0"/>
        <v>4</v>
      </c>
      <c r="H18" s="36">
        <f t="shared" si="0"/>
        <v>0</v>
      </c>
      <c r="I18" s="36">
        <f t="shared" si="0"/>
        <v>1</v>
      </c>
      <c r="J18" s="36">
        <f t="shared" si="0"/>
        <v>16</v>
      </c>
      <c r="K18" s="36">
        <f t="shared" si="0"/>
        <v>8</v>
      </c>
      <c r="L18" s="36">
        <f t="shared" si="0"/>
        <v>0</v>
      </c>
      <c r="M18" s="36">
        <f t="shared" si="0"/>
        <v>6</v>
      </c>
      <c r="N18" s="36">
        <f t="shared" si="0"/>
        <v>12</v>
      </c>
      <c r="O18" s="36">
        <f t="shared" si="0"/>
        <v>4</v>
      </c>
      <c r="P18" s="36">
        <f t="shared" si="1"/>
        <v>610</v>
      </c>
      <c r="Q18" s="36">
        <f t="shared" si="2"/>
        <v>45</v>
      </c>
      <c r="R18" s="40">
        <f t="shared" si="3"/>
        <v>7.3770491803278686</v>
      </c>
      <c r="T18" s="41">
        <f t="shared" si="4"/>
        <v>9</v>
      </c>
    </row>
    <row r="19" spans="2:20" x14ac:dyDescent="0.2">
      <c r="B19" s="32" t="s">
        <v>116</v>
      </c>
      <c r="C19" s="36">
        <f t="shared" si="0"/>
        <v>244</v>
      </c>
      <c r="D19" s="36">
        <f t="shared" si="0"/>
        <v>54</v>
      </c>
      <c r="E19" s="36">
        <f t="shared" si="0"/>
        <v>6</v>
      </c>
      <c r="F19" s="36">
        <f t="shared" si="0"/>
        <v>6</v>
      </c>
      <c r="G19" s="36">
        <f t="shared" si="0"/>
        <v>3</v>
      </c>
      <c r="H19" s="36">
        <f t="shared" si="0"/>
        <v>0</v>
      </c>
      <c r="I19" s="36">
        <f t="shared" si="0"/>
        <v>0</v>
      </c>
      <c r="J19" s="36">
        <f t="shared" si="0"/>
        <v>15</v>
      </c>
      <c r="K19" s="36">
        <f t="shared" si="0"/>
        <v>6</v>
      </c>
      <c r="L19" s="36">
        <f t="shared" si="0"/>
        <v>1</v>
      </c>
      <c r="M19" s="36">
        <f t="shared" si="0"/>
        <v>5</v>
      </c>
      <c r="N19" s="36">
        <f t="shared" si="0"/>
        <v>6</v>
      </c>
      <c r="O19" s="36">
        <f t="shared" si="0"/>
        <v>2</v>
      </c>
      <c r="P19" s="36">
        <f t="shared" si="1"/>
        <v>348</v>
      </c>
      <c r="Q19" s="36">
        <f t="shared" si="2"/>
        <v>39</v>
      </c>
      <c r="R19" s="40">
        <f t="shared" si="3"/>
        <v>11.206896551724139</v>
      </c>
      <c r="T19" s="41">
        <f t="shared" si="4"/>
        <v>7.8</v>
      </c>
    </row>
    <row r="20" spans="2:20" x14ac:dyDescent="0.2">
      <c r="B20" s="32" t="s">
        <v>117</v>
      </c>
      <c r="C20" s="36">
        <f t="shared" si="0"/>
        <v>169</v>
      </c>
      <c r="D20" s="36">
        <f t="shared" si="0"/>
        <v>40</v>
      </c>
      <c r="E20" s="36">
        <f t="shared" si="0"/>
        <v>3</v>
      </c>
      <c r="F20" s="36">
        <f t="shared" si="0"/>
        <v>7</v>
      </c>
      <c r="G20" s="36">
        <f t="shared" si="0"/>
        <v>1</v>
      </c>
      <c r="H20" s="36">
        <f t="shared" si="0"/>
        <v>0</v>
      </c>
      <c r="I20" s="36">
        <f t="shared" si="0"/>
        <v>0</v>
      </c>
      <c r="J20" s="36">
        <f t="shared" si="0"/>
        <v>7</v>
      </c>
      <c r="K20" s="36">
        <f t="shared" si="0"/>
        <v>6</v>
      </c>
      <c r="L20" s="36">
        <f t="shared" si="0"/>
        <v>0</v>
      </c>
      <c r="M20" s="36">
        <f t="shared" si="0"/>
        <v>7</v>
      </c>
      <c r="N20" s="36">
        <f t="shared" si="0"/>
        <v>2</v>
      </c>
      <c r="O20" s="36">
        <f t="shared" si="0"/>
        <v>9</v>
      </c>
      <c r="P20" s="36">
        <f t="shared" si="1"/>
        <v>251</v>
      </c>
      <c r="Q20" s="36">
        <f t="shared" si="2"/>
        <v>30</v>
      </c>
      <c r="R20" s="40">
        <f t="shared" si="3"/>
        <v>11.952191235059761</v>
      </c>
      <c r="T20" s="41">
        <f t="shared" si="4"/>
        <v>6</v>
      </c>
    </row>
    <row r="21" spans="2:20" x14ac:dyDescent="0.2">
      <c r="B21" s="32" t="s">
        <v>118</v>
      </c>
      <c r="C21" s="36">
        <f t="shared" si="0"/>
        <v>175</v>
      </c>
      <c r="D21" s="36">
        <f t="shared" si="0"/>
        <v>60</v>
      </c>
      <c r="E21" s="36">
        <f t="shared" si="0"/>
        <v>2</v>
      </c>
      <c r="F21" s="36">
        <f t="shared" si="0"/>
        <v>5</v>
      </c>
      <c r="G21" s="36">
        <f t="shared" si="0"/>
        <v>3</v>
      </c>
      <c r="H21" s="36">
        <f t="shared" si="0"/>
        <v>0</v>
      </c>
      <c r="I21" s="36">
        <f t="shared" si="0"/>
        <v>0</v>
      </c>
      <c r="J21" s="36">
        <f t="shared" si="0"/>
        <v>6</v>
      </c>
      <c r="K21" s="36">
        <f t="shared" si="0"/>
        <v>2</v>
      </c>
      <c r="L21" s="36">
        <f t="shared" si="0"/>
        <v>1</v>
      </c>
      <c r="M21" s="36">
        <f t="shared" si="0"/>
        <v>7</v>
      </c>
      <c r="N21" s="36">
        <f t="shared" si="0"/>
        <v>1</v>
      </c>
      <c r="O21" s="36">
        <f t="shared" si="0"/>
        <v>7</v>
      </c>
      <c r="P21" s="36">
        <f t="shared" si="1"/>
        <v>269</v>
      </c>
      <c r="Q21" s="36">
        <f t="shared" si="2"/>
        <v>23</v>
      </c>
      <c r="R21" s="40">
        <f t="shared" si="3"/>
        <v>8.5501858736059475</v>
      </c>
      <c r="T21" s="41">
        <f t="shared" si="4"/>
        <v>4.5999999999999996</v>
      </c>
    </row>
    <row r="22" spans="2:20" x14ac:dyDescent="0.2">
      <c r="B22" s="32" t="s">
        <v>119</v>
      </c>
      <c r="C22" s="36">
        <f t="shared" si="0"/>
        <v>186</v>
      </c>
      <c r="D22" s="36">
        <f t="shared" si="0"/>
        <v>46</v>
      </c>
      <c r="E22" s="36">
        <f t="shared" si="0"/>
        <v>1</v>
      </c>
      <c r="F22" s="36">
        <f t="shared" si="0"/>
        <v>3</v>
      </c>
      <c r="G22" s="36">
        <f t="shared" si="0"/>
        <v>4</v>
      </c>
      <c r="H22" s="36">
        <f t="shared" si="0"/>
        <v>0</v>
      </c>
      <c r="I22" s="36">
        <f t="shared" si="0"/>
        <v>0</v>
      </c>
      <c r="J22" s="36">
        <f t="shared" si="0"/>
        <v>6</v>
      </c>
      <c r="K22" s="36">
        <f t="shared" si="0"/>
        <v>6</v>
      </c>
      <c r="L22" s="36">
        <f t="shared" si="0"/>
        <v>1</v>
      </c>
      <c r="M22" s="36">
        <f t="shared" si="0"/>
        <v>10</v>
      </c>
      <c r="N22" s="36">
        <f t="shared" si="0"/>
        <v>3</v>
      </c>
      <c r="O22" s="36">
        <f t="shared" si="0"/>
        <v>10</v>
      </c>
      <c r="P22" s="36">
        <f t="shared" si="1"/>
        <v>276</v>
      </c>
      <c r="Q22" s="36">
        <f t="shared" si="2"/>
        <v>27</v>
      </c>
      <c r="R22" s="40">
        <f t="shared" si="3"/>
        <v>9.7826086956521738</v>
      </c>
      <c r="T22" s="41">
        <f t="shared" si="4"/>
        <v>5.4</v>
      </c>
    </row>
    <row r="23" spans="2:20" x14ac:dyDescent="0.2">
      <c r="B23" s="32" t="s">
        <v>120</v>
      </c>
      <c r="C23" s="36">
        <f t="shared" si="0"/>
        <v>205</v>
      </c>
      <c r="D23" s="36">
        <f t="shared" si="0"/>
        <v>42</v>
      </c>
      <c r="E23" s="36">
        <f t="shared" si="0"/>
        <v>4</v>
      </c>
      <c r="F23" s="36">
        <f t="shared" si="0"/>
        <v>3</v>
      </c>
      <c r="G23" s="36">
        <f t="shared" si="0"/>
        <v>1</v>
      </c>
      <c r="H23" s="36">
        <f t="shared" si="0"/>
        <v>0</v>
      </c>
      <c r="I23" s="36">
        <f t="shared" si="0"/>
        <v>2</v>
      </c>
      <c r="J23" s="36">
        <f t="shared" si="0"/>
        <v>10</v>
      </c>
      <c r="K23" s="36">
        <f t="shared" si="0"/>
        <v>11</v>
      </c>
      <c r="L23" s="36">
        <f t="shared" si="0"/>
        <v>0</v>
      </c>
      <c r="M23" s="36">
        <f t="shared" si="0"/>
        <v>7</v>
      </c>
      <c r="N23" s="36">
        <f t="shared" si="0"/>
        <v>6</v>
      </c>
      <c r="O23" s="36">
        <f t="shared" si="0"/>
        <v>7</v>
      </c>
      <c r="P23" s="36">
        <f t="shared" si="1"/>
        <v>298</v>
      </c>
      <c r="Q23" s="36">
        <f t="shared" si="2"/>
        <v>37</v>
      </c>
      <c r="R23" s="40">
        <f t="shared" si="3"/>
        <v>12.416107382550337</v>
      </c>
      <c r="T23" s="41">
        <f t="shared" si="4"/>
        <v>7.4</v>
      </c>
    </row>
    <row r="24" spans="2:20" x14ac:dyDescent="0.2">
      <c r="B24" s="32" t="s">
        <v>121</v>
      </c>
      <c r="C24" s="36">
        <f t="shared" si="0"/>
        <v>242</v>
      </c>
      <c r="D24" s="36">
        <f t="shared" si="0"/>
        <v>55</v>
      </c>
      <c r="E24" s="36">
        <f t="shared" si="0"/>
        <v>3</v>
      </c>
      <c r="F24" s="36">
        <f t="shared" si="0"/>
        <v>5</v>
      </c>
      <c r="G24" s="36">
        <f t="shared" si="0"/>
        <v>9</v>
      </c>
      <c r="H24" s="36">
        <f t="shared" si="0"/>
        <v>0</v>
      </c>
      <c r="I24" s="36">
        <f t="shared" si="0"/>
        <v>0</v>
      </c>
      <c r="J24" s="36">
        <f t="shared" si="0"/>
        <v>9</v>
      </c>
      <c r="K24" s="36">
        <f t="shared" si="0"/>
        <v>7</v>
      </c>
      <c r="L24" s="36">
        <f t="shared" si="0"/>
        <v>0</v>
      </c>
      <c r="M24" s="36">
        <f t="shared" si="0"/>
        <v>8</v>
      </c>
      <c r="N24" s="36">
        <f t="shared" si="0"/>
        <v>4</v>
      </c>
      <c r="O24" s="36">
        <f t="shared" si="0"/>
        <v>12</v>
      </c>
      <c r="P24" s="36">
        <f t="shared" si="1"/>
        <v>354</v>
      </c>
      <c r="Q24" s="36">
        <f t="shared" si="2"/>
        <v>32</v>
      </c>
      <c r="R24" s="40">
        <f t="shared" si="3"/>
        <v>9.0395480225988702</v>
      </c>
      <c r="T24" s="41">
        <f t="shared" si="4"/>
        <v>6.4</v>
      </c>
    </row>
    <row r="25" spans="2:20" x14ac:dyDescent="0.2">
      <c r="B25" s="32" t="s">
        <v>122</v>
      </c>
      <c r="C25" s="36">
        <f t="shared" si="0"/>
        <v>317</v>
      </c>
      <c r="D25" s="36">
        <f t="shared" si="0"/>
        <v>64</v>
      </c>
      <c r="E25" s="36">
        <f t="shared" si="0"/>
        <v>1</v>
      </c>
      <c r="F25" s="36">
        <f t="shared" si="0"/>
        <v>7</v>
      </c>
      <c r="G25" s="36">
        <f t="shared" si="0"/>
        <v>3</v>
      </c>
      <c r="H25" s="36">
        <f t="shared" si="0"/>
        <v>0</v>
      </c>
      <c r="I25" s="36">
        <f t="shared" si="0"/>
        <v>0</v>
      </c>
      <c r="J25" s="36">
        <f t="shared" si="0"/>
        <v>5</v>
      </c>
      <c r="K25" s="36">
        <f t="shared" si="0"/>
        <v>10</v>
      </c>
      <c r="L25" s="36">
        <f t="shared" si="0"/>
        <v>0</v>
      </c>
      <c r="M25" s="36">
        <f t="shared" si="0"/>
        <v>9</v>
      </c>
      <c r="N25" s="36">
        <f t="shared" si="0"/>
        <v>4</v>
      </c>
      <c r="O25" s="36">
        <f t="shared" si="0"/>
        <v>11</v>
      </c>
      <c r="P25" s="36">
        <f t="shared" si="1"/>
        <v>431</v>
      </c>
      <c r="Q25" s="36">
        <f t="shared" si="2"/>
        <v>32</v>
      </c>
      <c r="R25" s="40">
        <f t="shared" si="3"/>
        <v>7.4245939675174011</v>
      </c>
      <c r="T25" s="41">
        <f t="shared" si="4"/>
        <v>6.4</v>
      </c>
    </row>
    <row r="26" spans="2:20" x14ac:dyDescent="0.2">
      <c r="B26" s="32" t="s">
        <v>123</v>
      </c>
      <c r="C26" s="36">
        <f t="shared" ref="C26:O33" si="5">C78+C113</f>
        <v>449</v>
      </c>
      <c r="D26" s="36">
        <f t="shared" si="5"/>
        <v>64</v>
      </c>
      <c r="E26" s="36">
        <f t="shared" si="5"/>
        <v>4</v>
      </c>
      <c r="F26" s="36">
        <f t="shared" si="5"/>
        <v>4</v>
      </c>
      <c r="G26" s="36">
        <f t="shared" si="5"/>
        <v>6</v>
      </c>
      <c r="H26" s="36">
        <f t="shared" si="5"/>
        <v>0</v>
      </c>
      <c r="I26" s="36">
        <f t="shared" si="5"/>
        <v>0</v>
      </c>
      <c r="J26" s="36">
        <f t="shared" si="5"/>
        <v>6</v>
      </c>
      <c r="K26" s="36">
        <f t="shared" si="5"/>
        <v>6</v>
      </c>
      <c r="L26" s="36">
        <f t="shared" si="5"/>
        <v>0</v>
      </c>
      <c r="M26" s="36">
        <f t="shared" si="5"/>
        <v>8</v>
      </c>
      <c r="N26" s="36">
        <f t="shared" si="5"/>
        <v>10</v>
      </c>
      <c r="O26" s="36">
        <f t="shared" si="5"/>
        <v>13</v>
      </c>
      <c r="P26" s="36">
        <f t="shared" si="1"/>
        <v>570</v>
      </c>
      <c r="Q26" s="36">
        <f t="shared" si="2"/>
        <v>28</v>
      </c>
      <c r="R26" s="40">
        <f t="shared" si="3"/>
        <v>4.9122807017543861</v>
      </c>
      <c r="T26" s="41">
        <f t="shared" si="4"/>
        <v>5.6</v>
      </c>
    </row>
    <row r="27" spans="2:20" x14ac:dyDescent="0.2">
      <c r="B27" s="32" t="s">
        <v>124</v>
      </c>
      <c r="C27" s="36">
        <f t="shared" si="5"/>
        <v>515</v>
      </c>
      <c r="D27" s="36">
        <f t="shared" si="5"/>
        <v>71</v>
      </c>
      <c r="E27" s="36">
        <f t="shared" si="5"/>
        <v>1</v>
      </c>
      <c r="F27" s="36">
        <f t="shared" si="5"/>
        <v>0</v>
      </c>
      <c r="G27" s="36">
        <f t="shared" si="5"/>
        <v>7</v>
      </c>
      <c r="H27" s="36">
        <f t="shared" si="5"/>
        <v>0</v>
      </c>
      <c r="I27" s="36">
        <f t="shared" si="5"/>
        <v>0</v>
      </c>
      <c r="J27" s="36">
        <f t="shared" si="5"/>
        <v>2</v>
      </c>
      <c r="K27" s="36">
        <f t="shared" si="5"/>
        <v>8</v>
      </c>
      <c r="L27" s="36">
        <f t="shared" si="5"/>
        <v>0</v>
      </c>
      <c r="M27" s="36">
        <f t="shared" si="5"/>
        <v>8</v>
      </c>
      <c r="N27" s="36">
        <f t="shared" si="5"/>
        <v>1</v>
      </c>
      <c r="O27" s="36">
        <f t="shared" si="5"/>
        <v>5</v>
      </c>
      <c r="P27" s="36">
        <f t="shared" si="1"/>
        <v>618</v>
      </c>
      <c r="Q27" s="36">
        <f t="shared" si="2"/>
        <v>19</v>
      </c>
      <c r="R27" s="40">
        <f t="shared" si="3"/>
        <v>3.0744336569579289</v>
      </c>
      <c r="T27" s="41">
        <f t="shared" si="4"/>
        <v>3.8</v>
      </c>
    </row>
    <row r="28" spans="2:20" x14ac:dyDescent="0.2">
      <c r="B28" s="32" t="s">
        <v>125</v>
      </c>
      <c r="C28" s="36">
        <f t="shared" si="5"/>
        <v>231</v>
      </c>
      <c r="D28" s="36">
        <f t="shared" si="5"/>
        <v>35</v>
      </c>
      <c r="E28" s="36">
        <f t="shared" si="5"/>
        <v>1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4</v>
      </c>
      <c r="L28" s="36">
        <f t="shared" si="5"/>
        <v>0</v>
      </c>
      <c r="M28" s="36">
        <f t="shared" si="5"/>
        <v>3</v>
      </c>
      <c r="N28" s="36">
        <f t="shared" si="5"/>
        <v>2</v>
      </c>
      <c r="O28" s="36">
        <f t="shared" si="5"/>
        <v>8</v>
      </c>
      <c r="P28" s="36">
        <f t="shared" si="1"/>
        <v>284</v>
      </c>
      <c r="Q28" s="36">
        <f t="shared" si="2"/>
        <v>8</v>
      </c>
      <c r="R28" s="40">
        <f t="shared" si="3"/>
        <v>2.8169014084507045</v>
      </c>
      <c r="T28" s="41">
        <f t="shared" si="4"/>
        <v>1.6</v>
      </c>
    </row>
    <row r="29" spans="2:20" x14ac:dyDescent="0.2">
      <c r="B29" s="32" t="s">
        <v>126</v>
      </c>
      <c r="C29" s="36">
        <f t="shared" si="5"/>
        <v>154</v>
      </c>
      <c r="D29" s="36">
        <f t="shared" si="5"/>
        <v>23</v>
      </c>
      <c r="E29" s="36">
        <f t="shared" si="5"/>
        <v>1</v>
      </c>
      <c r="F29" s="36">
        <f t="shared" si="5"/>
        <v>0</v>
      </c>
      <c r="G29" s="36">
        <f t="shared" si="5"/>
        <v>2</v>
      </c>
      <c r="H29" s="36">
        <f t="shared" si="5"/>
        <v>0</v>
      </c>
      <c r="I29" s="36">
        <f t="shared" si="5"/>
        <v>0</v>
      </c>
      <c r="J29" s="36">
        <f t="shared" si="5"/>
        <v>0</v>
      </c>
      <c r="K29" s="36">
        <f t="shared" si="5"/>
        <v>2</v>
      </c>
      <c r="L29" s="36">
        <f t="shared" si="5"/>
        <v>1</v>
      </c>
      <c r="M29" s="36">
        <f t="shared" si="5"/>
        <v>6</v>
      </c>
      <c r="N29" s="36">
        <f t="shared" si="5"/>
        <v>0</v>
      </c>
      <c r="O29" s="36">
        <f t="shared" si="5"/>
        <v>1</v>
      </c>
      <c r="P29" s="36">
        <f t="shared" si="1"/>
        <v>190</v>
      </c>
      <c r="Q29" s="36">
        <f t="shared" si="2"/>
        <v>10</v>
      </c>
      <c r="R29" s="40">
        <f t="shared" si="3"/>
        <v>5.2631578947368416</v>
      </c>
      <c r="T29" s="41">
        <f t="shared" si="4"/>
        <v>2</v>
      </c>
    </row>
    <row r="30" spans="2:20" x14ac:dyDescent="0.2">
      <c r="B30" s="32" t="s">
        <v>127</v>
      </c>
      <c r="C30" s="36">
        <f t="shared" si="5"/>
        <v>73</v>
      </c>
      <c r="D30" s="36">
        <f t="shared" si="5"/>
        <v>9</v>
      </c>
      <c r="E30" s="36">
        <f t="shared" si="5"/>
        <v>3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2</v>
      </c>
      <c r="L30" s="36">
        <f t="shared" si="5"/>
        <v>0</v>
      </c>
      <c r="M30" s="36">
        <f t="shared" si="5"/>
        <v>2</v>
      </c>
      <c r="N30" s="36">
        <f t="shared" si="5"/>
        <v>0</v>
      </c>
      <c r="O30" s="36">
        <f t="shared" si="5"/>
        <v>0</v>
      </c>
      <c r="P30" s="36">
        <f t="shared" si="1"/>
        <v>89</v>
      </c>
      <c r="Q30" s="36">
        <f t="shared" si="2"/>
        <v>7</v>
      </c>
      <c r="R30" s="40">
        <f t="shared" si="3"/>
        <v>7.8651685393258424</v>
      </c>
      <c r="T30" s="41">
        <f t="shared" si="4"/>
        <v>1.4</v>
      </c>
    </row>
    <row r="31" spans="2:20" x14ac:dyDescent="0.2">
      <c r="B31" s="32" t="s">
        <v>128</v>
      </c>
      <c r="C31" s="36">
        <f t="shared" si="5"/>
        <v>92</v>
      </c>
      <c r="D31" s="36">
        <f t="shared" si="5"/>
        <v>11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1</v>
      </c>
      <c r="O31" s="36">
        <f t="shared" si="5"/>
        <v>1</v>
      </c>
      <c r="P31" s="36">
        <f t="shared" si="1"/>
        <v>105</v>
      </c>
      <c r="Q31" s="36">
        <f t="shared" si="2"/>
        <v>0</v>
      </c>
      <c r="R31" s="40">
        <f t="shared" si="3"/>
        <v>0</v>
      </c>
      <c r="T31" s="41">
        <f t="shared" si="4"/>
        <v>0</v>
      </c>
    </row>
    <row r="32" spans="2:20" x14ac:dyDescent="0.2">
      <c r="B32" s="32" t="s">
        <v>129</v>
      </c>
      <c r="C32" s="36">
        <f t="shared" si="5"/>
        <v>40</v>
      </c>
      <c r="D32" s="36">
        <f t="shared" si="5"/>
        <v>1</v>
      </c>
      <c r="E32" s="36">
        <f t="shared" si="5"/>
        <v>0</v>
      </c>
      <c r="F32" s="36">
        <f t="shared" si="5"/>
        <v>0</v>
      </c>
      <c r="G32" s="36">
        <f t="shared" si="5"/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6">
        <f t="shared" si="5"/>
        <v>1</v>
      </c>
      <c r="L32" s="36">
        <f t="shared" si="5"/>
        <v>0</v>
      </c>
      <c r="M32" s="36">
        <f t="shared" si="5"/>
        <v>2</v>
      </c>
      <c r="N32" s="36">
        <f t="shared" si="5"/>
        <v>1</v>
      </c>
      <c r="O32" s="36">
        <f t="shared" si="5"/>
        <v>0</v>
      </c>
      <c r="P32" s="36">
        <f t="shared" si="1"/>
        <v>45</v>
      </c>
      <c r="Q32" s="36">
        <f t="shared" si="2"/>
        <v>3</v>
      </c>
      <c r="R32" s="40">
        <f t="shared" si="3"/>
        <v>6.666666666666667</v>
      </c>
      <c r="T32" s="41">
        <f t="shared" si="4"/>
        <v>0.6</v>
      </c>
    </row>
    <row r="33" spans="2:20" x14ac:dyDescent="0.2">
      <c r="B33" s="32" t="s">
        <v>130</v>
      </c>
      <c r="C33" s="36">
        <f t="shared" si="5"/>
        <v>21</v>
      </c>
      <c r="D33" s="36">
        <f t="shared" si="5"/>
        <v>3</v>
      </c>
      <c r="E33" s="36">
        <f t="shared" si="5"/>
        <v>1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36">
        <f t="shared" si="5"/>
        <v>6</v>
      </c>
      <c r="L33" s="36">
        <f t="shared" si="5"/>
        <v>0</v>
      </c>
      <c r="M33" s="36">
        <f t="shared" si="5"/>
        <v>0</v>
      </c>
      <c r="N33" s="36">
        <f t="shared" si="5"/>
        <v>0</v>
      </c>
      <c r="O33" s="36">
        <f t="shared" si="5"/>
        <v>0</v>
      </c>
      <c r="P33" s="36">
        <f t="shared" si="1"/>
        <v>31</v>
      </c>
      <c r="Q33" s="36">
        <f t="shared" si="2"/>
        <v>7</v>
      </c>
      <c r="R33" s="40">
        <f t="shared" si="3"/>
        <v>22.58064516129032</v>
      </c>
      <c r="T33" s="41">
        <f t="shared" si="4"/>
        <v>1.4</v>
      </c>
    </row>
    <row r="34" spans="2:20" x14ac:dyDescent="0.2">
      <c r="B34" s="42" t="s">
        <v>131</v>
      </c>
      <c r="C34" s="43">
        <f t="shared" ref="C34:P34" si="6">SUM(C10:C33)</f>
        <v>4254</v>
      </c>
      <c r="D34" s="43">
        <f t="shared" si="6"/>
        <v>796</v>
      </c>
      <c r="E34" s="43">
        <f t="shared" si="6"/>
        <v>44</v>
      </c>
      <c r="F34" s="43">
        <f t="shared" si="6"/>
        <v>48</v>
      </c>
      <c r="G34" s="43">
        <f t="shared" si="6"/>
        <v>53</v>
      </c>
      <c r="H34" s="43">
        <f t="shared" si="6"/>
        <v>0</v>
      </c>
      <c r="I34" s="43">
        <f t="shared" si="6"/>
        <v>3</v>
      </c>
      <c r="J34" s="43">
        <f t="shared" si="6"/>
        <v>82</v>
      </c>
      <c r="K34" s="43">
        <f t="shared" si="6"/>
        <v>111</v>
      </c>
      <c r="L34" s="43">
        <f t="shared" si="6"/>
        <v>9</v>
      </c>
      <c r="M34" s="43">
        <f t="shared" si="6"/>
        <v>126</v>
      </c>
      <c r="N34" s="43">
        <f t="shared" si="6"/>
        <v>54</v>
      </c>
      <c r="O34" s="43">
        <f t="shared" si="6"/>
        <v>112</v>
      </c>
      <c r="P34" s="43">
        <f t="shared" si="6"/>
        <v>5692</v>
      </c>
      <c r="Q34" s="43">
        <f t="shared" si="2"/>
        <v>423</v>
      </c>
      <c r="R34" s="44">
        <f t="shared" si="3"/>
        <v>7.4314827828531271</v>
      </c>
    </row>
    <row r="35" spans="2:20" x14ac:dyDescent="0.2">
      <c r="B35" s="45" t="s">
        <v>132</v>
      </c>
      <c r="C35" s="46">
        <f>SUM(C17:C19,C21:C23,C25:C27)/$Q$4</f>
        <v>586.4</v>
      </c>
      <c r="D35" s="46">
        <f t="shared" ref="D35:P35" si="7">SUM(D17:D19,D21:D23,D25:D27)/$Q$4</f>
        <v>112.6</v>
      </c>
      <c r="E35" s="46">
        <f t="shared" si="7"/>
        <v>5.8</v>
      </c>
      <c r="F35" s="46">
        <f t="shared" si="7"/>
        <v>7.2</v>
      </c>
      <c r="G35" s="46">
        <f t="shared" si="7"/>
        <v>6.8</v>
      </c>
      <c r="H35" s="46">
        <f t="shared" si="7"/>
        <v>0</v>
      </c>
      <c r="I35" s="46">
        <f t="shared" si="7"/>
        <v>0.6</v>
      </c>
      <c r="J35" s="46">
        <f t="shared" si="7"/>
        <v>13.2</v>
      </c>
      <c r="K35" s="46">
        <f t="shared" si="7"/>
        <v>13</v>
      </c>
      <c r="L35" s="46">
        <f t="shared" si="7"/>
        <v>0.6</v>
      </c>
      <c r="M35" s="46">
        <f t="shared" si="7"/>
        <v>13.4</v>
      </c>
      <c r="N35" s="46">
        <f t="shared" si="7"/>
        <v>8.8000000000000007</v>
      </c>
      <c r="O35" s="46">
        <f t="shared" si="7"/>
        <v>14.4</v>
      </c>
      <c r="P35" s="46">
        <f t="shared" si="7"/>
        <v>782.8</v>
      </c>
      <c r="Q35" s="46">
        <f>SUM(E35:F35,H35:M35)</f>
        <v>53.8</v>
      </c>
      <c r="R35" s="47">
        <f t="shared" si="3"/>
        <v>6.8727644353602457</v>
      </c>
    </row>
    <row r="36" spans="2:20" x14ac:dyDescent="0.2">
      <c r="B36" s="42" t="s">
        <v>133</v>
      </c>
      <c r="C36" s="48">
        <f>C34/$Q$4</f>
        <v>850.8</v>
      </c>
      <c r="D36" s="48">
        <f t="shared" ref="D36:P36" si="8">D34/$Q$4</f>
        <v>159.19999999999999</v>
      </c>
      <c r="E36" s="48">
        <f t="shared" si="8"/>
        <v>8.8000000000000007</v>
      </c>
      <c r="F36" s="48">
        <f t="shared" si="8"/>
        <v>9.6</v>
      </c>
      <c r="G36" s="48">
        <f t="shared" si="8"/>
        <v>10.6</v>
      </c>
      <c r="H36" s="48">
        <f t="shared" si="8"/>
        <v>0</v>
      </c>
      <c r="I36" s="48">
        <f t="shared" si="8"/>
        <v>0.6</v>
      </c>
      <c r="J36" s="48">
        <f t="shared" si="8"/>
        <v>16.399999999999999</v>
      </c>
      <c r="K36" s="48">
        <f t="shared" si="8"/>
        <v>22.2</v>
      </c>
      <c r="L36" s="48">
        <f t="shared" si="8"/>
        <v>1.8</v>
      </c>
      <c r="M36" s="48">
        <f t="shared" si="8"/>
        <v>25.2</v>
      </c>
      <c r="N36" s="48">
        <f t="shared" si="8"/>
        <v>10.8</v>
      </c>
      <c r="O36" s="48">
        <f t="shared" si="8"/>
        <v>22.4</v>
      </c>
      <c r="P36" s="48">
        <f t="shared" si="8"/>
        <v>1138.4000000000001</v>
      </c>
      <c r="Q36" s="48">
        <f t="shared" si="2"/>
        <v>84.6</v>
      </c>
      <c r="R36" s="44">
        <f t="shared" si="3"/>
        <v>7.4314827828531254</v>
      </c>
    </row>
    <row r="37" spans="2:20" x14ac:dyDescent="0.2">
      <c r="B37" s="49" t="s">
        <v>134</v>
      </c>
      <c r="C37" s="50">
        <f>SUM(C10:C16,C29:C33)</f>
        <v>680</v>
      </c>
      <c r="D37" s="50">
        <f t="shared" ref="D37:P37" si="9">SUM(D10:D16,D29:D33)</f>
        <v>103</v>
      </c>
      <c r="E37" s="50">
        <f t="shared" si="9"/>
        <v>8</v>
      </c>
      <c r="F37" s="50">
        <f t="shared" si="9"/>
        <v>0</v>
      </c>
      <c r="G37" s="50">
        <f t="shared" si="9"/>
        <v>9</v>
      </c>
      <c r="H37" s="50">
        <f t="shared" si="9"/>
        <v>0</v>
      </c>
      <c r="I37" s="50">
        <f t="shared" si="9"/>
        <v>0</v>
      </c>
      <c r="J37" s="50">
        <f t="shared" si="9"/>
        <v>0</v>
      </c>
      <c r="K37" s="50">
        <f t="shared" si="9"/>
        <v>29</v>
      </c>
      <c r="L37" s="50">
        <f t="shared" si="9"/>
        <v>6</v>
      </c>
      <c r="M37" s="50">
        <f t="shared" si="9"/>
        <v>41</v>
      </c>
      <c r="N37" s="50">
        <f t="shared" si="9"/>
        <v>2</v>
      </c>
      <c r="O37" s="50">
        <f t="shared" si="9"/>
        <v>11</v>
      </c>
      <c r="P37" s="50">
        <f t="shared" si="9"/>
        <v>889</v>
      </c>
      <c r="Q37" s="51">
        <f>SUM(Q10:Q16,Q29:Q33)/$Q$4</f>
        <v>16.8</v>
      </c>
      <c r="R37" s="52">
        <f>Q37/Q$36</f>
        <v>0.19858156028368795</v>
      </c>
      <c r="T37" s="53"/>
    </row>
    <row r="38" spans="2:20" x14ac:dyDescent="0.2">
      <c r="B38" s="49" t="s">
        <v>135</v>
      </c>
      <c r="C38" s="50">
        <f>SUM(C10:C15,C30:C33)</f>
        <v>347</v>
      </c>
      <c r="D38" s="50">
        <f t="shared" ref="D38:P38" si="10">SUM(D10:D15,D30:D33)</f>
        <v>46</v>
      </c>
      <c r="E38" s="50">
        <f>SUM(E10:E15,E30:E33)</f>
        <v>6</v>
      </c>
      <c r="F38" s="50">
        <f t="shared" si="10"/>
        <v>0</v>
      </c>
      <c r="G38" s="50">
        <f t="shared" si="10"/>
        <v>5</v>
      </c>
      <c r="H38" s="50">
        <f t="shared" si="10"/>
        <v>0</v>
      </c>
      <c r="I38" s="50">
        <f t="shared" si="10"/>
        <v>0</v>
      </c>
      <c r="J38" s="50">
        <f t="shared" si="10"/>
        <v>0</v>
      </c>
      <c r="K38" s="50">
        <f t="shared" si="10"/>
        <v>20</v>
      </c>
      <c r="L38" s="50">
        <f t="shared" si="10"/>
        <v>4</v>
      </c>
      <c r="M38" s="50">
        <f t="shared" si="10"/>
        <v>29</v>
      </c>
      <c r="N38" s="50">
        <f t="shared" si="10"/>
        <v>2</v>
      </c>
      <c r="O38" s="50">
        <f t="shared" si="10"/>
        <v>7</v>
      </c>
      <c r="P38" s="50">
        <f t="shared" si="10"/>
        <v>466</v>
      </c>
      <c r="Q38" s="51">
        <f>SUM(Q10:Q15,Q30:Q33)/$Q$4</f>
        <v>11.8</v>
      </c>
      <c r="R38" s="52">
        <f t="shared" ref="R38:R39" si="11">Q38/Q$36</f>
        <v>0.13947990543735225</v>
      </c>
      <c r="T38" s="53"/>
    </row>
    <row r="39" spans="2:20" x14ac:dyDescent="0.2">
      <c r="B39" s="49" t="s">
        <v>136</v>
      </c>
      <c r="C39" s="50">
        <f>SUM(C10:C15,C32:C33)</f>
        <v>182</v>
      </c>
      <c r="D39" s="50">
        <f t="shared" ref="D39:P39" si="12">SUM(D10:D15,D32:D33)</f>
        <v>26</v>
      </c>
      <c r="E39" s="50">
        <f t="shared" si="12"/>
        <v>3</v>
      </c>
      <c r="F39" s="50">
        <f t="shared" si="12"/>
        <v>0</v>
      </c>
      <c r="G39" s="50">
        <f t="shared" si="12"/>
        <v>5</v>
      </c>
      <c r="H39" s="50">
        <f t="shared" si="12"/>
        <v>0</v>
      </c>
      <c r="I39" s="50">
        <f t="shared" si="12"/>
        <v>0</v>
      </c>
      <c r="J39" s="50">
        <f t="shared" si="12"/>
        <v>0</v>
      </c>
      <c r="K39" s="50">
        <f t="shared" si="12"/>
        <v>18</v>
      </c>
      <c r="L39" s="50">
        <f t="shared" si="12"/>
        <v>4</v>
      </c>
      <c r="M39" s="50">
        <f t="shared" si="12"/>
        <v>27</v>
      </c>
      <c r="N39" s="50">
        <f t="shared" si="12"/>
        <v>1</v>
      </c>
      <c r="O39" s="50">
        <f t="shared" si="12"/>
        <v>6</v>
      </c>
      <c r="P39" s="50">
        <f t="shared" si="12"/>
        <v>272</v>
      </c>
      <c r="Q39" s="51">
        <f>SUM(Q10:Q15,Q32:Q33)/$Q$4</f>
        <v>10.4</v>
      </c>
      <c r="R39" s="52">
        <f t="shared" si="11"/>
        <v>0.12293144208037826</v>
      </c>
      <c r="T39" s="53"/>
    </row>
    <row r="40" spans="2:20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3"/>
      <c r="T40" s="53"/>
    </row>
    <row r="42" spans="2:20" x14ac:dyDescent="0.2">
      <c r="B42" s="29" t="s">
        <v>102</v>
      </c>
    </row>
    <row r="43" spans="2:20" x14ac:dyDescent="0.2">
      <c r="B43" s="29">
        <v>1</v>
      </c>
      <c r="C43" s="29" t="s">
        <v>137</v>
      </c>
    </row>
    <row r="44" spans="2:20" x14ac:dyDescent="0.2">
      <c r="B44" s="29">
        <v>2</v>
      </c>
      <c r="C44" s="29" t="s">
        <v>138</v>
      </c>
    </row>
    <row r="45" spans="2:20" x14ac:dyDescent="0.2">
      <c r="B45" s="29">
        <v>3</v>
      </c>
      <c r="C45" s="29" t="s">
        <v>139</v>
      </c>
    </row>
    <row r="46" spans="2:20" x14ac:dyDescent="0.2">
      <c r="B46" s="29">
        <v>4</v>
      </c>
      <c r="C46" s="29" t="s">
        <v>140</v>
      </c>
    </row>
    <row r="47" spans="2:20" x14ac:dyDescent="0.2">
      <c r="B47" s="29">
        <v>5</v>
      </c>
      <c r="C47" s="29" t="s">
        <v>141</v>
      </c>
    </row>
    <row r="48" spans="2:20" x14ac:dyDescent="0.2">
      <c r="B48" s="29">
        <v>6</v>
      </c>
      <c r="C48" s="29" t="s">
        <v>142</v>
      </c>
    </row>
    <row r="49" spans="2:20" x14ac:dyDescent="0.2">
      <c r="B49" s="29">
        <v>7</v>
      </c>
      <c r="C49" s="29" t="s">
        <v>143</v>
      </c>
    </row>
    <row r="50" spans="2:20" x14ac:dyDescent="0.2">
      <c r="B50" s="29">
        <v>8</v>
      </c>
      <c r="C50" s="29" t="s">
        <v>144</v>
      </c>
    </row>
    <row r="51" spans="2:20" x14ac:dyDescent="0.2">
      <c r="B51" s="29">
        <v>9</v>
      </c>
      <c r="C51" s="29" t="s">
        <v>145</v>
      </c>
    </row>
    <row r="52" spans="2:20" x14ac:dyDescent="0.2">
      <c r="B52" s="29">
        <v>10</v>
      </c>
      <c r="C52" s="29" t="s">
        <v>146</v>
      </c>
    </row>
    <row r="53" spans="2:20" x14ac:dyDescent="0.2">
      <c r="B53" s="29">
        <v>11</v>
      </c>
      <c r="C53" s="29" t="s">
        <v>147</v>
      </c>
    </row>
    <row r="54" spans="2:20" x14ac:dyDescent="0.2">
      <c r="B54" s="29">
        <v>12</v>
      </c>
      <c r="C54" s="29" t="s">
        <v>148</v>
      </c>
    </row>
    <row r="55" spans="2:20" x14ac:dyDescent="0.2">
      <c r="B55" s="29">
        <v>13</v>
      </c>
      <c r="C55" s="29" t="s">
        <v>149</v>
      </c>
    </row>
    <row r="58" spans="2:20" x14ac:dyDescent="0.2">
      <c r="B58" s="29" t="s">
        <v>70</v>
      </c>
    </row>
    <row r="60" spans="2:20" ht="12.75" customHeight="1" x14ac:dyDescent="0.2">
      <c r="B60" s="32"/>
      <c r="C60" s="33" t="s">
        <v>102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36"/>
      <c r="Q60" s="37" t="s">
        <v>103</v>
      </c>
      <c r="R60" s="38" t="s">
        <v>104</v>
      </c>
      <c r="T60" s="37" t="s">
        <v>105</v>
      </c>
    </row>
    <row r="61" spans="2:20" x14ac:dyDescent="0.2">
      <c r="B61" s="32" t="s">
        <v>106</v>
      </c>
      <c r="C61" s="36">
        <v>1</v>
      </c>
      <c r="D61" s="36">
        <v>2</v>
      </c>
      <c r="E61" s="36">
        <v>3</v>
      </c>
      <c r="F61" s="36">
        <v>4</v>
      </c>
      <c r="G61" s="36">
        <v>5</v>
      </c>
      <c r="H61" s="36">
        <v>6</v>
      </c>
      <c r="I61" s="36">
        <v>7</v>
      </c>
      <c r="J61" s="36">
        <v>8</v>
      </c>
      <c r="K61" s="36">
        <v>9</v>
      </c>
      <c r="L61" s="36">
        <v>10</v>
      </c>
      <c r="M61" s="36">
        <v>11</v>
      </c>
      <c r="N61" s="36">
        <v>12</v>
      </c>
      <c r="O61" s="36">
        <v>13</v>
      </c>
      <c r="P61" s="36" t="s">
        <v>14</v>
      </c>
      <c r="Q61" s="39"/>
      <c r="R61" s="38"/>
      <c r="T61" s="37"/>
    </row>
    <row r="62" spans="2:20" x14ac:dyDescent="0.2">
      <c r="B62" s="32" t="s">
        <v>107</v>
      </c>
      <c r="C62" s="36">
        <v>10</v>
      </c>
      <c r="D62" s="36">
        <v>2</v>
      </c>
      <c r="E62" s="36">
        <v>0</v>
      </c>
      <c r="F62" s="36">
        <v>0</v>
      </c>
      <c r="G62" s="36">
        <v>1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f t="shared" ref="P62:P85" si="13">SUM(C62:O62)</f>
        <v>13</v>
      </c>
      <c r="Q62" s="36">
        <f t="shared" ref="Q62:Q88" si="14">SUM(E62:F62,H62:M62)</f>
        <v>0</v>
      </c>
      <c r="R62" s="40">
        <f>Q62/$P62*100</f>
        <v>0</v>
      </c>
      <c r="T62" s="41">
        <f>Q62/$Q$4</f>
        <v>0</v>
      </c>
    </row>
    <row r="63" spans="2:20" x14ac:dyDescent="0.2">
      <c r="B63" s="32" t="s">
        <v>108</v>
      </c>
      <c r="C63" s="36">
        <v>1</v>
      </c>
      <c r="D63" s="36">
        <v>1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2</v>
      </c>
      <c r="L63" s="36">
        <v>0</v>
      </c>
      <c r="M63" s="36">
        <v>0</v>
      </c>
      <c r="N63" s="36">
        <v>0</v>
      </c>
      <c r="O63" s="36">
        <v>0</v>
      </c>
      <c r="P63" s="36">
        <f t="shared" si="13"/>
        <v>4</v>
      </c>
      <c r="Q63" s="36">
        <f t="shared" si="14"/>
        <v>2</v>
      </c>
      <c r="R63" s="40">
        <f t="shared" ref="R63:R88" si="15">Q63/P63*100</f>
        <v>50</v>
      </c>
      <c r="T63" s="41">
        <f t="shared" ref="T63:T85" si="16">Q63/$Q$4</f>
        <v>0.4</v>
      </c>
    </row>
    <row r="64" spans="2:20" x14ac:dyDescent="0.2">
      <c r="B64" s="32" t="s">
        <v>109</v>
      </c>
      <c r="C64" s="36">
        <v>1</v>
      </c>
      <c r="D64" s="36">
        <v>0</v>
      </c>
      <c r="E64" s="36">
        <v>0</v>
      </c>
      <c r="F64" s="36">
        <v>0</v>
      </c>
      <c r="G64" s="36">
        <v>1</v>
      </c>
      <c r="H64" s="36">
        <v>0</v>
      </c>
      <c r="I64" s="36">
        <v>0</v>
      </c>
      <c r="J64" s="36">
        <v>0</v>
      </c>
      <c r="K64" s="36">
        <v>2</v>
      </c>
      <c r="L64" s="36">
        <v>2</v>
      </c>
      <c r="M64" s="36">
        <v>1</v>
      </c>
      <c r="N64" s="36">
        <v>0</v>
      </c>
      <c r="O64" s="36">
        <v>1</v>
      </c>
      <c r="P64" s="36">
        <f t="shared" si="13"/>
        <v>8</v>
      </c>
      <c r="Q64" s="36">
        <f t="shared" si="14"/>
        <v>5</v>
      </c>
      <c r="R64" s="40">
        <f t="shared" si="15"/>
        <v>62.5</v>
      </c>
      <c r="T64" s="41">
        <f t="shared" si="16"/>
        <v>1</v>
      </c>
    </row>
    <row r="65" spans="2:20" x14ac:dyDescent="0.2">
      <c r="B65" s="32" t="s">
        <v>110</v>
      </c>
      <c r="C65" s="36">
        <v>2</v>
      </c>
      <c r="D65" s="36">
        <v>0</v>
      </c>
      <c r="E65" s="36">
        <v>1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4</v>
      </c>
      <c r="L65" s="36">
        <v>1</v>
      </c>
      <c r="M65" s="36">
        <v>0</v>
      </c>
      <c r="N65" s="36">
        <v>0</v>
      </c>
      <c r="O65" s="36">
        <v>0</v>
      </c>
      <c r="P65" s="36">
        <f t="shared" si="13"/>
        <v>8</v>
      </c>
      <c r="Q65" s="36">
        <f t="shared" si="14"/>
        <v>6</v>
      </c>
      <c r="R65" s="40">
        <f t="shared" si="15"/>
        <v>75</v>
      </c>
      <c r="T65" s="41">
        <f t="shared" si="16"/>
        <v>1.2</v>
      </c>
    </row>
    <row r="66" spans="2:20" x14ac:dyDescent="0.2">
      <c r="B66" s="32" t="s">
        <v>111</v>
      </c>
      <c r="C66" s="36">
        <v>14</v>
      </c>
      <c r="D66" s="36">
        <v>0</v>
      </c>
      <c r="E66" s="36">
        <v>0</v>
      </c>
      <c r="F66" s="36">
        <v>0</v>
      </c>
      <c r="G66" s="36">
        <v>3</v>
      </c>
      <c r="H66" s="36">
        <v>0</v>
      </c>
      <c r="I66" s="36">
        <v>0</v>
      </c>
      <c r="J66" s="36">
        <v>0</v>
      </c>
      <c r="K66" s="36">
        <v>1</v>
      </c>
      <c r="L66" s="36">
        <v>0</v>
      </c>
      <c r="M66" s="36">
        <v>4</v>
      </c>
      <c r="N66" s="36">
        <v>0</v>
      </c>
      <c r="O66" s="36">
        <v>0</v>
      </c>
      <c r="P66" s="36">
        <f t="shared" si="13"/>
        <v>22</v>
      </c>
      <c r="Q66" s="36">
        <f t="shared" si="14"/>
        <v>5</v>
      </c>
      <c r="R66" s="40">
        <f t="shared" si="15"/>
        <v>22.727272727272727</v>
      </c>
      <c r="T66" s="41">
        <f t="shared" si="16"/>
        <v>1</v>
      </c>
    </row>
    <row r="67" spans="2:20" x14ac:dyDescent="0.2">
      <c r="B67" s="32" t="s">
        <v>112</v>
      </c>
      <c r="C67" s="36">
        <v>24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4</v>
      </c>
      <c r="N67" s="36">
        <v>0</v>
      </c>
      <c r="O67" s="36">
        <v>1</v>
      </c>
      <c r="P67" s="36">
        <f t="shared" si="13"/>
        <v>29</v>
      </c>
      <c r="Q67" s="36">
        <f t="shared" si="14"/>
        <v>4</v>
      </c>
      <c r="R67" s="40">
        <f t="shared" si="15"/>
        <v>13.793103448275861</v>
      </c>
      <c r="T67" s="41">
        <f t="shared" si="16"/>
        <v>0.8</v>
      </c>
    </row>
    <row r="68" spans="2:20" x14ac:dyDescent="0.2">
      <c r="B68" s="32" t="s">
        <v>113</v>
      </c>
      <c r="C68" s="36">
        <v>84</v>
      </c>
      <c r="D68" s="36">
        <v>15</v>
      </c>
      <c r="E68" s="36">
        <v>1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2</v>
      </c>
      <c r="L68" s="36">
        <v>0</v>
      </c>
      <c r="M68" s="36">
        <v>2</v>
      </c>
      <c r="N68" s="36">
        <v>0</v>
      </c>
      <c r="O68" s="36">
        <v>0</v>
      </c>
      <c r="P68" s="36">
        <f t="shared" si="13"/>
        <v>104</v>
      </c>
      <c r="Q68" s="36">
        <f t="shared" si="14"/>
        <v>5</v>
      </c>
      <c r="R68" s="40">
        <f t="shared" si="15"/>
        <v>4.8076923076923084</v>
      </c>
      <c r="T68" s="41">
        <f t="shared" si="16"/>
        <v>1</v>
      </c>
    </row>
    <row r="69" spans="2:20" x14ac:dyDescent="0.2">
      <c r="B69" s="32" t="s">
        <v>114</v>
      </c>
      <c r="C69" s="36">
        <v>247</v>
      </c>
      <c r="D69" s="36">
        <v>33</v>
      </c>
      <c r="E69" s="36">
        <v>0</v>
      </c>
      <c r="F69" s="36">
        <v>2</v>
      </c>
      <c r="G69" s="36">
        <v>3</v>
      </c>
      <c r="H69" s="36">
        <v>0</v>
      </c>
      <c r="I69" s="36">
        <v>0</v>
      </c>
      <c r="J69" s="36">
        <v>0</v>
      </c>
      <c r="K69" s="36">
        <v>3</v>
      </c>
      <c r="L69" s="36">
        <v>0</v>
      </c>
      <c r="M69" s="36">
        <v>1</v>
      </c>
      <c r="N69" s="36">
        <v>1</v>
      </c>
      <c r="O69" s="36">
        <v>4</v>
      </c>
      <c r="P69" s="36">
        <f t="shared" si="13"/>
        <v>294</v>
      </c>
      <c r="Q69" s="36">
        <f t="shared" si="14"/>
        <v>6</v>
      </c>
      <c r="R69" s="40">
        <f t="shared" si="15"/>
        <v>2.0408163265306123</v>
      </c>
      <c r="T69" s="41">
        <f t="shared" si="16"/>
        <v>1.2</v>
      </c>
    </row>
    <row r="70" spans="2:20" x14ac:dyDescent="0.2">
      <c r="B70" s="32" t="s">
        <v>115</v>
      </c>
      <c r="C70" s="36">
        <v>278</v>
      </c>
      <c r="D70" s="36">
        <v>58</v>
      </c>
      <c r="E70" s="36">
        <v>5</v>
      </c>
      <c r="F70" s="36">
        <v>2</v>
      </c>
      <c r="G70" s="36">
        <v>3</v>
      </c>
      <c r="H70" s="36">
        <v>0</v>
      </c>
      <c r="I70" s="36">
        <v>0</v>
      </c>
      <c r="J70" s="36">
        <v>2</v>
      </c>
      <c r="K70" s="36">
        <v>5</v>
      </c>
      <c r="L70" s="36">
        <v>0</v>
      </c>
      <c r="M70" s="36">
        <v>1</v>
      </c>
      <c r="N70" s="36">
        <v>2</v>
      </c>
      <c r="O70" s="36">
        <v>2</v>
      </c>
      <c r="P70" s="36">
        <f t="shared" si="13"/>
        <v>358</v>
      </c>
      <c r="Q70" s="36">
        <f t="shared" si="14"/>
        <v>15</v>
      </c>
      <c r="R70" s="40">
        <f t="shared" si="15"/>
        <v>4.1899441340782122</v>
      </c>
      <c r="T70" s="41">
        <f t="shared" si="16"/>
        <v>3</v>
      </c>
    </row>
    <row r="71" spans="2:20" x14ac:dyDescent="0.2">
      <c r="B71" s="32" t="s">
        <v>116</v>
      </c>
      <c r="C71" s="36">
        <v>134</v>
      </c>
      <c r="D71" s="36">
        <v>31</v>
      </c>
      <c r="E71" s="36">
        <v>2</v>
      </c>
      <c r="F71" s="36">
        <v>2</v>
      </c>
      <c r="G71" s="36">
        <v>1</v>
      </c>
      <c r="H71" s="36">
        <v>0</v>
      </c>
      <c r="I71" s="36">
        <v>0</v>
      </c>
      <c r="J71" s="36">
        <v>13</v>
      </c>
      <c r="K71" s="36">
        <v>3</v>
      </c>
      <c r="L71" s="36">
        <v>1</v>
      </c>
      <c r="M71" s="36">
        <v>3</v>
      </c>
      <c r="N71" s="36">
        <v>2</v>
      </c>
      <c r="O71" s="36">
        <v>2</v>
      </c>
      <c r="P71" s="36">
        <f t="shared" si="13"/>
        <v>194</v>
      </c>
      <c r="Q71" s="36">
        <f t="shared" si="14"/>
        <v>24</v>
      </c>
      <c r="R71" s="40">
        <f t="shared" si="15"/>
        <v>12.371134020618557</v>
      </c>
      <c r="T71" s="41">
        <f t="shared" si="16"/>
        <v>4.8</v>
      </c>
    </row>
    <row r="72" spans="2:20" x14ac:dyDescent="0.2">
      <c r="B72" s="32" t="s">
        <v>117</v>
      </c>
      <c r="C72" s="36">
        <v>79</v>
      </c>
      <c r="D72" s="36">
        <v>18</v>
      </c>
      <c r="E72" s="36">
        <v>2</v>
      </c>
      <c r="F72" s="36">
        <v>5</v>
      </c>
      <c r="G72" s="36">
        <v>1</v>
      </c>
      <c r="H72" s="36">
        <v>0</v>
      </c>
      <c r="I72" s="36">
        <v>0</v>
      </c>
      <c r="J72" s="36">
        <v>4</v>
      </c>
      <c r="K72" s="36">
        <v>3</v>
      </c>
      <c r="L72" s="36">
        <v>0</v>
      </c>
      <c r="M72" s="36">
        <v>4</v>
      </c>
      <c r="N72" s="36">
        <v>0</v>
      </c>
      <c r="O72" s="36">
        <v>5</v>
      </c>
      <c r="P72" s="36">
        <f t="shared" si="13"/>
        <v>121</v>
      </c>
      <c r="Q72" s="36">
        <f t="shared" si="14"/>
        <v>18</v>
      </c>
      <c r="R72" s="40">
        <f t="shared" si="15"/>
        <v>14.87603305785124</v>
      </c>
      <c r="T72" s="41">
        <f t="shared" si="16"/>
        <v>3.6</v>
      </c>
    </row>
    <row r="73" spans="2:20" x14ac:dyDescent="0.2">
      <c r="B73" s="32" t="s">
        <v>118</v>
      </c>
      <c r="C73" s="36">
        <v>102</v>
      </c>
      <c r="D73" s="36">
        <v>29</v>
      </c>
      <c r="E73" s="36">
        <v>0</v>
      </c>
      <c r="F73" s="36">
        <v>2</v>
      </c>
      <c r="G73" s="36">
        <v>1</v>
      </c>
      <c r="H73" s="36">
        <v>0</v>
      </c>
      <c r="I73" s="36">
        <v>0</v>
      </c>
      <c r="J73" s="36">
        <v>3</v>
      </c>
      <c r="K73" s="36">
        <v>0</v>
      </c>
      <c r="L73" s="36">
        <v>1</v>
      </c>
      <c r="M73" s="36">
        <v>5</v>
      </c>
      <c r="N73" s="36">
        <v>0</v>
      </c>
      <c r="O73" s="36">
        <v>2</v>
      </c>
      <c r="P73" s="36">
        <f t="shared" si="13"/>
        <v>145</v>
      </c>
      <c r="Q73" s="36">
        <f t="shared" si="14"/>
        <v>11</v>
      </c>
      <c r="R73" s="40">
        <f t="shared" si="15"/>
        <v>7.5862068965517242</v>
      </c>
      <c r="T73" s="41">
        <f t="shared" si="16"/>
        <v>2.2000000000000002</v>
      </c>
    </row>
    <row r="74" spans="2:20" x14ac:dyDescent="0.2">
      <c r="B74" s="32" t="s">
        <v>119</v>
      </c>
      <c r="C74" s="36">
        <v>80</v>
      </c>
      <c r="D74" s="36">
        <v>23</v>
      </c>
      <c r="E74" s="36">
        <v>1</v>
      </c>
      <c r="F74" s="36">
        <v>2</v>
      </c>
      <c r="G74" s="36">
        <v>3</v>
      </c>
      <c r="H74" s="36">
        <v>0</v>
      </c>
      <c r="I74" s="36">
        <v>0</v>
      </c>
      <c r="J74" s="36">
        <v>4</v>
      </c>
      <c r="K74" s="36">
        <v>3</v>
      </c>
      <c r="L74" s="36">
        <v>0</v>
      </c>
      <c r="M74" s="36">
        <v>6</v>
      </c>
      <c r="N74" s="36">
        <v>3</v>
      </c>
      <c r="O74" s="36">
        <v>4</v>
      </c>
      <c r="P74" s="36">
        <f t="shared" si="13"/>
        <v>129</v>
      </c>
      <c r="Q74" s="36">
        <f t="shared" si="14"/>
        <v>16</v>
      </c>
      <c r="R74" s="40">
        <f t="shared" si="15"/>
        <v>12.403100775193799</v>
      </c>
      <c r="T74" s="41">
        <f t="shared" si="16"/>
        <v>3.2</v>
      </c>
    </row>
    <row r="75" spans="2:20" x14ac:dyDescent="0.2">
      <c r="B75" s="32" t="s">
        <v>120</v>
      </c>
      <c r="C75" s="36">
        <v>86</v>
      </c>
      <c r="D75" s="36">
        <v>22</v>
      </c>
      <c r="E75" s="36">
        <v>2</v>
      </c>
      <c r="F75" s="36">
        <v>1</v>
      </c>
      <c r="G75" s="36">
        <v>0</v>
      </c>
      <c r="H75" s="36">
        <v>0</v>
      </c>
      <c r="I75" s="36">
        <v>1</v>
      </c>
      <c r="J75" s="36">
        <v>3</v>
      </c>
      <c r="K75" s="36">
        <v>5</v>
      </c>
      <c r="L75" s="36">
        <v>0</v>
      </c>
      <c r="M75" s="36">
        <v>4</v>
      </c>
      <c r="N75" s="36">
        <v>5</v>
      </c>
      <c r="O75" s="36">
        <v>4</v>
      </c>
      <c r="P75" s="36">
        <f t="shared" si="13"/>
        <v>133</v>
      </c>
      <c r="Q75" s="36">
        <f t="shared" si="14"/>
        <v>16</v>
      </c>
      <c r="R75" s="40">
        <f t="shared" si="15"/>
        <v>12.030075187969924</v>
      </c>
      <c r="T75" s="41">
        <f t="shared" si="16"/>
        <v>3.2</v>
      </c>
    </row>
    <row r="76" spans="2:20" x14ac:dyDescent="0.2">
      <c r="B76" s="32" t="s">
        <v>121</v>
      </c>
      <c r="C76" s="36">
        <v>105</v>
      </c>
      <c r="D76" s="36">
        <v>26</v>
      </c>
      <c r="E76" s="36">
        <v>1</v>
      </c>
      <c r="F76" s="36">
        <v>3</v>
      </c>
      <c r="G76" s="36">
        <v>3</v>
      </c>
      <c r="H76" s="36">
        <v>0</v>
      </c>
      <c r="I76" s="36">
        <v>0</v>
      </c>
      <c r="J76" s="36">
        <v>4</v>
      </c>
      <c r="K76" s="36">
        <v>4</v>
      </c>
      <c r="L76" s="36">
        <v>0</v>
      </c>
      <c r="M76" s="36">
        <v>3</v>
      </c>
      <c r="N76" s="36">
        <v>2</v>
      </c>
      <c r="O76" s="36">
        <v>6</v>
      </c>
      <c r="P76" s="36">
        <f t="shared" si="13"/>
        <v>157</v>
      </c>
      <c r="Q76" s="36">
        <f t="shared" si="14"/>
        <v>15</v>
      </c>
      <c r="R76" s="40">
        <f t="shared" si="15"/>
        <v>9.5541401273885356</v>
      </c>
      <c r="T76" s="41">
        <f t="shared" si="16"/>
        <v>3</v>
      </c>
    </row>
    <row r="77" spans="2:20" x14ac:dyDescent="0.2">
      <c r="B77" s="32" t="s">
        <v>122</v>
      </c>
      <c r="C77" s="36">
        <v>112</v>
      </c>
      <c r="D77" s="36">
        <v>34</v>
      </c>
      <c r="E77" s="36">
        <v>0</v>
      </c>
      <c r="F77" s="36">
        <v>3</v>
      </c>
      <c r="G77" s="36">
        <v>1</v>
      </c>
      <c r="H77" s="36">
        <v>0</v>
      </c>
      <c r="I77" s="36">
        <v>0</v>
      </c>
      <c r="J77" s="36">
        <v>3</v>
      </c>
      <c r="K77" s="36">
        <v>7</v>
      </c>
      <c r="L77" s="36">
        <v>0</v>
      </c>
      <c r="M77" s="36">
        <v>6</v>
      </c>
      <c r="N77" s="36">
        <v>1</v>
      </c>
      <c r="O77" s="36">
        <v>7</v>
      </c>
      <c r="P77" s="36">
        <f t="shared" si="13"/>
        <v>174</v>
      </c>
      <c r="Q77" s="36">
        <f t="shared" si="14"/>
        <v>19</v>
      </c>
      <c r="R77" s="40">
        <f t="shared" si="15"/>
        <v>10.919540229885058</v>
      </c>
      <c r="T77" s="41">
        <f t="shared" si="16"/>
        <v>3.8</v>
      </c>
    </row>
    <row r="78" spans="2:20" x14ac:dyDescent="0.2">
      <c r="B78" s="32" t="s">
        <v>123</v>
      </c>
      <c r="C78" s="36">
        <v>137</v>
      </c>
      <c r="D78" s="36">
        <v>36</v>
      </c>
      <c r="E78" s="36">
        <v>2</v>
      </c>
      <c r="F78" s="36">
        <v>2</v>
      </c>
      <c r="G78" s="36">
        <v>2</v>
      </c>
      <c r="H78" s="36">
        <v>0</v>
      </c>
      <c r="I78" s="36">
        <v>0</v>
      </c>
      <c r="J78" s="36">
        <v>2</v>
      </c>
      <c r="K78" s="36">
        <v>5</v>
      </c>
      <c r="L78" s="36">
        <v>0</v>
      </c>
      <c r="M78" s="36">
        <v>4</v>
      </c>
      <c r="N78" s="36">
        <v>8</v>
      </c>
      <c r="O78" s="36">
        <v>10</v>
      </c>
      <c r="P78" s="36">
        <f t="shared" si="13"/>
        <v>208</v>
      </c>
      <c r="Q78" s="36">
        <f t="shared" si="14"/>
        <v>15</v>
      </c>
      <c r="R78" s="40">
        <f t="shared" si="15"/>
        <v>7.2115384615384608</v>
      </c>
      <c r="T78" s="41">
        <f t="shared" si="16"/>
        <v>3</v>
      </c>
    </row>
    <row r="79" spans="2:20" x14ac:dyDescent="0.2">
      <c r="B79" s="32" t="s">
        <v>124</v>
      </c>
      <c r="C79" s="36">
        <v>233</v>
      </c>
      <c r="D79" s="36">
        <v>43</v>
      </c>
      <c r="E79" s="36">
        <v>1</v>
      </c>
      <c r="F79" s="36">
        <v>0</v>
      </c>
      <c r="G79" s="36">
        <v>6</v>
      </c>
      <c r="H79" s="36">
        <v>0</v>
      </c>
      <c r="I79" s="36">
        <v>0</v>
      </c>
      <c r="J79" s="36">
        <v>2</v>
      </c>
      <c r="K79" s="36">
        <v>8</v>
      </c>
      <c r="L79" s="36">
        <v>0</v>
      </c>
      <c r="M79" s="36">
        <v>5</v>
      </c>
      <c r="N79" s="36">
        <v>0</v>
      </c>
      <c r="O79" s="36">
        <v>3</v>
      </c>
      <c r="P79" s="36">
        <f t="shared" si="13"/>
        <v>301</v>
      </c>
      <c r="Q79" s="36">
        <f t="shared" si="14"/>
        <v>16</v>
      </c>
      <c r="R79" s="40">
        <f t="shared" si="15"/>
        <v>5.3156146179401995</v>
      </c>
      <c r="T79" s="41">
        <f t="shared" si="16"/>
        <v>3.2</v>
      </c>
    </row>
    <row r="80" spans="2:20" x14ac:dyDescent="0.2">
      <c r="B80" s="32" t="s">
        <v>125</v>
      </c>
      <c r="C80" s="36">
        <v>103</v>
      </c>
      <c r="D80" s="36">
        <v>24</v>
      </c>
      <c r="E80" s="36">
        <v>1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4</v>
      </c>
      <c r="L80" s="36">
        <v>0</v>
      </c>
      <c r="M80" s="36">
        <v>0</v>
      </c>
      <c r="N80" s="36">
        <v>0</v>
      </c>
      <c r="O80" s="36">
        <v>8</v>
      </c>
      <c r="P80" s="36">
        <f t="shared" si="13"/>
        <v>140</v>
      </c>
      <c r="Q80" s="36">
        <f t="shared" si="14"/>
        <v>5</v>
      </c>
      <c r="R80" s="40">
        <f t="shared" si="15"/>
        <v>3.5714285714285712</v>
      </c>
      <c r="T80" s="41">
        <f t="shared" si="16"/>
        <v>1</v>
      </c>
    </row>
    <row r="81" spans="2:20" x14ac:dyDescent="0.2">
      <c r="B81" s="32" t="s">
        <v>126</v>
      </c>
      <c r="C81" s="36">
        <v>75</v>
      </c>
      <c r="D81" s="36">
        <v>16</v>
      </c>
      <c r="E81" s="36">
        <v>0</v>
      </c>
      <c r="F81" s="36">
        <v>0</v>
      </c>
      <c r="G81" s="36">
        <v>2</v>
      </c>
      <c r="H81" s="36">
        <v>0</v>
      </c>
      <c r="I81" s="36">
        <v>0</v>
      </c>
      <c r="J81" s="36">
        <v>0</v>
      </c>
      <c r="K81" s="36">
        <v>0</v>
      </c>
      <c r="L81" s="36">
        <v>1</v>
      </c>
      <c r="M81" s="36">
        <v>1</v>
      </c>
      <c r="N81" s="36">
        <v>0</v>
      </c>
      <c r="O81" s="36">
        <v>0</v>
      </c>
      <c r="P81" s="36">
        <f t="shared" si="13"/>
        <v>95</v>
      </c>
      <c r="Q81" s="36">
        <f t="shared" si="14"/>
        <v>2</v>
      </c>
      <c r="R81" s="40">
        <f t="shared" si="15"/>
        <v>2.1052631578947367</v>
      </c>
      <c r="T81" s="41">
        <f t="shared" si="16"/>
        <v>0.4</v>
      </c>
    </row>
    <row r="82" spans="2:20" x14ac:dyDescent="0.2">
      <c r="B82" s="32" t="s">
        <v>127</v>
      </c>
      <c r="C82" s="36">
        <v>38</v>
      </c>
      <c r="D82" s="36">
        <v>6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f t="shared" si="13"/>
        <v>44</v>
      </c>
      <c r="Q82" s="36">
        <f t="shared" si="14"/>
        <v>0</v>
      </c>
      <c r="R82" s="40">
        <f t="shared" si="15"/>
        <v>0</v>
      </c>
      <c r="T82" s="41">
        <f t="shared" si="16"/>
        <v>0</v>
      </c>
    </row>
    <row r="83" spans="2:20" x14ac:dyDescent="0.2">
      <c r="B83" s="32" t="s">
        <v>128</v>
      </c>
      <c r="C83" s="36">
        <v>47</v>
      </c>
      <c r="D83" s="36">
        <v>6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1</v>
      </c>
      <c r="O83" s="36">
        <v>1</v>
      </c>
      <c r="P83" s="36">
        <f t="shared" si="13"/>
        <v>55</v>
      </c>
      <c r="Q83" s="36">
        <f t="shared" si="14"/>
        <v>0</v>
      </c>
      <c r="R83" s="40">
        <f t="shared" si="15"/>
        <v>0</v>
      </c>
      <c r="T83" s="41">
        <f t="shared" si="16"/>
        <v>0</v>
      </c>
    </row>
    <row r="84" spans="2:20" x14ac:dyDescent="0.2">
      <c r="B84" s="32" t="s">
        <v>129</v>
      </c>
      <c r="C84" s="36">
        <v>25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1</v>
      </c>
      <c r="N84" s="36">
        <v>0</v>
      </c>
      <c r="O84" s="36">
        <v>0</v>
      </c>
      <c r="P84" s="36">
        <f t="shared" si="13"/>
        <v>26</v>
      </c>
      <c r="Q84" s="36">
        <f t="shared" si="14"/>
        <v>1</v>
      </c>
      <c r="R84" s="40">
        <f t="shared" si="15"/>
        <v>3.8461538461538463</v>
      </c>
      <c r="T84" s="41">
        <f t="shared" si="16"/>
        <v>0.2</v>
      </c>
    </row>
    <row r="85" spans="2:20" x14ac:dyDescent="0.2">
      <c r="B85" s="32" t="s">
        <v>130</v>
      </c>
      <c r="C85" s="36">
        <v>14</v>
      </c>
      <c r="D85" s="36">
        <v>1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6</v>
      </c>
      <c r="L85" s="36">
        <v>0</v>
      </c>
      <c r="M85" s="36">
        <v>0</v>
      </c>
      <c r="N85" s="36">
        <v>0</v>
      </c>
      <c r="O85" s="36">
        <v>0</v>
      </c>
      <c r="P85" s="36">
        <f t="shared" si="13"/>
        <v>21</v>
      </c>
      <c r="Q85" s="36">
        <f t="shared" si="14"/>
        <v>6</v>
      </c>
      <c r="R85" s="40">
        <f t="shared" si="15"/>
        <v>28.571428571428569</v>
      </c>
      <c r="T85" s="41">
        <f t="shared" si="16"/>
        <v>1.2</v>
      </c>
    </row>
    <row r="86" spans="2:20" x14ac:dyDescent="0.2">
      <c r="B86" s="42" t="str">
        <f>B34</f>
        <v>Total (5 days)</v>
      </c>
      <c r="C86" s="43">
        <f t="shared" ref="C86:P86" si="17">SUM(C62:C85)</f>
        <v>2031</v>
      </c>
      <c r="D86" s="43">
        <f t="shared" si="17"/>
        <v>424</v>
      </c>
      <c r="E86" s="43">
        <f t="shared" si="17"/>
        <v>19</v>
      </c>
      <c r="F86" s="43">
        <f t="shared" si="17"/>
        <v>24</v>
      </c>
      <c r="G86" s="43">
        <f t="shared" si="17"/>
        <v>31</v>
      </c>
      <c r="H86" s="43">
        <f t="shared" si="17"/>
        <v>0</v>
      </c>
      <c r="I86" s="43">
        <f t="shared" si="17"/>
        <v>1</v>
      </c>
      <c r="J86" s="43">
        <f t="shared" si="17"/>
        <v>40</v>
      </c>
      <c r="K86" s="43">
        <f t="shared" si="17"/>
        <v>67</v>
      </c>
      <c r="L86" s="43">
        <f t="shared" si="17"/>
        <v>6</v>
      </c>
      <c r="M86" s="43">
        <f t="shared" si="17"/>
        <v>55</v>
      </c>
      <c r="N86" s="43">
        <f t="shared" si="17"/>
        <v>25</v>
      </c>
      <c r="O86" s="43">
        <f t="shared" si="17"/>
        <v>60</v>
      </c>
      <c r="P86" s="43">
        <f t="shared" si="17"/>
        <v>2783</v>
      </c>
      <c r="Q86" s="43">
        <f t="shared" si="14"/>
        <v>212</v>
      </c>
      <c r="R86" s="44">
        <f t="shared" si="15"/>
        <v>7.6176787639238226</v>
      </c>
    </row>
    <row r="87" spans="2:20" x14ac:dyDescent="0.2">
      <c r="B87" s="45" t="s">
        <v>132</v>
      </c>
      <c r="C87" s="46">
        <f>SUM(C69:C71,C73:C75,C77:C79)/$Q$4</f>
        <v>281.8</v>
      </c>
      <c r="D87" s="46">
        <f t="shared" ref="D87:P87" si="18">SUM(D69:D71,D73:D75,D77:D79)/$Q$4</f>
        <v>61.8</v>
      </c>
      <c r="E87" s="46">
        <f t="shared" si="18"/>
        <v>2.6</v>
      </c>
      <c r="F87" s="46">
        <f t="shared" si="18"/>
        <v>3.2</v>
      </c>
      <c r="G87" s="46">
        <f t="shared" si="18"/>
        <v>4</v>
      </c>
      <c r="H87" s="46">
        <f t="shared" si="18"/>
        <v>0</v>
      </c>
      <c r="I87" s="46">
        <f t="shared" si="18"/>
        <v>0.2</v>
      </c>
      <c r="J87" s="46">
        <f t="shared" si="18"/>
        <v>6.4</v>
      </c>
      <c r="K87" s="46">
        <f t="shared" si="18"/>
        <v>7.8</v>
      </c>
      <c r="L87" s="46">
        <f t="shared" si="18"/>
        <v>0.4</v>
      </c>
      <c r="M87" s="46">
        <f t="shared" si="18"/>
        <v>7</v>
      </c>
      <c r="N87" s="46">
        <f t="shared" si="18"/>
        <v>4.4000000000000004</v>
      </c>
      <c r="O87" s="46">
        <f t="shared" si="18"/>
        <v>7.6</v>
      </c>
      <c r="P87" s="46">
        <f t="shared" si="18"/>
        <v>387.2</v>
      </c>
      <c r="Q87" s="46">
        <f t="shared" si="14"/>
        <v>27.6</v>
      </c>
      <c r="R87" s="47">
        <f t="shared" si="15"/>
        <v>7.1280991735537205</v>
      </c>
    </row>
    <row r="88" spans="2:20" x14ac:dyDescent="0.2">
      <c r="B88" s="42" t="s">
        <v>133</v>
      </c>
      <c r="C88" s="48">
        <f>C86/$Q$4</f>
        <v>406.2</v>
      </c>
      <c r="D88" s="48">
        <f t="shared" ref="D88:P88" si="19">D86/$Q$4</f>
        <v>84.8</v>
      </c>
      <c r="E88" s="48">
        <f t="shared" si="19"/>
        <v>3.8</v>
      </c>
      <c r="F88" s="48">
        <f t="shared" si="19"/>
        <v>4.8</v>
      </c>
      <c r="G88" s="48">
        <f t="shared" si="19"/>
        <v>6.2</v>
      </c>
      <c r="H88" s="48">
        <f t="shared" si="19"/>
        <v>0</v>
      </c>
      <c r="I88" s="48">
        <f t="shared" si="19"/>
        <v>0.2</v>
      </c>
      <c r="J88" s="48">
        <f t="shared" si="19"/>
        <v>8</v>
      </c>
      <c r="K88" s="48">
        <f t="shared" si="19"/>
        <v>13.4</v>
      </c>
      <c r="L88" s="48">
        <f t="shared" si="19"/>
        <v>1.2</v>
      </c>
      <c r="M88" s="48">
        <f t="shared" si="19"/>
        <v>11</v>
      </c>
      <c r="N88" s="48">
        <f t="shared" si="19"/>
        <v>5</v>
      </c>
      <c r="O88" s="48">
        <f t="shared" si="19"/>
        <v>12</v>
      </c>
      <c r="P88" s="48">
        <f t="shared" si="19"/>
        <v>556.6</v>
      </c>
      <c r="Q88" s="48">
        <f t="shared" si="14"/>
        <v>42.399999999999991</v>
      </c>
      <c r="R88" s="44">
        <f t="shared" si="15"/>
        <v>7.6176787639238217</v>
      </c>
    </row>
    <row r="89" spans="2:20" x14ac:dyDescent="0.2">
      <c r="B89" s="49" t="s">
        <v>134</v>
      </c>
      <c r="C89" s="50">
        <f>SUM(C62:C68,C81:C85)</f>
        <v>335</v>
      </c>
      <c r="D89" s="50">
        <f t="shared" ref="D89:P89" si="20">SUM(D62:D68,D81:D85)</f>
        <v>47</v>
      </c>
      <c r="E89" s="50">
        <f t="shared" si="20"/>
        <v>2</v>
      </c>
      <c r="F89" s="50">
        <f t="shared" si="20"/>
        <v>0</v>
      </c>
      <c r="G89" s="50">
        <f t="shared" si="20"/>
        <v>7</v>
      </c>
      <c r="H89" s="50">
        <f t="shared" si="20"/>
        <v>0</v>
      </c>
      <c r="I89" s="50">
        <f t="shared" si="20"/>
        <v>0</v>
      </c>
      <c r="J89" s="50">
        <f t="shared" si="20"/>
        <v>0</v>
      </c>
      <c r="K89" s="50">
        <f t="shared" si="20"/>
        <v>17</v>
      </c>
      <c r="L89" s="50">
        <f t="shared" si="20"/>
        <v>4</v>
      </c>
      <c r="M89" s="50">
        <f t="shared" si="20"/>
        <v>13</v>
      </c>
      <c r="N89" s="50">
        <f t="shared" si="20"/>
        <v>1</v>
      </c>
      <c r="O89" s="50">
        <f t="shared" si="20"/>
        <v>3</v>
      </c>
      <c r="P89" s="50">
        <f t="shared" si="20"/>
        <v>429</v>
      </c>
      <c r="Q89" s="51">
        <f>SUM(Q62:Q68,Q81:Q85)/$Q$4</f>
        <v>7.2</v>
      </c>
      <c r="R89" s="52">
        <f>Q89/Q$88</f>
        <v>0.16981132075471703</v>
      </c>
    </row>
    <row r="90" spans="2:20" x14ac:dyDescent="0.2">
      <c r="B90" s="49" t="s">
        <v>135</v>
      </c>
      <c r="C90" s="50">
        <f>SUM(C62:C67,C82:C85)</f>
        <v>176</v>
      </c>
      <c r="D90" s="50">
        <f t="shared" ref="D90:P90" si="21">SUM(D62:D67,D82:D85)</f>
        <v>16</v>
      </c>
      <c r="E90" s="50">
        <f t="shared" si="21"/>
        <v>1</v>
      </c>
      <c r="F90" s="50">
        <f t="shared" si="21"/>
        <v>0</v>
      </c>
      <c r="G90" s="50">
        <f t="shared" si="21"/>
        <v>5</v>
      </c>
      <c r="H90" s="50">
        <f t="shared" si="21"/>
        <v>0</v>
      </c>
      <c r="I90" s="50">
        <f t="shared" si="21"/>
        <v>0</v>
      </c>
      <c r="J90" s="50">
        <f t="shared" si="21"/>
        <v>0</v>
      </c>
      <c r="K90" s="50">
        <f t="shared" si="21"/>
        <v>15</v>
      </c>
      <c r="L90" s="50">
        <f t="shared" si="21"/>
        <v>3</v>
      </c>
      <c r="M90" s="50">
        <f t="shared" si="21"/>
        <v>10</v>
      </c>
      <c r="N90" s="50">
        <f t="shared" si="21"/>
        <v>1</v>
      </c>
      <c r="O90" s="50">
        <f t="shared" si="21"/>
        <v>3</v>
      </c>
      <c r="P90" s="50">
        <f t="shared" si="21"/>
        <v>230</v>
      </c>
      <c r="Q90" s="51">
        <f>SUM(Q62:Q67,Q82:Q85)/$Q$4</f>
        <v>5.8</v>
      </c>
      <c r="R90" s="52">
        <f t="shared" ref="R90:R91" si="22">Q90/Q$88</f>
        <v>0.1367924528301887</v>
      </c>
    </row>
    <row r="91" spans="2:20" x14ac:dyDescent="0.2">
      <c r="B91" s="49" t="s">
        <v>136</v>
      </c>
      <c r="C91" s="50">
        <f>SUM(C62:C67,C84:C85)</f>
        <v>91</v>
      </c>
      <c r="D91" s="50">
        <f t="shared" ref="D91:P91" si="23">SUM(D62:D67,D84:D85)</f>
        <v>4</v>
      </c>
      <c r="E91" s="50">
        <f t="shared" si="23"/>
        <v>1</v>
      </c>
      <c r="F91" s="50">
        <f t="shared" si="23"/>
        <v>0</v>
      </c>
      <c r="G91" s="50">
        <f t="shared" si="23"/>
        <v>5</v>
      </c>
      <c r="H91" s="50">
        <f t="shared" si="23"/>
        <v>0</v>
      </c>
      <c r="I91" s="50">
        <f t="shared" si="23"/>
        <v>0</v>
      </c>
      <c r="J91" s="50">
        <f t="shared" si="23"/>
        <v>0</v>
      </c>
      <c r="K91" s="50">
        <f t="shared" si="23"/>
        <v>15</v>
      </c>
      <c r="L91" s="50">
        <f t="shared" si="23"/>
        <v>3</v>
      </c>
      <c r="M91" s="50">
        <f t="shared" si="23"/>
        <v>10</v>
      </c>
      <c r="N91" s="50">
        <f t="shared" si="23"/>
        <v>0</v>
      </c>
      <c r="O91" s="50">
        <f t="shared" si="23"/>
        <v>2</v>
      </c>
      <c r="P91" s="50">
        <f t="shared" si="23"/>
        <v>131</v>
      </c>
      <c r="Q91" s="51">
        <f>SUM(Q62:Q67,Q84:Q85)/$Q$4</f>
        <v>5.8</v>
      </c>
      <c r="R91" s="52">
        <f t="shared" si="22"/>
        <v>0.1367924528301887</v>
      </c>
    </row>
    <row r="92" spans="2:20" x14ac:dyDescent="0.2">
      <c r="Q92" s="55"/>
    </row>
    <row r="93" spans="2:20" x14ac:dyDescent="0.2">
      <c r="B93" s="29" t="s">
        <v>69</v>
      </c>
    </row>
    <row r="95" spans="2:20" ht="12.75" customHeight="1" x14ac:dyDescent="0.2">
      <c r="B95" s="32"/>
      <c r="C95" s="33" t="s">
        <v>102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6"/>
      <c r="Q95" s="37" t="s">
        <v>103</v>
      </c>
      <c r="R95" s="38" t="s">
        <v>104</v>
      </c>
      <c r="T95" s="37" t="s">
        <v>105</v>
      </c>
    </row>
    <row r="96" spans="2:20" x14ac:dyDescent="0.2">
      <c r="B96" s="32" t="s">
        <v>106</v>
      </c>
      <c r="C96" s="36">
        <v>1</v>
      </c>
      <c r="D96" s="36">
        <v>2</v>
      </c>
      <c r="E96" s="36">
        <v>3</v>
      </c>
      <c r="F96" s="36">
        <v>4</v>
      </c>
      <c r="G96" s="36">
        <v>5</v>
      </c>
      <c r="H96" s="36">
        <v>6</v>
      </c>
      <c r="I96" s="36">
        <v>7</v>
      </c>
      <c r="J96" s="36">
        <v>8</v>
      </c>
      <c r="K96" s="36">
        <v>9</v>
      </c>
      <c r="L96" s="36">
        <v>10</v>
      </c>
      <c r="M96" s="36">
        <v>11</v>
      </c>
      <c r="N96" s="36">
        <v>12</v>
      </c>
      <c r="O96" s="36">
        <v>13</v>
      </c>
      <c r="P96" s="36" t="s">
        <v>14</v>
      </c>
      <c r="Q96" s="39"/>
      <c r="R96" s="38"/>
      <c r="T96" s="37"/>
    </row>
    <row r="97" spans="2:20" x14ac:dyDescent="0.2">
      <c r="B97" s="32" t="s">
        <v>107</v>
      </c>
      <c r="C97" s="36">
        <v>1</v>
      </c>
      <c r="D97" s="36">
        <v>2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1</v>
      </c>
      <c r="N97" s="36">
        <v>0</v>
      </c>
      <c r="O97" s="36">
        <v>1</v>
      </c>
      <c r="P97" s="36">
        <f t="shared" ref="P97:P120" si="24">SUM(C97:O97)</f>
        <v>5</v>
      </c>
      <c r="Q97" s="36">
        <f t="shared" ref="Q97:Q123" si="25">SUM(E97:F97,H97:M97)</f>
        <v>1</v>
      </c>
      <c r="R97" s="40">
        <f>Q97/$P97*100</f>
        <v>20</v>
      </c>
      <c r="T97" s="41">
        <f>Q97/$Q$4</f>
        <v>0.2</v>
      </c>
    </row>
    <row r="98" spans="2:20" x14ac:dyDescent="0.2">
      <c r="B98" s="32" t="s">
        <v>108</v>
      </c>
      <c r="C98" s="36">
        <v>1</v>
      </c>
      <c r="D98" s="36">
        <v>1</v>
      </c>
      <c r="E98" s="36">
        <v>1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f t="shared" si="24"/>
        <v>3</v>
      </c>
      <c r="Q98" s="36">
        <f t="shared" si="25"/>
        <v>1</v>
      </c>
      <c r="R98" s="40">
        <f t="shared" ref="R98:R123" si="26">Q98/P98*100</f>
        <v>33.333333333333329</v>
      </c>
      <c r="T98" s="41">
        <f t="shared" ref="T98:T120" si="27">Q98/$Q$4</f>
        <v>0.2</v>
      </c>
    </row>
    <row r="99" spans="2:20" x14ac:dyDescent="0.2">
      <c r="B99" s="32" t="s">
        <v>109</v>
      </c>
      <c r="C99" s="36">
        <v>2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1</v>
      </c>
      <c r="M99" s="36">
        <v>1</v>
      </c>
      <c r="N99" s="36">
        <v>0</v>
      </c>
      <c r="O99" s="36">
        <v>0</v>
      </c>
      <c r="P99" s="36">
        <f t="shared" si="24"/>
        <v>4</v>
      </c>
      <c r="Q99" s="36">
        <f>SUM(E99:F99,H99:M99)</f>
        <v>2</v>
      </c>
      <c r="R99" s="40">
        <f t="shared" si="26"/>
        <v>50</v>
      </c>
      <c r="T99" s="41">
        <f t="shared" si="27"/>
        <v>0.4</v>
      </c>
    </row>
    <row r="100" spans="2:20" x14ac:dyDescent="0.2">
      <c r="B100" s="32" t="s">
        <v>110</v>
      </c>
      <c r="C100" s="36">
        <v>11</v>
      </c>
      <c r="D100" s="36">
        <v>2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2</v>
      </c>
      <c r="N100" s="36">
        <v>0</v>
      </c>
      <c r="O100" s="36">
        <v>0</v>
      </c>
      <c r="P100" s="36">
        <f t="shared" si="24"/>
        <v>15</v>
      </c>
      <c r="Q100" s="36">
        <f t="shared" si="25"/>
        <v>2</v>
      </c>
      <c r="R100" s="40">
        <f t="shared" si="26"/>
        <v>13.333333333333334</v>
      </c>
      <c r="T100" s="41">
        <f t="shared" si="27"/>
        <v>0.4</v>
      </c>
    </row>
    <row r="101" spans="2:20" x14ac:dyDescent="0.2">
      <c r="B101" s="32" t="s">
        <v>111</v>
      </c>
      <c r="C101" s="36">
        <v>15</v>
      </c>
      <c r="D101" s="36">
        <v>2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8</v>
      </c>
      <c r="N101" s="36">
        <v>0</v>
      </c>
      <c r="O101" s="36">
        <v>2</v>
      </c>
      <c r="P101" s="36">
        <f t="shared" si="24"/>
        <v>27</v>
      </c>
      <c r="Q101" s="36">
        <f t="shared" si="25"/>
        <v>8</v>
      </c>
      <c r="R101" s="40">
        <f>Q101/P101*100</f>
        <v>29.629629629629626</v>
      </c>
      <c r="T101" s="41">
        <f t="shared" si="27"/>
        <v>1.6</v>
      </c>
    </row>
    <row r="102" spans="2:20" x14ac:dyDescent="0.2">
      <c r="B102" s="32" t="s">
        <v>112</v>
      </c>
      <c r="C102" s="36">
        <v>39</v>
      </c>
      <c r="D102" s="36">
        <v>12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2</v>
      </c>
      <c r="L102" s="36">
        <v>0</v>
      </c>
      <c r="M102" s="36">
        <v>4</v>
      </c>
      <c r="N102" s="36">
        <v>0</v>
      </c>
      <c r="O102" s="36">
        <v>1</v>
      </c>
      <c r="P102" s="36">
        <f t="shared" si="24"/>
        <v>58</v>
      </c>
      <c r="Q102" s="36">
        <f t="shared" si="25"/>
        <v>6</v>
      </c>
      <c r="R102" s="40">
        <f t="shared" si="26"/>
        <v>10.344827586206897</v>
      </c>
      <c r="T102" s="41">
        <f t="shared" si="27"/>
        <v>1.2</v>
      </c>
    </row>
    <row r="103" spans="2:20" x14ac:dyDescent="0.2">
      <c r="B103" s="32" t="s">
        <v>113</v>
      </c>
      <c r="C103" s="36">
        <v>95</v>
      </c>
      <c r="D103" s="36">
        <v>19</v>
      </c>
      <c r="E103" s="36">
        <v>0</v>
      </c>
      <c r="F103" s="36">
        <v>0</v>
      </c>
      <c r="G103" s="36">
        <v>2</v>
      </c>
      <c r="H103" s="36">
        <v>0</v>
      </c>
      <c r="I103" s="36">
        <v>0</v>
      </c>
      <c r="J103" s="36">
        <v>0</v>
      </c>
      <c r="K103" s="36">
        <v>5</v>
      </c>
      <c r="L103" s="36">
        <v>1</v>
      </c>
      <c r="M103" s="36">
        <v>4</v>
      </c>
      <c r="N103" s="36">
        <v>0</v>
      </c>
      <c r="O103" s="36">
        <v>3</v>
      </c>
      <c r="P103" s="36">
        <f t="shared" si="24"/>
        <v>129</v>
      </c>
      <c r="Q103" s="36">
        <f t="shared" si="25"/>
        <v>10</v>
      </c>
      <c r="R103" s="40">
        <f t="shared" si="26"/>
        <v>7.7519379844961236</v>
      </c>
      <c r="T103" s="41">
        <f t="shared" si="27"/>
        <v>2</v>
      </c>
    </row>
    <row r="104" spans="2:20" x14ac:dyDescent="0.2">
      <c r="B104" s="32" t="s">
        <v>114</v>
      </c>
      <c r="C104" s="36">
        <v>144</v>
      </c>
      <c r="D104" s="36">
        <v>34</v>
      </c>
      <c r="E104" s="36">
        <v>0</v>
      </c>
      <c r="F104" s="36">
        <v>2</v>
      </c>
      <c r="G104" s="36">
        <v>0</v>
      </c>
      <c r="H104" s="36">
        <v>0</v>
      </c>
      <c r="I104" s="36">
        <v>0</v>
      </c>
      <c r="J104" s="36">
        <v>0</v>
      </c>
      <c r="K104" s="36">
        <v>5</v>
      </c>
      <c r="L104" s="36">
        <v>0</v>
      </c>
      <c r="M104" s="36">
        <v>6</v>
      </c>
      <c r="N104" s="36">
        <v>0</v>
      </c>
      <c r="O104" s="36">
        <v>9</v>
      </c>
      <c r="P104" s="36">
        <f t="shared" si="24"/>
        <v>200</v>
      </c>
      <c r="Q104" s="36">
        <f t="shared" si="25"/>
        <v>13</v>
      </c>
      <c r="R104" s="40">
        <f t="shared" si="26"/>
        <v>6.5</v>
      </c>
      <c r="T104" s="41">
        <f t="shared" si="27"/>
        <v>2.6</v>
      </c>
    </row>
    <row r="105" spans="2:20" x14ac:dyDescent="0.2">
      <c r="B105" s="32" t="s">
        <v>115</v>
      </c>
      <c r="C105" s="36">
        <v>172</v>
      </c>
      <c r="D105" s="36">
        <v>37</v>
      </c>
      <c r="E105" s="36">
        <v>5</v>
      </c>
      <c r="F105" s="36">
        <v>2</v>
      </c>
      <c r="G105" s="36">
        <v>1</v>
      </c>
      <c r="H105" s="36">
        <v>0</v>
      </c>
      <c r="I105" s="36">
        <v>1</v>
      </c>
      <c r="J105" s="36">
        <v>14</v>
      </c>
      <c r="K105" s="36">
        <v>3</v>
      </c>
      <c r="L105" s="36">
        <v>0</v>
      </c>
      <c r="M105" s="36">
        <v>5</v>
      </c>
      <c r="N105" s="36">
        <v>10</v>
      </c>
      <c r="O105" s="36">
        <v>2</v>
      </c>
      <c r="P105" s="36">
        <f t="shared" si="24"/>
        <v>252</v>
      </c>
      <c r="Q105" s="36">
        <f t="shared" si="25"/>
        <v>30</v>
      </c>
      <c r="R105" s="40">
        <f t="shared" si="26"/>
        <v>11.904761904761903</v>
      </c>
      <c r="T105" s="41">
        <f t="shared" si="27"/>
        <v>6</v>
      </c>
    </row>
    <row r="106" spans="2:20" x14ac:dyDescent="0.2">
      <c r="B106" s="32" t="s">
        <v>116</v>
      </c>
      <c r="C106" s="36">
        <v>110</v>
      </c>
      <c r="D106" s="36">
        <v>23</v>
      </c>
      <c r="E106" s="36">
        <v>4</v>
      </c>
      <c r="F106" s="36">
        <v>4</v>
      </c>
      <c r="G106" s="36">
        <v>2</v>
      </c>
      <c r="H106" s="36">
        <v>0</v>
      </c>
      <c r="I106" s="36">
        <v>0</v>
      </c>
      <c r="J106" s="36">
        <v>2</v>
      </c>
      <c r="K106" s="36">
        <v>3</v>
      </c>
      <c r="L106" s="36">
        <v>0</v>
      </c>
      <c r="M106" s="36">
        <v>2</v>
      </c>
      <c r="N106" s="36">
        <v>4</v>
      </c>
      <c r="O106" s="36">
        <v>0</v>
      </c>
      <c r="P106" s="36">
        <f t="shared" si="24"/>
        <v>154</v>
      </c>
      <c r="Q106" s="36">
        <f t="shared" si="25"/>
        <v>15</v>
      </c>
      <c r="R106" s="40">
        <f t="shared" si="26"/>
        <v>9.7402597402597415</v>
      </c>
      <c r="T106" s="41">
        <f t="shared" si="27"/>
        <v>3</v>
      </c>
    </row>
    <row r="107" spans="2:20" x14ac:dyDescent="0.2">
      <c r="B107" s="32" t="s">
        <v>117</v>
      </c>
      <c r="C107" s="36">
        <v>90</v>
      </c>
      <c r="D107" s="36">
        <v>22</v>
      </c>
      <c r="E107" s="36">
        <v>1</v>
      </c>
      <c r="F107" s="36">
        <v>2</v>
      </c>
      <c r="G107" s="36">
        <v>0</v>
      </c>
      <c r="H107" s="36">
        <v>0</v>
      </c>
      <c r="I107" s="36">
        <v>0</v>
      </c>
      <c r="J107" s="36">
        <v>3</v>
      </c>
      <c r="K107" s="36">
        <v>3</v>
      </c>
      <c r="L107" s="36">
        <v>0</v>
      </c>
      <c r="M107" s="36">
        <v>3</v>
      </c>
      <c r="N107" s="36">
        <v>2</v>
      </c>
      <c r="O107" s="36">
        <v>4</v>
      </c>
      <c r="P107" s="36">
        <f t="shared" si="24"/>
        <v>130</v>
      </c>
      <c r="Q107" s="36">
        <f t="shared" si="25"/>
        <v>12</v>
      </c>
      <c r="R107" s="40">
        <f t="shared" si="26"/>
        <v>9.2307692307692317</v>
      </c>
      <c r="T107" s="41">
        <f t="shared" si="27"/>
        <v>2.4</v>
      </c>
    </row>
    <row r="108" spans="2:20" x14ac:dyDescent="0.2">
      <c r="B108" s="32" t="s">
        <v>118</v>
      </c>
      <c r="C108" s="36">
        <v>73</v>
      </c>
      <c r="D108" s="36">
        <v>31</v>
      </c>
      <c r="E108" s="36">
        <v>2</v>
      </c>
      <c r="F108" s="36">
        <v>3</v>
      </c>
      <c r="G108" s="36">
        <v>2</v>
      </c>
      <c r="H108" s="36">
        <v>0</v>
      </c>
      <c r="I108" s="36">
        <v>0</v>
      </c>
      <c r="J108" s="36">
        <v>3</v>
      </c>
      <c r="K108" s="36">
        <v>2</v>
      </c>
      <c r="L108" s="36">
        <v>0</v>
      </c>
      <c r="M108" s="36">
        <v>2</v>
      </c>
      <c r="N108" s="36">
        <v>1</v>
      </c>
      <c r="O108" s="36">
        <v>5</v>
      </c>
      <c r="P108" s="36">
        <f t="shared" si="24"/>
        <v>124</v>
      </c>
      <c r="Q108" s="36">
        <f t="shared" si="25"/>
        <v>12</v>
      </c>
      <c r="R108" s="40">
        <f t="shared" si="26"/>
        <v>9.67741935483871</v>
      </c>
      <c r="T108" s="41">
        <f t="shared" si="27"/>
        <v>2.4</v>
      </c>
    </row>
    <row r="109" spans="2:20" x14ac:dyDescent="0.2">
      <c r="B109" s="32" t="s">
        <v>119</v>
      </c>
      <c r="C109" s="36">
        <v>106</v>
      </c>
      <c r="D109" s="36">
        <v>23</v>
      </c>
      <c r="E109" s="36">
        <v>0</v>
      </c>
      <c r="F109" s="36">
        <v>1</v>
      </c>
      <c r="G109" s="36">
        <v>1</v>
      </c>
      <c r="H109" s="36">
        <v>0</v>
      </c>
      <c r="I109" s="36">
        <v>0</v>
      </c>
      <c r="J109" s="36">
        <v>2</v>
      </c>
      <c r="K109" s="36">
        <v>3</v>
      </c>
      <c r="L109" s="36">
        <v>1</v>
      </c>
      <c r="M109" s="36">
        <v>4</v>
      </c>
      <c r="N109" s="36">
        <v>0</v>
      </c>
      <c r="O109" s="36">
        <v>6</v>
      </c>
      <c r="P109" s="36">
        <f t="shared" si="24"/>
        <v>147</v>
      </c>
      <c r="Q109" s="36">
        <f t="shared" si="25"/>
        <v>11</v>
      </c>
      <c r="R109" s="40">
        <f t="shared" si="26"/>
        <v>7.4829931972789119</v>
      </c>
      <c r="T109" s="41">
        <f t="shared" si="27"/>
        <v>2.2000000000000002</v>
      </c>
    </row>
    <row r="110" spans="2:20" x14ac:dyDescent="0.2">
      <c r="B110" s="32" t="s">
        <v>120</v>
      </c>
      <c r="C110" s="36">
        <v>119</v>
      </c>
      <c r="D110" s="36">
        <v>20</v>
      </c>
      <c r="E110" s="36">
        <v>2</v>
      </c>
      <c r="F110" s="36">
        <v>2</v>
      </c>
      <c r="G110" s="36">
        <v>1</v>
      </c>
      <c r="H110" s="36">
        <v>0</v>
      </c>
      <c r="I110" s="36">
        <v>1</v>
      </c>
      <c r="J110" s="36">
        <v>7</v>
      </c>
      <c r="K110" s="36">
        <v>6</v>
      </c>
      <c r="L110" s="36">
        <v>0</v>
      </c>
      <c r="M110" s="36">
        <v>3</v>
      </c>
      <c r="N110" s="36">
        <v>1</v>
      </c>
      <c r="O110" s="36">
        <v>3</v>
      </c>
      <c r="P110" s="36">
        <f t="shared" si="24"/>
        <v>165</v>
      </c>
      <c r="Q110" s="36">
        <f t="shared" si="25"/>
        <v>21</v>
      </c>
      <c r="R110" s="40">
        <f t="shared" si="26"/>
        <v>12.727272727272727</v>
      </c>
      <c r="T110" s="41">
        <f t="shared" si="27"/>
        <v>4.2</v>
      </c>
    </row>
    <row r="111" spans="2:20" x14ac:dyDescent="0.2">
      <c r="B111" s="32" t="s">
        <v>121</v>
      </c>
      <c r="C111" s="36">
        <v>137</v>
      </c>
      <c r="D111" s="36">
        <v>29</v>
      </c>
      <c r="E111" s="36">
        <v>2</v>
      </c>
      <c r="F111" s="36">
        <v>2</v>
      </c>
      <c r="G111" s="36">
        <v>6</v>
      </c>
      <c r="H111" s="36">
        <v>0</v>
      </c>
      <c r="I111" s="36">
        <v>0</v>
      </c>
      <c r="J111" s="36">
        <v>5</v>
      </c>
      <c r="K111" s="36">
        <v>3</v>
      </c>
      <c r="L111" s="36">
        <v>0</v>
      </c>
      <c r="M111" s="36">
        <v>5</v>
      </c>
      <c r="N111" s="36">
        <v>2</v>
      </c>
      <c r="O111" s="36">
        <v>6</v>
      </c>
      <c r="P111" s="36">
        <f t="shared" si="24"/>
        <v>197</v>
      </c>
      <c r="Q111" s="36">
        <f t="shared" si="25"/>
        <v>17</v>
      </c>
      <c r="R111" s="40">
        <f t="shared" si="26"/>
        <v>8.6294416243654819</v>
      </c>
      <c r="T111" s="41">
        <f t="shared" si="27"/>
        <v>3.4</v>
      </c>
    </row>
    <row r="112" spans="2:20" x14ac:dyDescent="0.2">
      <c r="B112" s="32" t="s">
        <v>122</v>
      </c>
      <c r="C112" s="36">
        <v>205</v>
      </c>
      <c r="D112" s="36">
        <v>30</v>
      </c>
      <c r="E112" s="36">
        <v>1</v>
      </c>
      <c r="F112" s="36">
        <v>4</v>
      </c>
      <c r="G112" s="36">
        <v>2</v>
      </c>
      <c r="H112" s="36">
        <v>0</v>
      </c>
      <c r="I112" s="36">
        <v>0</v>
      </c>
      <c r="J112" s="36">
        <v>2</v>
      </c>
      <c r="K112" s="36">
        <v>3</v>
      </c>
      <c r="L112" s="36">
        <v>0</v>
      </c>
      <c r="M112" s="36">
        <v>3</v>
      </c>
      <c r="N112" s="36">
        <v>3</v>
      </c>
      <c r="O112" s="36">
        <v>4</v>
      </c>
      <c r="P112" s="36">
        <f t="shared" si="24"/>
        <v>257</v>
      </c>
      <c r="Q112" s="36">
        <f t="shared" si="25"/>
        <v>13</v>
      </c>
      <c r="R112" s="40">
        <f t="shared" si="26"/>
        <v>5.0583657587548636</v>
      </c>
      <c r="T112" s="41">
        <f t="shared" si="27"/>
        <v>2.6</v>
      </c>
    </row>
    <row r="113" spans="2:20" x14ac:dyDescent="0.2">
      <c r="B113" s="32" t="s">
        <v>123</v>
      </c>
      <c r="C113" s="36">
        <v>312</v>
      </c>
      <c r="D113" s="36">
        <v>28</v>
      </c>
      <c r="E113" s="36">
        <v>2</v>
      </c>
      <c r="F113" s="36">
        <v>2</v>
      </c>
      <c r="G113" s="36">
        <v>4</v>
      </c>
      <c r="H113" s="36">
        <v>0</v>
      </c>
      <c r="I113" s="36">
        <v>0</v>
      </c>
      <c r="J113" s="36">
        <v>4</v>
      </c>
      <c r="K113" s="36">
        <v>1</v>
      </c>
      <c r="L113" s="36">
        <v>0</v>
      </c>
      <c r="M113" s="36">
        <v>4</v>
      </c>
      <c r="N113" s="36">
        <v>2</v>
      </c>
      <c r="O113" s="36">
        <v>3</v>
      </c>
      <c r="P113" s="36">
        <f t="shared" si="24"/>
        <v>362</v>
      </c>
      <c r="Q113" s="36">
        <f t="shared" si="25"/>
        <v>13</v>
      </c>
      <c r="R113" s="40">
        <f t="shared" si="26"/>
        <v>3.5911602209944751</v>
      </c>
      <c r="T113" s="41">
        <f t="shared" si="27"/>
        <v>2.6</v>
      </c>
    </row>
    <row r="114" spans="2:20" x14ac:dyDescent="0.2">
      <c r="B114" s="32" t="s">
        <v>124</v>
      </c>
      <c r="C114" s="36">
        <v>282</v>
      </c>
      <c r="D114" s="36">
        <v>28</v>
      </c>
      <c r="E114" s="36">
        <v>0</v>
      </c>
      <c r="F114" s="36">
        <v>0</v>
      </c>
      <c r="G114" s="36">
        <v>1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3</v>
      </c>
      <c r="N114" s="36">
        <v>1</v>
      </c>
      <c r="O114" s="36">
        <v>2</v>
      </c>
      <c r="P114" s="36">
        <f t="shared" si="24"/>
        <v>317</v>
      </c>
      <c r="Q114" s="36">
        <f t="shared" si="25"/>
        <v>3</v>
      </c>
      <c r="R114" s="40">
        <f t="shared" si="26"/>
        <v>0.94637223974763407</v>
      </c>
      <c r="T114" s="41">
        <f t="shared" si="27"/>
        <v>0.6</v>
      </c>
    </row>
    <row r="115" spans="2:20" x14ac:dyDescent="0.2">
      <c r="B115" s="32" t="s">
        <v>125</v>
      </c>
      <c r="C115" s="36">
        <v>128</v>
      </c>
      <c r="D115" s="36">
        <v>11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3</v>
      </c>
      <c r="N115" s="36">
        <v>2</v>
      </c>
      <c r="O115" s="36">
        <v>0</v>
      </c>
      <c r="P115" s="36">
        <f t="shared" si="24"/>
        <v>144</v>
      </c>
      <c r="Q115" s="36">
        <f t="shared" si="25"/>
        <v>3</v>
      </c>
      <c r="R115" s="40">
        <f t="shared" si="26"/>
        <v>2.083333333333333</v>
      </c>
      <c r="T115" s="41">
        <f t="shared" si="27"/>
        <v>0.6</v>
      </c>
    </row>
    <row r="116" spans="2:20" x14ac:dyDescent="0.2">
      <c r="B116" s="32" t="s">
        <v>126</v>
      </c>
      <c r="C116" s="36">
        <v>79</v>
      </c>
      <c r="D116" s="36">
        <v>7</v>
      </c>
      <c r="E116" s="36">
        <v>1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2</v>
      </c>
      <c r="L116" s="36">
        <v>0</v>
      </c>
      <c r="M116" s="36">
        <v>5</v>
      </c>
      <c r="N116" s="36">
        <v>0</v>
      </c>
      <c r="O116" s="36">
        <v>1</v>
      </c>
      <c r="P116" s="36">
        <f t="shared" si="24"/>
        <v>95</v>
      </c>
      <c r="Q116" s="36">
        <f t="shared" si="25"/>
        <v>8</v>
      </c>
      <c r="R116" s="40">
        <f t="shared" si="26"/>
        <v>8.4210526315789469</v>
      </c>
      <c r="T116" s="41">
        <f t="shared" si="27"/>
        <v>1.6</v>
      </c>
    </row>
    <row r="117" spans="2:20" x14ac:dyDescent="0.2">
      <c r="B117" s="32" t="s">
        <v>127</v>
      </c>
      <c r="C117" s="36">
        <v>35</v>
      </c>
      <c r="D117" s="36">
        <v>3</v>
      </c>
      <c r="E117" s="36">
        <v>3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2</v>
      </c>
      <c r="L117" s="36">
        <v>0</v>
      </c>
      <c r="M117" s="36">
        <v>2</v>
      </c>
      <c r="N117" s="36">
        <v>0</v>
      </c>
      <c r="O117" s="36">
        <v>0</v>
      </c>
      <c r="P117" s="36">
        <f t="shared" si="24"/>
        <v>45</v>
      </c>
      <c r="Q117" s="36">
        <f t="shared" si="25"/>
        <v>7</v>
      </c>
      <c r="R117" s="40">
        <f t="shared" si="26"/>
        <v>15.555555555555555</v>
      </c>
      <c r="T117" s="41">
        <f t="shared" si="27"/>
        <v>1.4</v>
      </c>
    </row>
    <row r="118" spans="2:20" x14ac:dyDescent="0.2">
      <c r="B118" s="32" t="s">
        <v>128</v>
      </c>
      <c r="C118" s="36">
        <v>45</v>
      </c>
      <c r="D118" s="36">
        <v>5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f t="shared" si="24"/>
        <v>50</v>
      </c>
      <c r="Q118" s="36">
        <f t="shared" si="25"/>
        <v>0</v>
      </c>
      <c r="R118" s="40">
        <f t="shared" si="26"/>
        <v>0</v>
      </c>
      <c r="T118" s="41">
        <f t="shared" si="27"/>
        <v>0</v>
      </c>
    </row>
    <row r="119" spans="2:20" x14ac:dyDescent="0.2">
      <c r="B119" s="32" t="s">
        <v>129</v>
      </c>
      <c r="C119" s="36">
        <v>15</v>
      </c>
      <c r="D119" s="36">
        <v>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1</v>
      </c>
      <c r="L119" s="36">
        <v>0</v>
      </c>
      <c r="M119" s="36">
        <v>1</v>
      </c>
      <c r="N119" s="36">
        <v>1</v>
      </c>
      <c r="O119" s="36">
        <v>0</v>
      </c>
      <c r="P119" s="36">
        <f t="shared" si="24"/>
        <v>19</v>
      </c>
      <c r="Q119" s="36">
        <f t="shared" si="25"/>
        <v>2</v>
      </c>
      <c r="R119" s="40">
        <f t="shared" si="26"/>
        <v>10.526315789473683</v>
      </c>
      <c r="T119" s="41">
        <f t="shared" si="27"/>
        <v>0.4</v>
      </c>
    </row>
    <row r="120" spans="2:20" x14ac:dyDescent="0.2">
      <c r="B120" s="32" t="s">
        <v>130</v>
      </c>
      <c r="C120" s="36">
        <v>7</v>
      </c>
      <c r="D120" s="36">
        <v>2</v>
      </c>
      <c r="E120" s="36">
        <v>1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f t="shared" si="24"/>
        <v>10</v>
      </c>
      <c r="Q120" s="36">
        <f t="shared" si="25"/>
        <v>1</v>
      </c>
      <c r="R120" s="40">
        <f t="shared" si="26"/>
        <v>10</v>
      </c>
      <c r="T120" s="41">
        <f t="shared" si="27"/>
        <v>0.2</v>
      </c>
    </row>
    <row r="121" spans="2:20" x14ac:dyDescent="0.2">
      <c r="B121" s="42" t="str">
        <f>B34</f>
        <v>Total (5 days)</v>
      </c>
      <c r="C121" s="43">
        <f t="shared" ref="C121:P121" si="28">SUM(C97:C120)</f>
        <v>2223</v>
      </c>
      <c r="D121" s="43">
        <f t="shared" si="28"/>
        <v>372</v>
      </c>
      <c r="E121" s="43">
        <f t="shared" si="28"/>
        <v>25</v>
      </c>
      <c r="F121" s="43">
        <f t="shared" si="28"/>
        <v>24</v>
      </c>
      <c r="G121" s="43">
        <f t="shared" si="28"/>
        <v>22</v>
      </c>
      <c r="H121" s="43">
        <f t="shared" si="28"/>
        <v>0</v>
      </c>
      <c r="I121" s="43">
        <f t="shared" si="28"/>
        <v>2</v>
      </c>
      <c r="J121" s="43">
        <f t="shared" si="28"/>
        <v>42</v>
      </c>
      <c r="K121" s="43">
        <f t="shared" si="28"/>
        <v>44</v>
      </c>
      <c r="L121" s="43">
        <f t="shared" si="28"/>
        <v>3</v>
      </c>
      <c r="M121" s="43">
        <f t="shared" si="28"/>
        <v>71</v>
      </c>
      <c r="N121" s="43">
        <f t="shared" si="28"/>
        <v>29</v>
      </c>
      <c r="O121" s="43">
        <f t="shared" si="28"/>
        <v>52</v>
      </c>
      <c r="P121" s="43">
        <f t="shared" si="28"/>
        <v>2909</v>
      </c>
      <c r="Q121" s="43">
        <f t="shared" si="25"/>
        <v>211</v>
      </c>
      <c r="R121" s="44">
        <f t="shared" si="26"/>
        <v>7.2533516672396008</v>
      </c>
    </row>
    <row r="122" spans="2:20" x14ac:dyDescent="0.2">
      <c r="B122" s="45" t="s">
        <v>132</v>
      </c>
      <c r="C122" s="46">
        <f>SUM(C104:C106,C108:C110,C112:C114)/$Q$4</f>
        <v>304.60000000000002</v>
      </c>
      <c r="D122" s="46">
        <f t="shared" ref="D122:P122" si="29">SUM(D104:D106,D108:D110,D112:D114)/$Q$4</f>
        <v>50.8</v>
      </c>
      <c r="E122" s="46">
        <f t="shared" si="29"/>
        <v>3.2</v>
      </c>
      <c r="F122" s="46">
        <f t="shared" si="29"/>
        <v>4</v>
      </c>
      <c r="G122" s="46">
        <f t="shared" si="29"/>
        <v>2.8</v>
      </c>
      <c r="H122" s="46">
        <f t="shared" si="29"/>
        <v>0</v>
      </c>
      <c r="I122" s="46">
        <f t="shared" si="29"/>
        <v>0.4</v>
      </c>
      <c r="J122" s="46">
        <f t="shared" si="29"/>
        <v>6.8</v>
      </c>
      <c r="K122" s="46">
        <f t="shared" si="29"/>
        <v>5.2</v>
      </c>
      <c r="L122" s="46">
        <f t="shared" si="29"/>
        <v>0.2</v>
      </c>
      <c r="M122" s="46">
        <f t="shared" si="29"/>
        <v>6.4</v>
      </c>
      <c r="N122" s="46">
        <f t="shared" si="29"/>
        <v>4.4000000000000004</v>
      </c>
      <c r="O122" s="46">
        <f t="shared" si="29"/>
        <v>6.8</v>
      </c>
      <c r="P122" s="46">
        <f t="shared" si="29"/>
        <v>395.6</v>
      </c>
      <c r="Q122" s="46">
        <f t="shared" si="25"/>
        <v>26.200000000000003</v>
      </c>
      <c r="R122" s="47">
        <f t="shared" si="26"/>
        <v>6.6228513650151672</v>
      </c>
    </row>
    <row r="123" spans="2:20" x14ac:dyDescent="0.2">
      <c r="B123" s="42" t="s">
        <v>133</v>
      </c>
      <c r="C123" s="48">
        <f>C121/$Q$4</f>
        <v>444.6</v>
      </c>
      <c r="D123" s="48">
        <f t="shared" ref="D123:P123" si="30">D121/$Q$4</f>
        <v>74.400000000000006</v>
      </c>
      <c r="E123" s="48">
        <f t="shared" si="30"/>
        <v>5</v>
      </c>
      <c r="F123" s="48">
        <f t="shared" si="30"/>
        <v>4.8</v>
      </c>
      <c r="G123" s="48">
        <f t="shared" si="30"/>
        <v>4.4000000000000004</v>
      </c>
      <c r="H123" s="48">
        <f t="shared" si="30"/>
        <v>0</v>
      </c>
      <c r="I123" s="48">
        <f t="shared" si="30"/>
        <v>0.4</v>
      </c>
      <c r="J123" s="48">
        <f t="shared" si="30"/>
        <v>8.4</v>
      </c>
      <c r="K123" s="48">
        <f t="shared" si="30"/>
        <v>8.8000000000000007</v>
      </c>
      <c r="L123" s="48">
        <f t="shared" si="30"/>
        <v>0.6</v>
      </c>
      <c r="M123" s="48">
        <f t="shared" si="30"/>
        <v>14.2</v>
      </c>
      <c r="N123" s="48">
        <f t="shared" si="30"/>
        <v>5.8</v>
      </c>
      <c r="O123" s="48">
        <f t="shared" si="30"/>
        <v>10.4</v>
      </c>
      <c r="P123" s="48">
        <f t="shared" si="30"/>
        <v>581.79999999999995</v>
      </c>
      <c r="Q123" s="48">
        <f t="shared" si="25"/>
        <v>42.2</v>
      </c>
      <c r="R123" s="44">
        <f t="shared" si="26"/>
        <v>7.2533516672396017</v>
      </c>
    </row>
    <row r="124" spans="2:20" x14ac:dyDescent="0.2">
      <c r="B124" s="49" t="s">
        <v>134</v>
      </c>
      <c r="C124" s="50">
        <f>SUM(C97:C103,C116:C120)</f>
        <v>345</v>
      </c>
      <c r="D124" s="50">
        <f t="shared" ref="D124:P124" si="31">SUM(D97:D103,D116:D120)</f>
        <v>56</v>
      </c>
      <c r="E124" s="50">
        <f t="shared" si="31"/>
        <v>6</v>
      </c>
      <c r="F124" s="50">
        <f t="shared" si="31"/>
        <v>0</v>
      </c>
      <c r="G124" s="50">
        <f t="shared" si="31"/>
        <v>2</v>
      </c>
      <c r="H124" s="50">
        <f t="shared" si="31"/>
        <v>0</v>
      </c>
      <c r="I124" s="50">
        <f t="shared" si="31"/>
        <v>0</v>
      </c>
      <c r="J124" s="50">
        <f t="shared" si="31"/>
        <v>0</v>
      </c>
      <c r="K124" s="50">
        <f t="shared" si="31"/>
        <v>12</v>
      </c>
      <c r="L124" s="50">
        <f t="shared" si="31"/>
        <v>2</v>
      </c>
      <c r="M124" s="50">
        <f t="shared" si="31"/>
        <v>28</v>
      </c>
      <c r="N124" s="50">
        <f t="shared" si="31"/>
        <v>1</v>
      </c>
      <c r="O124" s="50">
        <f t="shared" si="31"/>
        <v>8</v>
      </c>
      <c r="P124" s="50">
        <f t="shared" si="31"/>
        <v>460</v>
      </c>
      <c r="Q124" s="51">
        <f>SUM(Q97:Q103,Q116:Q120)/$Q$4</f>
        <v>9.6</v>
      </c>
      <c r="R124" s="52">
        <f>Q124/Q$123</f>
        <v>0.22748815165876776</v>
      </c>
    </row>
    <row r="125" spans="2:20" x14ac:dyDescent="0.2">
      <c r="B125" s="49" t="s">
        <v>135</v>
      </c>
      <c r="C125" s="50">
        <f>SUM(C97:C102,C117:C120)</f>
        <v>171</v>
      </c>
      <c r="D125" s="50">
        <f t="shared" ref="D125:P125" si="32">SUM(D97:D102,D117:D120)</f>
        <v>30</v>
      </c>
      <c r="E125" s="50">
        <f t="shared" si="32"/>
        <v>5</v>
      </c>
      <c r="F125" s="50">
        <f t="shared" si="32"/>
        <v>0</v>
      </c>
      <c r="G125" s="50">
        <f t="shared" si="32"/>
        <v>0</v>
      </c>
      <c r="H125" s="50">
        <f t="shared" si="32"/>
        <v>0</v>
      </c>
      <c r="I125" s="50">
        <f t="shared" si="32"/>
        <v>0</v>
      </c>
      <c r="J125" s="50">
        <f t="shared" si="32"/>
        <v>0</v>
      </c>
      <c r="K125" s="50">
        <f t="shared" si="32"/>
        <v>5</v>
      </c>
      <c r="L125" s="50">
        <f t="shared" si="32"/>
        <v>1</v>
      </c>
      <c r="M125" s="50">
        <f t="shared" si="32"/>
        <v>19</v>
      </c>
      <c r="N125" s="50">
        <f t="shared" si="32"/>
        <v>1</v>
      </c>
      <c r="O125" s="50">
        <f t="shared" si="32"/>
        <v>4</v>
      </c>
      <c r="P125" s="50">
        <f t="shared" si="32"/>
        <v>236</v>
      </c>
      <c r="Q125" s="51">
        <f>SUM(Q97:Q102,Q117:Q120)/$Q$4</f>
        <v>6</v>
      </c>
      <c r="R125" s="52">
        <f t="shared" ref="R125:R126" si="33">Q125/Q$123</f>
        <v>0.14218009478672985</v>
      </c>
    </row>
    <row r="126" spans="2:20" x14ac:dyDescent="0.2">
      <c r="B126" s="49" t="s">
        <v>136</v>
      </c>
      <c r="C126" s="50">
        <f>SUM(C97:C102,C119:C120)</f>
        <v>91</v>
      </c>
      <c r="D126" s="50">
        <f t="shared" ref="D126:P126" si="34">SUM(D97:D102,D119:D120)</f>
        <v>22</v>
      </c>
      <c r="E126" s="50">
        <f t="shared" si="34"/>
        <v>2</v>
      </c>
      <c r="F126" s="50">
        <f t="shared" si="34"/>
        <v>0</v>
      </c>
      <c r="G126" s="50">
        <f t="shared" si="34"/>
        <v>0</v>
      </c>
      <c r="H126" s="50">
        <f t="shared" si="34"/>
        <v>0</v>
      </c>
      <c r="I126" s="50">
        <f t="shared" si="34"/>
        <v>0</v>
      </c>
      <c r="J126" s="50">
        <f t="shared" si="34"/>
        <v>0</v>
      </c>
      <c r="K126" s="50">
        <f t="shared" si="34"/>
        <v>3</v>
      </c>
      <c r="L126" s="50">
        <f t="shared" si="34"/>
        <v>1</v>
      </c>
      <c r="M126" s="50">
        <f t="shared" si="34"/>
        <v>17</v>
      </c>
      <c r="N126" s="50">
        <f t="shared" si="34"/>
        <v>1</v>
      </c>
      <c r="O126" s="50">
        <f t="shared" si="34"/>
        <v>4</v>
      </c>
      <c r="P126" s="50">
        <f t="shared" si="34"/>
        <v>141</v>
      </c>
      <c r="Q126" s="51">
        <f>SUM(Q97:Q102,Q119:Q120)/$Q$4</f>
        <v>4.5999999999999996</v>
      </c>
      <c r="R126" s="52">
        <f t="shared" si="33"/>
        <v>0.10900473933649288</v>
      </c>
    </row>
  </sheetData>
  <mergeCells count="14">
    <mergeCell ref="C60:O60"/>
    <mergeCell ref="Q60:Q61"/>
    <mergeCell ref="R60:R61"/>
    <mergeCell ref="T60:T61"/>
    <mergeCell ref="C95:O95"/>
    <mergeCell ref="Q95:Q96"/>
    <mergeCell ref="R95:R96"/>
    <mergeCell ref="T95:T96"/>
    <mergeCell ref="M4:P4"/>
    <mergeCell ref="C8:O8"/>
    <mergeCell ref="Q8:Q9"/>
    <mergeCell ref="R8:R9"/>
    <mergeCell ref="T8:T9"/>
    <mergeCell ref="B2:J2"/>
  </mergeCells>
  <pageMargins left="0.74803149606299213" right="0" top="0.19685039370078741" bottom="0.19685039370078741" header="0.51181102362204722" footer="0.51181102362204722"/>
  <pageSetup paperSize="9" scale="89" orientation="landscape" r:id="rId1"/>
  <headerFooter alignWithMargins="0"/>
  <rowBreaks count="1" manualBreakCount="1">
    <brk id="41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Flows</vt:lpstr>
      <vt:lpstr>Speeds</vt:lpstr>
      <vt:lpstr>Class</vt:lpstr>
      <vt:lpstr>Class!Print_Area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Volume Report NOTTSTUBES 000011408073 11-01-2016 to 17-01-2016</dc:title>
  <dc:creator>Andrei Crudgington</dc:creator>
  <cp:lastModifiedBy>Andrei Crudgington</cp:lastModifiedBy>
  <dcterms:created xsi:type="dcterms:W3CDTF">2016-03-17T11:45:17Z</dcterms:created>
  <dcterms:modified xsi:type="dcterms:W3CDTF">2016-07-29T10:38:32Z</dcterms:modified>
</cp:coreProperties>
</file>